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mc:AlternateContent xmlns:mc="http://schemas.openxmlformats.org/markup-compatibility/2006">
    <mc:Choice Requires="x15">
      <x15ac:absPath xmlns:x15ac="http://schemas.microsoft.com/office/spreadsheetml/2010/11/ac" url="C:\Users\Mathew.Biddle\Documents\GitProjects\ioos-asset-inventory\2022\data\processed\"/>
    </mc:Choice>
  </mc:AlternateContent>
  <xr:revisionPtr revIDLastSave="0" documentId="13_ncr:1_{38A7E208-BAA0-4887-91DD-BD774FC1EBC3}" xr6:coauthVersionLast="36" xr6:coauthVersionMax="36" xr10:uidLastSave="{00000000-0000-0000-0000-000000000000}"/>
  <bookViews>
    <workbookView xWindow="0" yWindow="0" windowWidth="21570" windowHeight="7380" xr2:uid="{00000000-000D-0000-FFFF-FFFF00000000}"/>
  </bookViews>
  <sheets>
    <sheet name="RT In-situ observing stations" sheetId="1" r:id="rId1"/>
    <sheet name="IOOS Removals" sheetId="4" r:id="rId2"/>
    <sheet name="Non-Ingest Stations" sheetId="2" r:id="rId3"/>
    <sheet name="Gliders not in DAC" sheetId="3" r:id="rId4"/>
  </sheets>
  <calcPr calcId="191029"/>
</workbook>
</file>

<file path=xl/calcChain.xml><?xml version="1.0" encoding="utf-8"?>
<calcChain xmlns="http://schemas.openxmlformats.org/spreadsheetml/2006/main">
  <c r="G20" i="2" l="1"/>
  <c r="F20" i="2"/>
  <c r="G19" i="2"/>
  <c r="F19" i="2"/>
  <c r="G10" i="2"/>
  <c r="F10" i="2"/>
  <c r="G7" i="2"/>
  <c r="F7" i="2"/>
  <c r="H127" i="1"/>
  <c r="G127" i="1"/>
  <c r="H125" i="1"/>
  <c r="G125" i="1"/>
  <c r="H110" i="1"/>
  <c r="G110" i="1"/>
  <c r="H109" i="1"/>
  <c r="G109" i="1"/>
  <c r="H92" i="1"/>
  <c r="G92" i="1"/>
  <c r="H47" i="1"/>
  <c r="G47" i="1"/>
  <c r="H43" i="1"/>
  <c r="G43" i="1"/>
</calcChain>
</file>

<file path=xl/sharedStrings.xml><?xml version="1.0" encoding="utf-8"?>
<sst xmlns="http://schemas.openxmlformats.org/spreadsheetml/2006/main" count="1627" uniqueCount="705">
  <si>
    <t>Dataset (ERDDAP) ID</t>
  </si>
  <si>
    <t>WMO ID or NWS/CMAN ID</t>
  </si>
  <si>
    <t>Station Long Name</t>
  </si>
  <si>
    <t>Station Description</t>
  </si>
  <si>
    <t>Latitude (dec deg)</t>
  </si>
  <si>
    <t>Longitude (dec deg)</t>
  </si>
  <si>
    <t>Platform Type</t>
  </si>
  <si>
    <t>Station Deployment (mm/yyyy, yyyy, &lt; 5 yr, &gt; 5 yr)</t>
  </si>
  <si>
    <t>Currently Operational? (Y, N, O, U)</t>
  </si>
  <si>
    <t>RA Funding Involvement (Yf, Yp, N)</t>
  </si>
  <si>
    <t>Platform Operator/Owner</t>
  </si>
  <si>
    <t>Operator Sector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</si>
  <si>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</si>
  <si>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</si>
  <si>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</si>
  <si>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</si>
  <si>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</si>
  <si>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</si>
  <si>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</si>
  <si>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http://mmisw.org/ont/ioos/platform (e.g. buoy, profiling buoy, moored_buoy, wave buoy, fixed, offshore tower, profile)  </t>
  </si>
  <si>
    <t>(Required) The time when the station became operational.  This can be determined by the first data record.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</si>
  <si>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</si>
  <si>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(Required) Does the RA currently fund the asset?  This excludes support for data management activities. Regardless of where the funds originated (IOOS vs other grant), if the RA decides to spend some incoming funds on an asset then consider this RA funding.  However, for example, if the funds are sent to the RA by a group for the express purpose of maintaining a particular asset, then that group is the funder (or one of x funders) and the RA is the maintainer.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</si>
  <si>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</si>
  <si>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sea_water_temperature (1 m, 10 m, 40 m), or sea_water_temperature (sfc, 10 m, 40 m), or sea_water_temperature (sfc and 2 depths), or mass_concentration_of_chlorophyll_in_sea_water. The latter means chlorophyll is measured only at the surface.  Please provide all variables for the asset in a single cell in the spreadsheet (do not separate by row).  </t>
  </si>
  <si>
    <t xml:space="preserve">(Optional) Any additional information that does not fit in the template that you think is relevant, or provides context. </t>
  </si>
  <si>
    <t>WMO/CMAN IDs are required for delivery to NDBC, who then repackages the data and delivers to the GTS.  If there is no ID (e.g. if the local provider refuses this service) indicate why in the notes section or risk pushback during the Progress Report review.</t>
  </si>
  <si>
    <t xml:space="preserve">These lat/long fields are already formatted to 5 decimal places.  </t>
  </si>
  <si>
    <t>The 5 year criteria will help me determine if the asset is "sustained."</t>
  </si>
  <si>
    <t>To give me a better idea of what the RA's level of financial involvement is - what assets an RA contributes dollars to.  And which assets are fully funded/owned by the RA.</t>
  </si>
  <si>
    <t>90% of the time Operator and Maintainer will be the same group/entity.  But for some stations these fields could be different (e.g. imagine a station operated by group x with certain sensors maintained by group y.  Or even a station funded by group x, now primarily operated by group y (e.g. where operated = the group considered the creators of the datasets), and maintained by group z).  Separating these fields simply allows for that kind of distinction.  If the RA funded only the purchase of the equipment or the initial deployment but another group funds the continued operations of that asset then operator vs owner might be different groups. An RA that buys the equipment might feel they are the owner.  An RA that operates the equipment that was originall purchased by another group might be the owner.</t>
  </si>
  <si>
    <t xml:space="preserve">CF or IOOS Parameter vocabulary required for consistency and to facilitate analysis on these submissions.  The goal is to understand our water column measuring capabilities. There is flexibility in submission format as noted. </t>
  </si>
  <si>
    <t>obs_2</t>
  </si>
  <si>
    <t>Station 45013 - Atwater Park, WI</t>
  </si>
  <si>
    <t>Milwaukee Buoy ATW20 (45013)</t>
  </si>
  <si>
    <t>moored_buoy</t>
  </si>
  <si>
    <t>Y</t>
  </si>
  <si>
    <t>Yf</t>
  </si>
  <si>
    <t>University of Wisconsin-Milwaukee</t>
  </si>
  <si>
    <t>academic</t>
  </si>
  <si>
    <r>
      <rPr>
        <sz val="12"/>
        <color rgb="FF000000"/>
        <rFont val="Calibri"/>
      </rPr>
      <t xml:space="preserve">wind_from_direction, wind_speed,  wind_speed_of_gust,  air_temperature, air_pressure_at_mean_sea_level, sea_water_temperature (sfc, 1m, 2m, 3m, 4m, 5m, 6m, 7m, 8m, 9m, 10m, 11m, 12m, 13m, 14m, 15m, 16m, 17m, 18m), Relative_humidity, surface_downwelling_shortwave_flux_in_air, sea_surface_wave_significant_height, sea_surface_wave_period_at_variance_spectral_density_maximum, </t>
    </r>
    <r>
      <rPr>
        <sz val="12"/>
        <color rgb="FF000000"/>
        <rFont val="Calibri"/>
      </rPr>
      <t>sea_surface_wave_mean_height_of_highest_tenth</t>
    </r>
    <r>
      <rPr>
        <sz val="12"/>
        <color rgb="FF000000"/>
        <rFont val="Calibri"/>
      </rPr>
      <t xml:space="preserve">, sea_surface_wave_from_direction, sea_water_turbidity, </t>
    </r>
    <r>
      <rPr>
        <sz val="12"/>
        <color rgb="FF000000"/>
        <rFont val="Calibri"/>
      </rPr>
      <t>sea_water_specific_conductivity</t>
    </r>
    <r>
      <rPr>
        <sz val="12"/>
        <color rgb="FF000000"/>
        <rFont val="Calibri"/>
      </rPr>
      <t xml:space="preserve">, sea_water_ph_reported_on_total_scale, mass_concentration_of_oxygen_in_sea_water , chlorophyll_fluorescence, </t>
    </r>
    <r>
      <rPr>
        <sz val="12"/>
        <color rgb="FF000000"/>
        <rFont val="Calibri"/>
      </rPr>
      <t>phycocyanin_fluorescence</t>
    </r>
    <r>
      <rPr>
        <sz val="12"/>
        <color rgb="FF000000"/>
        <rFont val="Calibri"/>
      </rPr>
      <t xml:space="preserve">, </t>
    </r>
    <r>
      <rPr>
        <sz val="12"/>
        <color rgb="FF000000"/>
        <rFont val="Calibri"/>
      </rPr>
      <t>mass_concentration_of_chlorophyll_in_sea_water</t>
    </r>
    <r>
      <rPr>
        <sz val="12"/>
        <color rgb="FF000000"/>
        <rFont val="Calibri"/>
      </rPr>
      <t xml:space="preserve">, fractional_saturation_of_oxygen_in_sea_water,  </t>
    </r>
    <r>
      <rPr>
        <sz val="12"/>
        <color rgb="FF000000"/>
        <rFont val="Calibri"/>
      </rPr>
      <t>eastward_sea_water_velocity + northward_sea_water_velocity</t>
    </r>
    <r>
      <rPr>
        <sz val="12"/>
        <color rgb="FF000000"/>
        <rFont val="Calibri"/>
      </rPr>
      <t xml:space="preserve"> (3m,5m,7m,9m,11m,13m,15m,17m,19m, 21m), time, latitude, longitude, depth, battery_voltage</t>
    </r>
  </si>
  <si>
    <t>obs_43</t>
  </si>
  <si>
    <t>Station 45014 - GB17 - South Green Bay, WI</t>
  </si>
  <si>
    <t>Green Bay Buoy GB17 (45014)</t>
  </si>
  <si>
    <t>wind_from_direction, wind_speed, wind_speed_of_gust, air_temperature,   air_pressure_at_mean_sea_level, sea_water_temperature (sfc,1m, 2m, 3m, 4m, 5m, 6m, 7m, 8m, 9m, 10m, 11m, 12m, 13m), Relative_Humidity,  surface_downwelling_shortwave_flux_in_air, sea_surface_wave_significant_height, sea_water_turbidity, sea_water_ph_reported_on_total_scale, sea_water_specific_conductivity, chlorophyll_fluorescence, mass_concentration_of_oxygen_in_sea_water , fractional_saturation_of_oxygen_in_sea_water,  northward_sea_water_velocity + eastward_sea_water_velocity(3m,5m,7m,9m,11m, 13m, 14m) time, latitude, longitude, depth</t>
  </si>
  <si>
    <t>obs_61</t>
  </si>
  <si>
    <t>Station 45022 - Little Traverse Bay, MI</t>
  </si>
  <si>
    <t>Little Traverse Bay Buoy U-GLOS 004 (45022)</t>
  </si>
  <si>
    <t>University of Michigan CIGLR</t>
  </si>
  <si>
    <r>
      <rPr>
        <sz val="12"/>
        <color rgb="FF000000"/>
        <rFont val="Calibri"/>
      </rPr>
      <t>wind_from_direction</t>
    </r>
    <r>
      <rPr>
        <sz val="12"/>
        <color rgb="FF000000"/>
        <rFont val="Calibri"/>
      </rPr>
      <t>, wind_speed, wind_speed_of_gust, air_temperature, air_pressure_at_mean_sea_level,  sea_water_temperature (</t>
    </r>
    <r>
      <rPr>
        <sz val="12"/>
        <color rgb="FF000000"/>
        <rFont val="Calibri"/>
      </rPr>
      <t>sfc,</t>
    </r>
    <r>
      <rPr>
        <sz val="12"/>
        <color rgb="FF000000"/>
        <rFont val="Calibri"/>
      </rPr>
      <t xml:space="preserve"> 3m, 7m, 11m, 15m, 19m, 23m, 27m, 31m, </t>
    </r>
    <r>
      <rPr>
        <sz val="12"/>
        <color rgb="FF000000"/>
        <rFont val="Calibri"/>
      </rPr>
      <t>33m</t>
    </r>
    <r>
      <rPr>
        <sz val="12"/>
        <color rgb="FF000000"/>
        <rFont val="Calibri"/>
      </rPr>
      <t xml:space="preserve">), dew_point_temperature,  surface_downwelling_shortwave_flux_in_air, </t>
    </r>
    <r>
      <rPr>
        <sz val="12"/>
        <color rgb="FF000000"/>
        <rFont val="Calibri"/>
      </rPr>
      <t>sea_surface_wave_significant_height</t>
    </r>
    <r>
      <rPr>
        <sz val="12"/>
        <color rgb="FF000000"/>
        <rFont val="Calibri"/>
      </rPr>
      <t xml:space="preserve">, </t>
    </r>
    <r>
      <rPr>
        <sz val="12"/>
        <color rgb="FF000000"/>
        <rFont val="Calibri"/>
      </rPr>
      <t>sea_surface_wave_mean_period</t>
    </r>
    <r>
      <rPr>
        <sz val="12"/>
        <color rgb="FF000000"/>
        <rFont val="Calibri"/>
      </rPr>
      <t xml:space="preserve">, </t>
    </r>
    <r>
      <rPr>
        <sz val="12"/>
        <color rgb="FF000000"/>
        <rFont val="Calibri"/>
      </rPr>
      <t>sea_surface_wave_from_direction</t>
    </r>
    <r>
      <rPr>
        <sz val="12"/>
        <color rgb="FF000000"/>
        <rFont val="Calibri"/>
      </rPr>
      <t>, battery_voltage, time, latitude, longitude, depth</t>
    </r>
  </si>
  <si>
    <r>
      <rPr>
        <sz val="12"/>
        <color theme="1"/>
        <rFont val="Calibri"/>
      </rPr>
      <t xml:space="preserve">Replace sea_surface_wind_wave_period with sea_surface_significant_wave_period;   </t>
    </r>
    <r>
      <rPr>
        <sz val="12"/>
        <color theme="1"/>
        <rFont val="Calibri"/>
      </rPr>
      <t xml:space="preserve"> ** Wave sensor, wind direction and surface temperature observations failed shorly after deployment on 5/1 . CIGLR is constructing a replacement instrument package and will attempt a repair by 5/31 to restore these observations ** </t>
    </r>
  </si>
  <si>
    <t>obs_44</t>
  </si>
  <si>
    <t>Station 45023 - North Entry Buoy, North Keweenaw Peninsula, MI</t>
  </si>
  <si>
    <t>North Entry MTU Buoy (45023)</t>
  </si>
  <si>
    <t>Michigan Tech University</t>
  </si>
  <si>
    <r>
      <rPr>
        <sz val="12"/>
        <color rgb="FF000000"/>
        <rFont val="Calibri"/>
      </rPr>
      <t xml:space="preserve">wind_from_direction, wind_speed,  wind_speed_of_gust,  air_temperature, air_pressure_at_mean_sea_level, sea_water_temperature (sfc, 1m, 2m, </t>
    </r>
    <r>
      <rPr>
        <sz val="12"/>
        <color rgb="FF000000"/>
        <rFont val="Calibri"/>
      </rPr>
      <t>3m,</t>
    </r>
    <r>
      <rPr>
        <sz val="12"/>
        <color rgb="FF000000"/>
        <rFont val="Calibri"/>
      </rPr>
      <t xml:space="preserve"> 4m, </t>
    </r>
    <r>
      <rPr>
        <sz val="12"/>
        <color rgb="FF000000"/>
        <rFont val="Calibri"/>
      </rPr>
      <t>5m,</t>
    </r>
    <r>
      <rPr>
        <sz val="12"/>
        <color rgb="FF000000"/>
        <rFont val="Calibri"/>
      </rPr>
      <t xml:space="preserve"> 6m, </t>
    </r>
    <r>
      <rPr>
        <sz val="12"/>
        <color rgb="FF000000"/>
        <rFont val="Calibri"/>
      </rPr>
      <t>7m</t>
    </r>
    <r>
      <rPr>
        <sz val="12"/>
        <color rgb="FF000000"/>
        <rFont val="Calibri"/>
      </rPr>
      <t xml:space="preserve">, 8m, </t>
    </r>
    <r>
      <rPr>
        <sz val="12"/>
        <color rgb="FF000000"/>
        <rFont val="Calibri"/>
      </rPr>
      <t>9m</t>
    </r>
    <r>
      <rPr>
        <sz val="12"/>
        <color rgb="FF000000"/>
        <rFont val="Calibri"/>
      </rPr>
      <t xml:space="preserve">, 10m, </t>
    </r>
    <r>
      <rPr>
        <sz val="12"/>
        <color rgb="FF000000"/>
        <rFont val="Calibri"/>
      </rPr>
      <t>11m</t>
    </r>
    <r>
      <rPr>
        <sz val="12"/>
        <color rgb="FF000000"/>
        <rFont val="Calibri"/>
      </rPr>
      <t xml:space="preserve">, 12m, </t>
    </r>
    <r>
      <rPr>
        <sz val="12"/>
        <color rgb="FF000000"/>
        <rFont val="Calibri"/>
      </rPr>
      <t>13m</t>
    </r>
    <r>
      <rPr>
        <sz val="12"/>
        <color rgb="FF000000"/>
        <rFont val="Calibri"/>
      </rPr>
      <t>,  14m, 16m), dew_point_temperature,Relative</t>
    </r>
    <r>
      <rPr>
        <sz val="12"/>
        <color rgb="FF000000"/>
        <rFont val="Calibri"/>
      </rPr>
      <t>_</t>
    </r>
    <r>
      <rPr>
        <sz val="12"/>
        <color rgb="FF000000"/>
        <rFont val="Calibri"/>
      </rPr>
      <t>Humidity,  surface_downwelling_shortwave_flux_in_air, sea_surface_wave_significant_height,</t>
    </r>
    <r>
      <rPr>
        <sz val="12"/>
        <color rgb="FF000000"/>
        <rFont val="Calibri"/>
      </rPr>
      <t xml:space="preserve"> sea_surface_wind_wave_period</t>
    </r>
    <r>
      <rPr>
        <sz val="12"/>
        <color rgb="FF000000"/>
        <rFont val="Calibri"/>
      </rPr>
      <t xml:space="preserve">, sea_surface_wave_from_direction, </t>
    </r>
    <r>
      <rPr>
        <sz val="12"/>
        <color rgb="FF000000"/>
        <rFont val="Calibri"/>
      </rPr>
      <t xml:space="preserve">sea_water_turbidity, sea_water_ph_reported_on_total_scale, chlorophyll_fluorescence_in_sea_water, </t>
    </r>
    <r>
      <rPr>
        <sz val="12"/>
        <color rgb="FF000000"/>
        <rFont val="Calibri"/>
      </rPr>
      <t xml:space="preserve"> battery_voltage,</t>
    </r>
    <r>
      <rPr>
        <sz val="12"/>
        <color rgb="FF000000"/>
        <rFont val="Calibri"/>
      </rPr>
      <t xml:space="preserve"> photosynthetically_available_radiation,</t>
    </r>
    <r>
      <rPr>
        <sz val="12"/>
        <color rgb="FF000000"/>
        <rFont val="Calibri"/>
      </rPr>
      <t xml:space="preserve"> time, latitude, longitude, depth, </t>
    </r>
    <r>
      <rPr>
        <sz val="12"/>
        <color rgb="FF000000"/>
        <rFont val="Calibri"/>
      </rPr>
      <t>currents at depths</t>
    </r>
    <r>
      <rPr>
        <sz val="12"/>
        <color rgb="FF000000"/>
        <rFont val="Calibri"/>
      </rPr>
      <t xml:space="preserve"> (</t>
    </r>
    <r>
      <rPr>
        <sz val="12"/>
        <color rgb="FF000000"/>
        <rFont val="Calibri"/>
      </rPr>
      <t xml:space="preserve">2m, 3m, 4m, 5m, 6m, 7m, 8m, 9m, 10m, 11m, 12m, 13m, 14m, 15m, 16m, 17m, 18m, 19m, 20m) </t>
    </r>
    <r>
      <rPr>
        <sz val="12"/>
        <color rgb="FF000000"/>
        <rFont val="Calibri"/>
      </rPr>
      <t xml:space="preserve">, </t>
    </r>
    <r>
      <rPr>
        <sz val="12"/>
        <color rgb="FF000000"/>
        <rFont val="Calibri"/>
      </rPr>
      <t>max_wave_height</t>
    </r>
    <r>
      <rPr>
        <sz val="12"/>
        <color rgb="FF000000"/>
        <rFont val="Calibri"/>
      </rPr>
      <t>, sea_surface_wave_maximum_Period, sea_surface_wave_mean_height_of_highest_tenth</t>
    </r>
  </si>
  <si>
    <t>Not yet deployed in 2022.</t>
  </si>
  <si>
    <t>obs_62</t>
  </si>
  <si>
    <t>Station 45024 - Ludington Buoy, MI</t>
  </si>
  <si>
    <t>Ludington Buoy (45024)</t>
  </si>
  <si>
    <r>
      <rPr>
        <sz val="12"/>
        <color rgb="FF000000"/>
        <rFont val="Calibri"/>
      </rPr>
      <t xml:space="preserve">wind_from_direction, wind_speed, wind_speed_of_gust, air_temperature, air_pressure_at_mean_sea_level, sea_water_temperature (sfc, 3m, 5m, 8m, 11m, 13m, 16m, 19m, 21m), dew_point_temperature, surface_downwelling_shortwave_flux_in_air, sea_surface_wave_significant_height, </t>
    </r>
    <r>
      <rPr>
        <sz val="12"/>
        <color rgb="FF000000"/>
        <rFont val="Calibri"/>
      </rPr>
      <t>significant_wave_from_direction</t>
    </r>
    <r>
      <rPr>
        <sz val="12"/>
        <color rgb="FF000000"/>
        <rFont val="Calibri"/>
      </rPr>
      <t>,</t>
    </r>
    <r>
      <rPr>
        <sz val="12"/>
        <color rgb="FF000000"/>
        <rFont val="Calibri"/>
      </rPr>
      <t xml:space="preserve"> sea_surface_wave_mean_period</t>
    </r>
    <r>
      <rPr>
        <sz val="12"/>
        <color rgb="FF000000"/>
        <rFont val="Calibri"/>
      </rPr>
      <t xml:space="preserve">, time, latitude, longitude, depth, </t>
    </r>
    <r>
      <rPr>
        <sz val="12"/>
        <color rgb="FF000000"/>
        <rFont val="Calibri"/>
      </rPr>
      <t xml:space="preserve">currents at depths, </t>
    </r>
    <r>
      <rPr>
        <sz val="12"/>
        <color rgb="FF000000"/>
        <rFont val="Calibri"/>
      </rPr>
      <t>battery_voltage</t>
    </r>
  </si>
  <si>
    <t>This station also collects relative humidity, but GLOS is having an issue with ingesting relative humidity(rrh)</t>
  </si>
  <si>
    <t>obs_46</t>
  </si>
  <si>
    <t>Station 45025 - South Entry Buoy, South Keweenaw Peninsula, MI</t>
  </si>
  <si>
    <t>South Entry Buoy MTU1 (45025)</t>
  </si>
  <si>
    <r>
      <rPr>
        <sz val="12"/>
        <color rgb="FF000000"/>
        <rFont val="Calibri"/>
      </rPr>
      <t xml:space="preserve">wind_from_direction, wind_speed, wind_speed_of_gust, air_temperature, air_pressure_at_mean_sea_level, sea_water_temperature (sfc, </t>
    </r>
    <r>
      <rPr>
        <sz val="12"/>
        <color rgb="FF000000"/>
        <rFont val="Calibri"/>
      </rPr>
      <t>3m</t>
    </r>
    <r>
      <rPr>
        <sz val="12"/>
        <color rgb="FF000000"/>
        <rFont val="Calibri"/>
      </rPr>
      <t>, 6m,  9m, 12m, 16m, 19m, 22m, 26m, 29m, 32m),  dew_point_temperature,  Relative</t>
    </r>
    <r>
      <rPr>
        <sz val="12"/>
        <color rgb="FF000000"/>
        <rFont val="Calibri"/>
      </rPr>
      <t>_</t>
    </r>
    <r>
      <rPr>
        <sz val="12"/>
        <color rgb="FF000000"/>
        <rFont val="Calibri"/>
      </rPr>
      <t>humidity, surface_downwelling_shortwave_flux_in_air, sea_surface_wave_significant_height, sea_surface_wave_maximum_period ,sea_surface_wave_from_direction, sea_surface_wave_maximum_height, sea_surface_wave_maximum_period, sea_surface_wave_mean_height_of_highest_tenth, surface_downweling_shortwave_flux_in_air, battery_voltage time, latitude, longitude, depth</t>
    </r>
  </si>
  <si>
    <t xml:space="preserve"> </t>
  </si>
  <si>
    <t>obs_33</t>
  </si>
  <si>
    <t>Station 45026 - Cook Nuclear Plant Buoy, Stevensville, MI</t>
  </si>
  <si>
    <t>Cook Plant Buoy (45026)</t>
  </si>
  <si>
    <t>N</t>
  </si>
  <si>
    <t>LimnoTech</t>
  </si>
  <si>
    <t>industry</t>
  </si>
  <si>
    <t>wind_from_direction, wind_speed, wind_speed_of_gust, air_temperature, air_pressure_at_mean_sea_level,  sea_water_temperature, dew_point_temperature, sea_surface_wave_significant_height,  sea_surface_wind_wave_period,sea_surface_wave_from_direction, sea_surface_wave_maximum_height, eastward_current, northward_current, battery_voltage, time, latitude, longitude, depth, relative_humidity, sea_surface_wave_maximum_period, sea_surface_wave_mean_height_of_highest_tenth, sea_water_temperature (1m, 3m, 5m, 7m, 9m, 11m, 13m, 15m, 17m, 19m), curents_at_depths(0m,1m,2m,3m,4m,5m,6m,7m,8m,9m,10m,11m,12m,13m,14m,15m,16m,17m,18m,19m,20m)</t>
  </si>
  <si>
    <t>Sending data to NDBC.  GLOS will be ingesting data from NDBC.</t>
  </si>
  <si>
    <t>obs_42</t>
  </si>
  <si>
    <t>Station 45027 - McQuade Harbor Nearshore, MN</t>
  </si>
  <si>
    <t>LL01-Duluth Buoy (45027)</t>
  </si>
  <si>
    <t>University of Minnesota-Duluth</t>
  </si>
  <si>
    <r>
      <rPr>
        <sz val="12"/>
        <color rgb="FF000000"/>
        <rFont val="Calibri"/>
      </rPr>
      <t xml:space="preserve">wind_from_direction, wind_speed, wind_speed_of_gust,  air_temperature, air_pressure_at_mean_sea_level,  sea_water_temperature (sfc,  3m, 5m, 10m, 15m, 20m, 25m, 30m, 35m, 40m), dew_point_temperature, surface_downwelling_shortwave_flux_in_air, chlorophyll_fluorescence, sea_water_turbidity, phycocyanin_fluorescence, sea_surface_wave_from_direction,  time, latitude, longitude, depth, </t>
    </r>
    <r>
      <rPr>
        <sz val="12"/>
        <color rgb="FF000000"/>
        <rFont val="Calibri"/>
      </rPr>
      <t>air_pressure, sea_water_ph_reported-on_total_scale, sea_surface_wave_significant_height, sea_surface_wave_period_at_variance_spectral_density_maximum, sea_surface_wave_from_direction</t>
    </r>
  </si>
  <si>
    <t>obs_45</t>
  </si>
  <si>
    <t>Station 45028 - Western Lake Superior</t>
  </si>
  <si>
    <t>LLO2-Duluth Buoy (45028)</t>
  </si>
  <si>
    <r>
      <rPr>
        <sz val="12"/>
        <color rgb="FF000000"/>
        <rFont val="Calibri"/>
      </rPr>
      <t xml:space="preserve">wind_from_direction, wind_speed, wind_speed_of_gust, air_temperature, air_pressure_at_mean_sea_level, air_pressure, sea_water_temperature (sfc, 3m, 5.5m, 8m, 13m, 18m, 23m, 28m, 33m, 38m, 43m), dew_point_temperature, surface_downwelling_shortwave_flux_in_air, sea_surface_wave_significant_height,   time, latitude, longitude, depth, </t>
    </r>
    <r>
      <rPr>
        <sz val="12"/>
        <color rgb="FF000000"/>
        <rFont val="Calibri"/>
      </rPr>
      <t>chlorophyll_fluorescence, sea_water_ph_reported_on_total_scale, sea_surface_wave_period_at_variance_spectral_density_maximum, sea_water_turbidity, phycocyanin_fluorescence, sea_surface_wave_from_direction</t>
    </r>
  </si>
  <si>
    <t>obs_3</t>
  </si>
  <si>
    <t>Station 45029 - Holland Buoy, MI</t>
  </si>
  <si>
    <t>Port Sheldon (Holland) Buoy (45029)</t>
  </si>
  <si>
    <t>wind_from_direction, wind_speed, wind_speed_of_gust,  air_temperature, air_pressure_at_mean_sea_level, sea_water_temperature (sfc, 1m, 3m, 4m, 5m, 6m, 7m, 8m, 9m, 10m, 11m, 12m, 13m, 14m, 15m, 16m, 17m, 18m, 19m, 20m, 21m), dew_point_temperature, sea_surface_wind_wave_period, , sea_surface_wave_significant_height,sea_surface_wave_from_direction, sea_surface_wave_maximum_height, battery_voltage,  time, latitude, longitude, depth, relative_humidity, sea_surface_wave_maximum_period, sea_surface_wave_mean_height_of_highest_tenth</t>
  </si>
  <si>
    <t>obs_49</t>
  </si>
  <si>
    <t>Station 45161 - Muskegon Buoy, MI</t>
  </si>
  <si>
    <t>Muskegon RECON Buoy (45161)</t>
  </si>
  <si>
    <t>Yp</t>
  </si>
  <si>
    <t>Great Lakes Environmental Research Laboratory</t>
  </si>
  <si>
    <t>gov_federal</t>
  </si>
  <si>
    <r>
      <rPr>
        <sz val="12"/>
        <color rgb="FF000000"/>
        <rFont val="Calibri"/>
      </rPr>
      <t>wind_from_direction, wind_speed, wind_speed_of_gust, air_temperature, air_pressure_at_mean_sea_level,</t>
    </r>
    <r>
      <rPr>
        <b/>
        <sz val="12"/>
        <color rgb="FF000000"/>
        <rFont val="Calibri"/>
      </rPr>
      <t xml:space="preserve"> </t>
    </r>
    <r>
      <rPr>
        <sz val="12"/>
        <color rgb="FF000000"/>
        <rFont val="Calibri"/>
      </rPr>
      <t xml:space="preserve">sea_water_temperature (1m, 22m), sea_surface_wave_period_at_variance_spectral_density_maximum,   sea_surface_wave_significant_height, sea_surface_wave_from_direction,  sea_surface_wave_maximum_height, sea_water_electrical_conductivity (1m, 22m), sea_water_specific_conductivity, sea_water_turbidity, sea_water_ph_reported_on_total_scale, chlorophyll_fluorescence, mass_concentration_of_oxygen_in_sea_water, fractional_saturation_of_oxygen_in_sea_water,  time, latitude, longitude, depth, phycocyanin_fluorescence, fluorescent_dissolved_organic_matter, </t>
    </r>
    <r>
      <rPr>
        <sz val="12"/>
        <color rgb="FF000000"/>
        <rFont val="Calibri"/>
      </rPr>
      <t>surface_downwelling_photosynthetic_photon_flux_in_air</t>
    </r>
  </si>
  <si>
    <t>for all variables except temp and electrical conductivity, they are only at 1m. I'm not notating those individually to be consistent with the others that are also only near surface.</t>
  </si>
  <si>
    <t>obs_67</t>
  </si>
  <si>
    <t>Station 45162 - Thunder Bay Buoy, Alpena, MI</t>
  </si>
  <si>
    <t>Alpena Thunder Bay Recon Buoy (45162)</t>
  </si>
  <si>
    <t>wind_from_direction, wind_speed, wind_speed_of_gust, air_temperature, sea_water_temperature (sfc,19m), sea_surface_wave_significant_height, sea_surface_wave_period_at_variance_spectral_density_maximum, sea_surface_wave_from_direction, sea_surface_wave_maximum_height, air_pressure_at_mean_sea_level, fluorescence_dissolved_organic_matter (19m), sea_water_turbidity (19m), fractional_saturation_of_oxygen_in_sea_water (19m),  chlorophyll_fluorescence (19m), mass_concentration_of_oxygen_in_sea_water (19m), phycocyanin_fluorescence (19m), surface_downwelling_photosynthetic_photon_flux_in_air, sea_water_electrical_conductivity (19m), sea_water_ph_reported_on_total_scale (1m, 19m), sea_water_specific_conductivity (19m), time, latitude, longitude, depth</t>
  </si>
  <si>
    <t>obs_68</t>
  </si>
  <si>
    <t>Station 45163 - Saginaw Bay Buoy, MI</t>
  </si>
  <si>
    <t>Saginaw Bay RECON Buoy SBB (45163)</t>
  </si>
  <si>
    <r>
      <rPr>
        <sz val="12"/>
        <color rgb="FF000000"/>
        <rFont val="Calibri"/>
      </rPr>
      <t xml:space="preserve">wind_from_direction, wind_speed, wind_speed_of_gust, air_temperature, sea_water_temperature (1m, 13m), sea_surface_wave_significant_height, sea_surface_wave_from_direction, sea_surface_wave_maximum_height, sea_water_electrical_conductivity (1m, 13m),  sea_water_turbidity (1m, 13m), sea_water_ph_reported_on_total_scale (1m, 13m), chlorophyll_fluorescence (1m, 13m), mass_concentration_of_oxygen_in_sea_water (1m, 13m), fractional_saturation_of_oxygen_in_sea_water (1m, 13m), </t>
    </r>
    <r>
      <rPr>
        <sz val="12"/>
        <color rgb="FF000000"/>
        <rFont val="Calibri"/>
      </rPr>
      <t>air_pressure_at_mean_sea_level, fluorescent_dissolved_organic_matter (1m, 13m), surface_downwelling_photosynthetic_photon_flux_in_air, sea_surface_wave_period_at_spectral_density_maximum, sea_water_specific_conductivity (1m, 13m),</t>
    </r>
    <r>
      <rPr>
        <sz val="12"/>
        <color rgb="FF000000"/>
        <rFont val="Calibri"/>
      </rPr>
      <t xml:space="preserve"> time, latitude, longitude, depth, phycocyanin_fluorescence (1m, 13m)</t>
    </r>
  </si>
  <si>
    <t>obs_70</t>
  </si>
  <si>
    <t>Station 45164 - Cleveland Buoy, OH</t>
  </si>
  <si>
    <t>Cleveland RECON Buoy (45164)</t>
  </si>
  <si>
    <r>
      <rPr>
        <sz val="12"/>
        <color rgb="FF000000"/>
        <rFont val="Calibri"/>
      </rPr>
      <t>wind_from_direction, wind_speed, wind_speed_of_gust, air_temperature, air_pressure_at_mean_sea_level, sea_water_temperature(sfc,1m,2m,4m,6m,8m,10,12m,14m,16m,18m,20m, 22m), sea_surface_wave_significant_height, sea_surface_wave_mean_period,</t>
    </r>
    <r>
      <rPr>
        <b/>
        <sz val="12"/>
        <color rgb="FF000000"/>
        <rFont val="Calibri"/>
      </rPr>
      <t xml:space="preserve"> </t>
    </r>
    <r>
      <rPr>
        <sz val="12"/>
        <color rgb="FF000000"/>
        <rFont val="Calibri"/>
      </rPr>
      <t>sea_water_electrial_conductivity</t>
    </r>
    <r>
      <rPr>
        <b/>
        <sz val="12"/>
        <color rgb="FF000000"/>
        <rFont val="Calibri"/>
      </rPr>
      <t xml:space="preserve">, </t>
    </r>
    <r>
      <rPr>
        <sz val="12"/>
        <color rgb="FF000000"/>
        <rFont val="Calibri"/>
      </rPr>
      <t>mass_concentration_of_oxygen_in_sea_water</t>
    </r>
    <r>
      <rPr>
        <b/>
        <sz val="12"/>
        <color rgb="FF000000"/>
        <rFont val="Calibri"/>
      </rPr>
      <t xml:space="preserve">, </t>
    </r>
    <r>
      <rPr>
        <sz val="12"/>
        <color rgb="FF000000"/>
        <rFont val="Calibri"/>
      </rPr>
      <t>factional_saturation_of_oxygen_in_sea_water, battery_voltage,  time, latitude, longitude, depth, fluorescent_dissolved_organic_matter, sea_surface_wave_maximum_height</t>
    </r>
  </si>
  <si>
    <t>obs_71</t>
  </si>
  <si>
    <t>Station 45165 - Toledo Water Intake Buoy, Oregon, OH</t>
  </si>
  <si>
    <t>Toledo Water Intake Crib Buoy (45165)</t>
  </si>
  <si>
    <t xml:space="preserve">wind_from_direction, wind_speed, wind_speed_of_gust, air_temperature,  air_pressure_at_mean_sea_level, sea_water_temperature, dew_point_temperature, sea_surface_wave_mean_period, sea_surface_wave_significant_height, sea_surface_wave_from_direction, sea_surface_wave_maximum_height, sea_water_electrical_conductivity, surface_downwelling_shortwave_flux_in_air,  sea_water_turbidity, sea_water_ph_reported_on_total_scale, chlorophyll_fluorescence, phycocyanin_fluorescence, battery_voltage, eastward_current, northward_current, time, latitude, longitude, depth, currents_at_depths(0m,1m,2m,3m,4m,5m,6m,7m,8m)
</t>
  </si>
  <si>
    <t>obs_99</t>
  </si>
  <si>
    <t>Station 45167 - Erie Nearshore Buoy, Erie, PA</t>
  </si>
  <si>
    <t>Erie buoy RSC-A (45167)</t>
  </si>
  <si>
    <t>Regional Science Consortium</t>
  </si>
  <si>
    <t>nonprofit</t>
  </si>
  <si>
    <t>sea_surface_wave_significant_height, sea_surface_wave_period_at_spectral_density_maximum, air_temperature, sea_water_temperature (1m), wind_speed, wind_from_direction, wind_speed_of_gust, mass_concentration_of_oxygen_in_sea_water, fractional_saturation_of_oxygen_in_sea_water, sea_water_turbidity, sea_water_ph_reported_on_total_scale, air_pressure_at_mean_sea_level, sea_water_specific_conductivity, surface_downwelling_shortwave_flux_in_air, latitude, longitude, time, depth, relative_humidity, sea_surface_wave_from_direction</t>
  </si>
  <si>
    <t>obs_37</t>
  </si>
  <si>
    <t>Station 45168 - South Haven Buoy, MI</t>
  </si>
  <si>
    <t>South Haven Buoy (45168)</t>
  </si>
  <si>
    <t>wind_from_direction, wind_speed,  wind_speed_of_gust , air_temperature,  air_pressure_at_mean_sea_level, sea_water_temperature (sfc, 1m, 3m, 5m, 7m, 9m, 11m, 13m, 15m, 17m), dew_point_temperature, sea_surface_wave_significant_height, sea_surface_wave_mean_period, sea_surface_wave_from_direction, sea_surface_wave_maximum_height, surface_downwelling_shortwave_flux_in_air, battery_voltage, time, latitude, longitude, depth, relative_humidity, sea_surface_wave_maximum_period, sea_surface_wave_mean_height_of_highest_tenth</t>
  </si>
  <si>
    <t>Station 45169 - Lakewood Buoy, OH</t>
  </si>
  <si>
    <t>Cleveland Wind Buoy (45169)</t>
  </si>
  <si>
    <t>wind_from_direction, wind_speed, wind_speed_of_gust,  air_temperature, air_pressure_at_mean_sea_level, sea_water_temperature(sfc, 17m), dew_point_temperature,   sea_water_electrical_conductivity,  sea_surface_wave_significant_height, sea_surface_wave_mean_period, sea_surface_wave_from_direction, sea_surface_wave_maximum_height, mass_concentration_of_oxygen_in_sea_water, fractional_saturation_of_oxygen_in_sea_water,   surface_downwelling_shortwave_flux_in_air, battery_voltage, time, latitude, longitude, depth, fluorescent_dissolved_organic_matter, relative_humidity, sea_surface_wave_mean_height_of_highest_tenth</t>
  </si>
  <si>
    <t>obs_47</t>
  </si>
  <si>
    <t>Station 45170 - Michigan City Buoy, IN</t>
  </si>
  <si>
    <t>Illinois-Indiana Sea Grant Buoy (45170)</t>
  </si>
  <si>
    <t>Illinois-Indiana Sea Grant, Purdue University</t>
  </si>
  <si>
    <r>
      <rPr>
        <sz val="12"/>
        <color rgb="FF000000"/>
        <rFont val="Calibri"/>
      </rPr>
      <t xml:space="preserve">wind_from_direction,  wind_speed,  wind_speed_of_gust, ,air_temperature, sea_water_temperature (1m, 2m, 3m, 4m, 5m, 6m, 7m, 8m, 9m, 10m, 11m, 12m, 13m, 14m, 15m, 16m, 17m), dew_point_temperature,  sea_surface_wave_significant_height, </t>
    </r>
    <r>
      <rPr>
        <sz val="12"/>
        <color rgb="FF000000"/>
        <rFont val="Calibri"/>
      </rPr>
      <t xml:space="preserve">sea_surface_wave_period_at_spectral_density_maximum, </t>
    </r>
    <r>
      <rPr>
        <sz val="12"/>
        <color rgb="FF000000"/>
        <rFont val="Calibri"/>
      </rPr>
      <t>,sea_surface_wave_from_direction, surface_downwelling_shortwave_flux_in_air, battery_voltage, time, latitude, longitude, depth</t>
    </r>
    <r>
      <rPr>
        <sz val="12"/>
        <color rgb="FF000000"/>
        <rFont val="Calibri"/>
      </rPr>
      <t xml:space="preserve">, </t>
    </r>
    <r>
      <rPr>
        <sz val="12"/>
        <color rgb="FF000000"/>
        <rFont val="Calibri"/>
      </rPr>
      <t>air_pressure_at_mean_sea_level, sea_surface_wave_maximum_height</t>
    </r>
  </si>
  <si>
    <t>obs_57</t>
  </si>
  <si>
    <t>Station 45174 - Wilmette, IL</t>
  </si>
  <si>
    <t>Wilmette Weather Buoy (45174)</t>
  </si>
  <si>
    <r>
      <rPr>
        <sz val="12"/>
        <color rgb="FF000000"/>
        <rFont val="Calibri"/>
      </rPr>
      <t xml:space="preserve">wind_from_direction, wind_speed,  wind_speed_of_gust, air_temperature, air_pressure_at_mean_sea_level,  </t>
    </r>
    <r>
      <rPr>
        <sz val="12"/>
        <color rgb="FF000000"/>
        <rFont val="Calibri"/>
      </rPr>
      <t>sea_water_temperature (1m, 3m, 5m, 7m, 9m)</t>
    </r>
    <r>
      <rPr>
        <sz val="12"/>
        <color rgb="FF000000"/>
        <rFont val="Calibri"/>
      </rPr>
      <t>, dew_point_temperature, sea_surface_wave_mean_period, sea_surface_wave_significant_height, sea_surface_wave_from_direction,  surface_downwelling_shortwave_flux_in_air, battery_voltage , time, latitude, longitude, depth,  relative_humidity</t>
    </r>
  </si>
  <si>
    <t>obs_38</t>
  </si>
  <si>
    <t>Station 45175 - Mackinac Straits West, Mackinaw City, MI</t>
  </si>
  <si>
    <t>Mackinac Straits Buoy (45175)</t>
  </si>
  <si>
    <r>
      <rPr>
        <sz val="12"/>
        <color rgb="FF000000"/>
        <rFont val="Calibri"/>
      </rPr>
      <t xml:space="preserve">wind_from_direction, wind_speed, wind_speed_of_gust,  air_temperature,  air_pressure_at_mean_sea_level, sea_water_temperature (sfc), dew_point_temperature,  Relative_humidity, sea_surface_wave_significant_height, </t>
    </r>
    <r>
      <rPr>
        <sz val="12"/>
        <color rgb="FF000000"/>
        <rFont val="Calibri"/>
      </rPr>
      <t>sea_surface_wave_period_at_spectral_density_maximum</t>
    </r>
    <r>
      <rPr>
        <sz val="12"/>
        <color rgb="FF000000"/>
        <rFont val="Calibri"/>
      </rPr>
      <t>, sea_surface_wave_from_direction,sea_surface_wave_maximum_height , surface_downwelling_shortwave_flux_in_air,</t>
    </r>
    <r>
      <rPr>
        <sz val="12"/>
        <color rgb="FF000000"/>
        <rFont val="Calibri"/>
      </rPr>
      <t xml:space="preserve"> </t>
    </r>
    <r>
      <rPr>
        <sz val="12"/>
        <color rgb="FF000000"/>
        <rFont val="Calibri"/>
      </rPr>
      <t xml:space="preserve">battery_voltage,  time, latitude, longitude, depth, sea_surface_wave_maximum_period, sea_surface_wave_mean_height_of_highest_tenth, </t>
    </r>
    <r>
      <rPr>
        <sz val="12"/>
        <color rgb="FF000000"/>
        <rFont val="Calibri"/>
      </rPr>
      <t>northward_sea_water_velocity + eastward_sea_water_velocity</t>
    </r>
    <r>
      <rPr>
        <sz val="12"/>
        <color rgb="FF000000"/>
        <rFont val="Calibri"/>
      </rPr>
      <t xml:space="preserve"> (2m,3m,4m,5m,6m,7m,8m,9m,10m,11m,12m,13m,14m,15m,16m,17m,18m,19m,20m,21m,22m,23m,24m,25m,26m,27m,28m,29m)</t>
    </r>
  </si>
  <si>
    <t>Temperature string removed at the end of 2020 season.</t>
  </si>
  <si>
    <t>obs_72</t>
  </si>
  <si>
    <t>Station 45176 - Cleveland Intake Crib Buoy, OH</t>
  </si>
  <si>
    <t>Cleveland Crib Buoy (45176)</t>
  </si>
  <si>
    <t>private</t>
  </si>
  <si>
    <t>wind_from_direction, wind_speed, wind_speed_of_gust,   air_temperature, air_pressure_at_mean_sea_level, dew_point_temperature, sea_water_temperature (1.5m, 3m, 4.5m, 6m, 7.5m, 9m, 10.5m, 11m, 12m, 12.5m, 13m, 13.5m, 14m, 15m, 15.5m), sea_surface_wave_significant_height,  sea_surface_wave_mean_period, sea_surface_wave_from_direction,  sea_water_electrial_conductivity, sea_surface_wave_maximum_height, chlorophyll_fluorescence, phycocyanin_fluorescence, battery_voltage, time, latitude, longitude, depth, fluorescent_dissolved_organic_matter, sea_water_ph_reported_on_total_scale, fractional_saturation_of_oxygen_in_sea_water, mass_concentration_of_oxygen_in_sea_water, sea_surface_wave_maximum_period, sea_surface_wave_mean_height_of_highest_tenth</t>
  </si>
  <si>
    <r>
      <rPr>
        <sz val="12"/>
        <color theme="1"/>
        <rFont val="Calibri"/>
      </rPr>
      <t xml:space="preserve">Sending data to NDBC.  GLOS will be ingesting data from NDBC. </t>
    </r>
    <r>
      <rPr>
        <sz val="12"/>
        <color theme="1"/>
        <rFont val="Calibri"/>
      </rPr>
      <t xml:space="preserve">  </t>
    </r>
  </si>
  <si>
    <t>Ohio St. Beach Buoy</t>
  </si>
  <si>
    <t>&gt;5 year</t>
  </si>
  <si>
    <t>Chicago Parks District</t>
  </si>
  <si>
    <t>gov_municipal</t>
  </si>
  <si>
    <t>sea_water_turbidity, sea_surface_temperature, sea_surface_wave_significant_height, latitude, longitude, time</t>
  </si>
  <si>
    <t>Long-time station that has recently been connected to GLOS.</t>
  </si>
  <si>
    <t>obs_58</t>
  </si>
  <si>
    <t>Sleeping Bear Dunes</t>
  </si>
  <si>
    <t>Sleeping Bear Dunes Buoy (45183)</t>
  </si>
  <si>
    <r>
      <rPr>
        <sz val="12"/>
        <color rgb="FF000000"/>
        <rFont val="Calibri"/>
      </rPr>
      <t xml:space="preserve">wind_from_direction, wind_speed, wind_speed_of_gust, air_temperature, air_pressure_at_mean_sea_level, Relative_Humidity, </t>
    </r>
    <r>
      <rPr>
        <sz val="12"/>
        <color rgb="FF000000"/>
        <rFont val="Calibri"/>
      </rPr>
      <t xml:space="preserve"> sea_water_temperature (0.5m, </t>
    </r>
    <r>
      <rPr>
        <sz val="12"/>
        <color rgb="FF000000"/>
        <rFont val="Calibri"/>
      </rPr>
      <t>1m, 2m, 3m, 4m, 5m, 6m, 7m, 8m, 9m), surface_downwelling_shortwave_flux_in_air, sea_surface_wave_significant_height,  sea_surface_wave_period_at_variance_spectral_density_maximum,</t>
    </r>
    <r>
      <rPr>
        <sz val="12"/>
        <color rgb="FF000000"/>
        <rFont val="Calibri"/>
      </rPr>
      <t xml:space="preserve"> sea_water_specific_conductivity</t>
    </r>
    <r>
      <rPr>
        <sz val="12"/>
        <color rgb="FF000000"/>
        <rFont val="Calibri"/>
      </rPr>
      <t>, sea_water_turbidity, sea_water_ph_reported_on_total_scale, fractional_saturation_of_oxygen_in_sea_water, time, latitude, longitude, depth, battery_voltage, sea_surface_wave_from_direction, mass_concentration_of_oxygen_in_sea_water</t>
    </r>
  </si>
  <si>
    <t>obs_60</t>
  </si>
  <si>
    <t>Green Bay East</t>
  </si>
  <si>
    <t>Green Bay East (45184)</t>
  </si>
  <si>
    <t> -87.95888</t>
  </si>
  <si>
    <t>wind_from_direction, wind_speed, sea_water_temperature, sea_water_electrical_conductivity, sea_water_pH_reported_on_total_scale, sea_water_turbidity, phycocyanin_fluorescence, mass_concentration_of_oxygen_in_sea_water, fractional_saturation_of_oxygen_in_sea_water, battery_voltage, photosynthetic_available_radiation, fluorescent_dissolved_organic_matter, latitude, longitude, depth, time</t>
  </si>
  <si>
    <t>obs_59</t>
  </si>
  <si>
    <t>Green Bay West</t>
  </si>
  <si>
    <t>Green Bay West (45185)</t>
  </si>
  <si>
    <t>obs_87</t>
  </si>
  <si>
    <t>Waukegan Buoy</t>
  </si>
  <si>
    <t>University of Illinois</t>
  </si>
  <si>
    <r>
      <rPr>
        <sz val="12"/>
        <color rgb="FF000000"/>
        <rFont val="Calibri"/>
      </rPr>
      <t>Wind_from_direction; Wind_speed; Wind_speed_of_gust; Air_temperature; sea_water_temperature (1m),</t>
    </r>
    <r>
      <rPr>
        <strike/>
        <sz val="12"/>
        <color rgb="FF000000"/>
        <rFont val="Calibri"/>
      </rPr>
      <t xml:space="preserve"> </t>
    </r>
    <r>
      <rPr>
        <sz val="12"/>
        <color rgb="FF000000"/>
        <rFont val="Calibri"/>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</si>
  <si>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obs_88</t>
  </si>
  <si>
    <t>Winthrop Harbor Buoy</t>
  </si>
  <si>
    <r>
      <rPr>
        <sz val="12"/>
        <color rgb="FF000000"/>
        <rFont val="Calibri"/>
      </rPr>
      <t>Wind_from_direction; Wind_speed; Wind_speed_of_gust; Air_temperature; sea_water_temperature (1m),</t>
    </r>
    <r>
      <rPr>
        <strike/>
        <sz val="12"/>
        <color rgb="FF000000"/>
        <rFont val="Calibri"/>
      </rPr>
      <t xml:space="preserve"> </t>
    </r>
    <r>
      <rPr>
        <sz val="12"/>
        <color rgb="FF000000"/>
        <rFont val="Calibri"/>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</si>
  <si>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obs_74</t>
  </si>
  <si>
    <t>Oswego Nearshore Monitoring Buoy</t>
  </si>
  <si>
    <t>Oswego buoy (ESF1) summer station</t>
  </si>
  <si>
    <r>
      <rPr>
        <sz val="12"/>
        <color rgb="FF000000"/>
        <rFont val="Calibri"/>
      </rPr>
      <t>Upstate Freshwater Institute/</t>
    </r>
    <r>
      <rPr>
        <sz val="12"/>
        <color rgb="FF000000"/>
        <rFont val="Calibri"/>
      </rPr>
      <t xml:space="preserve"> State University of New York College of Science and Forestry (SUNY-ESF)</t>
    </r>
  </si>
  <si>
    <r>
      <rPr>
        <sz val="12"/>
        <color rgb="FF000000"/>
        <rFont val="Calibri"/>
      </rPr>
      <t xml:space="preserve">wind_from_direction, wind_speed, wind_speed_of_gust, air_temperature, air_pressure_at_mean_sea_level, sea_water_temperature(sfc,1m,2m,3m,4m,5m,6m,7m,8m,9m,10m,11m,12m,13m,14m,15m,16m,17m,18m,19m), Relative_humidity, surface_downwelling_shortwave_flux_in_air, sea_water_electrical_conductivity, time, latitude, longitude, depth, sea_water_turbidity, </t>
    </r>
    <r>
      <rPr>
        <sz val="12"/>
        <color rgb="FF000000"/>
        <rFont val="Calibri"/>
      </rPr>
      <t>sea_surface_wave_mean_period, sea_surface_wave_significant_height, sea_surface_wave_maximum_height, sea_surface_wave_from_direction, northward_sea_water_velocity+eastward_sea_water_velocity (1m,2m,3m,4m,5m,6m,7m,8m,9m,10m,11m,12m,13m,14m,15m,16m,17m,18m,19m)</t>
    </r>
  </si>
  <si>
    <t>obs_75</t>
  </si>
  <si>
    <t>Sodus Point Nearshore Monitoring Buoy (ESF8)</t>
  </si>
  <si>
    <t>Sodus Point Nearshore Monitoring Buoy</t>
  </si>
  <si>
    <r>
      <rPr>
        <sz val="12"/>
        <color rgb="FF000000"/>
        <rFont val="Calibri"/>
      </rPr>
      <t>Upstate Freshwater Institute/</t>
    </r>
    <r>
      <rPr>
        <sz val="12"/>
        <color rgb="FF000000"/>
        <rFont val="Calibri"/>
      </rPr>
      <t xml:space="preserve"> State University of New York College of Science and Forestry (SUNY-ESF)</t>
    </r>
  </si>
  <si>
    <t>relative_humidity, wind_from_direction, air_temperature, air_pressure_at_mean_sea_level, wind_speed, wind_speed_of_gust, sea_water_temperature (1m, 2m, 3m, 4m, 5m, 6m), surface_downwelling_shortwave_flux_in_air, sea_water_electrical_conductivity, sea_water_turbidity,  sea_surface_wave_from_direction, sea_surface_wave_maximum_period, sea_surface_wave_significant_height, sea_surface_wave_mean_period, time, latitude, longitude, depth</t>
  </si>
  <si>
    <t>obs_100</t>
  </si>
  <si>
    <t>Oak Orchard Nearshore Monitoring Buoy (ESF9)</t>
  </si>
  <si>
    <t xml:space="preserve">Oak Orchard Nearshore Monitoring Buoy </t>
  </si>
  <si>
    <r>
      <rPr>
        <sz val="12"/>
        <color rgb="FF000000"/>
        <rFont val="Calibri"/>
      </rPr>
      <t>Upstate Freshwater Institute/</t>
    </r>
    <r>
      <rPr>
        <sz val="12"/>
        <color rgb="FF000000"/>
        <rFont val="Calibri"/>
      </rPr>
      <t xml:space="preserve"> State University of New York College of Science and Forestry (SUNY-ESF)</t>
    </r>
  </si>
  <si>
    <t>sea_water_temperature (1m, 2m, 3m, 4m, 5m, 6m,7m, 8m, 9m, 10m, 11m, 12m, 13m, 14m, 15m, 16m, 17m, 18m, 19m), wind_from_direction, wind_speed, wind_speed_of_gust, air_temperature, air_pressure_at_mean_sea_level, relative_humidity, surface_downwelling_shortwave_flux_in_air, sea_water_turbidity, sea_water_electrical_conductivity, sea_surface_wave_significant_period, sea_surface_wave_significant_height, sea_surface_wave_from_direction, sea_surface_wave_mean_period, eastward_sea_water_velocity+ northward_sea_water_velocity (1m, 2m, 3m, 4m, 5m, 6m,7m, 8m, 9m, 10m, 11m, 12m, 13m, 14m, 15m, 16m, 17m, 18m, 19m), latitude, longitude, time, depth</t>
  </si>
  <si>
    <t>obs_96</t>
  </si>
  <si>
    <t>Rocky River, OH</t>
  </si>
  <si>
    <t>air_temperature, air_pressure_at_mean_sea_level, phycocyanin_fluorescence, chlorophyll_fluorescence, mass_concentration_of_oxygen_in_sea_water, fractional_saturation_of_oxygen_in_sea_water, sea_surface_wave_period_at_variance_spectral_density_maximum, sea_surface_wave_maximum_height, sea_surface_wave_from_direction, oxidation_reduction_potential, surface_downwelling_photosynthetic_photon_flux_in_sea_water, sea_water_ph_reported_on_total_scale, sea_water_electrical_conductivity, sea_water_turbidity, battery_voltage, wind_from_direction, wind_speed_of_gust, wind_speed, sea_water_temperature (sfc, 3m, 6m, 9m, 12m, 13m), sea_surface_wave_significant_height, relative_humidity, latitude, longitude, time, depth</t>
  </si>
  <si>
    <t>Sending data to NDBC.  GLOS will be ingesting data from NDBC</t>
  </si>
  <si>
    <t>obs_97</t>
  </si>
  <si>
    <t>Euclid, OH</t>
  </si>
  <si>
    <t>air_temperature, air_pressure_at_mean_sea_level, phycocyanin_fluorescence, chlorophyll_fluorescence, mass_concentration_of_oxygen_in_sea_water, fractional_saturation_of_oxygen_in_sea_water, sea_surface_wave_period_at_variance_spectral_density_maximum, sea_surface_wave_maximum_height, sea_surface_wave_from_direction, oxidation_reduction_potential, surface_downwelling_photosynthetic_photon_flux_in_sea_water, sea_water_ph_reported_on_total_scale, sea_water_electrical_conductivity, sea_water_turbidity, battery_voltage, wind_from_direction, wind_speed_of_gust, wind_speed, sea_water_temperature (sfc, 3m, 6m, 9m, 12m, 15m), sea_surface_wave_significant_height, relative_humidity, latitude, longitude, time, depth</t>
  </si>
  <si>
    <t>obs_98</t>
  </si>
  <si>
    <t>Chicago Buoy</t>
  </si>
  <si>
    <t>Illinois-Indiana Sea Grant</t>
  </si>
  <si>
    <r>
      <rPr>
        <sz val="12"/>
        <color rgb="FF000000"/>
        <rFont val="Calibri"/>
      </rPr>
      <t xml:space="preserve">wind_speed, wind_speed_gust, wind_from_direction, air_temperature, air_pressure_at_mean_sea_level, relative_humidity, </t>
    </r>
    <r>
      <rPr>
        <sz val="12"/>
        <color rgb="FF000000"/>
        <rFont val="Calibri"/>
      </rPr>
      <t>surface_downwelling_shortwave_flux_in_air</t>
    </r>
    <r>
      <rPr>
        <sz val="12"/>
        <color rgb="FF000000"/>
        <rFont val="Calibri"/>
      </rPr>
      <t xml:space="preserve">, </t>
    </r>
    <r>
      <rPr>
        <sz val="12"/>
        <color rgb="FF000000"/>
        <rFont val="Calibri"/>
      </rPr>
      <t>sea_water_temperature</t>
    </r>
    <r>
      <rPr>
        <sz val="12"/>
        <color rgb="FF000000"/>
        <rFont val="Calibri"/>
      </rPr>
      <t>(sfc, 1m, 3m, 5m, 7m, 9m), sea_surface_wave_from_direction, sea_surface_wave_mean_period, sea_surface_wave_significant_height, latitude, longitude,, time, depth</t>
    </r>
    <r>
      <rPr>
        <sz val="12"/>
        <color rgb="FF000000"/>
        <rFont val="Calibri"/>
      </rPr>
      <t xml:space="preserve">, </t>
    </r>
    <r>
      <rPr>
        <sz val="12"/>
        <color rgb="FF000000"/>
        <rFont val="Calibri"/>
      </rPr>
      <t>dew_point_temperature, battery_voltage, sea_surface_wave_period_at_variance_spectral_density_maximum</t>
    </r>
  </si>
  <si>
    <t>Salmon Unlimited WI buoy</t>
  </si>
  <si>
    <t>N/A</t>
  </si>
  <si>
    <t>Salmon Unlimited WI</t>
  </si>
  <si>
    <r>
      <rPr>
        <sz val="12"/>
        <color rgb="FF000000"/>
        <rFont val="Calibri"/>
      </rPr>
      <t>air_pressure_at_mean_sea_level, air_temperature, sea_surface_wave_significant_height, sea_water_temperature(1m, 4m, 7m, 10m, 13m, 16m, 19m, 22m, 25m, 28m, 31m, 34m), sea_surface_wave_from_direction, wind_from_direction, wind_speed, sea_surface_wave_period_at_variance_spectral_density_maximum, sea_surface_wave_from_direction_at_variance_spectral_density_maximum, sea_surface_wave_maximum_height, latitude, longitude, time, depth,</t>
    </r>
    <r>
      <rPr>
        <sz val="12"/>
        <color rgb="FF000000"/>
        <rFont val="Calibri"/>
      </rPr>
      <t xml:space="preserve"> </t>
    </r>
    <r>
      <rPr>
        <sz val="12"/>
        <color rgb="FF000000"/>
        <rFont val="Calibri"/>
      </rPr>
      <t>northward_sea_water_velocity + eastward_sea_water_velocity + upward_sea_water_velocity (3, 5, 7, 9, 11, 13, 15, 17, 19, 21, 23, 25, 27, 29, 31, 33, 35, 37, 39, 41m)</t>
    </r>
  </si>
  <si>
    <t>This platform was funded through GLOS 2021 Minigrants</t>
  </si>
  <si>
    <t>45176b</t>
  </si>
  <si>
    <t>Cleveland Crib Bottom Sonde (45176b)</t>
  </si>
  <si>
    <t>fixed</t>
  </si>
  <si>
    <t>sea_water_electrical_conductivity, sea_water_ph_reported_on_total_scale, chlorophyll_fluorescence,  phycocyanin_fluorescence fractional_saturation_of_oxygen_in_sea_water, mass_concentration_of_oxygen_in_sea_water, time, latitude, longitude, depth, fluorescent_dissolved_organic_matter, sea_water_turbidity</t>
  </si>
  <si>
    <r>
      <rPr>
        <sz val="12"/>
        <color theme="1"/>
        <rFont val="Calibri"/>
      </rPr>
      <t xml:space="preserve">Sending data to NDBC.  GLOS will be ingesting data from NDBC.  </t>
    </r>
    <r>
      <rPr>
        <sz val="12"/>
        <color theme="1"/>
        <rFont val="Calibri"/>
      </rPr>
      <t>Platform owner not reporting data to GLOS as of 2022.</t>
    </r>
    <r>
      <rPr>
        <sz val="12"/>
        <color theme="1"/>
        <rFont val="Calibri"/>
      </rPr>
      <t xml:space="preserve">
</t>
    </r>
  </si>
  <si>
    <t>ALGOMA</t>
  </si>
  <si>
    <t>Algoma Panther Buoy</t>
  </si>
  <si>
    <t>Algoma is a seasonally deployed moored buoy in Lake Michigan near Algoma, Wisconsin. It is equipped to measure water quality, as well as meteorological parameters, wave height and direction, and temperature throughout the water column. The buoy was built and is operated and maintained by University of Wisconsin-Milwaukee.</t>
  </si>
  <si>
    <t>Unviersity of Wisconsin-Milwaukee</t>
  </si>
  <si>
    <t>photosynthetically_available_radiation, mass_concentration_of_oxygen_in_sea_water, fractional_saturation_of_oxygen_in_sea_water, chlorophyll_fluorescence,  sea_water_temperature (sfc, 1m, 2m, 3m, 4m), sea_surface_wave_from_direction, sea_surface_wave_significant_height,  wind_from_direction, wind_speed, air_temperature, air_pressure_at_mean_sea_level, latitude, longitude, time, depth</t>
  </si>
  <si>
    <t>This platform was funded by GLOS 2021 Minigrants</t>
  </si>
  <si>
    <t>BEACH2</t>
  </si>
  <si>
    <t>Beach2 Buoy</t>
  </si>
  <si>
    <t>sea_water_temperature (1m), sea_water_specific_conductivity, mass_concentration_of_oxygen_in_sea_water, fractional_saturation_of_oxygen_in_sea_water, sea_water_turbidity, chlorophyll_fluorescence, phycocyanin_fluorescence, latitude, longitude, time, depth, time</t>
  </si>
  <si>
    <t>BEACH2_T</t>
  </si>
  <si>
    <t>obs_4</t>
  </si>
  <si>
    <t>Beach2 Meteorological Tower</t>
  </si>
  <si>
    <t>tower</t>
  </si>
  <si>
    <t>surface_downwelling_shortwave_flux_in_air, wind_from_direction, wind_speed, wind_speed_of_gust, air_temperature, relative_humidity, latitude, longitude, time</t>
  </si>
  <si>
    <t>BEACH6</t>
  </si>
  <si>
    <t>Beach6 Buoy</t>
  </si>
  <si>
    <t>sea_water_temperature (1m), sea_water_specific_conductivity, mass_concentration_of_oxygen_in_sea_water, fractional_saturation_of_oxygen_in_sea_water, sea_water_turbidity, chlorophyll_fluorescence phycocyanin_fluorescence, sea_water_ph_reported_on_total_scale, latitude, longitude, time, depth</t>
  </si>
  <si>
    <t>BGUSD2</t>
  </si>
  <si>
    <t>obs_79</t>
  </si>
  <si>
    <t>Sandusky Bay buoy (bgsusd2)</t>
  </si>
  <si>
    <t>Bowling Green State University</t>
  </si>
  <si>
    <r>
      <rPr>
        <sz val="12"/>
        <color rgb="FF000000"/>
        <rFont val="Calibri"/>
      </rPr>
      <t>wind_from_direction, wind_speed, air_temperature,</t>
    </r>
    <r>
      <rPr>
        <sz val="12"/>
        <color rgb="FF000000"/>
        <rFont val="Calibri"/>
      </rPr>
      <t xml:space="preserve"> air_pressure_at_mean_sea_level</t>
    </r>
    <r>
      <rPr>
        <sz val="12"/>
        <color rgb="FF000000"/>
        <rFont val="Calibri"/>
      </rPr>
      <t xml:space="preserve">, sea_water_temperature, sea_water_specific_conductivity, sea_water_turbidity, chlorophyll_fluorescence,   sea_water_ph_reported_on_total_scale,  mass_concentration_of_oxygen_in_sea_water, fractional_saturation_of_oxygen_in_sea_water, </t>
    </r>
    <r>
      <rPr>
        <sz val="12"/>
        <color rgb="FF000000"/>
        <rFont val="Calibri"/>
      </rPr>
      <t>phycocyanin_fluorescence</t>
    </r>
    <r>
      <rPr>
        <sz val="12"/>
        <color rgb="FF000000"/>
        <rFont val="Calibri"/>
      </rPr>
      <t>, time, latitude, longitude, depth</t>
    </r>
  </si>
  <si>
    <t>BLISS</t>
  </si>
  <si>
    <t>Bliss Beach Weather Station</t>
  </si>
  <si>
    <r>
      <rPr>
        <strike/>
        <sz val="12"/>
        <color rgb="FFFF0000"/>
        <rFont val="Calibri, Arial"/>
      </rPr>
      <t>Yp</t>
    </r>
    <r>
      <rPr>
        <strike/>
        <sz val="12"/>
        <color rgb="FFFF0000"/>
        <rFont val="Calibri, Arial"/>
      </rPr>
      <t>N</t>
    </r>
  </si>
  <si>
    <t>Little Traverse Bay Bands of Odawa Indians</t>
  </si>
  <si>
    <t>tribal</t>
  </si>
  <si>
    <t>wind_speed, wind_speed_of_gust, wind_from_direction, air_temperature, relative_humidity,  surface_downwelling_shortwave_flux_in_air; air_pressure, latitude, longitude, time, altitude</t>
  </si>
  <si>
    <t>BSC1</t>
  </si>
  <si>
    <t>Dunkirk Buoy (BSC1)</t>
  </si>
  <si>
    <t>State University of New York Buffalo State College</t>
  </si>
  <si>
    <t>wind_from_direction, wind_speed, air_temperature, air_pressure_at_mean_sea_level, Relative_Humidity, sea_water_temperature(2m,4m,6m,8m,10m,12m,14m,16m,18m,20m,22m,24m,25m,25m), time, latitude, longitude, depth, surface_downwelling_shortwave_flux_in_air, mass_concentration_of_oxygen_in_sea_water (25m), sea_water_specific_conductivity (25m), fractional_saturation_of_oxygen_in_sea_water (25m), sea_surface_wave_significant_height, sea_surface_wave_from_direction, sea_surface_wave_period_at_variance_spectral_density_maximum</t>
  </si>
  <si>
    <t>BWB</t>
  </si>
  <si>
    <t>Blue Water Bridge Station</t>
  </si>
  <si>
    <t>United States Army Corps of Engineers</t>
  </si>
  <si>
    <t>total_suspended_solids, sea_water_turbidity, latitude, longitude, time</t>
  </si>
  <si>
    <t>New station to GLOS in 2022.</t>
  </si>
  <si>
    <t>DCW</t>
  </si>
  <si>
    <t>Discovery World Panther Buoy</t>
  </si>
  <si>
    <t>sea_water_temperature (sfc, 0.5m, 1m, 1.5m, 2m), latitude, longitude, depth, time</t>
  </si>
  <si>
    <t>DEFWTP</t>
  </si>
  <si>
    <t>DefianceWTP</t>
  </si>
  <si>
    <r>
      <rPr>
        <strike/>
        <sz val="12"/>
        <color rgb="FFFF0000"/>
        <rFont val="Calibri, Arial"/>
      </rPr>
      <t>Yf</t>
    </r>
    <r>
      <rPr>
        <strike/>
        <sz val="12"/>
        <color rgb="FFFF0000"/>
        <rFont val="Calibri, Arial"/>
      </rPr>
      <t>N</t>
    </r>
  </si>
  <si>
    <t>City of Defiance</t>
  </si>
  <si>
    <r>
      <rPr>
        <sz val="12"/>
        <color rgb="FF000000"/>
        <rFont val="Calibri"/>
      </rPr>
      <t>phosphate, nitrate, ammonia,</t>
    </r>
    <r>
      <rPr>
        <sz val="12"/>
        <color rgb="FF000000"/>
        <rFont val="Calibri"/>
      </rPr>
      <t xml:space="preserve"> </t>
    </r>
    <r>
      <rPr>
        <sz val="12"/>
        <color rgb="FF000000"/>
        <rFont val="Calibri"/>
      </rPr>
      <t xml:space="preserve"> sea_water_specific_conductivity, sea_water_pH_reported_on_total_scale, chlorophyll_fluorescence, mass_concentration_of_oxygen_in_sea_water, sea_water_turbidity, phycocyanin_fluorescence, time, latitude, longitude</t>
    </r>
    <r>
      <rPr>
        <sz val="12"/>
        <color rgb="FF000000"/>
        <rFont val="Calibri"/>
      </rPr>
      <t>, sea_surface_temperature, air_temperature</t>
    </r>
  </si>
  <si>
    <t xml:space="preserve">This platform was funded by GLOS 2021 Minigrants. </t>
  </si>
  <si>
    <t>DGOWAK</t>
  </si>
  <si>
    <t>Dgowak (waves) Weather Buoy</t>
  </si>
  <si>
    <r>
      <rPr>
        <strike/>
        <sz val="12"/>
        <color rgb="FFFF0000"/>
        <rFont val="Calibri, Arial"/>
      </rPr>
      <t>Yf</t>
    </r>
    <r>
      <rPr>
        <strike/>
        <sz val="12"/>
        <color rgb="FFFF0000"/>
        <rFont val="Calibri, Arial"/>
      </rPr>
      <t>N</t>
    </r>
  </si>
  <si>
    <t>Little Traverse Bay Band of Odawa Indians</t>
  </si>
  <si>
    <t>latitude, longitude, air_temperature, sea_water_temperature, air_pressure_at_mean_sea_level, wind_speed, wind_speed_of_gust, wind_from_direction, relative_humidity, sea_surface_wave_significant_height, sea_surface_wave_significant_period, sea_surface_wave_mean_period, sea_surface_wave_from_direction, sea_surface_wave_maximum_height, sea_surface_wave_mean_height, sea_suface_wave_maximum_period, sea_surface_wave_period_at_variance_spectral_density_maximum, sea_water_electrical_conductivity, sea_water_ph_reported_on_total_scale, sea_water_turbidity, latitude, longitude, time, depth</t>
  </si>
  <si>
    <t>Part of the 2021 GLOS mini-grant awards,</t>
  </si>
  <si>
    <t>FOXR</t>
  </si>
  <si>
    <t>Fox River Continuous Monitoring Site</t>
  </si>
  <si>
    <t>&gt;5year</t>
  </si>
  <si>
    <r>
      <rPr>
        <strike/>
        <sz val="12"/>
        <color rgb="FF000000"/>
        <rFont val="Calibri, Arial"/>
      </rPr>
      <t>Yp</t>
    </r>
    <r>
      <rPr>
        <strike/>
        <sz val="12"/>
        <color rgb="FFFF0000"/>
        <rFont val="Calibri, Arial"/>
      </rPr>
      <t>N</t>
    </r>
  </si>
  <si>
    <t>New Water (Green Bay Metropolitan Sewerage District)</t>
  </si>
  <si>
    <t>sea_water_temperature (1m, 6m), sea_water_specific_conductivity (1m, 6m), sea_water_ph_reported_on_total_scale (1m, 6m), mass_concentration_of_oxygen_in_sea_water (1m,6m), fractional_saturation_of_oxygen_in_sea_water (1m, 6m), chlorophyll_fluorescence, phycocyanin_fluorescence, phosphate, air_temperature, wind_speed, wind_from_direction, wind_speed_of_gust, air_pressure_at_mean_sea_level, sea_water_turbidity (6m), latitude, longitude, time, depth</t>
  </si>
  <si>
    <t>Long-term station that has recently been connected to GLOS.</t>
  </si>
  <si>
    <t>GB000</t>
  </si>
  <si>
    <t>Green Bay LoRaWAN Platform 0</t>
  </si>
  <si>
    <t>University of Wisconsin-Green Bay</t>
  </si>
  <si>
    <t>battery_voltage, sea_water_temperature (1, 2, 4, 6, 8 m), mass_concentration_of_oxygen_in_sea_water, latitude, longitude</t>
  </si>
  <si>
    <t>GBEL</t>
  </si>
  <si>
    <t>Green Bay Entrance Light Continuous Monitoring Station</t>
  </si>
  <si>
    <r>
      <rPr>
        <strike/>
        <sz val="12"/>
        <color rgb="FFFF0000"/>
        <rFont val="Calibri, Arial"/>
      </rPr>
      <t>Yp</t>
    </r>
    <r>
      <rPr>
        <strike/>
        <sz val="12"/>
        <color rgb="FFFF0000"/>
        <rFont val="Calibri, Arial"/>
      </rPr>
      <t>N</t>
    </r>
  </si>
  <si>
    <t>NEW Water</t>
  </si>
  <si>
    <r>
      <rPr>
        <sz val="12"/>
        <color rgb="FF000000"/>
        <rFont val="Calibri"/>
      </rPr>
      <t>depth (1m, 7.2m), sea_water_temperature (1m, 7.2m), sea_water_specific_conductivity (1m, 7.2m), fractional_saturation_of_oxygen_in_sea_water (1m, 7.2m), mass_concentration_of_oxygen_in_sea_water (1m, 7.2m), chlorophyll_fluorescence (1m, 7.2m), phycocyanin_fluorescence (1m, 7.2m), sea_water_turbidity (1m, 7.2m), air_pressure_at_mean_sea_level, air_temperature, wind_from_direction, wind_speed, longitude, latitude, depth, time</t>
    </r>
    <r>
      <rPr>
        <sz val="12"/>
        <color rgb="FF000000"/>
        <rFont val="Calibri"/>
      </rPr>
      <t xml:space="preserve">, </t>
    </r>
    <r>
      <rPr>
        <sz val="12"/>
        <color rgb="FF000000"/>
        <rFont val="Calibri"/>
      </rPr>
      <t>sea_water_ph_reported_on_total_scale (1m)</t>
    </r>
  </si>
  <si>
    <t>GBW-000</t>
  </si>
  <si>
    <t>GBW000 at Mahon Creek</t>
  </si>
  <si>
    <t>sea_water_temperature (1m), battery_voltage, latitude, longitude</t>
  </si>
  <si>
    <t>GLERLWE2</t>
  </si>
  <si>
    <t>obs_80</t>
  </si>
  <si>
    <t>NOAA GLERL WE2 (glerlwe2)</t>
  </si>
  <si>
    <t>wind_from_direction,wind_speed,wind_speed_of_gust, air_temperature, air_pressure_at_mean_sea_level, sea_water_temperature, sea_water_electrical_conductivity, sea_water_turbidity,  chlorophyll_fluorescence,   fractional_saturation_of_oxygen_in_sea_water, phycocyanin_fluorescence, battery_voltage, time, latitude, longitude, depth, mass_concentration_of_oxygen_in_sea_water</t>
  </si>
  <si>
    <t>GLERLWE4</t>
  </si>
  <si>
    <t>obs_81</t>
  </si>
  <si>
    <t>NOAA GLERL WE4 (glerlwe4)</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</si>
  <si>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</si>
  <si>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GLERLWE8</t>
  </si>
  <si>
    <t>obs_82</t>
  </si>
  <si>
    <t>NOAA GLERL WE8 (glerlwe8)</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</si>
  <si>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</si>
  <si>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GLRCMET</t>
  </si>
  <si>
    <t>obs_29</t>
  </si>
  <si>
    <t>GLRC Waterfront Meteorological Station</t>
  </si>
  <si>
    <r>
      <rPr>
        <sz val="12"/>
        <color rgb="FF000000"/>
        <rFont val="Calibri"/>
      </rPr>
      <t xml:space="preserve">wind_from_direction, wind_speed, wind_speed_gust, air_temperature, air_pressure_at_mean_sea_level, battery_voltage, dew_point_temperature, surface_downwelling_shortwave_flux_in_air, </t>
    </r>
    <r>
      <rPr>
        <sz val="12"/>
        <color rgb="FF000000"/>
        <rFont val="Calibri"/>
      </rPr>
      <t>surface_downwelling_photosynthetic_photon_flux_in_air</t>
    </r>
    <r>
      <rPr>
        <sz val="12"/>
        <color rgb="FF000000"/>
        <rFont val="Calibri"/>
      </rPr>
      <t xml:space="preserve">, latitude, longitude, time, </t>
    </r>
    <r>
      <rPr>
        <sz val="12"/>
        <color rgb="FF000000"/>
        <rFont val="Calibri"/>
      </rPr>
      <t>depth</t>
    </r>
    <r>
      <rPr>
        <sz val="12"/>
        <color rgb="FF000000"/>
        <rFont val="Calibri"/>
      </rPr>
      <t xml:space="preserve">, </t>
    </r>
    <r>
      <rPr>
        <sz val="12"/>
        <color rgb="FF000000"/>
        <rFont val="Calibri"/>
      </rPr>
      <t>wind_chill_of_air_temperature, relative_humidity</t>
    </r>
  </si>
  <si>
    <t>GRIM4</t>
  </si>
  <si>
    <t>Station GRIM4 - Granite Island, MI</t>
  </si>
  <si>
    <t xml:space="preserve">Lake Superior Evaporation and Meteorological Data from Granite Island (GRIM4) </t>
  </si>
  <si>
    <t>Environment Canada, University of Colorado, LimnoTech</t>
  </si>
  <si>
    <t>gov_federal, nonprofit, industry</t>
  </si>
  <si>
    <t>wind_from_direction,  wind_speed, wind_speed_of_gust , air_temperature, dew_point_temperature, time, Relative_humidity, latitude, longitude, air_pressure, time</t>
  </si>
  <si>
    <t>GVSU1</t>
  </si>
  <si>
    <t>Muskegon Lake Buoy</t>
  </si>
  <si>
    <t>Muskegon Lake Buoy (GVSU1)</t>
  </si>
  <si>
    <t>Grand Valley State University</t>
  </si>
  <si>
    <r>
      <rPr>
        <sz val="11"/>
        <color theme="1"/>
        <rFont val="Arial, sans-serif"/>
      </rPr>
      <t>air_pressure_at_mean_sea_level, sea_water_temperature (2m, 4m, 6m, 8m, 10m, 11m), wind_speed, wind_speed_gust, wind_from_direction, air_temperature,</t>
    </r>
    <r>
      <rPr>
        <sz val="11"/>
        <color rgb="FFFF0000"/>
        <rFont val="Arial, sans-serif"/>
      </rPr>
      <t xml:space="preserve"> dew_point_temperature, relative_humidity, sea_water_specific_conductivity (2m, 5m, 8m, 11m), sea_water_ph_reported_on_total_scale (2m, 5m, 8m, 11m), sea_water_turbidity (2m), mass_concentration_of_oxygen_in_sea_water (2m, 5m, 8m, 11m), fractional_saturation_of_oxygen_in_sea_water (2m, 5m, 8m, 11m), downwelling_photosynthetic_photon_flux_in_sea_water (1m), mass_concentration_of_chlorophyll_in_sea_water (2m), chlorophyll_fluorescence (2m), phycocyanin_cell_concentration (2m), phycocyanin_fluorescence (2m), latitude, longitude, time</t>
    </r>
  </si>
  <si>
    <t>Paramters were updated in September 2022, as the connection with this station was re-established</t>
  </si>
  <si>
    <t>HTLPBLA</t>
  </si>
  <si>
    <t>HTLP Blanchard Creek Monitoring Station</t>
  </si>
  <si>
    <r>
      <rPr>
        <strike/>
        <sz val="12"/>
        <color rgb="FF000000"/>
        <rFont val="Calibri, Arial"/>
      </rPr>
      <t>Yf</t>
    </r>
    <r>
      <rPr>
        <strike/>
        <sz val="12"/>
        <color rgb="FFFF0000"/>
        <rFont val="Calibri, Arial"/>
      </rPr>
      <t>N</t>
    </r>
  </si>
  <si>
    <t>Heidelberg University</t>
  </si>
  <si>
    <t>mass_concentration_of_oxygen_in_sea_water, fractional_saturation_of_oxygen_in_sea_water, sea_water_temperature (1m), sea_water_specific_conductivity, sea_water_turbidity,  nitrate, time, latitude, longitude</t>
  </si>
  <si>
    <t>This platform has been operated by Heidelberg for many years and was supported by GLOS for an upgrade through 2021 mini-grants. Additional non-realtime parameters are collected (see NRT In-situ Observing Stations tab).</t>
  </si>
  <si>
    <t>HTLPHON</t>
  </si>
  <si>
    <t>HTLP Honey Creek</t>
  </si>
  <si>
    <r>
      <rPr>
        <strike/>
        <sz val="12"/>
        <color rgb="FF000000"/>
        <rFont val="Calibri, Arial"/>
      </rPr>
      <t>Yp</t>
    </r>
    <r>
      <rPr>
        <strike/>
        <sz val="12"/>
        <color rgb="FFFF0000"/>
        <rFont val="Calibri, Arial"/>
      </rPr>
      <t>N</t>
    </r>
  </si>
  <si>
    <r>
      <rPr>
        <sz val="12"/>
        <color rgb="FF000000"/>
        <rFont val="Calibri"/>
      </rPr>
      <t xml:space="preserve">mass_concentration_of_oxygen_in_sea_water, fractional_saturation_of_oxygen_in_sea_water, </t>
    </r>
    <r>
      <rPr>
        <sz val="12"/>
        <color rgb="FF000000"/>
        <rFont val="Calibri"/>
      </rPr>
      <t>sea_water_temperature (1m)</t>
    </r>
    <r>
      <rPr>
        <sz val="12"/>
        <color rgb="FF000000"/>
        <rFont val="Calibri"/>
      </rPr>
      <t>, sea_water_specific_conductivity, sea_water_turbidity,  sea_water_ph_reported_on_total_scale,</t>
    </r>
    <r>
      <rPr>
        <sz val="12"/>
        <color rgb="FF000000"/>
        <rFont val="Calibri"/>
      </rPr>
      <t xml:space="preserve"> nitrate</t>
    </r>
    <r>
      <rPr>
        <sz val="12"/>
        <color rgb="FF000000"/>
        <rFont val="Calibri"/>
      </rPr>
      <t>, time</t>
    </r>
    <r>
      <rPr>
        <sz val="12"/>
        <color rgb="FF000000"/>
        <rFont val="Calibri"/>
      </rPr>
      <t>,</t>
    </r>
    <r>
      <rPr>
        <sz val="12"/>
        <color rgb="FF000000"/>
        <rFont val="Calibri"/>
      </rPr>
      <t xml:space="preserve"> latitute, longitude</t>
    </r>
  </si>
  <si>
    <t>HTLPPOR</t>
  </si>
  <si>
    <t>HTLP Portage River</t>
  </si>
  <si>
    <r>
      <rPr>
        <strike/>
        <sz val="11"/>
        <color theme="1"/>
        <rFont val="Roboto, Arial"/>
      </rPr>
      <t>Yp</t>
    </r>
    <r>
      <rPr>
        <strike/>
        <sz val="11"/>
        <color rgb="FFFF0000"/>
        <rFont val="Roboto, Arial"/>
      </rPr>
      <t>N</t>
    </r>
  </si>
  <si>
    <t>mass_concentration_of_oxygen_in_sea_water, fractional_saturation_of_oxygen_in_sea_water, sea_water_temperature (1m), sea_water_specific_conductivity, sea_water_turbidity, sea_water_pH_reported_on_total_scale, nitrate,  fluorescent_dissolved_organic_matter, oxidation_reduction_potential, time, latitude, longitude</t>
  </si>
  <si>
    <t>HTLPROC</t>
  </si>
  <si>
    <t>HTLP Rock Creek</t>
  </si>
  <si>
    <r>
      <rPr>
        <strike/>
        <sz val="11"/>
        <color theme="1"/>
        <rFont val="Roboto, Arial"/>
      </rPr>
      <t>Yp</t>
    </r>
    <r>
      <rPr>
        <strike/>
        <sz val="11"/>
        <color rgb="FFFF0000"/>
        <rFont val="Roboto, Arial"/>
      </rPr>
      <t>N</t>
    </r>
  </si>
  <si>
    <r>
      <rPr>
        <sz val="12"/>
        <color rgb="FF000000"/>
        <rFont val="Calibri"/>
      </rPr>
      <t xml:space="preserve">mass_concentration_of_oxygen_in_sea_water, fractional_saturation_of_oxygen_in_sea_water, </t>
    </r>
    <r>
      <rPr>
        <sz val="12"/>
        <color rgb="FF000000"/>
        <rFont val="Calibri"/>
      </rPr>
      <t>sea_water_temperature (1m)</t>
    </r>
    <r>
      <rPr>
        <sz val="12"/>
        <color rgb="FF000000"/>
        <rFont val="Calibri"/>
      </rPr>
      <t xml:space="preserve">, sea_water_specific_conductivity, sea_water_turbidity, sea_water_pH_reported_on_total_scale, </t>
    </r>
    <r>
      <rPr>
        <sz val="12"/>
        <color rgb="FF000000"/>
        <rFont val="Calibri"/>
      </rPr>
      <t>nitrate</t>
    </r>
    <r>
      <rPr>
        <sz val="12"/>
        <color rgb="FF000000"/>
        <rFont val="Calibri"/>
      </rPr>
      <t>, time</t>
    </r>
    <r>
      <rPr>
        <sz val="12"/>
        <color rgb="FF000000"/>
        <rFont val="Calibri"/>
      </rPr>
      <t>,</t>
    </r>
    <r>
      <rPr>
        <sz val="12"/>
        <color rgb="FF000000"/>
        <rFont val="Calibri"/>
      </rPr>
      <t xml:space="preserve"> latitude, longitude</t>
    </r>
  </si>
  <si>
    <t>HTLPSAN</t>
  </si>
  <si>
    <t>HTLP Sandusky River</t>
  </si>
  <si>
    <r>
      <rPr>
        <strike/>
        <sz val="12"/>
        <color rgb="FF000000"/>
        <rFont val="Calibri, Arial"/>
      </rPr>
      <t>Yp</t>
    </r>
    <r>
      <rPr>
        <strike/>
        <sz val="12"/>
        <color rgb="FFFF0000"/>
        <rFont val="Calibri, Arial"/>
      </rPr>
      <t>N</t>
    </r>
  </si>
  <si>
    <t>mass_concentration_of_oxygen_in_sea_water, fractional_saturation__of_oxygen_in_sea_water, sea_water_temperature (1m), sea_water_specific_conductivity, sea_water_turbidity, chlorophyll_fluorescence, phycocyanin_fluorescence, nitrate, time, latitude, longitude</t>
  </si>
  <si>
    <t>HTLPSTU</t>
  </si>
  <si>
    <t>HTLP South Turkeyfoot Creek</t>
  </si>
  <si>
    <r>
      <rPr>
        <strike/>
        <sz val="12"/>
        <color rgb="FF000000"/>
        <rFont val="Calibri, Arial"/>
      </rPr>
      <t>Yp</t>
    </r>
    <r>
      <rPr>
        <strike/>
        <sz val="12"/>
        <color rgb="FFFF0000"/>
        <rFont val="Calibri, Arial"/>
      </rPr>
      <t>N</t>
    </r>
  </si>
  <si>
    <t>HTLPTIF</t>
  </si>
  <si>
    <t>HTLP Tiffin River</t>
  </si>
  <si>
    <r>
      <rPr>
        <strike/>
        <sz val="12"/>
        <color rgb="FF000000"/>
        <rFont val="Calibri, Arial"/>
      </rPr>
      <t>Yp</t>
    </r>
    <r>
      <rPr>
        <strike/>
        <sz val="12"/>
        <color rgb="FFFF0000"/>
        <rFont val="Calibri, Arial"/>
      </rPr>
      <t>N</t>
    </r>
  </si>
  <si>
    <t>mass_concentration_of_oxygen_in_sea_water, fractional_saturation_of_oxygen_in_sea_water, sea_water_temperature, sea_water_specific_conductivity, sea_water_turbidity,  nitrate, time, latitude, longitude</t>
  </si>
  <si>
    <t>HTLPUTL</t>
  </si>
  <si>
    <t>HTLP Unnamed Tributary to Lost Creek</t>
  </si>
  <si>
    <r>
      <rPr>
        <strike/>
        <sz val="12"/>
        <color rgb="FF000000"/>
        <rFont val="Calibri, Arial"/>
      </rPr>
      <t>Yp</t>
    </r>
    <r>
      <rPr>
        <strike/>
        <sz val="12"/>
        <color rgb="FFFF0000"/>
        <rFont val="Calibri, Arial"/>
      </rPr>
      <t>N</t>
    </r>
  </si>
  <si>
    <r>
      <rPr>
        <sz val="12"/>
        <color rgb="FF000000"/>
        <rFont val="Calibri"/>
      </rPr>
      <t xml:space="preserve">mass_concentration_of_oxygen_in_sea_water, fractional_saturation_of_oxygen_in_sea_water, </t>
    </r>
    <r>
      <rPr>
        <sz val="12"/>
        <color rgb="FF000000"/>
        <rFont val="Calibri"/>
      </rPr>
      <t>sea_water_temperature</t>
    </r>
    <r>
      <rPr>
        <sz val="12"/>
        <color rgb="FF000000"/>
        <rFont val="Calibri"/>
      </rPr>
      <t>, sea_water_specific_conductivity, sea_water_turbidity,  sea_water_ph_reported_on_total_scale, time</t>
    </r>
    <r>
      <rPr>
        <sz val="12"/>
        <color rgb="FF000000"/>
        <rFont val="Calibri"/>
      </rPr>
      <t>,</t>
    </r>
    <r>
      <rPr>
        <sz val="12"/>
        <color rgb="FF000000"/>
        <rFont val="Calibri"/>
      </rPr>
      <t xml:space="preserve"> latitude, longitude</t>
    </r>
  </si>
  <si>
    <t>HTLPWES</t>
  </si>
  <si>
    <t>HTLP West Creek</t>
  </si>
  <si>
    <r>
      <rPr>
        <strike/>
        <sz val="12"/>
        <color rgb="FF000000"/>
        <rFont val="Calibri, Arial"/>
      </rPr>
      <t>Yp</t>
    </r>
    <r>
      <rPr>
        <strike/>
        <sz val="12"/>
        <color rgb="FFFF0000"/>
        <rFont val="Calibri, Arial"/>
      </rPr>
      <t>N</t>
    </r>
  </si>
  <si>
    <t>mass_concentration_of_oxygen_in_sea_water, fractional_saturation_of_oxygen_in_sea_water, sea_water_temperature, sea_water_specific_conductivity, sea_water_turbidity,  sea_water_ph_reported_on_total_scale, time, latitude, longitude</t>
  </si>
  <si>
    <t>HTLPWOL</t>
  </si>
  <si>
    <t>HTLP Wolf Creek</t>
  </si>
  <si>
    <r>
      <rPr>
        <strike/>
        <sz val="12"/>
        <color rgb="FF000000"/>
        <rFont val="Calibri, Arial"/>
      </rPr>
      <t>Yp</t>
    </r>
    <r>
      <rPr>
        <strike/>
        <sz val="12"/>
        <color rgb="FFFF0000"/>
        <rFont val="Calibri, Arial"/>
      </rPr>
      <t>N</t>
    </r>
  </si>
  <si>
    <t>JAKI2</t>
  </si>
  <si>
    <t>63rd St Chicago Met Station</t>
  </si>
  <si>
    <t>Chicago Park District</t>
  </si>
  <si>
    <t>air_pressure, air_temperature,  relative_humidity, surface_downwelling_shortwave_flux_in_air, wind_from_direction, wind_speed_of_gust, wind_speed, latitude, longitude, time, altitude</t>
  </si>
  <si>
    <r>
      <rPr>
        <sz val="12"/>
        <color theme="1"/>
        <rFont val="Calibri"/>
      </rPr>
      <t xml:space="preserve">On Seagull at Surface?? This should be at height (altitude is a parameter). </t>
    </r>
    <r>
      <rPr>
        <sz val="12"/>
        <color theme="1"/>
        <rFont val="Calibri"/>
      </rPr>
      <t xml:space="preserve"> This platform was formerly a non-ingest station, but GLOS is now directly ingesting data due to a change in NDBC policy.</t>
    </r>
  </si>
  <si>
    <t>LCDUe</t>
  </si>
  <si>
    <t>Lake County East WTP Sonde</t>
  </si>
  <si>
    <r>
      <rPr>
        <strike/>
        <sz val="12"/>
        <color rgb="FFFF0000"/>
        <rFont val="Calibri, Arial"/>
      </rPr>
      <t>Yp</t>
    </r>
    <r>
      <rPr>
        <strike/>
        <sz val="12"/>
        <color rgb="FFFF0000"/>
        <rFont val="Calibri, Arial"/>
      </rPr>
      <t>N</t>
    </r>
  </si>
  <si>
    <t>Lake County Utilities</t>
  </si>
  <si>
    <r>
      <rPr>
        <sz val="12"/>
        <color rgb="FF000000"/>
        <rFont val="Calibri"/>
      </rPr>
      <t>sea_water_temperature, sea_water_electrical_conductivity, mass_concentration_of_oxygen_in_sea_water, sea_water_pH_reported_on_total_scale, sea_water_turbidity, chlorophyll_fluorescence, phycocyanin_fluorescence, latitude, longitude, time</t>
    </r>
    <r>
      <rPr>
        <sz val="12"/>
        <color rgb="FF000000"/>
        <rFont val="Calibri"/>
      </rPr>
      <t xml:space="preserve">, </t>
    </r>
    <r>
      <rPr>
        <sz val="12"/>
        <color rgb="FF000000"/>
        <rFont val="Calibri"/>
      </rPr>
      <t>mass_concentration_of_chlrophyll_in_sea_water, phycocyanin_concentration</t>
    </r>
  </si>
  <si>
    <t>This platform was funded by GLOS 2021 and was operational as of 2022.</t>
  </si>
  <si>
    <t>LCDUw</t>
  </si>
  <si>
    <t>Lake Count West WTP Sonde</t>
  </si>
  <si>
    <r>
      <rPr>
        <strike/>
        <sz val="12"/>
        <color rgb="FFFF0000"/>
        <rFont val="Calibri, Arial"/>
      </rPr>
      <t>Yp</t>
    </r>
    <r>
      <rPr>
        <strike/>
        <sz val="12"/>
        <color rgb="FFFF0000"/>
        <rFont val="Calibri, Arial"/>
      </rPr>
      <t>N</t>
    </r>
  </si>
  <si>
    <t>sea_water_temperature, sea_water_electrical_conductivity, mass_concentration_of_oxygen_in_sea_water, sea_water_pH_reported_on_total_scale, sea_water_turbidity, chlorophyll_fluorescence, phycocyanin_fluorescence, latitude, longitude, time</t>
  </si>
  <si>
    <t>This platform was funded by GLOS 2021 Minigrants and will be operational as soon as necessary system upgrades are complete.</t>
  </si>
  <si>
    <t>LEASH</t>
  </si>
  <si>
    <t>obs_17</t>
  </si>
  <si>
    <t>Ashtabula Water Intake (leash)</t>
  </si>
  <si>
    <t>Aqua America</t>
  </si>
  <si>
    <t>sea_water_temperature, sea_water_electrical_conductivity, sea_water_turbidity, sea_water_ph_reported_on_total_scale, chlorophyll_fluorescence, mass_concentration_of_oxygen_in_sea_water,fractional_saturation_of_oxygen_in_sea_water,  phycocyanin_fluorescence, time, latitude, longitude, depth</t>
  </si>
  <si>
    <t>There is no WMO ID because this station is water quality only</t>
  </si>
  <si>
    <t>LEAVON</t>
  </si>
  <si>
    <t>obs_18</t>
  </si>
  <si>
    <t>Avon Lake Pump Station (leavon)</t>
  </si>
  <si>
    <t>Avon Lake Regional Water</t>
  </si>
  <si>
    <t>sea_water_temperature, sea_water_electrical_conductivity, sea_water_ph_reported_on_total_scale, chlorophyll_fluorescence, mass_concentration_of_oxygen_in_sea_water, fractional_saturation_of_oxygen_in_sea_water,  phycocyanin_fluorescence, time, latitude, longitude, depth</t>
  </si>
  <si>
    <t>LEBIWW</t>
  </si>
  <si>
    <t>obs_20</t>
  </si>
  <si>
    <t>Sandusky Water Intake</t>
  </si>
  <si>
    <t>sea_water_temperature,sea_water_ph_reported_on_total_scale, sea_water_turbidity, chlorophyll_fluorescence, mass_concentration_of_oxygen_in_sea_water, fractional_saturation_of_oxygen_in_sea_water, phycocyanin_fluorescence, time, latitude, longitude, depth, sea_water_specific_conductivity</t>
  </si>
  <si>
    <t>LEELYRIA</t>
  </si>
  <si>
    <t>obs_19</t>
  </si>
  <si>
    <t>Elyria Pump Station (leelyria)</t>
  </si>
  <si>
    <t>City of Elyria</t>
  </si>
  <si>
    <t>sea_water_temperature, sea_water_electrical_conductivity, sea_water_ph_reported_on_total_scale, sea_water_turbidity, chlorophyll_fluorescence,  phycocyanin_fluorescence, time, latitude, longitude, depth</t>
  </si>
  <si>
    <t>LELORAIN</t>
  </si>
  <si>
    <t>obs_21</t>
  </si>
  <si>
    <t xml:space="preserve">City of Lorain </t>
  </si>
  <si>
    <t>City of Lorain</t>
  </si>
  <si>
    <t>City of Lorain, Ohio</t>
  </si>
  <si>
    <t>sea_water_temperature, sea_water_electrical_conductivity, sea_water_ph_reported_on_total_scale, sea_water_turbidity, chlorophyll_fluorescence, mass_concentration_of_oxygen_in_sea_water, fractional_saturation_of_oxygen_in_sea_water, phycocyanin_fluorescence, time, latitude, longitude, depth, fluorescent_dissolved_organic_matter</t>
  </si>
  <si>
    <t>LEMENTOR</t>
  </si>
  <si>
    <t>obs_16</t>
  </si>
  <si>
    <t>Mentor Wet Well (lementor)</t>
  </si>
  <si>
    <t>sea_water_temperature, sea_water_electrical_conductivity, sea_water_turbidity, sea_water_ph_reported_on_total_scale, chlorophyll_fluorescence, mass_concentration_of_oxygen_in_sea_water , fractional_saturation_of_oxygen_in_sea_water,  phycocyanin_fluorescence, time, latitude, longitude, depth, fluorescent_dissolved_organic_matter</t>
  </si>
  <si>
    <t>There is no WMO ID because this station is water quality only.</t>
  </si>
  <si>
    <t>LEMRBHD</t>
  </si>
  <si>
    <t>obs_14</t>
  </si>
  <si>
    <t>Marblehead Pump Station (lemrbhd)</t>
  </si>
  <si>
    <t>Village of Marblehead</t>
  </si>
  <si>
    <t>sea_water_temperature (1m), sea_water_electrical_conductivity, sea_water_ph_reported_on_total_scale, chlorophyll_fluorescence,  phycocyanin_fluorescence, time, latitude, longitude, depth, oxidation_reduction_potential, mass_concentration_of_chlrophyll_in_sea_water</t>
  </si>
  <si>
    <t>LEOC</t>
  </si>
  <si>
    <t>obs_22</t>
  </si>
  <si>
    <t>Ottawa County Pump Station (leoc)</t>
  </si>
  <si>
    <t>Ottawa County Regional Water Treatment Plant</t>
  </si>
  <si>
    <t>sea_water_temperature (1m), sea_water_ph_reported_on_total_scale, chlorophyll_fluorescence, mass_concentration_of_oxygen_in_sea_water, fractional_saturation_of_oxygen_in_sea_water,  phycocyanin_fluorescence, time, latitude, longitude, depth, mass_concentration_of_chlrophyll_in_sea_water, phycocyanin_concentration, sea_water_specific_conductivity</t>
  </si>
  <si>
    <t>LEORGN</t>
  </si>
  <si>
    <t>obs_15</t>
  </si>
  <si>
    <t>City of Oregon OH Pump Station (leorgn)</t>
  </si>
  <si>
    <t>City of Oregon, OH</t>
  </si>
  <si>
    <t>sea_water_temperature (1m), sea_water_ph_reported_on_total_scale, chlorophyll_fluorescence, sea_water_turbidity, phycocyanin_fluorescence, time, latitude, longitude, depth, fluorescent_dissolved_organic_matter, oxidation_reduction_potential, sea_water_specific_conductivity</t>
  </si>
  <si>
    <t>MBB</t>
  </si>
  <si>
    <t>Mikwakwe Bay Buoy</t>
  </si>
  <si>
    <t>chlorophyll_fluorescence, sea_water_temperature(1m,2m,3m,4m,5m,6m,7m,8m), sea_surface_temperature, battery_voltage, latitude, longitude, phycocyanin_fluorescence, time, depth</t>
  </si>
  <si>
    <t>NCWB</t>
  </si>
  <si>
    <t>North Central Winnebago Buoy</t>
  </si>
  <si>
    <t>air_pressure_at_mean_sea_level, air_tempearture, mass_concentration_of_oxygen_in_sea_water, fractional_saturation_of_oxygen_in_sea_water, chlorophyll_fluorescence, sea_water_ph_reported_on_total_scale, photosynthetically_active_radiation, sea_water_electrical_conductivity, Sea_water_temperature (0, 1, 2, 3m), wind_from_direction, wind_speed, wind_speed_of_gust, latitude, longitude, time, depth</t>
  </si>
  <si>
    <t>NEENAH</t>
  </si>
  <si>
    <t>Neenah Panther Buoy</t>
  </si>
  <si>
    <t>Neenah is a seasonally deployed moored buoy in Lake Winnebago, Wisconsin, USA. It is positioned near the drinking water intake for the Neenah Water Utility and is equipped to measure water quality including algal blooms, as well as meteorological parameters and temperature throughout the water column. The buoy was built and is operated and maintained by University of Wisconsin-Milwaukee.</t>
  </si>
  <si>
    <t>photosynthetically_available_radiation, fractional_saturation_of_oxygen_in_sea_water, chlorophyll_fluorescence, phycocyanin_fluorescence, sea_water_temperature (sfc, 1m, 2m, 3m, 4m), wind_from_direction, wind_speed, air_temperature, air_pressure_at_mean_sea_level, latitude, longitude, time, depth</t>
  </si>
  <si>
    <t>This platform was funded by GLOS 2021 Minigrants and will be deployed in Spring 2022.</t>
  </si>
  <si>
    <t>NICOLET</t>
  </si>
  <si>
    <t>Nicolet Bay Panther Buoy</t>
  </si>
  <si>
    <t>NicoletBay is a seasonally deployed moored buoy in Lake Michigan near Nicolet Beach, Wisconsin, USA. It is equipped to measure water quality including algal blooms, as well as meteorological parameters and temperature throughout the water column. The buoy was built and is operated and maintained by University of Wisconsin-Milwaukee.</t>
  </si>
  <si>
    <t>photosynthetically_available_radiation, chlorophyll_fluorescence, mass_concentratin_of_blue_green_algae_in_sea_water_rfu, sea_water_temperature (sfc, 1m, 2m, 3m, 4m), wind_from_direction, wind_speed, air_temperature, air_pressure_at_mean_sea_level, latitude, longitude, time, depth</t>
  </si>
  <si>
    <t>OKSI2</t>
  </si>
  <si>
    <t>Oak St, Chicago Met Station</t>
  </si>
  <si>
    <t>&lt;5 year</t>
  </si>
  <si>
    <t>air_pressure, air_temperature, relative_humidity, surface_downwelling_shortwave_flux_in_air, wind_from_direction, wind_speed_of_gust, wind_speed, latitude, longitude, time, altitude</t>
  </si>
  <si>
    <t xml:space="preserve">OMOECP_E1 </t>
  </si>
  <si>
    <t>obs_93</t>
  </si>
  <si>
    <t>Lake Erie - Central Basin 1 - OMECP Environmental Sensors</t>
  </si>
  <si>
    <t>Lake Erie - Central Basin 1 - OMOECC Environmental Sensors</t>
  </si>
  <si>
    <r>
      <rPr>
        <strike/>
        <sz val="12"/>
        <color theme="1"/>
        <rFont val="Calibri, Arial"/>
      </rPr>
      <t>Yp</t>
    </r>
    <r>
      <rPr>
        <strike/>
        <sz val="12"/>
        <color rgb="FFFF0000"/>
        <rFont val="Calibri, Arial"/>
      </rPr>
      <t>N</t>
    </r>
  </si>
  <si>
    <t>Ontario Ministry of the Environment, Conservation and Parks</t>
  </si>
  <si>
    <r>
      <rPr>
        <sz val="12"/>
        <color rgb="FF000000"/>
        <rFont val="Calibri"/>
      </rPr>
      <t>eastward_sea_water_velocity, northward_sea_water_velocity, sea_water_turbidity (1m, 7m), mass_concentration_of_chlorophyll_in_sea_water (1m, 7m), phycocyanin_concentration (1m, 7m), sea_water_electrical_conductivity (1m, 7, 11m, 17.5m), sea_water_pressure_due to_sea_water, upward_sea_water_velocity, sea_water_temperature (1m, 7m, 11m, 17.5m), fractional_saturation_of_oxygen_in_sea_water (1m, 7m, 17.5m),</t>
    </r>
    <r>
      <rPr>
        <sz val="12"/>
        <color rgb="FF000000"/>
        <rFont val="Calibri"/>
      </rPr>
      <t xml:space="preserve"> latitude, longitude</t>
    </r>
    <r>
      <rPr>
        <sz val="12"/>
        <color rgb="FF000000"/>
        <rFont val="Calibri"/>
      </rPr>
      <t>, depth, time</t>
    </r>
  </si>
  <si>
    <t>OMOECP_O1</t>
  </si>
  <si>
    <t>Lake Erie - Central Basin 1 - OMOECP Environmental Sensors</t>
  </si>
  <si>
    <t>sea_water_turbidity, sea_water_temperature, sea_water_electrial_conductivity, mass_concentration_of_chlorophyll_in_sea_water, northward_sea_water_velocity, eastward_sea_water_velocity, time, latitude, depth, longitude</t>
  </si>
  <si>
    <t>GLOS is currently working with the partner to set up a new ingestion process for this station; we have completed one station and the process for this station is ongoing in November 2021</t>
  </si>
  <si>
    <t>OMOECP_O2 OMOECC_O2</t>
  </si>
  <si>
    <t>Western Lake Ontario 2 - OMOECP Environmental Sensors</t>
  </si>
  <si>
    <t>Western Lake Ontario 2 - OMOECC Environmental Sensors</t>
  </si>
  <si>
    <t>sea_water_turbidity, sea_water_temperature, sea_water_electrical_conductivity, time, latitude, depth, longitude, eastward_current, northward_current</t>
  </si>
  <si>
    <t>OSUGI</t>
  </si>
  <si>
    <t>obs_56</t>
  </si>
  <si>
    <t>Gibraltar Island Buoy (osugi)</t>
  </si>
  <si>
    <t>Ohio State University Stone Laboratory</t>
  </si>
  <si>
    <r>
      <rPr>
        <sz val="12"/>
        <color rgb="FF000000"/>
        <rFont val="Calibri"/>
      </rPr>
      <t xml:space="preserve">chlorophyll_fluorescence, Relative_Humidity, air_temperature, </t>
    </r>
    <r>
      <rPr>
        <sz val="12"/>
        <color rgb="FF000000"/>
        <rFont val="Calibri"/>
      </rPr>
      <t>sea_water_temperature (sfc, 1m),</t>
    </r>
    <r>
      <rPr>
        <sz val="12"/>
        <color rgb="FF000000"/>
        <rFont val="Calibri"/>
      </rPr>
      <t xml:space="preserve"> wind_from_direction, sea_water_specific_conductivity, wind_speed, fractional_saturation_of_oxygen_in_sea_water, sea_water_turbidity, sea_water_ph_reported_on_total_scale, air_pressure_at_mean_sea_level, time, latitude, longitude, depth, phycocyanin_fluorescence</t>
    </r>
  </si>
  <si>
    <t>OSUSS</t>
  </si>
  <si>
    <t>obs_55</t>
  </si>
  <si>
    <t>Sandusky Subbasin Buoy (osuss)</t>
  </si>
  <si>
    <t>sea_water_temperature, sea_water_electrical_conductivity,  sea_water_turbidity, sea_water_ph_reported_on_total_scale, chlorophyll_fluorescence,  phycocyanin_fluorescence, time, latitude, longitude, depth</t>
  </si>
  <si>
    <t>PA-DEP-1538</t>
  </si>
  <si>
    <t>obs_85</t>
  </si>
  <si>
    <t>Presque Isle Bay Surface Data Buoy</t>
  </si>
  <si>
    <r>
      <rPr>
        <sz val="12"/>
        <color rgb="FF000000"/>
        <rFont val="Calibri"/>
      </rPr>
      <t>sea_water_temperature_Depths</t>
    </r>
    <r>
      <rPr>
        <sz val="12"/>
        <color rgb="FF000000"/>
        <rFont val="Calibri"/>
      </rPr>
      <t>, sea_water_ph_reported_on_total_scale, sea_water_turbidity, mass_concentration_of_oxygen_in_sea_water, fractional_saturation_of_oxygen_in_sea_water, chlorophyll_fluorescence, phycocyanin_fluorescence, time, latitude, longitude, depth,</t>
    </r>
    <r>
      <rPr>
        <sz val="12"/>
        <color rgb="FF000000"/>
        <rFont val="Calibri"/>
      </rPr>
      <t xml:space="preserve"> sea_water_specific_conductivity</t>
    </r>
  </si>
  <si>
    <t>PSP</t>
  </si>
  <si>
    <t>Petoskey State Park Weather Station</t>
  </si>
  <si>
    <r>
      <rPr>
        <strike/>
        <sz val="12"/>
        <color rgb="FFFF0000"/>
        <rFont val="Calibri, Arial"/>
      </rPr>
      <t>Yp</t>
    </r>
    <r>
      <rPr>
        <strike/>
        <sz val="12"/>
        <color rgb="FFFF0000"/>
        <rFont val="Calibri, Arial"/>
      </rPr>
      <t>N</t>
    </r>
  </si>
  <si>
    <t>RBS-TOL</t>
  </si>
  <si>
    <t>Reno Beach Station</t>
  </si>
  <si>
    <t>Great Lakes Environmental Research Lab</t>
  </si>
  <si>
    <r>
      <rPr>
        <sz val="12"/>
        <color rgb="FF000000"/>
        <rFont val="Calibri"/>
      </rPr>
      <t>depth,</t>
    </r>
    <r>
      <rPr>
        <sz val="12"/>
        <color rgb="FF000000"/>
        <rFont val="Calibri"/>
      </rPr>
      <t xml:space="preserve"> sea_water_temperature (7m,), </t>
    </r>
    <r>
      <rPr>
        <sz val="12"/>
        <color rgb="FF000000"/>
        <rFont val="Calibri"/>
      </rPr>
      <t>mass_concentration_of_oxygen_in_sea_water (7m), fractional_saturation_of_oxygen_in_sea_water (7m), fluorescent_dissolved_organic_matter (7m), sea_water_ph_reported_on_total_scale (7m), sea_water_electrical_conductivity (7m), phycocyanin_fluorescence (7m), chlorophyll_fluorescence (7m), sea_water_turbidity (7m), sea_water_specific_conductivity (7m),</t>
    </r>
    <r>
      <rPr>
        <sz val="12"/>
        <color rgb="FF000000"/>
        <rFont val="Calibri"/>
      </rPr>
      <t xml:space="preserve"> sea_surface_wave_significant_height, sea_surface_wave_maximum_height, sea_surface_wave_from_direction, sea_surface_wave_period_at_variance_spectral_density_maximum, </t>
    </r>
    <r>
      <rPr>
        <sz val="12"/>
        <color rgb="FF000000"/>
        <rFont val="Calibri"/>
      </rPr>
      <t>eastward_sea_water_velocity [1.5m, 2.5m, 3.5m, 4.5m], northward_sea_water_velocity [1.5m, 2.5m, 3.5m, 4.5m],</t>
    </r>
    <r>
      <rPr>
        <sz val="12"/>
        <color rgb="FF000000"/>
        <rFont val="Calibri"/>
      </rPr>
      <t xml:space="preserve"> latitude, longitude, time</t>
    </r>
    <r>
      <rPr>
        <sz val="12"/>
        <color rgb="FF000000"/>
        <rFont val="Calibri"/>
      </rPr>
      <t>, depth</t>
    </r>
    <r>
      <rPr>
        <sz val="12"/>
        <color rgb="FF000000"/>
        <rFont val="Calibri"/>
      </rPr>
      <t xml:space="preserve">
</t>
    </r>
  </si>
  <si>
    <t>RDC_NSF</t>
  </si>
  <si>
    <t>Radioacively-driven convection National Science Foundation buoy</t>
  </si>
  <si>
    <t xml:space="preserve">A seasonal deployed buoy used to observe radioactively driven convection in western Lake Supeior. </t>
  </si>
  <si>
    <t>air_pressure_at_mean_sea_level, air_temperature, surface_downwelling_shortwave_flux_in_air, sea_water_turbidity, sea_water_temperature (sfc), wind_from_direction, wind_speed, latitude, longitude, depth, time, air_pressure, dew_point_temperature, wind_speed_of_gust</t>
  </si>
  <si>
    <t>SBEDISON</t>
  </si>
  <si>
    <t>obs_83</t>
  </si>
  <si>
    <t>Sandusky Bay Bridge</t>
  </si>
  <si>
    <r>
      <rPr>
        <sz val="12"/>
        <color rgb="FF000000"/>
        <rFont val="Calibri"/>
      </rPr>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r>
    <r>
      <rPr>
        <sz val="12"/>
        <color rgb="FF000000"/>
        <rFont val="Calibri"/>
      </rPr>
      <t>eastward_sea_water_velocity + northward_sea_water_velocity (3m)</t>
    </r>
  </si>
  <si>
    <t>SBIPIB</t>
  </si>
  <si>
    <t>obs_84</t>
  </si>
  <si>
    <t xml:space="preserve">Lake Erie Early Warning Network - Put in Bay </t>
  </si>
  <si>
    <t>Put in Bay</t>
  </si>
  <si>
    <t>Village of Put in Bay</t>
  </si>
  <si>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</si>
  <si>
    <t>STURGEON</t>
  </si>
  <si>
    <t>Sturgeon Bay buoy</t>
  </si>
  <si>
    <t>SturgeonBay is a seasonally deployed moored buoy in Sturgeon Bay, Lake Michigan. It is equipped to measure water quality, as well as meteorological parameters, wave height and direction and temperature throughout the water column. The buoy was built and is operated and maintained by University of Wisconsin-Milwaukee.</t>
  </si>
  <si>
    <t>downwelling_photosynthetic_photon_flux_in_sea_water; mass_concentration_of_oxygen_in_sea_water,fractional_saturation_of_oxygen_in_sea_water, chlorophyll_fluorescence, phycocyanin_fluorescence, sea_water_temperature (0.1m, 1m, 2m, 3m, 4m, 5m, 6m, 7m, 8,m, 9m), sea_surface_wave_from_direction, sea_surface_wave_significant_height, wind_from_direction, wind_speed, air_temperature, air_pressure_at_mean_sea_level, latitude, longitude, time, depth</t>
  </si>
  <si>
    <t xml:space="preserve">This platform was funded by GLOS 2021 </t>
  </si>
  <si>
    <t>TOLCRIB</t>
  </si>
  <si>
    <t>obs_24</t>
  </si>
  <si>
    <t>City of Toledo Water Intake Crib (tolcrib)</t>
  </si>
  <si>
    <t>City of Toledo</t>
  </si>
  <si>
    <r>
      <rPr>
        <sz val="12"/>
        <color rgb="FF000000"/>
        <rFont val="Calibri"/>
      </rPr>
      <t xml:space="preserve">wind_from_direction, wind_speed, wind_speed_of_gust, air_pressure_at_mean_sea_level,  </t>
    </r>
    <r>
      <rPr>
        <sz val="12"/>
        <color rgb="FF000000"/>
        <rFont val="Calibri"/>
      </rPr>
      <t>sea_water_temperature</t>
    </r>
    <r>
      <rPr>
        <sz val="12"/>
        <color rgb="FF000000"/>
        <rFont val="Calibri"/>
      </rPr>
      <t xml:space="preserve">, sea_water_electrial_conductivity, </t>
    </r>
    <r>
      <rPr>
        <sz val="12"/>
        <color rgb="FF000000"/>
        <rFont val="Calibri"/>
      </rPr>
      <t>sea_water_specific_conductivity,</t>
    </r>
    <r>
      <rPr>
        <sz val="12"/>
        <color rgb="FF000000"/>
        <rFont val="Calibri"/>
      </rPr>
      <t xml:space="preserve"> </t>
    </r>
    <r>
      <rPr>
        <sz val="12"/>
        <color rgb="FF000000"/>
        <rFont val="Calibri"/>
      </rPr>
      <t>sea_water_ph_reported_on_total_scale</t>
    </r>
    <r>
      <rPr>
        <sz val="12"/>
        <color rgb="FF000000"/>
        <rFont val="Calibri"/>
      </rPr>
      <t xml:space="preserve">, </t>
    </r>
    <r>
      <rPr>
        <sz val="12"/>
        <color rgb="FF000000"/>
        <rFont val="Calibri"/>
      </rPr>
      <t>chlorophyll_fluorescence</t>
    </r>
    <r>
      <rPr>
        <sz val="12"/>
        <color rgb="FF000000"/>
        <rFont val="Calibri"/>
      </rPr>
      <t xml:space="preserve">, </t>
    </r>
    <r>
      <rPr>
        <sz val="12"/>
        <color rgb="FF000000"/>
        <rFont val="Calibri"/>
      </rPr>
      <t>sea_water_turbidity</t>
    </r>
    <r>
      <rPr>
        <sz val="12"/>
        <color rgb="FF000000"/>
        <rFont val="Calibri"/>
      </rPr>
      <t>,</t>
    </r>
    <r>
      <rPr>
        <sz val="12"/>
        <color rgb="FF000000"/>
        <rFont val="Calibri"/>
      </rPr>
      <t xml:space="preserve"> phycocyanin_fluorescence,</t>
    </r>
    <r>
      <rPr>
        <sz val="12"/>
        <color rgb="FF000000"/>
        <rFont val="Calibri"/>
      </rPr>
      <t xml:space="preserve"> time, latitude, longitude, depth,  </t>
    </r>
    <r>
      <rPr>
        <sz val="12"/>
        <color rgb="FF000000"/>
        <rFont val="Calibri"/>
      </rPr>
      <t>air_temperature</t>
    </r>
    <r>
      <rPr>
        <sz val="12"/>
        <color rgb="FF000000"/>
        <rFont val="Calibri"/>
      </rPr>
      <t xml:space="preserve">, dew_point_temperature, </t>
    </r>
    <r>
      <rPr>
        <sz val="12"/>
        <color rgb="FF000000"/>
        <rFont val="Calibri"/>
      </rPr>
      <t>relative_humidity</t>
    </r>
    <r>
      <rPr>
        <sz val="12"/>
        <color rgb="FF000000"/>
        <rFont val="Calibri"/>
      </rPr>
      <t xml:space="preserve">, </t>
    </r>
    <r>
      <rPr>
        <sz val="12"/>
        <color rgb="FF000000"/>
        <rFont val="Calibri"/>
      </rPr>
      <t>battery_voltage, oxidation_reduction_potential, surface_downwelling_shortwave_flux_in_air</t>
    </r>
  </si>
  <si>
    <t>TOLLSPS</t>
  </si>
  <si>
    <t>obs_23</t>
  </si>
  <si>
    <t>Toledo Low Service Pump Station (tollsps)</t>
  </si>
  <si>
    <r>
      <rPr>
        <sz val="12"/>
        <color rgb="FF000000"/>
        <rFont val="Calibri"/>
      </rPr>
      <t xml:space="preserve">sea_water_temperature, sea_water_specific_conductivity, chlorophyll_fluorescence, sea_water_ph_reported_on_total_scale, </t>
    </r>
    <r>
      <rPr>
        <sz val="12"/>
        <color rgb="FF000000"/>
        <rFont val="Calibri"/>
      </rPr>
      <t>sea_water_turbidity</t>
    </r>
    <r>
      <rPr>
        <sz val="12"/>
        <color rgb="FF000000"/>
        <rFont val="Calibri"/>
      </rPr>
      <t xml:space="preserve">, phycocyanin_fluorescence, time, latitude, longitude, depth, </t>
    </r>
    <r>
      <rPr>
        <sz val="12"/>
        <color rgb="FF000000"/>
        <rFont val="Calibri"/>
      </rPr>
      <t>oxidation_reduction_potential</t>
    </r>
  </si>
  <si>
    <t>TREC_T</t>
  </si>
  <si>
    <t>obs_5</t>
  </si>
  <si>
    <t>TREC Weather Station</t>
  </si>
  <si>
    <r>
      <rPr>
        <sz val="12"/>
        <color rgb="FF000000"/>
        <rFont val="Calibri"/>
      </rPr>
      <t>surface_downwelling_shortwave_flux_in_air, wind_from_direction, wind_speed,</t>
    </r>
    <r>
      <rPr>
        <sz val="12"/>
        <color rgb="FF000000"/>
        <rFont val="Calibri"/>
      </rPr>
      <t xml:space="preserve"> </t>
    </r>
    <r>
      <rPr>
        <sz val="12"/>
        <color rgb="FF000000"/>
        <rFont val="Calibri"/>
      </rPr>
      <t>air_temperature, relative_humidity,</t>
    </r>
    <r>
      <rPr>
        <sz val="12"/>
        <color rgb="FF000000"/>
        <rFont val="Calibri"/>
      </rPr>
      <t xml:space="preserve"> air_pressure,</t>
    </r>
    <r>
      <rPr>
        <sz val="12"/>
        <color rgb="FF000000"/>
        <rFont val="Calibri"/>
      </rPr>
      <t xml:space="preserve"> time, latitude, longitude, </t>
    </r>
    <r>
      <rPr>
        <sz val="12"/>
        <color rgb="FF000000"/>
        <rFont val="Calibri"/>
      </rPr>
      <t>altitude</t>
    </r>
  </si>
  <si>
    <t>TWCO1</t>
  </si>
  <si>
    <t>Toledo Crib Meteorological Station</t>
  </si>
  <si>
    <t>wind_from_direction, wind_speed, wind_speed_of_gust, sea_surface_temperature, latitude, longitude, time</t>
  </si>
  <si>
    <t>UMBIO</t>
  </si>
  <si>
    <t>obs_63</t>
  </si>
  <si>
    <t>UM Bio Station Buoy (UMBIO)</t>
  </si>
  <si>
    <r>
      <rPr>
        <sz val="12"/>
        <color rgb="FF000000"/>
        <rFont val="Calibri"/>
      </rPr>
      <t xml:space="preserve">wind_from_direction,  wind_speed, wind_speed_of_gust , air_temperature, </t>
    </r>
    <r>
      <rPr>
        <sz val="12"/>
        <color rgb="FF000000"/>
        <rFont val="Calibri"/>
      </rPr>
      <t>air_pressure</t>
    </r>
    <r>
      <rPr>
        <sz val="12"/>
        <color rgb="FF000000"/>
        <rFont val="Calibri"/>
      </rPr>
      <t xml:space="preserve">, sea_water_temperature (sfc, 5.5m, 7.5m, 9.5m, 11.5m, 13.5m, 17.6m, 20m),dew_point_temperature,surface_downwelling_shortwave_flux_in_air, sea_water_electrical_conductivity, Relative humidity, sea_water_turbidity,  sea_water_ph_reported_on_total_scale, chlorophyll_fluorescence, mass_concentration_of_oxygen_in_sea_water, fractional_saturation_of_oxygen_in_sea_water, </t>
    </r>
    <r>
      <rPr>
        <sz val="12"/>
        <color rgb="FF000000"/>
        <rFont val="Calibri"/>
      </rPr>
      <t>phycocyanin_fluorescence</t>
    </r>
    <r>
      <rPr>
        <sz val="12"/>
        <color rgb="FF000000"/>
        <rFont val="Calibri"/>
      </rPr>
      <t>, battery_voltage ,time, latitude, longitude, depth</t>
    </r>
  </si>
  <si>
    <t>USRAEON7</t>
  </si>
  <si>
    <t>UWindsor RAEON 7 Buoy</t>
  </si>
  <si>
    <t>University of Windsor</t>
  </si>
  <si>
    <t>Central buoy that receives and transmits data from UWRAEON4-SL</t>
  </si>
  <si>
    <t>UTLCP</t>
  </si>
  <si>
    <t>obs_54</t>
  </si>
  <si>
    <t>Little Cedar Point Buoy (utlcp)</t>
  </si>
  <si>
    <t>University of Toledo</t>
  </si>
  <si>
    <r>
      <rPr>
        <sz val="12"/>
        <color rgb="FF000000"/>
        <rFont val="Calibri"/>
      </rPr>
      <t xml:space="preserve">wind_from_direction, wind_speed,  air_temperature, </t>
    </r>
    <r>
      <rPr>
        <sz val="12"/>
        <color rgb="FF000000"/>
        <rFont val="Calibri"/>
      </rPr>
      <t>air_pressure,</t>
    </r>
    <r>
      <rPr>
        <sz val="12"/>
        <color rgb="FF000000"/>
        <rFont val="Calibri"/>
      </rPr>
      <t xml:space="preserve"> sea_water_temperature, sea_water_electrical_conductivity, chlorophyll_fluorescence, sea_water_turbidity, sea_water_ph_reported_on_total_scale,  mass_concentration_of_oxygen_in_sea_water, fractional_saturation_of_oxygen_in_sea_water, phycocyanin_fluorescence, battery_voltage, time, latitude, longitude, depth</t>
    </r>
  </si>
  <si>
    <t>UWRAEON1-22</t>
  </si>
  <si>
    <t>UWRAEON1-22 Lake Huron Monitoring Buoy</t>
  </si>
  <si>
    <t>University of Windsor RAEON</t>
  </si>
  <si>
    <r>
      <rPr>
        <sz val="12"/>
        <color rgb="FF000000"/>
        <rFont val="Calibri"/>
      </rPr>
      <t xml:space="preserve">air_temperature,  air_pressure_at_mean_sea_level, wind_from_direction, wind_speed, wind_speed_of_gust, sea_surface_wave_significant_height, sea_surface_wave_mean_period, sea_surface_wave_from_direction, </t>
    </r>
    <r>
      <rPr>
        <sz val="12"/>
        <color rgb="FF000000"/>
        <rFont val="Calibri"/>
      </rPr>
      <t>eastward_sea_water_velocity +northward_sea_water_velocity (1m, 2m, 3m, 4m, 5m, 6m, 7m, 8m), sea_water_temperature (1m, 2m, 3m, 4m, 5m, 6m, 7m, 8m, 9m)</t>
    </r>
    <r>
      <rPr>
        <sz val="12"/>
        <color rgb="FF000000"/>
        <rFont val="Calibri"/>
      </rPr>
      <t>, longitude, latitude, depth, time</t>
    </r>
  </si>
  <si>
    <t>UWRAEON4</t>
  </si>
  <si>
    <t>UWindsor RAEON 4 Buoy</t>
  </si>
  <si>
    <t>UWRAEON4-SL</t>
  </si>
  <si>
    <t>UWindsor RAEON 4 Sensor Line</t>
  </si>
  <si>
    <t>mass_concentration_of_chlorophyll (1.5m), phycocyanin_concentration (1.5m), concentration_of_colored_dissolved_organic_matter_in_sea_water_expressed_as_equivalent_mass_fraction_of_quinine_sulfate_dihydrate (2.4m), sea_water_turbidity (2.4m), mass_concentration_of_oxygen_in_sea_water (1.5m, 9m)</t>
  </si>
  <si>
    <t>UWRAEON5</t>
  </si>
  <si>
    <t>UWindsor RAEON 5 Buoy</t>
  </si>
  <si>
    <t>UWRAEON5-SL</t>
  </si>
  <si>
    <t>UWindsor RAEON 5 Sensor Line</t>
  </si>
  <si>
    <t>mass_concentration_of_chlorophyll (1.4m), mass_concentration_of_phycocyanin (1.4m), concentration_of_colored_dissolved_organic_matter_in_sea_water_expressed_as_equivalent_mass_fraction_of_quinine_sulfate_dihydrate (2m), sea_water_turbidity (2m), mass_concentration_of_oxygen_in_sea_water (1.4m, 8.5m)</t>
  </si>
  <si>
    <t>UWRAEON6</t>
  </si>
  <si>
    <t>UWRAEON6 Monitoring Buoy</t>
  </si>
  <si>
    <t>wind_speed, wind_from_direction, air_pressure_at_mean_sea_level, air_temperature, longitude, latitude, depth, time</t>
  </si>
  <si>
    <t>UWRAEON6-SL</t>
  </si>
  <si>
    <t>UWRAEON6 Sensor Line</t>
  </si>
  <si>
    <t>Sensor line associated with UWRAEON6; located approximately 50-100 meters from UWRAEON6.</t>
  </si>
  <si>
    <r>
      <rPr>
        <sz val="12"/>
        <color rgb="FF000000"/>
        <rFont val="Calibri"/>
      </rPr>
      <t>concentration_of_colored_dissolved_organic_matter_in_sea_water_expressed_as_equivalent_mass_fraction_of_quinine_sulfate_dihydrate (2m)</t>
    </r>
    <r>
      <rPr>
        <sz val="12"/>
        <color rgb="FF000000"/>
        <rFont val="Calibri"/>
      </rPr>
      <t>,</t>
    </r>
    <r>
      <rPr>
        <sz val="12"/>
        <color rgb="FF000000"/>
        <rFont val="Calibri"/>
      </rPr>
      <t xml:space="preserve"> mass_concentration_of_oxygen_in_sea_water (1.5m, 8.5m), fractional_saturation_of_oxygen_in_sea_water (1.5m, 8.5m), mass_concentration_of_chlorophyll_in_sea_water</t>
    </r>
    <r>
      <rPr>
        <sz val="12"/>
        <color rgb="FF000000"/>
        <rFont val="Calibri"/>
      </rPr>
      <t xml:space="preserve">, </t>
    </r>
    <r>
      <rPr>
        <sz val="12"/>
        <color rgb="FF000000"/>
        <rFont val="Calibri"/>
      </rPr>
      <t>sea_water_turbidity (2m), phycocyanin_concentration (1.5m),</t>
    </r>
    <r>
      <rPr>
        <sz val="12"/>
        <color rgb="FF000000"/>
        <rFont val="Calibri"/>
      </rPr>
      <t xml:space="preserve"> </t>
    </r>
    <r>
      <rPr>
        <sz val="12"/>
        <color rgb="FF000000"/>
        <rFont val="Calibri"/>
      </rPr>
      <t>sea_water_temperature (sfc, 1.5m, 2.1m, 3m, 4m, 5m, 6m, 7m, 8m, 8.5m)</t>
    </r>
    <r>
      <rPr>
        <sz val="12"/>
        <color rgb="FF000000"/>
        <rFont val="Calibri"/>
      </rPr>
      <t>, time</t>
    </r>
    <r>
      <rPr>
        <sz val="12"/>
        <color rgb="FF000000"/>
        <rFont val="Calibri"/>
      </rPr>
      <t>,</t>
    </r>
    <r>
      <rPr>
        <sz val="12"/>
        <color rgb="FF000000"/>
        <rFont val="Calibri"/>
      </rPr>
      <t xml:space="preserve"> longitude,latitude, depth</t>
    </r>
  </si>
  <si>
    <t>UWRAEON7-SL</t>
  </si>
  <si>
    <t>UWindsor RAEON 7 Sensor Line</t>
  </si>
  <si>
    <t>mass_concentration_of_chlorophyll (1.5m), mass_concentration_of_phycocyanin (1.5m), concentration_of_colored_dissolved_organic_matter_in_sea_water_expressed_as_equivalent_mass_fraction_of_quinine_sulfate_dihydrate (2.4m), sea_water_turbidity (2.4m), mass_concentration_of_oxygen_in_sea_water (1.5m, 9.5m)</t>
  </si>
  <si>
    <t>WALNUT</t>
  </si>
  <si>
    <t>Walnut Creek Buoy</t>
  </si>
  <si>
    <r>
      <rPr>
        <sz val="12"/>
        <color rgb="FF000000"/>
        <rFont val="Calibri"/>
      </rPr>
      <t xml:space="preserve">air_temperature, relative_humidity, wind_speed, wind_from_direction, wind_speed_of_gust, surface_downwelling_shortwave_flux_in_air, air_presure_at_mean_sea_level, sea_surface_wave_significant_height, sea_surface_wave_maximum_height, sea_surface_wave_period_at_variance_spectral_density_maximum, sea_surface_wave_from_direction, sea_water_temperature (1m), </t>
    </r>
    <r>
      <rPr>
        <sz val="12"/>
        <color rgb="FF000000"/>
        <rFont val="Calibri"/>
      </rPr>
      <t>sea_water_specific_conductivity</t>
    </r>
    <r>
      <rPr>
        <sz val="12"/>
        <color rgb="FF000000"/>
        <rFont val="Calibri"/>
      </rPr>
      <t xml:space="preserve">, </t>
    </r>
    <r>
      <rPr>
        <sz val="12"/>
        <color rgb="FF000000"/>
        <rFont val="Calibri"/>
      </rPr>
      <t>sea_water_ph_reported_on_total_scale</t>
    </r>
    <r>
      <rPr>
        <sz val="12"/>
        <color rgb="FF000000"/>
        <rFont val="Calibri"/>
      </rPr>
      <t>, sea_water_turbidity, phycocyanin_fluorescence, chlorophyll_fluorescence, oxidation_reduction_potential, fluorescent_dissolved_organic_matter, latitude, longitude, time, depth</t>
    </r>
  </si>
  <si>
    <t>WIM_349</t>
  </si>
  <si>
    <t>HW_East_China</t>
  </si>
  <si>
    <t>Wayne State University</t>
  </si>
  <si>
    <t>mass_concentration_of_chlorophyll_in_sea_water, mass_concentration_of_oxygen_in_sea_water, fractional_saturation_of_oxygen_in_sea_water, sea_water_specific_conductivity, sea_water_temperature, sea_water_turbidity, sea_water_ph_reported_on_total_scale, oxidation_reduction_potential, latitude, longitude, time</t>
  </si>
  <si>
    <t>WIM_350</t>
  </si>
  <si>
    <t>HW_Grosse_Point_Farms</t>
  </si>
  <si>
    <t>WIM_351</t>
  </si>
  <si>
    <t>HW_Ira_Township</t>
  </si>
  <si>
    <t>WIM_352</t>
  </si>
  <si>
    <t>HW_Marysville</t>
  </si>
  <si>
    <t>phycocyanin_concentration,  phycocyanin_fluorescence, mass_concentration_of_chlorophyll_in_sea_water, chlorophyll_fluorescence, mass_concentration_of_oxygen_in_sea_water, fractional_saturation_of_oxygen_in_sea_water, sea_water_specific_conductivity, sea_water_temperature, sea_water_turbidity, sea_water_ph_reported_on_total_scale, oxidation_reduction_potential, latitude, longitude, time</t>
  </si>
  <si>
    <t>WIM_355</t>
  </si>
  <si>
    <t>HW_Port_Huron</t>
  </si>
  <si>
    <t>mass_concentration_of_chlorophyll_in_sea_water,  mass_concentration_of_oxygen_in_sea_water, fractional_saturation_of_oxygen_in_sea_water, sea_water_specific_conductivity, sea_water_temperature, sea_water_turbidity, sea_water_ph_reported_on_total_scale, oxidation_reduction_potential, latitude, longitude, time</t>
  </si>
  <si>
    <t>WIM_356</t>
  </si>
  <si>
    <t>HW_Southwest</t>
  </si>
  <si>
    <t>mass_concentration_of_chlorophyll_in_sea_water, chlorophyll_fluorescence, mass_concentration_of_oxygen_in_sea_water, oxidation_reduction_potential, fractional_saturation_of_oxygen_in_sea_water, sea_water_specific_conductivity, sea_water_temperature, sea_water_turbidity, sea_water_ph_reported_on_total_scale, latitude, longitude, time</t>
  </si>
  <si>
    <t>WIM_357</t>
  </si>
  <si>
    <t>HW_St._Clair</t>
  </si>
  <si>
    <t>mass_concentration_of_chlorophyll_in_sea_water, chlorophyll_fluorescence, mass_concentration_of_oxygen_in_sea_water, fractional_saturation_of_oxygen_in_sea_water, oxidation_reduction_potential, sea_water_specific_conductivity, sea_water_temperature, sea_water_turbidity, sea_water_ph_reported_on_total_scale, latitude, longitude, time</t>
  </si>
  <si>
    <t>WIM_358</t>
  </si>
  <si>
    <t>HW_Water_Works_Park</t>
  </si>
  <si>
    <t>phycocyanin_concentration,  phycocyanin_fluorescence, mass_concentration_of_chlorophyll_in_sea_water, chlorophyll_fluorescence, mass_concentration_of_oxygen_in_sea_water, fractional_saturation_of_oxygen_in_sea_water, sea_water_specific_conductivity, sea_water_temperature, sea_water_turbidity, sea_water_ph_reported_on_total_scale, latitude, longitude, time</t>
  </si>
  <si>
    <t>WIM_359</t>
  </si>
  <si>
    <t>HW_Wyandotte</t>
  </si>
  <si>
    <t>mass_concentration_of_chlorophyll_in_sea_water, mass_concentration_of_oxygen_in_sea_water, fractional_saturation_of_oxygen_in_sea_water, oxidation_reduction_potential, sea_water_specific_conductivity, sea_water_temperature, sea_water_turbidity, sea_water_ph_reported_on_total_scale, latitude, longitude, time</t>
  </si>
  <si>
    <t>WIM_831</t>
  </si>
  <si>
    <t>HW_Marine_City</t>
  </si>
  <si>
    <t>mass_concentration_of_chlorophyll_in_sea_water,  mass_concentration_of_oxygen_in_sea_water, fractional_saturation_of_oxygen_in_sea_water, oxidation_reduction_potential, sea_water_specific_conductivity, sea_water_temperature, sea_water_turbidity, sea_water_ph_reported_on_total_scale, latitude, longitude, time</t>
  </si>
  <si>
    <t>WIM_832</t>
  </si>
  <si>
    <t>HW_Algonac</t>
  </si>
  <si>
    <t>WIM_968</t>
  </si>
  <si>
    <t>HW_Monroe</t>
  </si>
  <si>
    <t>phycocyanin_concentration,  phycocyanin_fluorescence, mass_concentration_of_chlorophyll_in_sea_water, chlorophyll_fluorescence, mass_concentration_of_oxygen_in_sea_water, fractional_saturation_of_oxygen_in_sea_water, oxidation_reduction_potential, sea_water_specific_conductivity, sea_water_temperature, sea_water_turbidity, sea_water_ph_reported_on_total_scale, latitude, longitude, time</t>
  </si>
  <si>
    <t>WLE-ESP</t>
  </si>
  <si>
    <t>obs_89</t>
  </si>
  <si>
    <t>Nutrient buoy in Western Lake Erie deployed near Environmental System Processor (ESP)</t>
  </si>
  <si>
    <t>wind_from_direction,wind_speed,wind_speed_of_gust, air_temperature, air_pressure_at_mean_sea_level, sea_water_temperature, sea_water_electrical_conductivity, sea_water_turbidity,  chlorophyll_fluorescence,   fractional_saturation_of_oxygen_in_sea_water, mass_concentration_of_oxygen_in_sea_water,  phycocyanin_fluorescence, battery_voltage, time, latitude, longitude, depth</t>
  </si>
  <si>
    <t>GLERLWE13 was moved to WLE-ESP in 2021 to be closer to the ESP located at this location.</t>
  </si>
  <si>
    <t>WSLM4</t>
  </si>
  <si>
    <t>obs_10</t>
  </si>
  <si>
    <t>Station WSLM4 - White Shoal Light, MI</t>
  </si>
  <si>
    <t>Lake Michigan Evaporation and Meteorological Data from White Shoal (WSLM4)</t>
  </si>
  <si>
    <r>
      <rPr>
        <sz val="12"/>
        <color rgb="FF000000"/>
        <rFont val="Calibri"/>
      </rPr>
      <t xml:space="preserve">wind_from_direction, wind_speed, air_pressure_at_mean_sea_level, air_temperature, surface_downwelling_shortwave_flux_in_air, dew_point_temperature, time, latitude, longitude, depth, relative_humidy, altitude, </t>
    </r>
    <r>
      <rPr>
        <sz val="12"/>
        <color rgb="FF000000"/>
        <rFont val="Calibri"/>
      </rPr>
      <t>sea_surface_temperature</t>
    </r>
  </si>
  <si>
    <t>WSP</t>
  </si>
  <si>
    <t>Wilderness State Park Weather Station</t>
  </si>
  <si>
    <r>
      <rPr>
        <strike/>
        <sz val="12"/>
        <color rgb="FFFF0000"/>
        <rFont val="Calibri, Arial"/>
      </rPr>
      <t>Yp</t>
    </r>
    <r>
      <rPr>
        <strike/>
        <sz val="12"/>
        <color rgb="FFFF0000"/>
        <rFont val="Calibri, Arial"/>
      </rPr>
      <t>N</t>
    </r>
  </si>
  <si>
    <t>Station ID</t>
  </si>
  <si>
    <t>Dataset ID</t>
  </si>
  <si>
    <t>Data Manager</t>
  </si>
  <si>
    <t>IOOS Report</t>
  </si>
  <si>
    <t>GLOS Notes</t>
  </si>
  <si>
    <t>The unique identifier assigned by the RA and used in the data serving platforms.  For example, this is the dataset ID used in ERDDAP or in the file naming convention</t>
  </si>
  <si>
    <r>
      <rPr>
        <sz val="10"/>
        <color rgb="FF000000"/>
        <rFont val="Calibri"/>
      </rP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sz val="10"/>
        <color rgb="FF000000"/>
        <rFont val="Calibri"/>
      </rPr>
      <t>http://mmisw.org/ont/ioos/sector</t>
    </r>
  </si>
  <si>
    <t xml:space="preserve">(Optional) The organization that is responsible for the data management activities.  This does not mean the organization that funds the data management.  </t>
  </si>
  <si>
    <t>McGulphin Point North, MI</t>
  </si>
  <si>
    <t>Michigan Technological University</t>
  </si>
  <si>
    <r>
      <rPr>
        <sz val="11"/>
        <color rgb="FF000000"/>
        <rFont val="Calibri, Arial"/>
      </rPr>
      <t xml:space="preserve">sea_surface_wave_significant_height, sea_surface_wave_period_at_variance_spectral_density_maximum, sea_surface_wave_from_direction_at_variance_spectral_density_maximum, sea_surface_water_temperature, </t>
    </r>
    <r>
      <rPr>
        <sz val="11"/>
        <color rgb="FFFF0000"/>
        <rFont val="Calibri, Arial"/>
      </rPr>
      <t>sea_surface_wave_directional_spread_at_variance_spectral_density_maximum, sea_surface_wave_mean_period, air_temperature, eastward_sea_water_velocity, northward_sea_water_velocity, latitude, longitude, time</t>
    </r>
  </si>
  <si>
    <t>Metadata updated in August 2022 to include better capture of parameters</t>
  </si>
  <si>
    <t>SPOT-0592</t>
  </si>
  <si>
    <t>obs_41</t>
  </si>
  <si>
    <t>Gay</t>
  </si>
  <si>
    <t>Wind_from_direction;Wind_speed; sea_surface_temperature ;sea_surface_wave_significant_height;sea_surface_wave_period_at_variance_spectral_density_maximum, sea_surface_wave_from_direction, latitude, longitude, time</t>
  </si>
  <si>
    <t>2022 Updated</t>
  </si>
  <si>
    <t>SPOT-0700</t>
  </si>
  <si>
    <t>Copper Harbor</t>
  </si>
  <si>
    <t>Cooperative Institute for Great Lakes Research</t>
  </si>
  <si>
    <t>Wind_from_direction;Wind_speed; sea_water_temperature (sfc); sea_surface_wave_significant_height; sea_surface_wave_period_at_spectral_density_maximum, sea_surface_wave_from_direction, latitude, longitude</t>
  </si>
  <si>
    <t>MTU conducted deployment and O&amp;M during the 2021 and 2022 field season.</t>
  </si>
  <si>
    <t>SPOT-1080</t>
  </si>
  <si>
    <t>Les Cheneaux/Eastern Straits</t>
  </si>
  <si>
    <t>Wind_from_direction;Wind_speed; sea_surface_wave_significant_height; sea_surface_wave_period_at_spectral_density_maximum,  sea_surface_wave_from_direction, sea_water_temperature_at_depth (1, 5, 9, 14m), latitude, longitude, time</t>
  </si>
  <si>
    <t>2022 updated</t>
  </si>
  <si>
    <t>SPOT-1127</t>
  </si>
  <si>
    <t>GLOS- Granite Island</t>
  </si>
  <si>
    <t>Michigan Technological University/Great Lakes Observing System</t>
  </si>
  <si>
    <t>academic/nonprofit</t>
  </si>
  <si>
    <t>sea_surface_wave_significant_height, sea_surface_wave_from_direction, sea_water_temperature(1m, 8m), wind_from_direction, wind_speed, sea_surface_wave_from_direction_at_variance_spectral_density_maximum, sea_surface_wave_period_at_variance_spectral_density_maximum, sea_surface_wave_mean_period, latitude, longitude, time</t>
  </si>
  <si>
    <t>Prior to being deployed as a moored buoy, this platform was deployed as a drifter in Lake Superior by MTU, from 6/9/2021 - 6/17/2021.  
This platform lost power and went missing at the end of 2021 field season.</t>
  </si>
  <si>
    <t>SPOT-1179</t>
  </si>
  <si>
    <t>obs_90</t>
  </si>
  <si>
    <t>Grand Portal</t>
  </si>
  <si>
    <t>sea_surface_wave_significant_height, sea_surface_wave_from_direction, sea_water_temperature(5m, 11m, 16m, 21m), wind_from_direction, wind_speed, sea_surface_wave_mean_period, sea_surface_wave_from_direction_at_variance_spectral_density_maximum, sea_surface_wave_period_at_variance_spectral_density_maximum,  latitude, longitude, time</t>
  </si>
  <si>
    <t>SPOT-1275</t>
  </si>
  <si>
    <t>obs_40</t>
  </si>
  <si>
    <t>Point Betsie</t>
  </si>
  <si>
    <t>Wind_from_direction;Wind_speed; sea_water_temperature (sfc); sea_surface_wave_significant_height; sea_surface_wave_period_at_variance_spectral_density_maximum, sea_surface_wave_from_direction, latitude, longitude</t>
  </si>
  <si>
    <t>SPOT-1360</t>
  </si>
  <si>
    <t>Marquette</t>
  </si>
  <si>
    <t>Superior Watershed Partnership</t>
  </si>
  <si>
    <t>sea_surface_wave_significant_height, sea_surface_wave_from_direction, sea_water_temperature(sfc), wind_from_direction, wind_speed, sea_surface_wave_period_at_variance_spectral_density_maximum,  latitude, longitude, time</t>
  </si>
  <si>
    <t>Platform funded as part of GLOS 2021 Minigrant competition</t>
  </si>
  <si>
    <t>SPOT-1361</t>
  </si>
  <si>
    <t>Grant Marais</t>
  </si>
  <si>
    <r>
      <rPr>
        <strike/>
        <sz val="11"/>
        <color rgb="FF000000"/>
        <rFont val="Calibri"/>
      </rPr>
      <t xml:space="preserve">46.74157 </t>
    </r>
    <r>
      <rPr>
        <sz val="11"/>
        <color rgb="FFFF0000"/>
        <rFont val="Calibri"/>
      </rPr>
      <t>46.69567</t>
    </r>
  </si>
  <si>
    <r>
      <rPr>
        <strike/>
        <sz val="11"/>
        <color rgb="FF000000"/>
        <rFont val="Calibri"/>
      </rPr>
      <t>-85.97952</t>
    </r>
    <r>
      <rPr>
        <sz val="11"/>
        <color rgb="FF000000"/>
        <rFont val="Calibri"/>
      </rPr>
      <t xml:space="preserve"> </t>
    </r>
    <r>
      <rPr>
        <sz val="11"/>
        <color rgb="FFFF0000"/>
        <rFont val="Calibri"/>
      </rPr>
      <t>-86.00380</t>
    </r>
  </si>
  <si>
    <t>non-profit</t>
  </si>
  <si>
    <t>Wind_from_direction;Wind_speed; sea_water_temperature (sfc) ; sea_surface_wave_significant_height; sea_surface_wave_period_at_variance_spectral_density_maximum, sea_surface_wave_from_direction, latitude, longitude, time</t>
  </si>
  <si>
    <t>Station location was adjusted in 2022 due to change in permit.</t>
  </si>
  <si>
    <t>SPOT-1362</t>
  </si>
  <si>
    <t>Munising</t>
  </si>
  <si>
    <t>SPOT-1407</t>
  </si>
  <si>
    <t>West Grand Traverse Bay</t>
  </si>
  <si>
    <t>Northwestern Michigan college</t>
  </si>
  <si>
    <t>sea_surface_wave_significant_height, sea_surface_wave_from_direction, sea_water_temperature(1m, 38m), wind_from_direction, wind_speed, sea_surface_wave_from_direction_at_variance_spectral_density_maximum, sea_surface_wave_period_at_variance_spectral_density_maximum, sea_surface_wave_mean_period, latitude, longitude</t>
  </si>
  <si>
    <t>SPOT-1408</t>
  </si>
  <si>
    <t>East Grand Traverse Bay</t>
  </si>
  <si>
    <t>sea_surface_wave_significant_height, sea_surface_wave_from_direction, sea_water_temperature(1m, 37m), wind_from_direction, wind_speed, sea_surface_wave_from_direction_at_variance_spectral_density_maximum, sea_surface_wave_period_at_variance_spectral_density_maximum, sea_surface_wave_mean_period, latitude, longitude</t>
  </si>
  <si>
    <t>SPOT-1412</t>
  </si>
  <si>
    <t>Port Washington, WI</t>
  </si>
  <si>
    <t>NOAA Sanctuaries</t>
  </si>
  <si>
    <t>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 5, 14, 24 m), latitude, longitude, time</t>
  </si>
  <si>
    <t>SPOT-1413</t>
  </si>
  <si>
    <t>West Sister Island (WE-13 Spotter)</t>
  </si>
  <si>
    <t>Cooperative Insitute for Great Lakes Research</t>
  </si>
  <si>
    <t>sea_surface_wave_significant_height, sea_surface_wave_period_at_variance_spectral_density_maximumsea_surface_wave_from_direction, sea_surface_wave_mean_period, sea_water_temperature (sfc), wind_from_direction, wind_speed, latitude, longitude</t>
  </si>
  <si>
    <t>This platform was struck by a boat in June 2022 and has been recovered.</t>
  </si>
  <si>
    <t>SPOT-1415</t>
  </si>
  <si>
    <t>Two Rivers, WI</t>
  </si>
  <si>
    <t>Wind_from_direction;Wind_speed;sea_surface_wave_significant_height; sea_surface_wave_period_at_variance_spectral_density_maximum, sea_surface_wave_mean_period, sea_surface_wave_from_direction_at_variance_spectral_density_maximum, sea_surface_wave_from_direction,  sea_water_temperature (1, 5, 14, 24 m), latitude, longitude, time</t>
  </si>
  <si>
    <t>SPOT-1416</t>
  </si>
  <si>
    <t>Sheboygan, WI</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</si>
  <si>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 5, 14, 24 m), latitude, longitude, time</t>
  </si>
  <si>
    <t>SPOT-1563</t>
  </si>
  <si>
    <t>Muskegon (near M20)</t>
  </si>
  <si>
    <t>sea_surface_wave_significant_height, sea_surface_wave_from_direction, sea_water_temperature(1m), wind_from_direction, wind_speed, sea_surface_wave_from_direction_at_variance_spectral_density_maximum, sea_surface_wave_period_at_variance_spectral_density_maximum, sea_surface_wave_mean_period, latitude, longitude</t>
  </si>
  <si>
    <t>SPOT-1753</t>
  </si>
  <si>
    <t>Washington Island, WI Spotter</t>
  </si>
  <si>
    <t>Temporary replacement spotter for SPOT-1384</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</si>
  <si>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</si>
  <si>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SPOT-1810</t>
  </si>
  <si>
    <t>Isle Royale West</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</si>
  <si>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(1m), sea_surface_wave_directional_spread, sea_surface_wave_directional_spread_at_variance_spectral_density_maximum, latitude, longitude, time</t>
  </si>
  <si>
    <t>Replaced SPOT-1041</t>
  </si>
  <si>
    <t>SPOT-1814</t>
  </si>
  <si>
    <t>North Entry Spotter</t>
  </si>
  <si>
    <t>North Entry Spotter near Keewenaw Waterway</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</si>
  <si>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</si>
  <si>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SPOT-1816</t>
  </si>
  <si>
    <t>Little Presque Isle Spotter</t>
  </si>
  <si>
    <t>Little Presque Isle Spotter Buoy</t>
  </si>
  <si>
    <t>SPOT-1980</t>
  </si>
  <si>
    <t>Granite Island</t>
  </si>
  <si>
    <t>sea_surface_wave_significant_height, sea_surface_wave_from_direction, sea_water_temperature (1m, 35m), wind_from_direction, wind_speed, sea_surface_wave_from_direction_at_variance_spectral_density_maximum, sea_surface_wave_period_at_variance_spectral_density_maximum, sea_surface_wave_mean_period, latitude, longitude, time</t>
  </si>
  <si>
    <r>
      <rPr>
        <sz val="11"/>
        <color rgb="FF000000"/>
        <rFont val="Calibri"/>
      </rPr>
      <t xml:space="preserve">Platform funded as part of GLOS 2021 Minigrant competition.
</t>
    </r>
    <r>
      <rPr>
        <sz val="11"/>
        <color rgb="FF000000"/>
        <rFont val="Calibri"/>
      </rPr>
      <t>Platform was deployed in 2021 at Saginaw Point (east side of Isle Royale National Park).</t>
    </r>
  </si>
  <si>
    <t>SPOT-1981</t>
  </si>
  <si>
    <t>North Manitou Island</t>
  </si>
  <si>
    <r>
      <rPr>
        <b/>
        <sz val="11"/>
        <color theme="1"/>
        <rFont val="Calibri"/>
      </rPr>
      <t xml:space="preserve">What to include in the Glider inventory: </t>
    </r>
    <r>
      <rPr>
        <sz val="11"/>
        <color theme="1"/>
        <rFont val="Calibri"/>
      </rPr>
      <t xml:space="preserve"> This is only to capture Gliders (operational during 2021) that are/were NOT sent to the Glider DAC.  Otherwise, the Glider DAC already captures the inventory.</t>
    </r>
  </si>
  <si>
    <t>Glider ID</t>
  </si>
  <si>
    <t>WMO ID</t>
  </si>
  <si>
    <t>Operational Area</t>
  </si>
  <si>
    <t>Deployment Date</t>
  </si>
  <si>
    <t>Recovery Date</t>
  </si>
  <si>
    <t xml:space="preserve">Glider Type </t>
  </si>
  <si>
    <t>Glider Operator</t>
  </si>
  <si>
    <t>Glider Sponsor</t>
  </si>
  <si>
    <t>Variables Measured</t>
  </si>
  <si>
    <t>(Optional)  Any unique digital or alphanumeric identifier assigned by the RA or affiliate (e.g. a profile ID) to distinguish the glider. Leave blank if none.</t>
  </si>
  <si>
    <t xml:space="preserve">(Optional) The World Meteorological Organization 7-digit station identifier (WMO ID) assigned to gliders.  e.g. 4801947.   </t>
  </si>
  <si>
    <t xml:space="preserve">(Required) The sea or body of water where the glider is operating.  This might be the sea_name metadata field.  </t>
  </si>
  <si>
    <t xml:space="preserve">(Required) Start time of the station record.  It is the first instance of when data collection started and the asset was considered operational (as opposed to in a testing phase). (mm/dd/yyyy) </t>
  </si>
  <si>
    <t>(Required) Recovery date of the glider.  Leave blank if still deployed. (mm/dd/yyyy)</t>
  </si>
  <si>
    <t>(Required) What type of glider is it? E.g. Slocum, Spray, etc</t>
  </si>
  <si>
    <t xml:space="preserve">(Required) The institution operating the glider.  </t>
  </si>
  <si>
    <t xml:space="preserve">(Required) A person, group, or organization’s full or partial support of the glider.  Multiple may be listed.   </t>
  </si>
  <si>
    <r>
      <rPr>
        <sz val="11"/>
        <color rgb="FF000000"/>
        <rFont val="Calibri"/>
      </rPr>
      <t>(Required) A list of observed variables that are associated with the glider. Please provide all variables in a single cell. Use CF standard names (</t>
    </r>
    <r>
      <rPr>
        <sz val="11"/>
        <color rgb="FF0070C0"/>
        <rFont val="Calibri"/>
      </rPr>
      <t>http://cfconventions.org/Data/cf-standard-names/47/build/cf-standard-name-table.html</t>
    </r>
    <r>
      <rPr>
        <sz val="11"/>
        <color rgb="FF000000"/>
        <rFont val="Calibri"/>
      </rPr>
      <t>) and if the variable is not in CF then use the IOOS Parameter Vocabulary (</t>
    </r>
    <r>
      <rPr>
        <sz val="11"/>
        <color rgb="FF0070C0"/>
        <rFont val="Calibri"/>
      </rPr>
      <t>http://mmisw.org/ont/ioos/parameter</t>
    </r>
    <r>
      <rPr>
        <sz val="11"/>
        <color rgb="FF000000"/>
        <rFont val="Calibri"/>
      </rPr>
      <t>)</t>
    </r>
  </si>
  <si>
    <t>YpN</t>
  </si>
  <si>
    <t>RA</t>
  </si>
  <si>
    <t>GLOS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</si>
</sst>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m/yyyy"/>
    <numFmt numFmtId="166" formatCode="mmmm\ yyyy"/>
    <numFmt numFmtId="167" formatCode="mm/yyyy"/>
    <numFmt numFmtId="168" formatCode="0.0000"/>
  </numFmts>
  <fonts count="43">
    <font>
      <sz val="11"/>
      <color rgb="FF000000"/>
      <name val="Calibri"/>
      <scheme val="minor"/>
    </font>
    <font>
      <b/>
      <sz val="12"/>
      <color rgb="FF000000"/>
      <name val="Calibri"/>
    </font>
    <font>
      <sz val="12"/>
      <color rgb="FF000000"/>
      <name val="Calibri"/>
    </font>
    <font>
      <sz val="12"/>
      <color theme="1"/>
      <name val="Calibri"/>
    </font>
    <font>
      <sz val="12"/>
      <color rgb="FFFF0000"/>
      <name val="Calibri"/>
    </font>
    <font>
      <strike/>
      <sz val="12"/>
      <color rgb="FFFF0000"/>
      <name val="Calibri"/>
    </font>
    <font>
      <sz val="11"/>
      <color rgb="FF000000"/>
      <name val="Calibri"/>
    </font>
    <font>
      <sz val="12"/>
      <color rgb="FF7030A0"/>
      <name val="Calibri"/>
    </font>
    <font>
      <sz val="11"/>
      <color rgb="FFFF0000"/>
      <name val="Arial"/>
    </font>
    <font>
      <sz val="11"/>
      <color rgb="FFFF0000"/>
      <name val="Calibri"/>
    </font>
    <font>
      <sz val="11"/>
      <color rgb="FFFF0000"/>
      <name val="Calibri"/>
    </font>
    <font>
      <strike/>
      <sz val="12"/>
      <color rgb="FF000000"/>
      <name val="Calibri"/>
    </font>
    <font>
      <sz val="11"/>
      <color rgb="FFFF0000"/>
      <name val="Arial"/>
    </font>
    <font>
      <sz val="11"/>
      <color theme="1"/>
      <name val="Arial"/>
    </font>
    <font>
      <strike/>
      <sz val="11"/>
      <color theme="1"/>
      <name val="Roboto"/>
    </font>
    <font>
      <strike/>
      <sz val="12"/>
      <color theme="1"/>
      <name val="Calibri"/>
    </font>
    <font>
      <i/>
      <sz val="12"/>
      <color theme="1"/>
      <name val="Calibri"/>
    </font>
    <font>
      <sz val="10"/>
      <color rgb="FFFF0000"/>
      <name val="Calibri"/>
    </font>
    <font>
      <sz val="11"/>
      <color theme="1"/>
      <name val="Calibri"/>
    </font>
    <font>
      <sz val="12"/>
      <color rgb="FFBF9000"/>
      <name val="Calibri"/>
    </font>
    <font>
      <sz val="12"/>
      <color rgb="FF70AD47"/>
      <name val="Calibri"/>
    </font>
    <font>
      <sz val="12"/>
      <color rgb="FF2E75B5"/>
      <name val="Calibri"/>
    </font>
    <font>
      <sz val="11"/>
      <color theme="1"/>
      <name val="Calibri"/>
      <scheme val="minor"/>
    </font>
    <font>
      <sz val="10"/>
      <color rgb="FF000000"/>
      <name val="Calibri"/>
    </font>
    <font>
      <u/>
      <sz val="10"/>
      <color rgb="FF000000"/>
      <name val="Calibri"/>
    </font>
    <font>
      <sz val="11"/>
      <color rgb="FF000000"/>
      <name val="Calibri"/>
    </font>
    <font>
      <u/>
      <sz val="11"/>
      <color rgb="FF000000"/>
      <name val="Calibri"/>
    </font>
    <font>
      <strike/>
      <sz val="11"/>
      <color rgb="FF000000"/>
      <name val="Calibri"/>
    </font>
    <font>
      <sz val="11"/>
      <color theme="1"/>
      <name val="Calibri"/>
    </font>
    <font>
      <b/>
      <sz val="11"/>
      <color rgb="FF000000"/>
      <name val="Calibri"/>
    </font>
    <font>
      <sz val="11"/>
      <color rgb="FF111111"/>
      <name val="Helvetica Neue"/>
    </font>
    <font>
      <sz val="11"/>
      <color rgb="FFFFFFFF"/>
      <name val="Helvetica Neue"/>
    </font>
    <font>
      <strike/>
      <sz val="12"/>
      <color rgb="FFFF0000"/>
      <name val="Calibri, Arial"/>
    </font>
    <font>
      <strike/>
      <sz val="12"/>
      <color rgb="FF000000"/>
      <name val="Calibri, Arial"/>
    </font>
    <font>
      <sz val="11"/>
      <color theme="1"/>
      <name val="Arial, sans-serif"/>
    </font>
    <font>
      <sz val="11"/>
      <color rgb="FFFF0000"/>
      <name val="Arial, sans-serif"/>
    </font>
    <font>
      <strike/>
      <sz val="11"/>
      <color theme="1"/>
      <name val="Roboto, Arial"/>
    </font>
    <font>
      <strike/>
      <sz val="11"/>
      <color rgb="FFFF0000"/>
      <name val="Roboto, Arial"/>
    </font>
    <font>
      <strike/>
      <sz val="12"/>
      <color theme="1"/>
      <name val="Calibri, Arial"/>
    </font>
    <font>
      <sz val="11"/>
      <color rgb="FF000000"/>
      <name val="Calibri, Arial"/>
    </font>
    <font>
      <sz val="11"/>
      <color rgb="FFFF0000"/>
      <name val="Calibri, Arial"/>
    </font>
    <font>
      <b/>
      <sz val="11"/>
      <color theme="1"/>
      <name val="Calibri"/>
    </font>
    <font>
      <sz val="11"/>
      <color rgb="FF0070C0"/>
      <name val="Calibri"/>
    </font>
  </fonts>
  <fills count="6">
    <fill>
      <patternFill patternType="none"/>
    </fill>
    <fill>
      <patternFill patternType="gray125"/>
    </fill>
    <fill>
      <patternFill patternType="solid">
        <fgColor rgb="FFDEEAF6"/>
        <bgColor rgb="FFDEEAF6"/>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9">
    <border>
      <left/>
      <right/>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999999"/>
      </left>
      <right style="thin">
        <color rgb="FF999999"/>
      </right>
      <top/>
      <bottom style="thin">
        <color rgb="FF999999"/>
      </bottom>
      <diagonal/>
    </border>
    <border>
      <left/>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78">
    <xf numFmtId="0" fontId="0" fillId="0" borderId="0" xfId="0" applyFont="1" applyAlignment="1"/>
    <xf numFmtId="0" fontId="1" fillId="0" borderId="1" xfId="0" applyFont="1" applyBorder="1"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wrapText="1"/>
    </xf>
    <xf numFmtId="0" fontId="2" fillId="0" borderId="1" xfId="0" applyFont="1" applyBorder="1" applyAlignment="1">
      <alignment wrapText="1"/>
    </xf>
    <xf numFmtId="0" fontId="2" fillId="0" borderId="0" xfId="0" applyFont="1" applyAlignment="1">
      <alignment wrapText="1"/>
    </xf>
    <xf numFmtId="0" fontId="2" fillId="3" borderId="3" xfId="0" applyFont="1" applyFill="1" applyBorder="1" applyAlignment="1">
      <alignment wrapText="1"/>
    </xf>
    <xf numFmtId="0" fontId="2" fillId="3" borderId="3" xfId="0" applyFont="1" applyFill="1" applyBorder="1" applyAlignment="1">
      <alignment horizontal="center" wrapText="1"/>
    </xf>
    <xf numFmtId="164" fontId="2" fillId="3" borderId="3" xfId="0" applyNumberFormat="1" applyFont="1" applyFill="1" applyBorder="1" applyAlignment="1">
      <alignment wrapText="1"/>
    </xf>
    <xf numFmtId="14" fontId="2" fillId="3" borderId="3" xfId="0" applyNumberFormat="1" applyFont="1" applyFill="1" applyBorder="1" applyAlignment="1">
      <alignment wrapText="1"/>
    </xf>
    <xf numFmtId="0" fontId="3" fillId="0" borderId="4" xfId="0" applyFont="1" applyBorder="1" applyAlignment="1">
      <alignment wrapText="1"/>
    </xf>
    <xf numFmtId="0" fontId="3" fillId="0" borderId="3" xfId="0" applyFont="1" applyBorder="1" applyAlignment="1"/>
    <xf numFmtId="0" fontId="3" fillId="0" borderId="3" xfId="0" applyFont="1" applyBorder="1" applyAlignment="1">
      <alignment wrapText="1"/>
    </xf>
    <xf numFmtId="0" fontId="3" fillId="0" borderId="0" xfId="0" applyFont="1" applyAlignment="1">
      <alignment wrapText="1"/>
    </xf>
    <xf numFmtId="0" fontId="3" fillId="0" borderId="3" xfId="0" applyFont="1" applyBorder="1" applyAlignment="1">
      <alignment vertical="top" wrapText="1"/>
    </xf>
    <xf numFmtId="0" fontId="4" fillId="4" borderId="4" xfId="0" applyFont="1" applyFill="1" applyBorder="1" applyAlignment="1">
      <alignment wrapText="1"/>
    </xf>
    <xf numFmtId="164" fontId="2" fillId="3" borderId="3" xfId="0" applyNumberFormat="1" applyFont="1" applyFill="1" applyBorder="1" applyAlignment="1">
      <alignment horizontal="right"/>
    </xf>
    <xf numFmtId="164" fontId="2" fillId="3" borderId="3" xfId="0" applyNumberFormat="1" applyFont="1" applyFill="1" applyBorder="1" applyAlignment="1"/>
    <xf numFmtId="14" fontId="2" fillId="3" borderId="3" xfId="0" applyNumberFormat="1" applyFont="1" applyFill="1" applyBorder="1" applyAlignment="1"/>
    <xf numFmtId="0" fontId="2" fillId="3" borderId="3" xfId="0" applyFont="1" applyFill="1" applyBorder="1" applyAlignment="1">
      <alignment horizontal="center"/>
    </xf>
    <xf numFmtId="0" fontId="3" fillId="0" borderId="4" xfId="0" applyFont="1" applyBorder="1" applyAlignment="1"/>
    <xf numFmtId="49" fontId="2" fillId="3" borderId="3" xfId="0" applyNumberFormat="1" applyFont="1" applyFill="1" applyBorder="1" applyAlignment="1">
      <alignment wrapText="1"/>
    </xf>
    <xf numFmtId="164" fontId="2" fillId="3" borderId="3" xfId="0" applyNumberFormat="1" applyFont="1" applyFill="1" applyBorder="1" applyAlignment="1">
      <alignment horizontal="right" wrapText="1"/>
    </xf>
    <xf numFmtId="0" fontId="2" fillId="3" borderId="3" xfId="0" applyFont="1" applyFill="1" applyBorder="1" applyAlignment="1">
      <alignment horizontal="left" wrapText="1"/>
    </xf>
    <xf numFmtId="0" fontId="2" fillId="3" borderId="3" xfId="0" applyFont="1" applyFill="1" applyBorder="1" applyAlignment="1"/>
    <xf numFmtId="164" fontId="2" fillId="3" borderId="3" xfId="0" applyNumberFormat="1" applyFont="1" applyFill="1" applyBorder="1" applyAlignment="1">
      <alignment horizontal="left" wrapText="1"/>
    </xf>
    <xf numFmtId="0" fontId="5" fillId="0" borderId="4" xfId="0" applyFont="1" applyBorder="1" applyAlignment="1">
      <alignment wrapText="1"/>
    </xf>
    <xf numFmtId="0" fontId="4" fillId="0" borderId="4" xfId="0" applyFont="1" applyBorder="1" applyAlignment="1">
      <alignment wrapText="1"/>
    </xf>
    <xf numFmtId="0" fontId="2" fillId="3" borderId="0" xfId="0" applyFont="1" applyFill="1" applyAlignment="1">
      <alignment wrapText="1"/>
    </xf>
    <xf numFmtId="0" fontId="2" fillId="3" borderId="0" xfId="0" applyFont="1" applyFill="1" applyAlignment="1">
      <alignment horizontal="center" wrapText="1"/>
    </xf>
    <xf numFmtId="164" fontId="2" fillId="3" borderId="0" xfId="0" applyNumberFormat="1" applyFont="1" applyFill="1" applyAlignment="1">
      <alignment wrapText="1"/>
    </xf>
    <xf numFmtId="0" fontId="6" fillId="0" borderId="0" xfId="0" applyFont="1" applyAlignment="1">
      <alignment horizontal="left" wrapText="1"/>
    </xf>
    <xf numFmtId="0" fontId="6" fillId="0" borderId="0" xfId="0" applyFont="1" applyAlignment="1">
      <alignment wrapText="1"/>
    </xf>
    <xf numFmtId="0" fontId="2" fillId="3" borderId="3" xfId="0" applyFont="1" applyFill="1" applyBorder="1" applyAlignment="1">
      <alignment horizontal="right"/>
    </xf>
    <xf numFmtId="165" fontId="2" fillId="3" borderId="3" xfId="0" applyNumberFormat="1" applyFont="1" applyFill="1" applyBorder="1" applyAlignment="1">
      <alignment wrapText="1"/>
    </xf>
    <xf numFmtId="0" fontId="5" fillId="4" borderId="4" xfId="0" applyFont="1" applyFill="1" applyBorder="1" applyAlignment="1">
      <alignment wrapText="1"/>
    </xf>
    <xf numFmtId="0" fontId="2" fillId="3" borderId="3" xfId="0" applyFont="1" applyFill="1" applyBorder="1" applyAlignment="1">
      <alignment vertical="top" wrapText="1"/>
    </xf>
    <xf numFmtId="0" fontId="3" fillId="0" borderId="5" xfId="0" applyFont="1" applyBorder="1" applyAlignment="1">
      <alignment wrapText="1"/>
    </xf>
    <xf numFmtId="0" fontId="4" fillId="4" borderId="3" xfId="0" applyFont="1" applyFill="1" applyBorder="1" applyAlignment="1">
      <alignment wrapText="1"/>
    </xf>
    <xf numFmtId="0" fontId="4" fillId="4" borderId="3" xfId="0" applyFont="1" applyFill="1" applyBorder="1" applyAlignment="1">
      <alignment horizontal="center" wrapText="1"/>
    </xf>
    <xf numFmtId="164" fontId="4" fillId="4" borderId="3" xfId="0" applyNumberFormat="1" applyFont="1" applyFill="1" applyBorder="1" applyAlignment="1">
      <alignment wrapText="1"/>
    </xf>
    <xf numFmtId="0" fontId="7" fillId="4" borderId="3" xfId="0" applyFont="1" applyFill="1" applyBorder="1" applyAlignment="1">
      <alignment wrapText="1"/>
    </xf>
    <xf numFmtId="164" fontId="8" fillId="4" borderId="3" xfId="0" applyNumberFormat="1" applyFont="1" applyFill="1" applyBorder="1" applyAlignment="1">
      <alignment horizontal="right" wrapText="1"/>
    </xf>
    <xf numFmtId="0" fontId="9" fillId="0" borderId="4" xfId="0" applyFont="1" applyBorder="1" applyAlignment="1"/>
    <xf numFmtId="0" fontId="10" fillId="4" borderId="3" xfId="0" applyFont="1" applyFill="1" applyBorder="1" applyAlignment="1">
      <alignment wrapText="1"/>
    </xf>
    <xf numFmtId="166" fontId="2" fillId="3" borderId="3" xfId="0" applyNumberFormat="1" applyFont="1" applyFill="1" applyBorder="1" applyAlignment="1">
      <alignment wrapText="1"/>
    </xf>
    <xf numFmtId="0" fontId="11" fillId="0" borderId="4" xfId="0" applyFont="1" applyBorder="1" applyAlignment="1">
      <alignment wrapText="1"/>
    </xf>
    <xf numFmtId="0" fontId="10" fillId="4" borderId="3" xfId="0" applyFont="1" applyFill="1" applyBorder="1"/>
    <xf numFmtId="167" fontId="4" fillId="4" borderId="3" xfId="0" applyNumberFormat="1" applyFont="1" applyFill="1" applyBorder="1" applyAlignment="1">
      <alignment wrapText="1"/>
    </xf>
    <xf numFmtId="0" fontId="12" fillId="4" borderId="3" xfId="0" applyFont="1" applyFill="1" applyBorder="1" applyAlignment="1">
      <alignment wrapText="1"/>
    </xf>
    <xf numFmtId="0" fontId="4" fillId="4" borderId="3" xfId="0" applyFont="1" applyFill="1" applyBorder="1" applyAlignment="1"/>
    <xf numFmtId="164" fontId="9" fillId="4" borderId="3" xfId="0" applyNumberFormat="1" applyFont="1" applyFill="1" applyBorder="1" applyAlignment="1">
      <alignment wrapText="1"/>
    </xf>
    <xf numFmtId="0" fontId="3" fillId="0" borderId="3" xfId="0" applyFont="1" applyBorder="1" applyAlignment="1">
      <alignment horizontal="left" wrapText="1"/>
    </xf>
    <xf numFmtId="0" fontId="3" fillId="0" borderId="0" xfId="0" applyFont="1" applyAlignment="1">
      <alignment horizontal="left" wrapText="1"/>
    </xf>
    <xf numFmtId="0" fontId="6" fillId="0" borderId="3" xfId="0" applyFont="1" applyBorder="1" applyAlignment="1">
      <alignment horizontal="left" wrapText="1"/>
    </xf>
    <xf numFmtId="168" fontId="6" fillId="0" borderId="3" xfId="0" applyNumberFormat="1" applyFont="1" applyBorder="1" applyAlignment="1">
      <alignment horizontal="left" wrapText="1"/>
    </xf>
    <xf numFmtId="14" fontId="6" fillId="0" borderId="3" xfId="0" applyNumberFormat="1" applyFont="1" applyBorder="1" applyAlignment="1">
      <alignment horizontal="left" wrapText="1"/>
    </xf>
    <xf numFmtId="0" fontId="6" fillId="0" borderId="4" xfId="0" applyFont="1" applyBorder="1" applyAlignment="1">
      <alignment horizontal="left" wrapText="1"/>
    </xf>
    <xf numFmtId="0" fontId="13" fillId="0" borderId="3" xfId="0" applyFont="1" applyBorder="1" applyAlignment="1">
      <alignment wrapText="1"/>
    </xf>
    <xf numFmtId="168" fontId="2" fillId="3" borderId="3" xfId="0" applyNumberFormat="1" applyFont="1" applyFill="1" applyBorder="1" applyAlignment="1">
      <alignment horizontal="right"/>
    </xf>
    <xf numFmtId="0" fontId="14" fillId="0" borderId="4" xfId="0" applyFont="1" applyBorder="1" applyAlignment="1"/>
    <xf numFmtId="14" fontId="2" fillId="3" borderId="6" xfId="0" applyNumberFormat="1" applyFont="1" applyFill="1" applyBorder="1" applyAlignment="1">
      <alignment wrapText="1"/>
    </xf>
    <xf numFmtId="14" fontId="2" fillId="3" borderId="1" xfId="0" applyNumberFormat="1" applyFont="1" applyFill="1" applyBorder="1" applyAlignment="1">
      <alignment wrapText="1"/>
    </xf>
    <xf numFmtId="0" fontId="2" fillId="3" borderId="0" xfId="0" applyFont="1" applyFill="1" applyAlignment="1">
      <alignment horizontal="left" wrapText="1"/>
    </xf>
    <xf numFmtId="14" fontId="2" fillId="3" borderId="1" xfId="0" applyNumberFormat="1" applyFont="1" applyFill="1" applyBorder="1" applyAlignment="1"/>
    <xf numFmtId="164" fontId="2" fillId="3" borderId="0" xfId="0" applyNumberFormat="1" applyFont="1" applyFill="1" applyAlignment="1">
      <alignment horizontal="right" wrapText="1"/>
    </xf>
    <xf numFmtId="0" fontId="2" fillId="3" borderId="1" xfId="0" applyFont="1" applyFill="1" applyBorder="1" applyAlignment="1">
      <alignment wrapText="1"/>
    </xf>
    <xf numFmtId="0" fontId="4" fillId="0" borderId="3" xfId="0" applyFont="1" applyBorder="1" applyAlignment="1">
      <alignment wrapText="1"/>
    </xf>
    <xf numFmtId="0" fontId="2" fillId="3" borderId="3" xfId="0" applyFont="1" applyFill="1" applyBorder="1" applyAlignment="1">
      <alignment horizontal="left"/>
    </xf>
    <xf numFmtId="0" fontId="2" fillId="3" borderId="3" xfId="0" applyFont="1" applyFill="1" applyBorder="1" applyAlignment="1">
      <alignment horizontal="center"/>
    </xf>
    <xf numFmtId="164" fontId="2" fillId="3" borderId="0" xfId="0" applyNumberFormat="1" applyFont="1" applyFill="1" applyAlignment="1">
      <alignment horizontal="left" wrapText="1"/>
    </xf>
    <xf numFmtId="0" fontId="2" fillId="3" borderId="1" xfId="0" applyFont="1" applyFill="1" applyBorder="1" applyAlignment="1">
      <alignment horizontal="left" wrapText="1"/>
    </xf>
    <xf numFmtId="0" fontId="15" fillId="0" borderId="4" xfId="0" applyFont="1" applyBorder="1" applyAlignment="1">
      <alignment wrapText="1"/>
    </xf>
    <xf numFmtId="0" fontId="3" fillId="4" borderId="4" xfId="0" applyFont="1" applyFill="1" applyBorder="1" applyAlignment="1">
      <alignment wrapText="1"/>
    </xf>
    <xf numFmtId="0" fontId="2" fillId="3" borderId="1" xfId="0" applyFont="1" applyFill="1" applyBorder="1" applyAlignment="1"/>
    <xf numFmtId="0" fontId="16" fillId="0" borderId="3" xfId="0" applyFont="1" applyBorder="1" applyAlignment="1">
      <alignment wrapText="1"/>
    </xf>
    <xf numFmtId="0" fontId="16" fillId="0" borderId="0" xfId="0" applyFont="1" applyAlignment="1">
      <alignment wrapText="1"/>
    </xf>
    <xf numFmtId="0" fontId="2" fillId="3" borderId="0" xfId="0" applyFont="1" applyFill="1" applyAlignment="1"/>
    <xf numFmtId="0" fontId="2" fillId="3" borderId="0" xfId="0" applyFont="1" applyFill="1" applyAlignment="1">
      <alignment horizontal="right"/>
    </xf>
    <xf numFmtId="164" fontId="2" fillId="3" borderId="0" xfId="0" applyNumberFormat="1" applyFont="1" applyFill="1" applyAlignment="1">
      <alignment horizontal="right"/>
    </xf>
    <xf numFmtId="167" fontId="2" fillId="3" borderId="1" xfId="0" applyNumberFormat="1" applyFont="1" applyFill="1" applyBorder="1" applyAlignment="1">
      <alignment wrapText="1"/>
    </xf>
    <xf numFmtId="14" fontId="2" fillId="3" borderId="1" xfId="0" applyNumberFormat="1" applyFont="1" applyFill="1" applyBorder="1" applyAlignment="1">
      <alignment horizontal="right" wrapText="1"/>
    </xf>
    <xf numFmtId="0" fontId="12" fillId="4" borderId="0" xfId="0" applyFont="1" applyFill="1" applyAlignment="1"/>
    <xf numFmtId="0" fontId="12" fillId="4" borderId="0" xfId="0" applyFont="1" applyFill="1" applyAlignment="1"/>
    <xf numFmtId="164" fontId="9" fillId="4" borderId="0" xfId="0" applyNumberFormat="1" applyFont="1" applyFill="1" applyAlignment="1">
      <alignment wrapText="1"/>
    </xf>
    <xf numFmtId="0" fontId="17" fillId="4" borderId="3" xfId="0" applyFont="1" applyFill="1" applyBorder="1" applyAlignment="1">
      <alignment wrapText="1"/>
    </xf>
    <xf numFmtId="0" fontId="2" fillId="3" borderId="0" xfId="0" applyFont="1" applyFill="1"/>
    <xf numFmtId="164" fontId="2" fillId="3" borderId="0" xfId="0" applyNumberFormat="1" applyFont="1" applyFill="1" applyAlignment="1">
      <alignment horizontal="right" vertical="top" wrapText="1"/>
    </xf>
    <xf numFmtId="164" fontId="8" fillId="4" borderId="0" xfId="0" applyNumberFormat="1" applyFont="1" applyFill="1" applyAlignment="1">
      <alignment horizontal="right" wrapText="1"/>
    </xf>
    <xf numFmtId="0" fontId="17" fillId="4" borderId="3" xfId="0" applyFont="1" applyFill="1" applyBorder="1" applyAlignment="1"/>
    <xf numFmtId="0" fontId="10" fillId="4" borderId="3" xfId="0" applyFont="1" applyFill="1" applyBorder="1" applyAlignment="1">
      <alignment wrapText="1"/>
    </xf>
    <xf numFmtId="0" fontId="12" fillId="4" borderId="3" xfId="0" applyFont="1" applyFill="1" applyBorder="1" applyAlignment="1"/>
    <xf numFmtId="0" fontId="12" fillId="4" borderId="3" xfId="0" applyFont="1" applyFill="1" applyBorder="1" applyAlignment="1"/>
    <xf numFmtId="164" fontId="2" fillId="3" borderId="0" xfId="0" applyNumberFormat="1" applyFont="1" applyFill="1" applyAlignment="1">
      <alignment horizontal="right"/>
    </xf>
    <xf numFmtId="0" fontId="2" fillId="3" borderId="3" xfId="0" applyFont="1" applyFill="1" applyBorder="1"/>
    <xf numFmtId="164" fontId="2" fillId="3" borderId="3" xfId="0" applyNumberFormat="1" applyFont="1" applyFill="1" applyBorder="1" applyAlignment="1">
      <alignment horizontal="right"/>
    </xf>
    <xf numFmtId="0" fontId="2" fillId="0" borderId="3" xfId="0" applyFont="1" applyBorder="1" applyAlignment="1">
      <alignment wrapText="1"/>
    </xf>
    <xf numFmtId="0" fontId="2" fillId="3" borderId="0" xfId="0" applyFont="1" applyFill="1" applyAlignment="1">
      <alignment vertical="top" wrapText="1"/>
    </xf>
    <xf numFmtId="0" fontId="4" fillId="4" borderId="0" xfId="0" applyFont="1" applyFill="1" applyAlignment="1">
      <alignment wrapText="1"/>
    </xf>
    <xf numFmtId="0" fontId="5" fillId="4" borderId="3" xfId="0" applyFont="1" applyFill="1" applyBorder="1" applyAlignment="1">
      <alignment wrapText="1"/>
    </xf>
    <xf numFmtId="0" fontId="5" fillId="4" borderId="0" xfId="0" applyFont="1" applyFill="1" applyAlignment="1">
      <alignment wrapText="1"/>
    </xf>
    <xf numFmtId="0" fontId="2" fillId="3" borderId="7" xfId="0" applyFont="1" applyFill="1" applyBorder="1"/>
    <xf numFmtId="0" fontId="2" fillId="3" borderId="7" xfId="0" applyFont="1" applyFill="1" applyBorder="1" applyAlignment="1">
      <alignment wrapText="1"/>
    </xf>
    <xf numFmtId="0" fontId="2" fillId="0" borderId="3" xfId="0" applyFont="1" applyBorder="1" applyAlignment="1">
      <alignment horizontal="center" wrapText="1"/>
    </xf>
    <xf numFmtId="164" fontId="2" fillId="0" borderId="3" xfId="0" applyNumberFormat="1" applyFont="1" applyBorder="1" applyAlignment="1">
      <alignment wrapText="1"/>
    </xf>
    <xf numFmtId="0" fontId="18" fillId="0" borderId="4" xfId="0" applyFont="1" applyBorder="1" applyAlignment="1"/>
    <xf numFmtId="0" fontId="19" fillId="0" borderId="3" xfId="0" applyFont="1" applyBorder="1" applyAlignment="1">
      <alignment wrapText="1"/>
    </xf>
    <xf numFmtId="0" fontId="20" fillId="0" borderId="3" xfId="0" applyFont="1" applyBorder="1" applyAlignment="1">
      <alignment wrapText="1"/>
    </xf>
    <xf numFmtId="0" fontId="21" fillId="0" borderId="3" xfId="0" applyFont="1" applyBorder="1" applyAlignment="1">
      <alignment wrapText="1"/>
    </xf>
    <xf numFmtId="0" fontId="7" fillId="0" borderId="3" xfId="0" applyFont="1" applyBorder="1" applyAlignment="1">
      <alignment wrapText="1"/>
    </xf>
    <xf numFmtId="0" fontId="3" fillId="0" borderId="0" xfId="0" applyFont="1"/>
    <xf numFmtId="0" fontId="3" fillId="0" borderId="0" xfId="0" applyFont="1" applyAlignment="1"/>
    <xf numFmtId="0" fontId="3" fillId="0" borderId="0" xfId="0" applyFont="1" applyAlignment="1">
      <alignment horizontal="center"/>
    </xf>
    <xf numFmtId="0" fontId="22" fillId="0" borderId="0" xfId="0" applyFont="1"/>
    <xf numFmtId="0" fontId="1" fillId="0" borderId="3" xfId="0" applyFont="1" applyBorder="1" applyAlignment="1">
      <alignment wrapText="1"/>
    </xf>
    <xf numFmtId="0" fontId="1" fillId="0" borderId="3" xfId="0" applyFont="1" applyBorder="1" applyAlignment="1">
      <alignment horizontal="center" wrapText="1"/>
    </xf>
    <xf numFmtId="164" fontId="1" fillId="0" borderId="3" xfId="0" applyNumberFormat="1" applyFont="1" applyBorder="1" applyAlignment="1">
      <alignment wrapText="1"/>
    </xf>
    <xf numFmtId="0" fontId="2" fillId="0" borderId="3" xfId="0" applyFont="1" applyBorder="1" applyAlignment="1">
      <alignment wrapText="1"/>
    </xf>
    <xf numFmtId="0" fontId="23" fillId="0" borderId="3" xfId="0" applyFont="1" applyBorder="1" applyAlignment="1">
      <alignment horizontal="left" vertical="top" wrapText="1"/>
    </xf>
    <xf numFmtId="0" fontId="23" fillId="0" borderId="2" xfId="0" applyFont="1" applyBorder="1" applyAlignment="1">
      <alignment horizontal="left" wrapText="1"/>
    </xf>
    <xf numFmtId="164" fontId="23" fillId="0" borderId="3" xfId="0" applyNumberFormat="1" applyFont="1" applyBorder="1" applyAlignment="1">
      <alignment horizontal="left" vertical="top" wrapText="1"/>
    </xf>
    <xf numFmtId="49" fontId="23" fillId="0" borderId="3" xfId="0" applyNumberFormat="1" applyFont="1" applyBorder="1" applyAlignment="1">
      <alignment horizontal="left" vertical="top" wrapText="1"/>
    </xf>
    <xf numFmtId="0" fontId="23" fillId="2" borderId="8" xfId="0" applyFont="1" applyFill="1" applyBorder="1" applyAlignment="1">
      <alignment horizontal="left" vertical="top" wrapText="1"/>
    </xf>
    <xf numFmtId="164" fontId="23" fillId="2" borderId="8" xfId="0" applyNumberFormat="1" applyFont="1" applyFill="1" applyBorder="1" applyAlignment="1">
      <alignment horizontal="left" vertical="top" wrapText="1"/>
    </xf>
    <xf numFmtId="0" fontId="24" fillId="2" borderId="8" xfId="0" applyFont="1" applyFill="1" applyBorder="1" applyAlignment="1">
      <alignment horizontal="left" vertical="top" wrapText="1"/>
    </xf>
    <xf numFmtId="168" fontId="6" fillId="0" borderId="0" xfId="0" applyNumberFormat="1" applyFont="1" applyAlignment="1">
      <alignment horizontal="left" wrapText="1"/>
    </xf>
    <xf numFmtId="14" fontId="6" fillId="0" borderId="0" xfId="0" applyNumberFormat="1" applyFont="1" applyAlignment="1">
      <alignment horizontal="left" wrapText="1"/>
    </xf>
    <xf numFmtId="0" fontId="6" fillId="0" borderId="0" xfId="0" applyFont="1" applyAlignment="1">
      <alignment wrapText="1"/>
    </xf>
    <xf numFmtId="0" fontId="6" fillId="0" borderId="0" xfId="0" applyFont="1" applyAlignment="1">
      <alignment horizontal="center" wrapText="1"/>
    </xf>
    <xf numFmtId="0" fontId="6" fillId="0" borderId="0" xfId="0" applyFont="1" applyAlignment="1">
      <alignment horizontal="left"/>
    </xf>
    <xf numFmtId="0" fontId="25" fillId="0" borderId="0" xfId="0" applyFont="1"/>
    <xf numFmtId="0" fontId="6" fillId="5" borderId="0" xfId="0" applyFont="1" applyFill="1" applyAlignment="1">
      <alignment horizontal="left" wrapText="1"/>
    </xf>
    <xf numFmtId="168" fontId="6" fillId="5" borderId="0" xfId="0" applyNumberFormat="1" applyFont="1" applyFill="1" applyAlignment="1">
      <alignment horizontal="left" wrapText="1"/>
    </xf>
    <xf numFmtId="0" fontId="6" fillId="5" borderId="0" xfId="0" applyFont="1" applyFill="1" applyAlignment="1">
      <alignment horizontal="left" wrapText="1"/>
    </xf>
    <xf numFmtId="0" fontId="18" fillId="3" borderId="0" xfId="0" applyFont="1" applyFill="1" applyAlignment="1">
      <alignment wrapText="1"/>
    </xf>
    <xf numFmtId="0" fontId="6" fillId="5" borderId="0" xfId="0" applyFont="1" applyFill="1" applyAlignment="1">
      <alignment horizontal="center" wrapText="1"/>
    </xf>
    <xf numFmtId="0" fontId="6" fillId="5" borderId="0" xfId="0" applyFont="1" applyFill="1" applyAlignment="1">
      <alignment horizontal="left"/>
    </xf>
    <xf numFmtId="0" fontId="6" fillId="0" borderId="0" xfId="0" applyFont="1" applyAlignment="1">
      <alignment horizontal="left"/>
    </xf>
    <xf numFmtId="0" fontId="6" fillId="0" borderId="0" xfId="0" applyFont="1" applyAlignment="1"/>
    <xf numFmtId="0" fontId="6" fillId="0" borderId="0" xfId="0" applyFont="1" applyAlignment="1">
      <alignment horizontal="left" wrapText="1"/>
    </xf>
    <xf numFmtId="168" fontId="6" fillId="0" borderId="0" xfId="0" applyNumberFormat="1" applyFont="1" applyAlignment="1">
      <alignment horizontal="left" wrapText="1"/>
    </xf>
    <xf numFmtId="164" fontId="6" fillId="0" borderId="0" xfId="0" applyNumberFormat="1" applyFont="1" applyAlignment="1">
      <alignment horizontal="left" wrapText="1"/>
    </xf>
    <xf numFmtId="14" fontId="6" fillId="0" borderId="0" xfId="0" applyNumberFormat="1" applyFont="1" applyAlignment="1">
      <alignment horizontal="left" wrapText="1"/>
    </xf>
    <xf numFmtId="0" fontId="18" fillId="0" borderId="0" xfId="0" applyFont="1" applyAlignment="1">
      <alignment wrapText="1"/>
    </xf>
    <xf numFmtId="0" fontId="18" fillId="0" borderId="0" xfId="0" applyFont="1" applyAlignment="1">
      <alignment horizontal="left" wrapText="1"/>
    </xf>
    <xf numFmtId="0" fontId="6" fillId="0" borderId="0" xfId="0" applyFont="1" applyAlignment="1">
      <alignment horizontal="center" wrapText="1"/>
    </xf>
    <xf numFmtId="0" fontId="26" fillId="0" borderId="0" xfId="0" applyFont="1" applyAlignment="1">
      <alignment horizontal="left" wrapText="1"/>
    </xf>
    <xf numFmtId="0" fontId="18" fillId="0" borderId="3" xfId="0" applyFont="1" applyBorder="1" applyAlignment="1">
      <alignment wrapText="1"/>
    </xf>
    <xf numFmtId="0" fontId="6" fillId="0" borderId="0" xfId="0" applyFont="1" applyAlignment="1">
      <alignment horizontal="left" vertical="center" wrapText="1"/>
    </xf>
    <xf numFmtId="0" fontId="6" fillId="0" borderId="0" xfId="0" applyFont="1" applyAlignment="1">
      <alignment horizontal="center" vertical="center" wrapText="1"/>
    </xf>
    <xf numFmtId="168" fontId="27" fillId="0" borderId="0" xfId="0" applyNumberFormat="1" applyFont="1" applyAlignment="1">
      <alignment horizontal="left" wrapText="1"/>
    </xf>
    <xf numFmtId="164" fontId="6" fillId="0" borderId="0" xfId="0" applyNumberFormat="1" applyFont="1" applyAlignment="1">
      <alignment horizontal="left" wrapText="1"/>
    </xf>
    <xf numFmtId="0" fontId="6" fillId="0" borderId="1" xfId="0" applyFont="1" applyBorder="1" applyAlignment="1">
      <alignment horizontal="left" wrapText="1"/>
    </xf>
    <xf numFmtId="0" fontId="9" fillId="3" borderId="0" xfId="0" applyFont="1" applyFill="1" applyAlignment="1">
      <alignment horizontal="left" wrapText="1"/>
    </xf>
    <xf numFmtId="167" fontId="25" fillId="0" borderId="0" xfId="0" applyNumberFormat="1" applyFont="1"/>
    <xf numFmtId="0" fontId="6" fillId="0" borderId="0" xfId="0" applyFont="1" applyAlignment="1">
      <alignment horizontal="center"/>
    </xf>
    <xf numFmtId="0" fontId="10" fillId="4" borderId="0" xfId="0" applyFont="1" applyFill="1"/>
    <xf numFmtId="167" fontId="10" fillId="4" borderId="0" xfId="0" applyNumberFormat="1" applyFont="1" applyFill="1"/>
    <xf numFmtId="0" fontId="9" fillId="4" borderId="0" xfId="0" applyFont="1" applyFill="1" applyAlignment="1">
      <alignment wrapText="1"/>
    </xf>
    <xf numFmtId="0" fontId="9" fillId="4" borderId="0" xfId="0" applyFont="1" applyFill="1" applyAlignment="1">
      <alignment horizontal="center"/>
    </xf>
    <xf numFmtId="14" fontId="25" fillId="0" borderId="0" xfId="0" applyNumberFormat="1" applyFont="1"/>
    <xf numFmtId="0" fontId="18" fillId="0" borderId="0" xfId="0" applyFont="1" applyAlignment="1">
      <alignment horizontal="left" wrapText="1"/>
    </xf>
    <xf numFmtId="168" fontId="18" fillId="0" borderId="0" xfId="0" applyNumberFormat="1" applyFont="1" applyAlignment="1">
      <alignment horizontal="left" wrapText="1"/>
    </xf>
    <xf numFmtId="14" fontId="18" fillId="0" borderId="0" xfId="0" applyNumberFormat="1" applyFont="1" applyAlignment="1">
      <alignment horizontal="left" wrapText="1"/>
    </xf>
    <xf numFmtId="0" fontId="18" fillId="0" borderId="0" xfId="0" applyFont="1" applyAlignment="1">
      <alignment horizontal="center" vertical="center" wrapText="1"/>
    </xf>
    <xf numFmtId="0" fontId="18" fillId="0" borderId="0" xfId="0" applyFont="1" applyAlignment="1">
      <alignment horizontal="left"/>
    </xf>
    <xf numFmtId="0" fontId="28" fillId="0" borderId="0" xfId="0" applyFont="1"/>
    <xf numFmtId="0" fontId="18" fillId="0" borderId="0" xfId="0" applyFont="1" applyAlignment="1">
      <alignment horizontal="center"/>
    </xf>
    <xf numFmtId="0" fontId="6" fillId="0" borderId="7" xfId="0" applyFont="1" applyBorder="1" applyAlignment="1">
      <alignment horizontal="left"/>
    </xf>
    <xf numFmtId="0" fontId="29" fillId="0" borderId="3" xfId="0" applyFont="1" applyBorder="1" applyAlignment="1">
      <alignment wrapText="1"/>
    </xf>
    <xf numFmtId="0" fontId="6" fillId="0" borderId="3" xfId="0" applyFont="1" applyBorder="1" applyAlignment="1">
      <alignment wrapText="1"/>
    </xf>
    <xf numFmtId="49" fontId="6" fillId="0" borderId="3" xfId="0" applyNumberFormat="1" applyFont="1" applyBorder="1" applyAlignment="1">
      <alignment wrapText="1"/>
    </xf>
    <xf numFmtId="0" fontId="30" fillId="5" borderId="0" xfId="0" applyFont="1" applyFill="1"/>
    <xf numFmtId="0" fontId="31" fillId="5" borderId="0" xfId="0" applyFont="1" applyFill="1"/>
    <xf numFmtId="0" fontId="28" fillId="5" borderId="0" xfId="0" applyFont="1" applyFill="1"/>
    <xf numFmtId="0" fontId="33" fillId="0" borderId="4" xfId="0" applyFont="1" applyBorder="1" applyAlignment="1">
      <alignment wrapText="1"/>
    </xf>
    <xf numFmtId="0" fontId="38" fillId="4" borderId="4" xfId="0" applyFont="1" applyFill="1" applyBorder="1" applyAlignment="1">
      <alignment wrapText="1"/>
    </xf>
    <xf numFmtId="0" fontId="32" fillId="0" borderId="4"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97"/>
  <sheetViews>
    <sheetView tabSelected="1" workbookViewId="0">
      <pane xSplit="4" ySplit="1" topLeftCell="E104" activePane="bottomRight" state="frozen"/>
      <selection pane="topRight" activeCell="D1" sqref="D1"/>
      <selection pane="bottomLeft" activeCell="A3" sqref="A3"/>
      <selection pane="bottomRight" activeCell="B120" sqref="B120"/>
    </sheetView>
  </sheetViews>
  <sheetFormatPr defaultColWidth="14.42578125" defaultRowHeight="15" customHeight="1"/>
  <cols>
    <col min="2" max="2" width="22.42578125" customWidth="1"/>
    <col min="3" max="4" width="19.28515625" customWidth="1"/>
    <col min="5" max="5" width="40.28515625" customWidth="1"/>
    <col min="6" max="6" width="36.85546875" customWidth="1"/>
    <col min="7" max="7" width="16.85546875" customWidth="1"/>
    <col min="8" max="8" width="14.28515625" customWidth="1"/>
    <col min="9" max="9" width="18.28515625" customWidth="1"/>
    <col min="10" max="10" width="14.42578125" customWidth="1"/>
    <col min="11" max="11" width="21.28515625" customWidth="1"/>
    <col min="12" max="12" width="16.28515625" customWidth="1"/>
    <col min="13" max="13" width="37.140625" customWidth="1"/>
    <col min="14" max="14" width="16.28515625" customWidth="1"/>
    <col min="15" max="15" width="101" customWidth="1"/>
    <col min="16" max="16" width="43.140625" customWidth="1"/>
    <col min="17" max="24" width="9.140625" customWidth="1"/>
  </cols>
  <sheetData>
    <row r="1" spans="1:24" ht="42" customHeight="1">
      <c r="A1" t="s">
        <v>703</v>
      </c>
      <c r="B1" s="1" t="s">
        <v>583</v>
      </c>
      <c r="C1" s="2" t="s">
        <v>0</v>
      </c>
      <c r="D1" s="2" t="s">
        <v>1</v>
      </c>
      <c r="E1" s="1" t="s">
        <v>2</v>
      </c>
      <c r="F1" s="1" t="s">
        <v>3</v>
      </c>
      <c r="G1" s="3" t="s">
        <v>4</v>
      </c>
      <c r="H1" s="3" t="s">
        <v>5</v>
      </c>
      <c r="I1" s="1" t="s">
        <v>6</v>
      </c>
      <c r="J1" s="1" t="s">
        <v>7</v>
      </c>
      <c r="K1" s="2" t="s">
        <v>8</v>
      </c>
      <c r="L1" s="1" t="s">
        <v>9</v>
      </c>
      <c r="M1" s="1" t="s">
        <v>10</v>
      </c>
      <c r="N1" s="1" t="s">
        <v>11</v>
      </c>
      <c r="O1" s="1" t="s">
        <v>12</v>
      </c>
      <c r="P1" s="1" t="s">
        <v>13</v>
      </c>
      <c r="Q1" s="4"/>
      <c r="R1" s="4"/>
      <c r="S1" s="4"/>
      <c r="T1" s="4"/>
      <c r="U1" s="4"/>
      <c r="V1" s="4"/>
      <c r="W1" s="4"/>
      <c r="X1" s="5"/>
    </row>
    <row r="2" spans="1:24" ht="161.25" customHeight="1">
      <c r="A2" t="s">
        <v>704</v>
      </c>
      <c r="B2" s="6">
        <v>45013</v>
      </c>
      <c r="C2" s="7" t="s">
        <v>32</v>
      </c>
      <c r="D2" s="7">
        <v>45013</v>
      </c>
      <c r="E2" s="6" t="s">
        <v>33</v>
      </c>
      <c r="F2" s="6" t="s">
        <v>34</v>
      </c>
      <c r="G2" s="8">
        <v>43.1</v>
      </c>
      <c r="H2" s="8">
        <v>-87.85</v>
      </c>
      <c r="I2" s="6" t="s">
        <v>35</v>
      </c>
      <c r="J2" s="9">
        <v>40767</v>
      </c>
      <c r="K2" s="7" t="s">
        <v>36</v>
      </c>
      <c r="L2" s="10" t="s">
        <v>37</v>
      </c>
      <c r="M2" s="6" t="s">
        <v>38</v>
      </c>
      <c r="N2" s="6" t="s">
        <v>39</v>
      </c>
      <c r="O2" s="6" t="s">
        <v>40</v>
      </c>
      <c r="P2" s="11"/>
      <c r="Q2" s="12"/>
      <c r="R2" s="12"/>
      <c r="S2" s="12"/>
      <c r="T2" s="12"/>
      <c r="U2" s="12"/>
      <c r="V2" s="12"/>
      <c r="W2" s="12"/>
      <c r="X2" s="13"/>
    </row>
    <row r="3" spans="1:24" ht="126">
      <c r="A3" t="s">
        <v>704</v>
      </c>
      <c r="B3" s="6">
        <v>45014</v>
      </c>
      <c r="C3" s="7" t="s">
        <v>41</v>
      </c>
      <c r="D3" s="7">
        <v>45014</v>
      </c>
      <c r="E3" s="6" t="s">
        <v>42</v>
      </c>
      <c r="F3" s="6" t="s">
        <v>43</v>
      </c>
      <c r="G3" s="8">
        <v>44.8</v>
      </c>
      <c r="H3" s="8">
        <v>-87.76</v>
      </c>
      <c r="I3" s="6" t="s">
        <v>35</v>
      </c>
      <c r="J3" s="9">
        <v>40767</v>
      </c>
      <c r="K3" s="7" t="s">
        <v>36</v>
      </c>
      <c r="L3" s="10" t="s">
        <v>37</v>
      </c>
      <c r="M3" s="6" t="s">
        <v>38</v>
      </c>
      <c r="N3" s="6" t="s">
        <v>39</v>
      </c>
      <c r="O3" s="6" t="s">
        <v>44</v>
      </c>
      <c r="P3" s="11"/>
      <c r="Q3" s="12"/>
      <c r="R3" s="12"/>
      <c r="S3" s="12"/>
      <c r="T3" s="12"/>
      <c r="U3" s="12"/>
      <c r="V3" s="12"/>
      <c r="W3" s="12"/>
      <c r="X3" s="13"/>
    </row>
    <row r="4" spans="1:24" ht="144" customHeight="1">
      <c r="A4" t="s">
        <v>704</v>
      </c>
      <c r="B4" s="6">
        <v>45022</v>
      </c>
      <c r="C4" s="7" t="s">
        <v>45</v>
      </c>
      <c r="D4" s="7">
        <v>45022</v>
      </c>
      <c r="E4" s="6" t="s">
        <v>46</v>
      </c>
      <c r="F4" s="6" t="s">
        <v>47</v>
      </c>
      <c r="G4" s="8">
        <v>45.402999999999999</v>
      </c>
      <c r="H4" s="8">
        <v>-85.087999999999994</v>
      </c>
      <c r="I4" s="6" t="s">
        <v>35</v>
      </c>
      <c r="J4" s="9">
        <v>40023</v>
      </c>
      <c r="K4" s="7" t="s">
        <v>36</v>
      </c>
      <c r="L4" s="10" t="s">
        <v>37</v>
      </c>
      <c r="M4" s="6" t="s">
        <v>48</v>
      </c>
      <c r="N4" s="6" t="s">
        <v>39</v>
      </c>
      <c r="O4" s="6" t="s">
        <v>49</v>
      </c>
      <c r="P4" s="12" t="s">
        <v>50</v>
      </c>
      <c r="Q4" s="12"/>
      <c r="R4" s="12"/>
      <c r="S4" s="12"/>
      <c r="T4" s="12"/>
      <c r="U4" s="12"/>
      <c r="V4" s="12"/>
      <c r="W4" s="12"/>
      <c r="X4" s="13"/>
    </row>
    <row r="5" spans="1:24" ht="141.75">
      <c r="A5" t="s">
        <v>704</v>
      </c>
      <c r="B5" s="6">
        <v>45023</v>
      </c>
      <c r="C5" s="7" t="s">
        <v>51</v>
      </c>
      <c r="D5" s="7">
        <v>45023</v>
      </c>
      <c r="E5" s="6" t="s">
        <v>52</v>
      </c>
      <c r="F5" s="6" t="s">
        <v>53</v>
      </c>
      <c r="G5" s="8">
        <v>47.27</v>
      </c>
      <c r="H5" s="8">
        <v>-88.606999999999999</v>
      </c>
      <c r="I5" s="6" t="s">
        <v>35</v>
      </c>
      <c r="J5" s="9">
        <v>40367</v>
      </c>
      <c r="K5" s="7" t="s">
        <v>36</v>
      </c>
      <c r="L5" s="10" t="s">
        <v>37</v>
      </c>
      <c r="M5" s="6" t="s">
        <v>54</v>
      </c>
      <c r="N5" s="6" t="s">
        <v>39</v>
      </c>
      <c r="O5" s="6" t="s">
        <v>55</v>
      </c>
      <c r="P5" s="11" t="s">
        <v>56</v>
      </c>
      <c r="Q5" s="12"/>
      <c r="R5" s="12"/>
      <c r="S5" s="12"/>
      <c r="T5" s="12"/>
      <c r="U5" s="12"/>
      <c r="V5" s="12"/>
      <c r="W5" s="12"/>
      <c r="X5" s="13"/>
    </row>
    <row r="6" spans="1:24" ht="78.75">
      <c r="A6" t="s">
        <v>704</v>
      </c>
      <c r="B6" s="6">
        <v>45024</v>
      </c>
      <c r="C6" s="7" t="s">
        <v>57</v>
      </c>
      <c r="D6" s="7">
        <v>45024</v>
      </c>
      <c r="E6" s="6" t="s">
        <v>58</v>
      </c>
      <c r="F6" s="6" t="s">
        <v>59</v>
      </c>
      <c r="G6" s="8">
        <v>43.976999999999997</v>
      </c>
      <c r="H6" s="8">
        <v>-86.558999999999997</v>
      </c>
      <c r="I6" s="6" t="s">
        <v>35</v>
      </c>
      <c r="J6" s="9">
        <v>40029</v>
      </c>
      <c r="K6" s="7" t="s">
        <v>36</v>
      </c>
      <c r="L6" s="10" t="s">
        <v>37</v>
      </c>
      <c r="M6" s="6" t="s">
        <v>48</v>
      </c>
      <c r="N6" s="6" t="s">
        <v>39</v>
      </c>
      <c r="O6" s="6" t="s">
        <v>60</v>
      </c>
      <c r="P6" s="11" t="s">
        <v>61</v>
      </c>
      <c r="Q6" s="12"/>
      <c r="R6" s="12"/>
      <c r="S6" s="12"/>
      <c r="T6" s="12"/>
      <c r="U6" s="12"/>
      <c r="V6" s="12"/>
      <c r="W6" s="12"/>
      <c r="X6" s="13"/>
    </row>
    <row r="7" spans="1:24" ht="126">
      <c r="A7" t="s">
        <v>704</v>
      </c>
      <c r="B7" s="6">
        <v>45025</v>
      </c>
      <c r="C7" s="7" t="s">
        <v>62</v>
      </c>
      <c r="D7" s="7">
        <v>45025</v>
      </c>
      <c r="E7" s="6" t="s">
        <v>63</v>
      </c>
      <c r="F7" s="6" t="s">
        <v>64</v>
      </c>
      <c r="G7" s="8">
        <v>46.969000000000001</v>
      </c>
      <c r="H7" s="8">
        <v>-88.397999999999996</v>
      </c>
      <c r="I7" s="6" t="s">
        <v>35</v>
      </c>
      <c r="J7" s="9">
        <v>40697</v>
      </c>
      <c r="K7" s="7" t="s">
        <v>36</v>
      </c>
      <c r="L7" s="10" t="s">
        <v>37</v>
      </c>
      <c r="M7" s="6" t="s">
        <v>54</v>
      </c>
      <c r="N7" s="6" t="s">
        <v>39</v>
      </c>
      <c r="O7" s="6" t="s">
        <v>65</v>
      </c>
      <c r="P7" s="11" t="s">
        <v>66</v>
      </c>
      <c r="Q7" s="12"/>
      <c r="R7" s="12"/>
      <c r="S7" s="12"/>
      <c r="T7" s="12"/>
      <c r="U7" s="12"/>
      <c r="V7" s="12"/>
      <c r="W7" s="12"/>
      <c r="X7" s="13"/>
    </row>
    <row r="8" spans="1:24" ht="157.5">
      <c r="A8" t="s">
        <v>704</v>
      </c>
      <c r="B8" s="6">
        <v>45026</v>
      </c>
      <c r="C8" s="7" t="s">
        <v>67</v>
      </c>
      <c r="D8" s="7">
        <v>45026</v>
      </c>
      <c r="E8" s="6" t="s">
        <v>68</v>
      </c>
      <c r="F8" s="6" t="s">
        <v>69</v>
      </c>
      <c r="G8" s="8">
        <v>41.982999999999997</v>
      </c>
      <c r="H8" s="8">
        <v>-86.617000000000004</v>
      </c>
      <c r="I8" s="6" t="s">
        <v>35</v>
      </c>
      <c r="J8" s="9">
        <v>40703</v>
      </c>
      <c r="K8" s="7" t="s">
        <v>36</v>
      </c>
      <c r="L8" s="10" t="s">
        <v>70</v>
      </c>
      <c r="M8" s="6" t="s">
        <v>71</v>
      </c>
      <c r="N8" s="6" t="s">
        <v>72</v>
      </c>
      <c r="O8" s="6" t="s">
        <v>73</v>
      </c>
      <c r="P8" s="13" t="s">
        <v>74</v>
      </c>
      <c r="Q8" s="12"/>
      <c r="R8" s="12"/>
      <c r="S8" s="12"/>
      <c r="T8" s="12"/>
      <c r="U8" s="12"/>
      <c r="V8" s="12"/>
      <c r="W8" s="12"/>
      <c r="X8" s="13"/>
    </row>
    <row r="9" spans="1:24" ht="110.25">
      <c r="A9" t="s">
        <v>704</v>
      </c>
      <c r="B9" s="6">
        <v>45027</v>
      </c>
      <c r="C9" s="7" t="s">
        <v>75</v>
      </c>
      <c r="D9" s="7">
        <v>45027</v>
      </c>
      <c r="E9" s="6" t="s">
        <v>76</v>
      </c>
      <c r="F9" s="6" t="s">
        <v>77</v>
      </c>
      <c r="G9" s="8">
        <v>46.86</v>
      </c>
      <c r="H9" s="8">
        <v>-91.93</v>
      </c>
      <c r="I9" s="6" t="s">
        <v>35</v>
      </c>
      <c r="J9" s="9">
        <v>40686</v>
      </c>
      <c r="K9" s="7" t="s">
        <v>36</v>
      </c>
      <c r="L9" s="10" t="s">
        <v>70</v>
      </c>
      <c r="M9" s="6" t="s">
        <v>78</v>
      </c>
      <c r="N9" s="6" t="s">
        <v>39</v>
      </c>
      <c r="O9" s="6" t="s">
        <v>79</v>
      </c>
      <c r="P9" s="11"/>
      <c r="Q9" s="12"/>
      <c r="R9" s="12"/>
      <c r="S9" s="12"/>
      <c r="T9" s="12"/>
      <c r="U9" s="12"/>
      <c r="V9" s="12"/>
      <c r="W9" s="12"/>
      <c r="X9" s="13"/>
    </row>
    <row r="10" spans="1:24" ht="110.25">
      <c r="A10" t="s">
        <v>704</v>
      </c>
      <c r="B10" s="6">
        <v>45028</v>
      </c>
      <c r="C10" s="7" t="s">
        <v>80</v>
      </c>
      <c r="D10" s="7">
        <v>45028</v>
      </c>
      <c r="E10" s="6" t="s">
        <v>81</v>
      </c>
      <c r="F10" s="6" t="s">
        <v>82</v>
      </c>
      <c r="G10" s="8">
        <v>46.81</v>
      </c>
      <c r="H10" s="8">
        <v>-91.84</v>
      </c>
      <c r="I10" s="6" t="s">
        <v>35</v>
      </c>
      <c r="J10" s="9">
        <v>40686</v>
      </c>
      <c r="K10" s="7" t="s">
        <v>36</v>
      </c>
      <c r="L10" s="10" t="s">
        <v>70</v>
      </c>
      <c r="M10" s="6" t="s">
        <v>78</v>
      </c>
      <c r="N10" s="6" t="s">
        <v>39</v>
      </c>
      <c r="O10" s="6" t="s">
        <v>83</v>
      </c>
      <c r="P10" s="11"/>
      <c r="Q10" s="12"/>
      <c r="R10" s="12"/>
      <c r="S10" s="12"/>
      <c r="T10" s="12"/>
      <c r="U10" s="12"/>
      <c r="V10" s="12"/>
      <c r="W10" s="12"/>
      <c r="X10" s="13"/>
    </row>
    <row r="11" spans="1:24" ht="126">
      <c r="A11" t="s">
        <v>704</v>
      </c>
      <c r="B11" s="6">
        <v>45029</v>
      </c>
      <c r="C11" s="7" t="s">
        <v>84</v>
      </c>
      <c r="D11" s="7">
        <v>45029</v>
      </c>
      <c r="E11" s="6" t="s">
        <v>85</v>
      </c>
      <c r="F11" s="6" t="s">
        <v>86</v>
      </c>
      <c r="G11" s="8">
        <v>42.9</v>
      </c>
      <c r="H11" s="8">
        <v>-86.272000000000006</v>
      </c>
      <c r="I11" s="6" t="s">
        <v>35</v>
      </c>
      <c r="J11" s="9">
        <v>40029</v>
      </c>
      <c r="K11" s="7" t="s">
        <v>36</v>
      </c>
      <c r="L11" s="10" t="s">
        <v>70</v>
      </c>
      <c r="M11" s="6" t="s">
        <v>71</v>
      </c>
      <c r="N11" s="6" t="s">
        <v>72</v>
      </c>
      <c r="O11" s="6" t="s">
        <v>87</v>
      </c>
      <c r="P11" s="12" t="s">
        <v>74</v>
      </c>
      <c r="Q11" s="12"/>
      <c r="R11" s="12"/>
      <c r="S11" s="12"/>
      <c r="T11" s="12"/>
      <c r="U11" s="12"/>
      <c r="V11" s="12"/>
      <c r="W11" s="12"/>
      <c r="X11" s="13"/>
    </row>
    <row r="12" spans="1:24" ht="157.5">
      <c r="A12" t="s">
        <v>704</v>
      </c>
      <c r="B12" s="6">
        <v>45161</v>
      </c>
      <c r="C12" s="7" t="s">
        <v>88</v>
      </c>
      <c r="D12" s="7">
        <v>45161</v>
      </c>
      <c r="E12" s="6" t="s">
        <v>89</v>
      </c>
      <c r="F12" s="6" t="s">
        <v>90</v>
      </c>
      <c r="G12" s="8">
        <v>43.179000000000002</v>
      </c>
      <c r="H12" s="8">
        <v>-86.356999999999999</v>
      </c>
      <c r="I12" s="6" t="s">
        <v>35</v>
      </c>
      <c r="J12" s="9">
        <v>40703</v>
      </c>
      <c r="K12" s="7" t="s">
        <v>36</v>
      </c>
      <c r="L12" s="10" t="s">
        <v>91</v>
      </c>
      <c r="M12" s="6" t="s">
        <v>92</v>
      </c>
      <c r="N12" s="6" t="s">
        <v>93</v>
      </c>
      <c r="O12" s="6" t="s">
        <v>94</v>
      </c>
      <c r="P12" s="12" t="s">
        <v>95</v>
      </c>
      <c r="Q12" s="12"/>
      <c r="R12" s="12"/>
      <c r="S12" s="12"/>
      <c r="T12" s="12"/>
      <c r="U12" s="12"/>
      <c r="V12" s="12"/>
      <c r="W12" s="12"/>
      <c r="X12" s="13"/>
    </row>
    <row r="13" spans="1:24" ht="157.5">
      <c r="A13" t="s">
        <v>704</v>
      </c>
      <c r="B13" s="6">
        <v>45162</v>
      </c>
      <c r="C13" s="7" t="s">
        <v>96</v>
      </c>
      <c r="D13" s="7">
        <v>45162</v>
      </c>
      <c r="E13" s="6" t="s">
        <v>97</v>
      </c>
      <c r="F13" s="6" t="s">
        <v>98</v>
      </c>
      <c r="G13" s="8">
        <v>44.987000000000002</v>
      </c>
      <c r="H13" s="8">
        <v>-83.27</v>
      </c>
      <c r="I13" s="6" t="s">
        <v>35</v>
      </c>
      <c r="J13" s="9">
        <v>40703</v>
      </c>
      <c r="K13" s="7" t="s">
        <v>36</v>
      </c>
      <c r="L13" s="10" t="s">
        <v>91</v>
      </c>
      <c r="M13" s="6" t="s">
        <v>92</v>
      </c>
      <c r="N13" s="6" t="s">
        <v>93</v>
      </c>
      <c r="O13" s="6" t="s">
        <v>99</v>
      </c>
      <c r="P13" s="12"/>
      <c r="Q13" s="12"/>
      <c r="R13" s="12"/>
      <c r="S13" s="12"/>
      <c r="T13" s="12"/>
      <c r="U13" s="12"/>
      <c r="V13" s="12"/>
      <c r="W13" s="12"/>
      <c r="X13" s="13"/>
    </row>
    <row r="14" spans="1:24" ht="157.5">
      <c r="A14" t="s">
        <v>704</v>
      </c>
      <c r="B14" s="6">
        <v>45163</v>
      </c>
      <c r="C14" s="7" t="s">
        <v>100</v>
      </c>
      <c r="D14" s="7">
        <v>45163</v>
      </c>
      <c r="E14" s="6" t="s">
        <v>101</v>
      </c>
      <c r="F14" s="6" t="s">
        <v>102</v>
      </c>
      <c r="G14" s="8">
        <v>43.985999999999997</v>
      </c>
      <c r="H14" s="8">
        <v>-83.594999999999999</v>
      </c>
      <c r="I14" s="6" t="s">
        <v>35</v>
      </c>
      <c r="J14" s="9">
        <v>40703</v>
      </c>
      <c r="K14" s="7" t="s">
        <v>36</v>
      </c>
      <c r="L14" s="10" t="s">
        <v>91</v>
      </c>
      <c r="M14" s="6" t="s">
        <v>92</v>
      </c>
      <c r="N14" s="6" t="s">
        <v>93</v>
      </c>
      <c r="O14" s="6" t="s">
        <v>103</v>
      </c>
      <c r="P14" s="12"/>
      <c r="Q14" s="12"/>
      <c r="R14" s="12"/>
      <c r="S14" s="12"/>
      <c r="T14" s="12"/>
      <c r="U14" s="12"/>
      <c r="V14" s="12"/>
      <c r="W14" s="12"/>
      <c r="X14" s="13"/>
    </row>
    <row r="15" spans="1:24" ht="110.25">
      <c r="A15" t="s">
        <v>704</v>
      </c>
      <c r="B15" s="6">
        <v>45164</v>
      </c>
      <c r="C15" s="7" t="s">
        <v>104</v>
      </c>
      <c r="D15" s="7">
        <v>45164</v>
      </c>
      <c r="E15" s="6" t="s">
        <v>105</v>
      </c>
      <c r="F15" s="6" t="s">
        <v>106</v>
      </c>
      <c r="G15" s="8">
        <v>41.731999999999999</v>
      </c>
      <c r="H15" s="8">
        <v>-81.694000000000003</v>
      </c>
      <c r="I15" s="6" t="s">
        <v>35</v>
      </c>
      <c r="J15" s="9">
        <v>40703</v>
      </c>
      <c r="K15" s="7" t="s">
        <v>36</v>
      </c>
      <c r="L15" s="10" t="s">
        <v>70</v>
      </c>
      <c r="M15" s="6" t="s">
        <v>71</v>
      </c>
      <c r="N15" s="6" t="s">
        <v>72</v>
      </c>
      <c r="O15" s="6" t="s">
        <v>107</v>
      </c>
      <c r="P15" s="12" t="s">
        <v>74</v>
      </c>
      <c r="Q15" s="12"/>
      <c r="R15" s="12"/>
      <c r="S15" s="12"/>
      <c r="T15" s="12"/>
      <c r="U15" s="12"/>
      <c r="V15" s="12"/>
      <c r="W15" s="12"/>
      <c r="X15" s="13"/>
    </row>
    <row r="16" spans="1:24" ht="141.75">
      <c r="A16" t="s">
        <v>704</v>
      </c>
      <c r="B16" s="6">
        <v>45165</v>
      </c>
      <c r="C16" s="7" t="s">
        <v>108</v>
      </c>
      <c r="D16" s="7">
        <v>45165</v>
      </c>
      <c r="E16" s="6" t="s">
        <v>109</v>
      </c>
      <c r="F16" s="6" t="s">
        <v>110</v>
      </c>
      <c r="G16" s="8">
        <v>41.701999999999998</v>
      </c>
      <c r="H16" s="8">
        <v>-83.260999999999996</v>
      </c>
      <c r="I16" s="6" t="s">
        <v>35</v>
      </c>
      <c r="J16" s="9">
        <v>40029</v>
      </c>
      <c r="K16" s="7" t="s">
        <v>36</v>
      </c>
      <c r="L16" s="10" t="s">
        <v>70</v>
      </c>
      <c r="M16" s="6" t="s">
        <v>71</v>
      </c>
      <c r="N16" s="6" t="s">
        <v>72</v>
      </c>
      <c r="O16" s="6" t="s">
        <v>111</v>
      </c>
      <c r="P16" s="12" t="s">
        <v>74</v>
      </c>
      <c r="Q16" s="12"/>
      <c r="R16" s="12"/>
      <c r="S16" s="12"/>
      <c r="T16" s="12"/>
      <c r="U16" s="12"/>
      <c r="V16" s="12"/>
      <c r="W16" s="12"/>
      <c r="X16" s="13"/>
    </row>
    <row r="17" spans="1:24" ht="94.5">
      <c r="A17" t="s">
        <v>704</v>
      </c>
      <c r="B17" s="6">
        <v>45167</v>
      </c>
      <c r="C17" s="7" t="s">
        <v>112</v>
      </c>
      <c r="D17" s="7">
        <v>45167</v>
      </c>
      <c r="E17" s="6" t="s">
        <v>113</v>
      </c>
      <c r="F17" s="6" t="s">
        <v>114</v>
      </c>
      <c r="G17" s="8">
        <v>42.186</v>
      </c>
      <c r="H17" s="8">
        <v>-80.137</v>
      </c>
      <c r="I17" s="6" t="s">
        <v>35</v>
      </c>
      <c r="J17" s="9">
        <v>40703</v>
      </c>
      <c r="K17" s="7" t="s">
        <v>36</v>
      </c>
      <c r="L17" s="10" t="s">
        <v>70</v>
      </c>
      <c r="M17" s="6" t="s">
        <v>115</v>
      </c>
      <c r="N17" s="6" t="s">
        <v>116</v>
      </c>
      <c r="O17" s="6" t="s">
        <v>117</v>
      </c>
      <c r="P17" s="14"/>
      <c r="Q17" s="12"/>
      <c r="R17" s="12"/>
      <c r="S17" s="12"/>
      <c r="T17" s="12"/>
      <c r="U17" s="12"/>
      <c r="V17" s="12"/>
      <c r="W17" s="12"/>
      <c r="X17" s="13"/>
    </row>
    <row r="18" spans="1:24" ht="110.25">
      <c r="A18" t="s">
        <v>704</v>
      </c>
      <c r="B18" s="6">
        <v>45168</v>
      </c>
      <c r="C18" s="7" t="s">
        <v>118</v>
      </c>
      <c r="D18" s="7">
        <v>45168</v>
      </c>
      <c r="E18" s="6" t="s">
        <v>119</v>
      </c>
      <c r="F18" s="6" t="s">
        <v>120</v>
      </c>
      <c r="G18" s="8">
        <v>42.396999999999998</v>
      </c>
      <c r="H18" s="8">
        <v>-86.331000000000003</v>
      </c>
      <c r="I18" s="6" t="s">
        <v>35</v>
      </c>
      <c r="J18" s="9">
        <v>40029</v>
      </c>
      <c r="K18" s="7" t="s">
        <v>36</v>
      </c>
      <c r="L18" s="10" t="s">
        <v>70</v>
      </c>
      <c r="M18" s="6" t="s">
        <v>71</v>
      </c>
      <c r="N18" s="6" t="s">
        <v>72</v>
      </c>
      <c r="O18" s="6" t="s">
        <v>121</v>
      </c>
      <c r="P18" s="12" t="s">
        <v>74</v>
      </c>
      <c r="Q18" s="12"/>
      <c r="R18" s="12"/>
      <c r="S18" s="12"/>
      <c r="T18" s="12"/>
      <c r="U18" s="12"/>
      <c r="V18" s="12"/>
      <c r="W18" s="12"/>
      <c r="X18" s="13"/>
    </row>
    <row r="19" spans="1:24" ht="15.75" customHeight="1">
      <c r="A19" t="s">
        <v>704</v>
      </c>
      <c r="B19" s="6">
        <v>45169</v>
      </c>
      <c r="C19" s="7"/>
      <c r="D19" s="7">
        <v>45169</v>
      </c>
      <c r="E19" s="6" t="s">
        <v>122</v>
      </c>
      <c r="F19" s="6" t="s">
        <v>123</v>
      </c>
      <c r="G19" s="8">
        <v>41.615000000000002</v>
      </c>
      <c r="H19" s="8">
        <v>-81.820999999999998</v>
      </c>
      <c r="I19" s="6" t="s">
        <v>35</v>
      </c>
      <c r="J19" s="9">
        <v>42182</v>
      </c>
      <c r="K19" s="7" t="s">
        <v>36</v>
      </c>
      <c r="L19" s="10" t="s">
        <v>70</v>
      </c>
      <c r="M19" s="6" t="s">
        <v>71</v>
      </c>
      <c r="N19" s="6" t="s">
        <v>72</v>
      </c>
      <c r="O19" s="6" t="s">
        <v>124</v>
      </c>
      <c r="P19" s="12" t="s">
        <v>74</v>
      </c>
      <c r="Q19" s="12"/>
      <c r="R19" s="12"/>
      <c r="S19" s="12"/>
      <c r="T19" s="12"/>
      <c r="U19" s="12"/>
      <c r="V19" s="12"/>
      <c r="W19" s="12"/>
      <c r="X19" s="13"/>
    </row>
    <row r="20" spans="1:24" ht="15.75" customHeight="1">
      <c r="A20" t="s">
        <v>704</v>
      </c>
      <c r="B20" s="6">
        <v>45170</v>
      </c>
      <c r="C20" s="7" t="s">
        <v>125</v>
      </c>
      <c r="D20" s="7">
        <v>45170</v>
      </c>
      <c r="E20" s="6" t="s">
        <v>126</v>
      </c>
      <c r="F20" s="6" t="s">
        <v>127</v>
      </c>
      <c r="G20" s="8">
        <v>41.755000000000003</v>
      </c>
      <c r="H20" s="8">
        <v>-86.968000000000004</v>
      </c>
      <c r="I20" s="6" t="s">
        <v>35</v>
      </c>
      <c r="J20" s="9">
        <v>40703</v>
      </c>
      <c r="K20" s="7" t="s">
        <v>36</v>
      </c>
      <c r="L20" s="10" t="s">
        <v>70</v>
      </c>
      <c r="M20" s="6" t="s">
        <v>128</v>
      </c>
      <c r="N20" s="6" t="s">
        <v>116</v>
      </c>
      <c r="O20" s="6" t="s">
        <v>129</v>
      </c>
      <c r="P20" s="11"/>
      <c r="Q20" s="12"/>
      <c r="R20" s="12"/>
      <c r="S20" s="12"/>
      <c r="T20" s="12"/>
      <c r="U20" s="12"/>
      <c r="V20" s="12"/>
      <c r="W20" s="12"/>
      <c r="X20" s="13"/>
    </row>
    <row r="21" spans="1:24" ht="15.75" customHeight="1">
      <c r="A21" t="s">
        <v>704</v>
      </c>
      <c r="B21" s="6">
        <v>45174</v>
      </c>
      <c r="C21" s="7" t="s">
        <v>130</v>
      </c>
      <c r="D21" s="7">
        <v>45174</v>
      </c>
      <c r="E21" s="6" t="s">
        <v>131</v>
      </c>
      <c r="F21" s="6" t="s">
        <v>132</v>
      </c>
      <c r="G21" s="8">
        <v>42.134999999999998</v>
      </c>
      <c r="H21" s="8">
        <v>-87.655000000000001</v>
      </c>
      <c r="I21" s="6" t="s">
        <v>35</v>
      </c>
      <c r="J21" s="9">
        <v>42220</v>
      </c>
      <c r="K21" s="7" t="s">
        <v>36</v>
      </c>
      <c r="L21" s="10" t="s">
        <v>70</v>
      </c>
      <c r="M21" s="6" t="s">
        <v>128</v>
      </c>
      <c r="N21" s="6" t="s">
        <v>116</v>
      </c>
      <c r="O21" s="6" t="s">
        <v>133</v>
      </c>
      <c r="P21" s="12"/>
      <c r="Q21" s="12"/>
      <c r="R21" s="12"/>
      <c r="S21" s="12"/>
      <c r="T21" s="12"/>
      <c r="U21" s="12"/>
      <c r="V21" s="12"/>
      <c r="W21" s="12"/>
      <c r="X21" s="13"/>
    </row>
    <row r="22" spans="1:24" ht="15.75" customHeight="1">
      <c r="A22" t="s">
        <v>704</v>
      </c>
      <c r="B22" s="6">
        <v>45175</v>
      </c>
      <c r="C22" s="7" t="s">
        <v>134</v>
      </c>
      <c r="D22" s="7">
        <v>45175</v>
      </c>
      <c r="E22" s="6" t="s">
        <v>135</v>
      </c>
      <c r="F22" s="6" t="s">
        <v>136</v>
      </c>
      <c r="G22" s="8">
        <v>45.825000000000003</v>
      </c>
      <c r="H22" s="8">
        <v>-84.772000000000006</v>
      </c>
      <c r="I22" s="6" t="s">
        <v>35</v>
      </c>
      <c r="J22" s="9">
        <v>42244</v>
      </c>
      <c r="K22" s="7" t="s">
        <v>36</v>
      </c>
      <c r="L22" s="10" t="s">
        <v>91</v>
      </c>
      <c r="M22" s="6" t="s">
        <v>54</v>
      </c>
      <c r="N22" s="6" t="s">
        <v>39</v>
      </c>
      <c r="O22" s="6" t="s">
        <v>137</v>
      </c>
      <c r="P22" s="11" t="s">
        <v>138</v>
      </c>
      <c r="Q22" s="12"/>
      <c r="R22" s="12"/>
      <c r="S22" s="12"/>
      <c r="T22" s="12"/>
      <c r="U22" s="12"/>
      <c r="V22" s="12"/>
      <c r="W22" s="12"/>
      <c r="X22" s="13"/>
    </row>
    <row r="23" spans="1:24" ht="15.75" customHeight="1">
      <c r="A23" t="s">
        <v>704</v>
      </c>
      <c r="B23" s="6">
        <v>45176</v>
      </c>
      <c r="C23" s="7" t="s">
        <v>139</v>
      </c>
      <c r="D23" s="7">
        <v>45176</v>
      </c>
      <c r="E23" s="6" t="s">
        <v>140</v>
      </c>
      <c r="F23" s="6" t="s">
        <v>141</v>
      </c>
      <c r="G23" s="8">
        <v>41.55</v>
      </c>
      <c r="H23" s="8">
        <v>-81.765000000000001</v>
      </c>
      <c r="I23" s="6" t="s">
        <v>35</v>
      </c>
      <c r="J23" s="9">
        <v>42528</v>
      </c>
      <c r="K23" s="7" t="s">
        <v>36</v>
      </c>
      <c r="L23" s="10" t="s">
        <v>70</v>
      </c>
      <c r="M23" s="6" t="s">
        <v>71</v>
      </c>
      <c r="N23" s="6" t="s">
        <v>142</v>
      </c>
      <c r="O23" s="6" t="s">
        <v>143</v>
      </c>
      <c r="P23" s="12" t="s">
        <v>144</v>
      </c>
      <c r="Q23" s="12"/>
      <c r="R23" s="12"/>
      <c r="S23" s="12"/>
      <c r="T23" s="12"/>
      <c r="U23" s="12"/>
      <c r="V23" s="12"/>
      <c r="W23" s="12"/>
      <c r="X23" s="13"/>
    </row>
    <row r="24" spans="1:24" ht="15.75" customHeight="1">
      <c r="A24" t="s">
        <v>704</v>
      </c>
      <c r="B24" s="6">
        <v>45177</v>
      </c>
      <c r="C24" s="7"/>
      <c r="D24" s="7">
        <v>45177</v>
      </c>
      <c r="E24" s="6" t="s">
        <v>145</v>
      </c>
      <c r="F24" s="6"/>
      <c r="G24" s="8">
        <v>41.893999999999998</v>
      </c>
      <c r="H24" s="8">
        <v>-87.613</v>
      </c>
      <c r="I24" s="8" t="s">
        <v>35</v>
      </c>
      <c r="J24" s="6" t="s">
        <v>146</v>
      </c>
      <c r="K24" s="7" t="s">
        <v>36</v>
      </c>
      <c r="L24" s="15" t="s">
        <v>70</v>
      </c>
      <c r="M24" s="6" t="s">
        <v>147</v>
      </c>
      <c r="N24" s="6" t="s">
        <v>148</v>
      </c>
      <c r="O24" s="6" t="s">
        <v>149</v>
      </c>
      <c r="P24" s="12" t="s">
        <v>150</v>
      </c>
      <c r="Q24" s="12"/>
      <c r="R24" s="12"/>
      <c r="S24" s="12"/>
      <c r="T24" s="12"/>
      <c r="U24" s="12"/>
      <c r="V24" s="12"/>
      <c r="W24" s="12"/>
      <c r="X24" s="13"/>
    </row>
    <row r="25" spans="1:24" ht="15.75" customHeight="1">
      <c r="A25" t="s">
        <v>704</v>
      </c>
      <c r="B25" s="6">
        <v>45183</v>
      </c>
      <c r="C25" s="7" t="s">
        <v>151</v>
      </c>
      <c r="D25" s="7">
        <v>45183</v>
      </c>
      <c r="E25" s="6" t="s">
        <v>152</v>
      </c>
      <c r="F25" s="6" t="s">
        <v>153</v>
      </c>
      <c r="G25" s="8">
        <v>44.981630000000003</v>
      </c>
      <c r="H25" s="8">
        <v>-85.830860000000001</v>
      </c>
      <c r="I25" s="8" t="s">
        <v>35</v>
      </c>
      <c r="J25" s="9">
        <v>43250</v>
      </c>
      <c r="K25" s="7" t="s">
        <v>36</v>
      </c>
      <c r="L25" s="10" t="s">
        <v>37</v>
      </c>
      <c r="M25" s="6" t="s">
        <v>38</v>
      </c>
      <c r="N25" s="6" t="s">
        <v>39</v>
      </c>
      <c r="O25" s="6" t="s">
        <v>154</v>
      </c>
      <c r="P25" s="12"/>
      <c r="Q25" s="12"/>
      <c r="R25" s="12"/>
      <c r="S25" s="12"/>
      <c r="T25" s="12"/>
      <c r="U25" s="12"/>
      <c r="V25" s="12"/>
      <c r="W25" s="12"/>
      <c r="X25" s="13"/>
    </row>
    <row r="26" spans="1:24" ht="15.75" customHeight="1">
      <c r="A26" t="s">
        <v>704</v>
      </c>
      <c r="B26" s="6">
        <v>45184</v>
      </c>
      <c r="C26" s="7" t="s">
        <v>155</v>
      </c>
      <c r="D26" s="7">
        <v>45184</v>
      </c>
      <c r="E26" s="6" t="s">
        <v>156</v>
      </c>
      <c r="F26" s="6" t="s">
        <v>157</v>
      </c>
      <c r="G26" s="16">
        <v>44.550280000000001</v>
      </c>
      <c r="H26" s="16" t="s">
        <v>158</v>
      </c>
      <c r="I26" s="17" t="s">
        <v>35</v>
      </c>
      <c r="J26" s="18">
        <v>43282</v>
      </c>
      <c r="K26" s="19" t="s">
        <v>36</v>
      </c>
      <c r="L26" s="20" t="s">
        <v>70</v>
      </c>
      <c r="M26" s="6" t="s">
        <v>38</v>
      </c>
      <c r="N26" s="6" t="s">
        <v>39</v>
      </c>
      <c r="O26" s="21" t="s">
        <v>159</v>
      </c>
      <c r="P26" s="11" t="s">
        <v>56</v>
      </c>
      <c r="Q26" s="12"/>
      <c r="R26" s="12"/>
      <c r="S26" s="12"/>
      <c r="T26" s="12"/>
      <c r="U26" s="12"/>
      <c r="V26" s="12"/>
      <c r="W26" s="12"/>
      <c r="X26" s="13"/>
    </row>
    <row r="27" spans="1:24" ht="15.75" customHeight="1">
      <c r="A27" t="s">
        <v>704</v>
      </c>
      <c r="B27" s="6">
        <v>45185</v>
      </c>
      <c r="C27" s="7" t="s">
        <v>160</v>
      </c>
      <c r="D27" s="7">
        <v>45185</v>
      </c>
      <c r="E27" s="6" t="s">
        <v>161</v>
      </c>
      <c r="F27" s="6" t="s">
        <v>162</v>
      </c>
      <c r="G27" s="16">
        <v>44.576729999999998</v>
      </c>
      <c r="H27" s="16">
        <v>-87.987610000000004</v>
      </c>
      <c r="I27" s="17" t="s">
        <v>35</v>
      </c>
      <c r="J27" s="18">
        <v>43282</v>
      </c>
      <c r="K27" s="19" t="s">
        <v>36</v>
      </c>
      <c r="L27" s="20" t="s">
        <v>70</v>
      </c>
      <c r="M27" s="6" t="s">
        <v>38</v>
      </c>
      <c r="N27" s="6" t="s">
        <v>39</v>
      </c>
      <c r="O27" s="21" t="s">
        <v>159</v>
      </c>
      <c r="P27" s="11" t="s">
        <v>56</v>
      </c>
      <c r="Q27" s="12"/>
      <c r="R27" s="12"/>
      <c r="S27" s="12"/>
      <c r="T27" s="12"/>
      <c r="U27" s="12"/>
      <c r="V27" s="12"/>
      <c r="W27" s="12"/>
      <c r="X27" s="13"/>
    </row>
    <row r="28" spans="1:24" ht="15.75" customHeight="1">
      <c r="A28" t="s">
        <v>704</v>
      </c>
      <c r="B28" s="6">
        <v>45186</v>
      </c>
      <c r="C28" s="7" t="s">
        <v>163</v>
      </c>
      <c r="D28" s="7">
        <v>45186</v>
      </c>
      <c r="E28" s="6" t="s">
        <v>164</v>
      </c>
      <c r="F28" s="6"/>
      <c r="G28" s="22">
        <v>42.367167999999999</v>
      </c>
      <c r="H28" s="22">
        <v>-87.795225000000002</v>
      </c>
      <c r="I28" s="8" t="s">
        <v>35</v>
      </c>
      <c r="J28" s="9">
        <v>43249</v>
      </c>
      <c r="K28" s="7" t="s">
        <v>36</v>
      </c>
      <c r="L28" s="10" t="s">
        <v>70</v>
      </c>
      <c r="M28" s="6" t="s">
        <v>165</v>
      </c>
      <c r="N28" s="6" t="s">
        <v>39</v>
      </c>
      <c r="O28" s="21" t="s">
        <v>166</v>
      </c>
      <c r="P28" s="12"/>
      <c r="Q28" s="12"/>
      <c r="R28" s="12"/>
      <c r="S28" s="12"/>
      <c r="T28" s="12"/>
      <c r="U28" s="12"/>
      <c r="V28" s="12"/>
      <c r="W28" s="12"/>
      <c r="X28" s="13"/>
    </row>
    <row r="29" spans="1:24" ht="15.75" customHeight="1">
      <c r="A29" t="s">
        <v>704</v>
      </c>
      <c r="B29" s="6">
        <v>45187</v>
      </c>
      <c r="C29" s="7" t="s">
        <v>167</v>
      </c>
      <c r="D29" s="7">
        <v>45187</v>
      </c>
      <c r="E29" s="6" t="s">
        <v>168</v>
      </c>
      <c r="F29" s="6"/>
      <c r="G29" s="16">
        <v>42.490631</v>
      </c>
      <c r="H29" s="16">
        <v>-87.778884000000005</v>
      </c>
      <c r="I29" s="8" t="s">
        <v>35</v>
      </c>
      <c r="J29" s="9">
        <v>43304</v>
      </c>
      <c r="K29" s="7" t="s">
        <v>36</v>
      </c>
      <c r="L29" s="10" t="s">
        <v>70</v>
      </c>
      <c r="M29" s="6" t="s">
        <v>165</v>
      </c>
      <c r="N29" s="6" t="s">
        <v>39</v>
      </c>
      <c r="O29" s="21" t="s">
        <v>169</v>
      </c>
      <c r="P29" s="12"/>
      <c r="Q29" s="12"/>
      <c r="R29" s="12"/>
      <c r="S29" s="12"/>
      <c r="T29" s="12"/>
      <c r="U29" s="12"/>
      <c r="V29" s="12"/>
      <c r="W29" s="12"/>
      <c r="X29" s="13"/>
    </row>
    <row r="30" spans="1:24" ht="15.75" customHeight="1">
      <c r="A30" t="s">
        <v>704</v>
      </c>
      <c r="B30" s="23">
        <v>45189</v>
      </c>
      <c r="C30" s="7" t="s">
        <v>170</v>
      </c>
      <c r="D30" s="7">
        <v>45189</v>
      </c>
      <c r="E30" s="6" t="s">
        <v>171</v>
      </c>
      <c r="F30" s="6" t="s">
        <v>172</v>
      </c>
      <c r="G30" s="8">
        <v>43.49</v>
      </c>
      <c r="H30" s="8">
        <v>-79.52</v>
      </c>
      <c r="I30" s="6" t="s">
        <v>35</v>
      </c>
      <c r="J30" s="9">
        <v>40029</v>
      </c>
      <c r="K30" s="7" t="s">
        <v>36</v>
      </c>
      <c r="L30" s="10" t="s">
        <v>70</v>
      </c>
      <c r="M30" s="6" t="s">
        <v>173</v>
      </c>
      <c r="N30" s="6" t="s">
        <v>116</v>
      </c>
      <c r="O30" s="6" t="s">
        <v>174</v>
      </c>
      <c r="P30" s="11"/>
      <c r="Q30" s="12"/>
      <c r="R30" s="12"/>
      <c r="S30" s="12"/>
      <c r="T30" s="12"/>
      <c r="U30" s="12"/>
      <c r="V30" s="12"/>
      <c r="W30" s="12"/>
      <c r="X30" s="13"/>
    </row>
    <row r="31" spans="1:24" ht="15.75" customHeight="1">
      <c r="A31" t="s">
        <v>704</v>
      </c>
      <c r="B31" s="23">
        <v>45190</v>
      </c>
      <c r="C31" s="7" t="s">
        <v>175</v>
      </c>
      <c r="D31" s="7">
        <v>45190</v>
      </c>
      <c r="E31" s="6" t="s">
        <v>176</v>
      </c>
      <c r="F31" s="6" t="s">
        <v>177</v>
      </c>
      <c r="G31" s="8">
        <v>43.284999999999997</v>
      </c>
      <c r="H31" s="8">
        <v>-76.960999999999999</v>
      </c>
      <c r="I31" s="6" t="s">
        <v>35</v>
      </c>
      <c r="J31" s="9">
        <v>43615</v>
      </c>
      <c r="K31" s="7" t="s">
        <v>36</v>
      </c>
      <c r="L31" s="10" t="s">
        <v>70</v>
      </c>
      <c r="M31" s="6" t="s">
        <v>178</v>
      </c>
      <c r="N31" s="6" t="s">
        <v>116</v>
      </c>
      <c r="O31" s="6" t="s">
        <v>179</v>
      </c>
      <c r="P31" s="11"/>
      <c r="Q31" s="12"/>
      <c r="R31" s="12"/>
      <c r="S31" s="12"/>
      <c r="T31" s="12"/>
      <c r="U31" s="12"/>
      <c r="V31" s="12"/>
      <c r="W31" s="12"/>
      <c r="X31" s="13"/>
    </row>
    <row r="32" spans="1:24" ht="15.75" customHeight="1">
      <c r="A32" t="s">
        <v>704</v>
      </c>
      <c r="B32" s="23">
        <v>45191</v>
      </c>
      <c r="C32" s="7" t="s">
        <v>180</v>
      </c>
      <c r="D32" s="7">
        <v>45191</v>
      </c>
      <c r="E32" s="6" t="s">
        <v>181</v>
      </c>
      <c r="F32" s="6" t="s">
        <v>182</v>
      </c>
      <c r="G32" s="8">
        <v>43.387999999999998</v>
      </c>
      <c r="H32" s="8">
        <v>-78.191999999999993</v>
      </c>
      <c r="I32" s="6" t="s">
        <v>35</v>
      </c>
      <c r="J32" s="9">
        <v>43615</v>
      </c>
      <c r="K32" s="7" t="s">
        <v>36</v>
      </c>
      <c r="L32" s="10" t="s">
        <v>70</v>
      </c>
      <c r="M32" s="6" t="s">
        <v>183</v>
      </c>
      <c r="N32" s="6" t="s">
        <v>116</v>
      </c>
      <c r="O32" s="6" t="s">
        <v>184</v>
      </c>
      <c r="P32" s="11"/>
      <c r="Q32" s="12"/>
      <c r="R32" s="12"/>
      <c r="S32" s="12"/>
      <c r="T32" s="12"/>
      <c r="U32" s="12"/>
      <c r="V32" s="12"/>
      <c r="W32" s="12"/>
      <c r="X32" s="13"/>
    </row>
    <row r="33" spans="1:24" ht="15.75" customHeight="1">
      <c r="A33" t="s">
        <v>704</v>
      </c>
      <c r="B33" s="24">
        <v>45196</v>
      </c>
      <c r="C33" s="7" t="s">
        <v>185</v>
      </c>
      <c r="D33" s="6">
        <v>45196</v>
      </c>
      <c r="E33" s="6" t="s">
        <v>186</v>
      </c>
      <c r="F33" s="6"/>
      <c r="G33" s="8">
        <v>41.520899999999997</v>
      </c>
      <c r="H33" s="8">
        <v>-81.880300000000005</v>
      </c>
      <c r="I33" s="8" t="s">
        <v>35</v>
      </c>
      <c r="J33" s="9">
        <v>44377</v>
      </c>
      <c r="K33" s="7" t="s">
        <v>36</v>
      </c>
      <c r="L33" s="10" t="s">
        <v>70</v>
      </c>
      <c r="M33" s="6" t="s">
        <v>71</v>
      </c>
      <c r="N33" s="6" t="s">
        <v>72</v>
      </c>
      <c r="O33" s="6" t="s">
        <v>187</v>
      </c>
      <c r="P33" s="12" t="s">
        <v>188</v>
      </c>
      <c r="Q33" s="12"/>
      <c r="R33" s="12"/>
      <c r="S33" s="12"/>
      <c r="T33" s="12"/>
      <c r="U33" s="12"/>
      <c r="V33" s="12"/>
      <c r="W33" s="12"/>
      <c r="X33" s="13"/>
    </row>
    <row r="34" spans="1:24" ht="15.75" customHeight="1">
      <c r="A34" t="s">
        <v>704</v>
      </c>
      <c r="B34" s="24">
        <v>45197</v>
      </c>
      <c r="C34" s="7" t="s">
        <v>189</v>
      </c>
      <c r="D34" s="6">
        <v>45197</v>
      </c>
      <c r="E34" s="6" t="s">
        <v>190</v>
      </c>
      <c r="F34" s="6"/>
      <c r="G34" s="8">
        <v>41.619399999999999</v>
      </c>
      <c r="H34" s="8">
        <v>-81.617599999999996</v>
      </c>
      <c r="I34" s="8" t="s">
        <v>35</v>
      </c>
      <c r="J34" s="9">
        <v>44377</v>
      </c>
      <c r="K34" s="7" t="s">
        <v>36</v>
      </c>
      <c r="L34" s="10" t="s">
        <v>70</v>
      </c>
      <c r="M34" s="6" t="s">
        <v>71</v>
      </c>
      <c r="N34" s="6" t="s">
        <v>72</v>
      </c>
      <c r="O34" s="6" t="s">
        <v>191</v>
      </c>
      <c r="P34" s="12" t="s">
        <v>188</v>
      </c>
      <c r="Q34" s="12"/>
      <c r="R34" s="12"/>
      <c r="S34" s="12"/>
      <c r="T34" s="12"/>
      <c r="U34" s="12"/>
      <c r="V34" s="12"/>
      <c r="W34" s="12"/>
      <c r="X34" s="13"/>
    </row>
    <row r="35" spans="1:24" ht="15.75" customHeight="1">
      <c r="A35" t="s">
        <v>704</v>
      </c>
      <c r="B35" s="24">
        <v>45198</v>
      </c>
      <c r="C35" s="7" t="s">
        <v>192</v>
      </c>
      <c r="D35" s="6">
        <v>45198</v>
      </c>
      <c r="E35" s="6" t="s">
        <v>193</v>
      </c>
      <c r="F35" s="6"/>
      <c r="G35" s="8">
        <v>41.892499999999998</v>
      </c>
      <c r="H35" s="8">
        <v>-87.563056000000003</v>
      </c>
      <c r="I35" s="8" t="s">
        <v>35</v>
      </c>
      <c r="J35" s="9">
        <v>44413</v>
      </c>
      <c r="K35" s="7" t="s">
        <v>36</v>
      </c>
      <c r="L35" s="10" t="s">
        <v>70</v>
      </c>
      <c r="M35" s="6" t="s">
        <v>194</v>
      </c>
      <c r="N35" s="6" t="s">
        <v>39</v>
      </c>
      <c r="O35" s="6" t="s">
        <v>195</v>
      </c>
      <c r="P35" s="12"/>
      <c r="Q35" s="12"/>
      <c r="R35" s="12"/>
      <c r="S35" s="12"/>
      <c r="T35" s="12"/>
      <c r="U35" s="12"/>
      <c r="V35" s="12"/>
      <c r="W35" s="12"/>
      <c r="X35" s="13"/>
    </row>
    <row r="36" spans="1:24" ht="15.75" customHeight="1">
      <c r="A36" t="s">
        <v>704</v>
      </c>
      <c r="B36" s="23">
        <v>45199</v>
      </c>
      <c r="C36" s="7"/>
      <c r="D36" s="23">
        <v>45199</v>
      </c>
      <c r="E36" s="23" t="s">
        <v>196</v>
      </c>
      <c r="F36" s="23"/>
      <c r="G36" s="25">
        <v>42.700099999999999</v>
      </c>
      <c r="H36" s="25">
        <v>-87.635660000000001</v>
      </c>
      <c r="I36" s="25" t="s">
        <v>35</v>
      </c>
      <c r="J36" s="23" t="s">
        <v>197</v>
      </c>
      <c r="K36" s="23" t="s">
        <v>36</v>
      </c>
      <c r="L36" s="177" t="s">
        <v>702</v>
      </c>
      <c r="M36" s="23" t="s">
        <v>198</v>
      </c>
      <c r="N36" s="23" t="s">
        <v>116</v>
      </c>
      <c r="O36" s="6" t="s">
        <v>199</v>
      </c>
      <c r="P36" s="12" t="s">
        <v>200</v>
      </c>
      <c r="Q36" s="12"/>
      <c r="R36" s="12"/>
      <c r="S36" s="12"/>
      <c r="T36" s="12"/>
      <c r="U36" s="12"/>
      <c r="V36" s="12"/>
      <c r="W36" s="12"/>
      <c r="X36" s="13"/>
    </row>
    <row r="37" spans="1:24" ht="15.75" customHeight="1">
      <c r="A37" t="s">
        <v>704</v>
      </c>
      <c r="B37" s="6" t="s">
        <v>201</v>
      </c>
      <c r="C37" s="7"/>
      <c r="D37" s="7"/>
      <c r="E37" s="6" t="s">
        <v>202</v>
      </c>
      <c r="F37" s="6" t="s">
        <v>202</v>
      </c>
      <c r="G37" s="8">
        <v>41.55</v>
      </c>
      <c r="H37" s="8">
        <v>-81.765000000000001</v>
      </c>
      <c r="I37" s="6" t="s">
        <v>203</v>
      </c>
      <c r="J37" s="9">
        <v>42528</v>
      </c>
      <c r="K37" s="7" t="s">
        <v>36</v>
      </c>
      <c r="L37" s="10" t="s">
        <v>70</v>
      </c>
      <c r="M37" s="6" t="s">
        <v>71</v>
      </c>
      <c r="N37" s="6" t="s">
        <v>72</v>
      </c>
      <c r="O37" s="6" t="s">
        <v>204</v>
      </c>
      <c r="P37" s="12" t="s">
        <v>205</v>
      </c>
      <c r="Q37" s="12"/>
      <c r="R37" s="12"/>
      <c r="S37" s="12"/>
      <c r="T37" s="12"/>
      <c r="U37" s="12"/>
      <c r="V37" s="12"/>
      <c r="W37" s="12"/>
      <c r="X37" s="13"/>
    </row>
    <row r="38" spans="1:24" ht="15.75" customHeight="1">
      <c r="A38" t="s">
        <v>704</v>
      </c>
      <c r="B38" s="6" t="s">
        <v>206</v>
      </c>
      <c r="C38" s="7"/>
      <c r="D38" s="7"/>
      <c r="E38" s="6" t="s">
        <v>207</v>
      </c>
      <c r="F38" s="6" t="s">
        <v>208</v>
      </c>
      <c r="G38" s="22">
        <v>44.505510000000001</v>
      </c>
      <c r="H38" s="22">
        <v>-87.455551999999997</v>
      </c>
      <c r="I38" s="8" t="s">
        <v>35</v>
      </c>
      <c r="J38" s="6" t="s">
        <v>197</v>
      </c>
      <c r="K38" s="7" t="s">
        <v>70</v>
      </c>
      <c r="L38" s="27" t="s">
        <v>37</v>
      </c>
      <c r="M38" s="6" t="s">
        <v>209</v>
      </c>
      <c r="N38" s="6" t="s">
        <v>39</v>
      </c>
      <c r="O38" s="6" t="s">
        <v>210</v>
      </c>
      <c r="P38" s="11" t="s">
        <v>211</v>
      </c>
      <c r="Q38" s="12"/>
      <c r="R38" s="12"/>
      <c r="S38" s="12"/>
      <c r="T38" s="12"/>
      <c r="U38" s="12"/>
      <c r="V38" s="12"/>
      <c r="W38" s="12"/>
      <c r="X38" s="13"/>
    </row>
    <row r="39" spans="1:24" ht="15.75" customHeight="1">
      <c r="A39" t="s">
        <v>704</v>
      </c>
      <c r="B39" s="6" t="s">
        <v>212</v>
      </c>
      <c r="C39" s="7"/>
      <c r="D39" s="7"/>
      <c r="E39" s="6" t="s">
        <v>213</v>
      </c>
      <c r="F39" s="6"/>
      <c r="G39" s="8">
        <v>42.126652999999997</v>
      </c>
      <c r="H39" s="8">
        <v>-80.149029999999996</v>
      </c>
      <c r="I39" s="8" t="s">
        <v>35</v>
      </c>
      <c r="J39" s="6">
        <v>2018</v>
      </c>
      <c r="K39" s="7" t="s">
        <v>36</v>
      </c>
      <c r="L39" s="10" t="s">
        <v>70</v>
      </c>
      <c r="M39" s="6" t="s">
        <v>115</v>
      </c>
      <c r="N39" s="6" t="s">
        <v>116</v>
      </c>
      <c r="O39" s="6" t="s">
        <v>214</v>
      </c>
      <c r="P39" s="12"/>
      <c r="Q39" s="12"/>
      <c r="R39" s="12"/>
      <c r="S39" s="12"/>
      <c r="T39" s="12"/>
      <c r="U39" s="12"/>
      <c r="V39" s="12"/>
      <c r="W39" s="12"/>
      <c r="X39" s="13"/>
    </row>
    <row r="40" spans="1:24" ht="15.75" customHeight="1">
      <c r="A40" t="s">
        <v>704</v>
      </c>
      <c r="B40" s="6" t="s">
        <v>215</v>
      </c>
      <c r="C40" s="7" t="s">
        <v>216</v>
      </c>
      <c r="D40" s="7"/>
      <c r="E40" s="6" t="s">
        <v>217</v>
      </c>
      <c r="F40" s="6"/>
      <c r="G40" s="8">
        <v>42.126286</v>
      </c>
      <c r="H40" s="8">
        <v>-80.147504999999995</v>
      </c>
      <c r="I40" s="8" t="s">
        <v>218</v>
      </c>
      <c r="J40" s="6">
        <v>2018</v>
      </c>
      <c r="K40" s="7" t="s">
        <v>36</v>
      </c>
      <c r="L40" s="10" t="s">
        <v>70</v>
      </c>
      <c r="M40" s="6" t="s">
        <v>115</v>
      </c>
      <c r="N40" s="6" t="s">
        <v>116</v>
      </c>
      <c r="O40" s="6" t="s">
        <v>219</v>
      </c>
      <c r="P40" s="12"/>
      <c r="Q40" s="12"/>
      <c r="R40" s="12"/>
      <c r="S40" s="12"/>
      <c r="T40" s="12"/>
      <c r="U40" s="12"/>
      <c r="V40" s="12"/>
      <c r="W40" s="12"/>
      <c r="X40" s="13"/>
    </row>
    <row r="41" spans="1:24" ht="15.75" customHeight="1">
      <c r="A41" t="s">
        <v>704</v>
      </c>
      <c r="B41" s="28" t="s">
        <v>220</v>
      </c>
      <c r="C41" s="29"/>
      <c r="D41" s="29"/>
      <c r="E41" s="28" t="s">
        <v>221</v>
      </c>
      <c r="F41" s="28"/>
      <c r="G41" s="30">
        <v>42.144334999999998</v>
      </c>
      <c r="H41" s="30">
        <v>-80.139368000000005</v>
      </c>
      <c r="I41" s="30" t="s">
        <v>35</v>
      </c>
      <c r="J41" s="28">
        <v>2018</v>
      </c>
      <c r="K41" s="29" t="s">
        <v>36</v>
      </c>
      <c r="L41" s="13" t="s">
        <v>70</v>
      </c>
      <c r="M41" s="28" t="s">
        <v>115</v>
      </c>
      <c r="N41" s="28" t="s">
        <v>116</v>
      </c>
      <c r="O41" s="28" t="s">
        <v>222</v>
      </c>
      <c r="P41" s="13"/>
      <c r="Q41" s="31"/>
      <c r="R41" s="31"/>
      <c r="S41" s="31"/>
      <c r="T41" s="31"/>
      <c r="U41" s="31"/>
      <c r="V41" s="31"/>
      <c r="W41" s="31"/>
      <c r="X41" s="32"/>
    </row>
    <row r="42" spans="1:24" ht="15.75" customHeight="1">
      <c r="A42" t="s">
        <v>704</v>
      </c>
      <c r="B42" s="23" t="s">
        <v>223</v>
      </c>
      <c r="C42" s="7" t="s">
        <v>224</v>
      </c>
      <c r="D42" s="7"/>
      <c r="E42" s="6" t="s">
        <v>225</v>
      </c>
      <c r="F42" s="6" t="s">
        <v>225</v>
      </c>
      <c r="G42" s="8">
        <v>41.496000000000002</v>
      </c>
      <c r="H42" s="8">
        <v>-82.75</v>
      </c>
      <c r="I42" s="6" t="s">
        <v>35</v>
      </c>
      <c r="J42" s="9">
        <v>42913</v>
      </c>
      <c r="K42" s="7" t="s">
        <v>36</v>
      </c>
      <c r="L42" s="12" t="s">
        <v>70</v>
      </c>
      <c r="M42" s="6" t="s">
        <v>226</v>
      </c>
      <c r="N42" s="6" t="s">
        <v>39</v>
      </c>
      <c r="O42" s="6" t="s">
        <v>227</v>
      </c>
      <c r="P42" s="11"/>
      <c r="Q42" s="12"/>
      <c r="R42" s="12"/>
      <c r="S42" s="12"/>
      <c r="T42" s="12"/>
      <c r="U42" s="12"/>
      <c r="V42" s="12"/>
      <c r="W42" s="12"/>
      <c r="X42" s="13"/>
    </row>
    <row r="43" spans="1:24" ht="15.75" customHeight="1">
      <c r="A43" t="s">
        <v>704</v>
      </c>
      <c r="B43" s="6" t="s">
        <v>228</v>
      </c>
      <c r="C43" s="7"/>
      <c r="D43" s="7"/>
      <c r="E43" s="24" t="s">
        <v>229</v>
      </c>
      <c r="F43" s="24"/>
      <c r="G43" s="33">
        <f>45+(41/60)+(27/3600)</f>
        <v>45.69083333333333</v>
      </c>
      <c r="H43" s="16">
        <f>-84-(57/60)-(56/3600)</f>
        <v>-84.965555555555554</v>
      </c>
      <c r="I43" s="8" t="s">
        <v>218</v>
      </c>
      <c r="J43" s="34">
        <v>44682</v>
      </c>
      <c r="K43" s="7" t="s">
        <v>36</v>
      </c>
      <c r="L43" s="35" t="s">
        <v>230</v>
      </c>
      <c r="M43" s="24" t="s">
        <v>231</v>
      </c>
      <c r="N43" s="6" t="s">
        <v>232</v>
      </c>
      <c r="O43" s="36" t="s">
        <v>233</v>
      </c>
      <c r="P43" s="12"/>
      <c r="Q43" s="12"/>
      <c r="R43" s="12"/>
      <c r="S43" s="12"/>
      <c r="T43" s="12"/>
      <c r="U43" s="12"/>
      <c r="V43" s="12"/>
      <c r="W43" s="12"/>
      <c r="X43" s="13"/>
    </row>
    <row r="44" spans="1:24" ht="15.75" customHeight="1">
      <c r="A44" t="s">
        <v>704</v>
      </c>
      <c r="B44" s="23" t="s">
        <v>234</v>
      </c>
      <c r="C44" s="7"/>
      <c r="D44" s="7"/>
      <c r="E44" s="6" t="s">
        <v>235</v>
      </c>
      <c r="F44" s="6" t="s">
        <v>235</v>
      </c>
      <c r="G44" s="8">
        <v>42.56</v>
      </c>
      <c r="H44" s="8">
        <v>-79.430000000000007</v>
      </c>
      <c r="I44" s="6" t="s">
        <v>35</v>
      </c>
      <c r="J44" s="9">
        <v>40029</v>
      </c>
      <c r="K44" s="7" t="s">
        <v>36</v>
      </c>
      <c r="L44" s="37" t="s">
        <v>37</v>
      </c>
      <c r="M44" s="6" t="s">
        <v>236</v>
      </c>
      <c r="N44" s="6" t="s">
        <v>39</v>
      </c>
      <c r="O44" s="6" t="s">
        <v>237</v>
      </c>
      <c r="P44" s="12"/>
      <c r="Q44" s="12"/>
      <c r="R44" s="12"/>
      <c r="S44" s="12"/>
      <c r="T44" s="12"/>
      <c r="U44" s="12"/>
      <c r="V44" s="12"/>
      <c r="W44" s="12"/>
      <c r="X44" s="13"/>
    </row>
    <row r="45" spans="1:24" ht="15.75" customHeight="1">
      <c r="A45" t="s">
        <v>704</v>
      </c>
      <c r="B45" s="38" t="s">
        <v>238</v>
      </c>
      <c r="C45" s="39"/>
      <c r="D45" s="39"/>
      <c r="E45" s="38" t="s">
        <v>239</v>
      </c>
      <c r="F45" s="38"/>
      <c r="G45" s="40">
        <v>42.998944399999999</v>
      </c>
      <c r="H45" s="40">
        <v>-82.425058329999999</v>
      </c>
      <c r="I45" s="40" t="s">
        <v>203</v>
      </c>
      <c r="J45" s="38">
        <v>2021</v>
      </c>
      <c r="K45" s="39" t="s">
        <v>36</v>
      </c>
      <c r="L45" s="15" t="s">
        <v>70</v>
      </c>
      <c r="M45" s="38" t="s">
        <v>240</v>
      </c>
      <c r="N45" s="38" t="s">
        <v>93</v>
      </c>
      <c r="O45" s="41" t="s">
        <v>241</v>
      </c>
      <c r="P45" s="38" t="s">
        <v>242</v>
      </c>
      <c r="Q45" s="12"/>
      <c r="R45" s="12"/>
      <c r="S45" s="12"/>
      <c r="T45" s="12"/>
      <c r="U45" s="12"/>
      <c r="V45" s="12"/>
      <c r="W45" s="12"/>
      <c r="X45" s="13"/>
    </row>
    <row r="46" spans="1:24" ht="15.75" customHeight="1">
      <c r="A46" t="s">
        <v>704</v>
      </c>
      <c r="B46" s="38" t="s">
        <v>243</v>
      </c>
      <c r="C46" s="39"/>
      <c r="D46" s="39"/>
      <c r="E46" s="38" t="s">
        <v>244</v>
      </c>
      <c r="F46" s="38"/>
      <c r="G46" s="42">
        <v>43.035939999999997</v>
      </c>
      <c r="H46" s="42">
        <v>-87.895962999999995</v>
      </c>
      <c r="I46" s="40" t="s">
        <v>35</v>
      </c>
      <c r="J46" s="38"/>
      <c r="K46" s="39" t="s">
        <v>36</v>
      </c>
      <c r="L46" s="43" t="s">
        <v>70</v>
      </c>
      <c r="M46" s="38" t="s">
        <v>38</v>
      </c>
      <c r="N46" s="38" t="s">
        <v>39</v>
      </c>
      <c r="O46" s="44" t="s">
        <v>245</v>
      </c>
      <c r="P46" s="38" t="s">
        <v>242</v>
      </c>
      <c r="Q46" s="12"/>
      <c r="R46" s="12"/>
      <c r="S46" s="12"/>
      <c r="T46" s="12"/>
      <c r="U46" s="12"/>
      <c r="V46" s="12"/>
      <c r="W46" s="12"/>
      <c r="X46" s="13"/>
    </row>
    <row r="47" spans="1:24" ht="15.75" customHeight="1">
      <c r="A47" t="s">
        <v>704</v>
      </c>
      <c r="B47" s="6" t="s">
        <v>246</v>
      </c>
      <c r="C47" s="7"/>
      <c r="D47" s="7"/>
      <c r="E47" s="24" t="s">
        <v>247</v>
      </c>
      <c r="F47" s="24"/>
      <c r="G47" s="33">
        <f>41+(16/60)+(45/3600)</f>
        <v>41.279166666666669</v>
      </c>
      <c r="H47" s="16">
        <f>-84-(23/60)-(6/3600)</f>
        <v>-84.385000000000005</v>
      </c>
      <c r="I47" s="8" t="s">
        <v>203</v>
      </c>
      <c r="J47" s="45">
        <v>44621</v>
      </c>
      <c r="K47" s="7" t="s">
        <v>36</v>
      </c>
      <c r="L47" s="35" t="s">
        <v>248</v>
      </c>
      <c r="M47" s="24" t="s">
        <v>249</v>
      </c>
      <c r="N47" s="6" t="s">
        <v>148</v>
      </c>
      <c r="O47" s="6" t="s">
        <v>250</v>
      </c>
      <c r="P47" s="12" t="s">
        <v>251</v>
      </c>
      <c r="Q47" s="12"/>
      <c r="R47" s="12"/>
      <c r="S47" s="12"/>
      <c r="T47" s="12"/>
      <c r="U47" s="12"/>
      <c r="V47" s="12"/>
      <c r="W47" s="12"/>
      <c r="X47" s="13"/>
    </row>
    <row r="48" spans="1:24" ht="87.75" customHeight="1">
      <c r="A48" t="s">
        <v>704</v>
      </c>
      <c r="B48" s="6" t="s">
        <v>252</v>
      </c>
      <c r="C48" s="7"/>
      <c r="D48" s="7"/>
      <c r="E48" s="6" t="s">
        <v>253</v>
      </c>
      <c r="F48" s="6"/>
      <c r="G48" s="8">
        <v>45.720838999999998</v>
      </c>
      <c r="H48" s="8">
        <v>-85.008689000000004</v>
      </c>
      <c r="I48" s="8" t="s">
        <v>35</v>
      </c>
      <c r="J48" s="6">
        <v>2022</v>
      </c>
      <c r="K48" s="7" t="s">
        <v>70</v>
      </c>
      <c r="L48" s="35" t="s">
        <v>254</v>
      </c>
      <c r="M48" s="6" t="s">
        <v>255</v>
      </c>
      <c r="N48" s="6" t="s">
        <v>232</v>
      </c>
      <c r="O48" s="6" t="s">
        <v>256</v>
      </c>
      <c r="P48" s="12" t="s">
        <v>257</v>
      </c>
      <c r="Q48" s="12"/>
      <c r="R48" s="12"/>
      <c r="S48" s="12"/>
      <c r="T48" s="12"/>
      <c r="U48" s="12"/>
      <c r="V48" s="12"/>
      <c r="W48" s="12"/>
      <c r="X48" s="13"/>
    </row>
    <row r="49" spans="1:24" ht="75" customHeight="1">
      <c r="A49" t="s">
        <v>704</v>
      </c>
      <c r="B49" s="6" t="s">
        <v>258</v>
      </c>
      <c r="C49" s="7"/>
      <c r="D49" s="7"/>
      <c r="E49" s="6" t="s">
        <v>259</v>
      </c>
      <c r="F49" s="6" t="s">
        <v>259</v>
      </c>
      <c r="G49" s="8">
        <v>44.539099999999998</v>
      </c>
      <c r="H49" s="8">
        <v>-88.003500000000003</v>
      </c>
      <c r="I49" s="8" t="s">
        <v>203</v>
      </c>
      <c r="J49" s="6" t="s">
        <v>260</v>
      </c>
      <c r="K49" s="7" t="s">
        <v>36</v>
      </c>
      <c r="L49" s="175" t="s">
        <v>261</v>
      </c>
      <c r="M49" s="6" t="s">
        <v>262</v>
      </c>
      <c r="N49" s="6" t="s">
        <v>148</v>
      </c>
      <c r="O49" s="6" t="s">
        <v>263</v>
      </c>
      <c r="P49" s="12" t="s">
        <v>264</v>
      </c>
      <c r="Q49" s="12"/>
      <c r="R49" s="12"/>
      <c r="S49" s="12"/>
      <c r="T49" s="12"/>
      <c r="U49" s="12"/>
      <c r="V49" s="12"/>
      <c r="W49" s="12"/>
      <c r="X49" s="13"/>
    </row>
    <row r="50" spans="1:24" ht="15.75" customHeight="1">
      <c r="A50" t="s">
        <v>704</v>
      </c>
      <c r="B50" s="38" t="s">
        <v>265</v>
      </c>
      <c r="C50" s="39"/>
      <c r="D50" s="39"/>
      <c r="E50" s="38" t="s">
        <v>266</v>
      </c>
      <c r="F50" s="47"/>
      <c r="G50" s="40">
        <v>44.658299999999997</v>
      </c>
      <c r="H50" s="40">
        <v>-87.820599999999999</v>
      </c>
      <c r="I50" s="40" t="s">
        <v>35</v>
      </c>
      <c r="J50" s="48">
        <v>44774</v>
      </c>
      <c r="K50" s="39" t="s">
        <v>36</v>
      </c>
      <c r="L50" s="43" t="s">
        <v>37</v>
      </c>
      <c r="M50" s="38" t="s">
        <v>267</v>
      </c>
      <c r="N50" s="38" t="s">
        <v>39</v>
      </c>
      <c r="O50" s="49" t="s">
        <v>268</v>
      </c>
      <c r="P50" s="50"/>
      <c r="Q50" s="12"/>
      <c r="R50" s="12"/>
      <c r="S50" s="12"/>
      <c r="T50" s="12"/>
      <c r="U50" s="12"/>
      <c r="V50" s="12"/>
      <c r="W50" s="12"/>
      <c r="X50" s="13"/>
    </row>
    <row r="51" spans="1:24" ht="75" customHeight="1">
      <c r="A51" t="s">
        <v>704</v>
      </c>
      <c r="B51" s="6" t="s">
        <v>269</v>
      </c>
      <c r="C51" s="7"/>
      <c r="D51" s="7"/>
      <c r="E51" s="6" t="s">
        <v>270</v>
      </c>
      <c r="F51" s="6"/>
      <c r="G51" s="8">
        <v>44.653889999999997</v>
      </c>
      <c r="H51" s="8">
        <v>-87.929721999999998</v>
      </c>
      <c r="I51" s="8" t="s">
        <v>203</v>
      </c>
      <c r="J51" s="6" t="s">
        <v>146</v>
      </c>
      <c r="K51" s="7" t="s">
        <v>36</v>
      </c>
      <c r="L51" s="35" t="s">
        <v>271</v>
      </c>
      <c r="M51" s="6" t="s">
        <v>272</v>
      </c>
      <c r="N51" s="6" t="s">
        <v>148</v>
      </c>
      <c r="O51" s="6" t="s">
        <v>273</v>
      </c>
      <c r="P51" s="12" t="s">
        <v>264</v>
      </c>
      <c r="Q51" s="12"/>
      <c r="R51" s="12"/>
      <c r="S51" s="12"/>
      <c r="T51" s="12"/>
      <c r="U51" s="12"/>
      <c r="V51" s="12"/>
      <c r="W51" s="12"/>
      <c r="X51" s="13"/>
    </row>
    <row r="52" spans="1:24" ht="15.75" customHeight="1">
      <c r="A52" t="s">
        <v>704</v>
      </c>
      <c r="B52" s="38" t="s">
        <v>274</v>
      </c>
      <c r="C52" s="39"/>
      <c r="D52" s="39"/>
      <c r="E52" s="38" t="s">
        <v>275</v>
      </c>
      <c r="F52" s="38"/>
      <c r="G52" s="51">
        <v>44.526150000000001</v>
      </c>
      <c r="H52" s="51">
        <v>-87.942899999999995</v>
      </c>
      <c r="I52" s="40" t="s">
        <v>203</v>
      </c>
      <c r="J52" s="48">
        <v>44743</v>
      </c>
      <c r="K52" s="39" t="s">
        <v>36</v>
      </c>
      <c r="L52" s="43" t="s">
        <v>37</v>
      </c>
      <c r="M52" s="38" t="s">
        <v>267</v>
      </c>
      <c r="N52" s="38" t="s">
        <v>39</v>
      </c>
      <c r="O52" s="47" t="s">
        <v>276</v>
      </c>
      <c r="P52" s="50"/>
      <c r="Q52" s="52"/>
      <c r="R52" s="52"/>
      <c r="S52" s="52"/>
      <c r="T52" s="52"/>
      <c r="U52" s="52"/>
      <c r="V52" s="52"/>
      <c r="W52" s="52"/>
      <c r="X52" s="53"/>
    </row>
    <row r="53" spans="1:24" ht="15.75" customHeight="1">
      <c r="A53" t="s">
        <v>704</v>
      </c>
      <c r="B53" s="23" t="s">
        <v>277</v>
      </c>
      <c r="C53" s="7" t="s">
        <v>278</v>
      </c>
      <c r="D53" s="7"/>
      <c r="E53" s="6" t="s">
        <v>279</v>
      </c>
      <c r="F53" s="6" t="s">
        <v>279</v>
      </c>
      <c r="G53" s="8">
        <v>41.82</v>
      </c>
      <c r="H53" s="8">
        <v>-83.36</v>
      </c>
      <c r="I53" s="6" t="s">
        <v>35</v>
      </c>
      <c r="J53" s="9">
        <v>42125</v>
      </c>
      <c r="K53" s="7" t="s">
        <v>36</v>
      </c>
      <c r="L53" s="10" t="s">
        <v>91</v>
      </c>
      <c r="M53" s="6" t="s">
        <v>92</v>
      </c>
      <c r="N53" s="6" t="s">
        <v>93</v>
      </c>
      <c r="O53" s="6" t="s">
        <v>280</v>
      </c>
      <c r="P53" s="11"/>
      <c r="Q53" s="12"/>
      <c r="R53" s="12"/>
      <c r="S53" s="12"/>
      <c r="T53" s="12"/>
      <c r="U53" s="12"/>
      <c r="V53" s="12"/>
      <c r="W53" s="12"/>
      <c r="X53" s="13"/>
    </row>
    <row r="54" spans="1:24" ht="15.75" customHeight="1">
      <c r="A54" t="s">
        <v>704</v>
      </c>
      <c r="B54" s="23" t="s">
        <v>281</v>
      </c>
      <c r="C54" s="7" t="s">
        <v>282</v>
      </c>
      <c r="D54" s="7"/>
      <c r="E54" s="6" t="s">
        <v>283</v>
      </c>
      <c r="F54" s="6" t="s">
        <v>283</v>
      </c>
      <c r="G54" s="8">
        <v>41.83</v>
      </c>
      <c r="H54" s="8">
        <v>-83.2</v>
      </c>
      <c r="I54" s="6" t="s">
        <v>35</v>
      </c>
      <c r="J54" s="9">
        <v>42125</v>
      </c>
      <c r="K54" s="7" t="s">
        <v>36</v>
      </c>
      <c r="L54" s="10" t="s">
        <v>91</v>
      </c>
      <c r="M54" s="6" t="s">
        <v>92</v>
      </c>
      <c r="N54" s="6" t="s">
        <v>93</v>
      </c>
      <c r="O54" s="6" t="s">
        <v>284</v>
      </c>
      <c r="P54" s="11"/>
      <c r="Q54" s="12"/>
      <c r="R54" s="12"/>
      <c r="S54" s="12"/>
      <c r="T54" s="12"/>
      <c r="U54" s="12"/>
      <c r="V54" s="12"/>
      <c r="W54" s="12"/>
      <c r="X54" s="13"/>
    </row>
    <row r="55" spans="1:24" ht="15.75" customHeight="1">
      <c r="A55" t="s">
        <v>704</v>
      </c>
      <c r="B55" s="23" t="s">
        <v>285</v>
      </c>
      <c r="C55" s="7" t="s">
        <v>286</v>
      </c>
      <c r="D55" s="7"/>
      <c r="E55" s="6" t="s">
        <v>287</v>
      </c>
      <c r="F55" s="6" t="s">
        <v>287</v>
      </c>
      <c r="G55" s="8">
        <v>41.82</v>
      </c>
      <c r="H55" s="8">
        <v>-83.36</v>
      </c>
      <c r="I55" s="6" t="s">
        <v>35</v>
      </c>
      <c r="J55" s="9">
        <v>42125</v>
      </c>
      <c r="K55" s="7" t="s">
        <v>36</v>
      </c>
      <c r="L55" s="10" t="s">
        <v>91</v>
      </c>
      <c r="M55" s="6" t="s">
        <v>92</v>
      </c>
      <c r="N55" s="6" t="s">
        <v>93</v>
      </c>
      <c r="O55" s="6" t="s">
        <v>288</v>
      </c>
      <c r="P55" s="11"/>
      <c r="Q55" s="12"/>
      <c r="R55" s="12"/>
      <c r="S55" s="12"/>
      <c r="T55" s="12"/>
      <c r="U55" s="12"/>
      <c r="V55" s="12"/>
      <c r="W55" s="12"/>
      <c r="X55" s="13"/>
    </row>
    <row r="56" spans="1:24" ht="15.75" customHeight="1">
      <c r="A56" t="s">
        <v>704</v>
      </c>
      <c r="B56" s="6" t="s">
        <v>289</v>
      </c>
      <c r="C56" s="7" t="s">
        <v>290</v>
      </c>
      <c r="D56" s="7"/>
      <c r="E56" s="6" t="s">
        <v>291</v>
      </c>
      <c r="F56" s="6"/>
      <c r="G56" s="22">
        <v>47.120139999999999</v>
      </c>
      <c r="H56" s="22">
        <v>-88.552869999999999</v>
      </c>
      <c r="I56" s="8" t="s">
        <v>218</v>
      </c>
      <c r="J56" s="34">
        <v>43040</v>
      </c>
      <c r="K56" s="7" t="s">
        <v>36</v>
      </c>
      <c r="L56" s="10" t="s">
        <v>70</v>
      </c>
      <c r="M56" s="6" t="s">
        <v>54</v>
      </c>
      <c r="N56" s="6" t="s">
        <v>39</v>
      </c>
      <c r="O56" s="6" t="s">
        <v>292</v>
      </c>
      <c r="P56" s="12"/>
      <c r="Q56" s="12"/>
      <c r="R56" s="12"/>
      <c r="S56" s="12"/>
      <c r="T56" s="12"/>
      <c r="U56" s="12"/>
      <c r="V56" s="12"/>
      <c r="W56" s="12"/>
      <c r="X56" s="13"/>
    </row>
    <row r="57" spans="1:24" ht="15.75" customHeight="1">
      <c r="A57" t="s">
        <v>704</v>
      </c>
      <c r="B57" s="23" t="s">
        <v>293</v>
      </c>
      <c r="C57" s="7"/>
      <c r="D57" s="7" t="s">
        <v>293</v>
      </c>
      <c r="E57" s="6" t="s">
        <v>294</v>
      </c>
      <c r="F57" s="6" t="s">
        <v>295</v>
      </c>
      <c r="G57" s="8">
        <v>46.720999999999997</v>
      </c>
      <c r="H57" s="8">
        <v>-87.412000000000006</v>
      </c>
      <c r="I57" s="6" t="s">
        <v>218</v>
      </c>
      <c r="J57" s="9">
        <v>40457</v>
      </c>
      <c r="K57" s="7" t="s">
        <v>36</v>
      </c>
      <c r="L57" s="10" t="s">
        <v>70</v>
      </c>
      <c r="M57" s="6" t="s">
        <v>296</v>
      </c>
      <c r="N57" s="6" t="s">
        <v>297</v>
      </c>
      <c r="O57" s="6" t="s">
        <v>298</v>
      </c>
      <c r="P57" s="12"/>
      <c r="Q57" s="12"/>
      <c r="R57" s="12"/>
      <c r="S57" s="12"/>
      <c r="T57" s="12"/>
      <c r="U57" s="12"/>
      <c r="V57" s="12"/>
      <c r="W57" s="12"/>
      <c r="X57" s="13"/>
    </row>
    <row r="58" spans="1:24" ht="15.75" customHeight="1">
      <c r="A58" t="s">
        <v>704</v>
      </c>
      <c r="B58" s="54" t="s">
        <v>299</v>
      </c>
      <c r="C58" s="54"/>
      <c r="D58" s="54"/>
      <c r="E58" s="54" t="s">
        <v>300</v>
      </c>
      <c r="F58" s="54" t="s">
        <v>301</v>
      </c>
      <c r="G58" s="55">
        <v>43.24</v>
      </c>
      <c r="H58" s="55">
        <v>-86.28</v>
      </c>
      <c r="I58" s="54" t="s">
        <v>35</v>
      </c>
      <c r="J58" s="56">
        <v>40703</v>
      </c>
      <c r="K58" s="54" t="s">
        <v>36</v>
      </c>
      <c r="L58" s="57" t="s">
        <v>70</v>
      </c>
      <c r="M58" s="54" t="s">
        <v>302</v>
      </c>
      <c r="N58" s="54" t="s">
        <v>39</v>
      </c>
      <c r="O58" s="58" t="s">
        <v>303</v>
      </c>
      <c r="P58" s="54" t="s">
        <v>304</v>
      </c>
      <c r="Q58" s="12"/>
      <c r="R58" s="12"/>
      <c r="S58" s="12"/>
      <c r="T58" s="12"/>
      <c r="U58" s="12"/>
      <c r="V58" s="12"/>
      <c r="W58" s="12"/>
      <c r="X58" s="13"/>
    </row>
    <row r="59" spans="1:24" ht="15.75" customHeight="1">
      <c r="A59" t="s">
        <v>704</v>
      </c>
      <c r="B59" s="6" t="s">
        <v>305</v>
      </c>
      <c r="C59" s="7"/>
      <c r="D59" s="7"/>
      <c r="E59" s="24" t="s">
        <v>306</v>
      </c>
      <c r="F59" s="6"/>
      <c r="G59" s="59">
        <v>41.055833333333332</v>
      </c>
      <c r="H59" s="59">
        <v>-83.688055555555565</v>
      </c>
      <c r="I59" s="8" t="s">
        <v>203</v>
      </c>
      <c r="J59" s="6" t="s">
        <v>146</v>
      </c>
      <c r="K59" s="7" t="s">
        <v>36</v>
      </c>
      <c r="L59" s="46" t="s">
        <v>307</v>
      </c>
      <c r="M59" s="6" t="s">
        <v>308</v>
      </c>
      <c r="N59" s="6" t="s">
        <v>39</v>
      </c>
      <c r="O59" s="6" t="s">
        <v>309</v>
      </c>
      <c r="P59" s="11" t="s">
        <v>310</v>
      </c>
      <c r="Q59" s="12"/>
      <c r="R59" s="12"/>
      <c r="S59" s="12"/>
      <c r="T59" s="12"/>
      <c r="U59" s="12"/>
      <c r="V59" s="12"/>
      <c r="W59" s="12"/>
      <c r="X59" s="13"/>
    </row>
    <row r="60" spans="1:24" ht="15.75" customHeight="1">
      <c r="A60" t="s">
        <v>704</v>
      </c>
      <c r="B60" s="6" t="s">
        <v>311</v>
      </c>
      <c r="C60" s="7"/>
      <c r="D60" s="7"/>
      <c r="E60" s="24" t="s">
        <v>312</v>
      </c>
      <c r="F60" s="6"/>
      <c r="G60" s="59">
        <v>41.037300000000002</v>
      </c>
      <c r="H60" s="59">
        <v>-83.076599999999999</v>
      </c>
      <c r="I60" s="8" t="s">
        <v>203</v>
      </c>
      <c r="J60" s="6" t="s">
        <v>146</v>
      </c>
      <c r="K60" s="7" t="s">
        <v>36</v>
      </c>
      <c r="L60" s="46" t="s">
        <v>313</v>
      </c>
      <c r="M60" s="6" t="s">
        <v>308</v>
      </c>
      <c r="N60" s="6" t="s">
        <v>39</v>
      </c>
      <c r="O60" s="6" t="s">
        <v>314</v>
      </c>
      <c r="P60" s="11" t="s">
        <v>310</v>
      </c>
      <c r="Q60" s="12"/>
      <c r="R60" s="12"/>
      <c r="S60" s="12"/>
      <c r="T60" s="12"/>
      <c r="U60" s="12"/>
      <c r="V60" s="12"/>
      <c r="W60" s="12"/>
      <c r="X60" s="13"/>
    </row>
    <row r="61" spans="1:24" ht="15.75" customHeight="1">
      <c r="A61" t="s">
        <v>704</v>
      </c>
      <c r="B61" s="6" t="s">
        <v>315</v>
      </c>
      <c r="C61" s="7"/>
      <c r="D61" s="7"/>
      <c r="E61" s="24" t="s">
        <v>316</v>
      </c>
      <c r="F61" s="6"/>
      <c r="G61" s="59">
        <v>41.449444444444438</v>
      </c>
      <c r="H61" s="59">
        <v>-83.361388888888882</v>
      </c>
      <c r="I61" s="8" t="s">
        <v>203</v>
      </c>
      <c r="J61" s="6" t="s">
        <v>146</v>
      </c>
      <c r="K61" s="7" t="s">
        <v>36</v>
      </c>
      <c r="L61" s="60" t="s">
        <v>317</v>
      </c>
      <c r="M61" s="6" t="s">
        <v>308</v>
      </c>
      <c r="N61" s="6" t="s">
        <v>39</v>
      </c>
      <c r="O61" s="6" t="s">
        <v>318</v>
      </c>
      <c r="P61" s="11" t="s">
        <v>310</v>
      </c>
      <c r="Q61" s="12"/>
      <c r="R61" s="12"/>
      <c r="S61" s="12"/>
      <c r="T61" s="12"/>
      <c r="U61" s="12"/>
      <c r="V61" s="12"/>
      <c r="W61" s="12"/>
      <c r="X61" s="13"/>
    </row>
    <row r="62" spans="1:24" ht="137.25" customHeight="1">
      <c r="A62" t="s">
        <v>704</v>
      </c>
      <c r="B62" s="6" t="s">
        <v>319</v>
      </c>
      <c r="C62" s="7"/>
      <c r="D62" s="7"/>
      <c r="E62" s="24" t="s">
        <v>320</v>
      </c>
      <c r="F62" s="6"/>
      <c r="G62" s="59">
        <v>41.113611111111112</v>
      </c>
      <c r="H62" s="59">
        <v>-83.168333333333337</v>
      </c>
      <c r="I62" s="8" t="s">
        <v>203</v>
      </c>
      <c r="J62" s="6" t="s">
        <v>146</v>
      </c>
      <c r="K62" s="7" t="s">
        <v>36</v>
      </c>
      <c r="L62" s="60" t="s">
        <v>321</v>
      </c>
      <c r="M62" s="6" t="s">
        <v>308</v>
      </c>
      <c r="N62" s="6" t="s">
        <v>39</v>
      </c>
      <c r="O62" s="6" t="s">
        <v>322</v>
      </c>
      <c r="P62" s="11" t="s">
        <v>310</v>
      </c>
      <c r="Q62" s="12"/>
      <c r="R62" s="12"/>
      <c r="S62" s="12"/>
      <c r="T62" s="12"/>
      <c r="U62" s="12"/>
      <c r="V62" s="12"/>
      <c r="W62" s="12"/>
      <c r="X62" s="13"/>
    </row>
    <row r="63" spans="1:24" ht="15.75" customHeight="1">
      <c r="A63" t="s">
        <v>704</v>
      </c>
      <c r="B63" s="6" t="s">
        <v>323</v>
      </c>
      <c r="C63" s="7"/>
      <c r="D63" s="7"/>
      <c r="E63" s="24" t="s">
        <v>324</v>
      </c>
      <c r="F63" s="6"/>
      <c r="G63" s="59">
        <v>41.307830699999997</v>
      </c>
      <c r="H63" s="59">
        <v>-83.158808800000003</v>
      </c>
      <c r="I63" s="8" t="s">
        <v>203</v>
      </c>
      <c r="J63" s="6" t="s">
        <v>146</v>
      </c>
      <c r="K63" s="7" t="s">
        <v>36</v>
      </c>
      <c r="L63" s="46" t="s">
        <v>325</v>
      </c>
      <c r="M63" s="6" t="s">
        <v>308</v>
      </c>
      <c r="N63" s="6" t="s">
        <v>39</v>
      </c>
      <c r="O63" s="6" t="s">
        <v>326</v>
      </c>
      <c r="P63" s="11" t="s">
        <v>310</v>
      </c>
      <c r="Q63" s="12"/>
      <c r="R63" s="12"/>
      <c r="S63" s="12"/>
      <c r="T63" s="12"/>
      <c r="U63" s="12"/>
      <c r="V63" s="12"/>
      <c r="W63" s="12"/>
      <c r="X63" s="13"/>
    </row>
    <row r="64" spans="1:24" ht="15.75" customHeight="1">
      <c r="A64" t="s">
        <v>704</v>
      </c>
      <c r="B64" s="6" t="s">
        <v>327</v>
      </c>
      <c r="C64" s="7"/>
      <c r="D64" s="7"/>
      <c r="E64" s="24" t="s">
        <v>328</v>
      </c>
      <c r="F64" s="6"/>
      <c r="G64" s="59">
        <v>41.356388888888887</v>
      </c>
      <c r="H64" s="59">
        <v>-84.05083333333333</v>
      </c>
      <c r="I64" s="8" t="s">
        <v>203</v>
      </c>
      <c r="J64" s="6" t="s">
        <v>146</v>
      </c>
      <c r="K64" s="7" t="s">
        <v>36</v>
      </c>
      <c r="L64" s="46" t="s">
        <v>329</v>
      </c>
      <c r="M64" s="6" t="s">
        <v>308</v>
      </c>
      <c r="N64" s="6" t="s">
        <v>39</v>
      </c>
      <c r="O64" s="6" t="s">
        <v>309</v>
      </c>
      <c r="P64" s="11" t="s">
        <v>310</v>
      </c>
      <c r="Q64" s="12"/>
      <c r="R64" s="12"/>
      <c r="S64" s="12"/>
      <c r="T64" s="12"/>
      <c r="U64" s="12"/>
      <c r="V64" s="12"/>
      <c r="W64" s="12"/>
      <c r="X64" s="13"/>
    </row>
    <row r="65" spans="1:24" ht="15.75" customHeight="1">
      <c r="A65" t="s">
        <v>704</v>
      </c>
      <c r="B65" s="6" t="s">
        <v>330</v>
      </c>
      <c r="C65" s="7"/>
      <c r="D65" s="7"/>
      <c r="E65" s="24" t="s">
        <v>331</v>
      </c>
      <c r="F65" s="6"/>
      <c r="G65" s="59">
        <v>41.504444444444445</v>
      </c>
      <c r="H65" s="59">
        <v>-84.429722222222225</v>
      </c>
      <c r="I65" s="8" t="s">
        <v>203</v>
      </c>
      <c r="J65" s="6" t="s">
        <v>146</v>
      </c>
      <c r="K65" s="7" t="s">
        <v>36</v>
      </c>
      <c r="L65" s="46" t="s">
        <v>332</v>
      </c>
      <c r="M65" s="6" t="s">
        <v>308</v>
      </c>
      <c r="N65" s="6" t="s">
        <v>39</v>
      </c>
      <c r="O65" s="6" t="s">
        <v>333</v>
      </c>
      <c r="P65" s="11" t="s">
        <v>310</v>
      </c>
      <c r="Q65" s="12"/>
      <c r="R65" s="12"/>
      <c r="S65" s="12"/>
      <c r="T65" s="12"/>
      <c r="U65" s="12"/>
      <c r="V65" s="12"/>
      <c r="W65" s="12"/>
      <c r="X65" s="13"/>
    </row>
    <row r="66" spans="1:24" ht="15.75" customHeight="1">
      <c r="A66" t="s">
        <v>704</v>
      </c>
      <c r="B66" s="6" t="s">
        <v>334</v>
      </c>
      <c r="C66" s="7"/>
      <c r="D66" s="7"/>
      <c r="E66" s="24" t="s">
        <v>335</v>
      </c>
      <c r="F66" s="6"/>
      <c r="G66" s="59">
        <v>41.361666666666665</v>
      </c>
      <c r="H66" s="59">
        <v>-84.691111111111113</v>
      </c>
      <c r="I66" s="8" t="s">
        <v>203</v>
      </c>
      <c r="J66" s="6" t="s">
        <v>146</v>
      </c>
      <c r="K66" s="7" t="s">
        <v>36</v>
      </c>
      <c r="L66" s="46" t="s">
        <v>336</v>
      </c>
      <c r="M66" s="6" t="s">
        <v>308</v>
      </c>
      <c r="N66" s="6" t="s">
        <v>39</v>
      </c>
      <c r="O66" s="6" t="s">
        <v>337</v>
      </c>
      <c r="P66" s="11" t="s">
        <v>310</v>
      </c>
      <c r="Q66" s="52"/>
      <c r="R66" s="52"/>
      <c r="S66" s="52"/>
      <c r="T66" s="52"/>
      <c r="U66" s="52"/>
      <c r="V66" s="52"/>
      <c r="W66" s="52"/>
      <c r="X66" s="53"/>
    </row>
    <row r="67" spans="1:24" ht="15.75" customHeight="1">
      <c r="A67" t="s">
        <v>704</v>
      </c>
      <c r="B67" s="6" t="s">
        <v>338</v>
      </c>
      <c r="C67" s="7"/>
      <c r="D67" s="7"/>
      <c r="E67" s="24" t="s">
        <v>339</v>
      </c>
      <c r="F67" s="6"/>
      <c r="G67" s="59">
        <v>41.268500000000003</v>
      </c>
      <c r="H67" s="59">
        <v>-84.021100000000004</v>
      </c>
      <c r="I67" s="8" t="s">
        <v>203</v>
      </c>
      <c r="J67" s="6" t="s">
        <v>146</v>
      </c>
      <c r="K67" s="7" t="s">
        <v>36</v>
      </c>
      <c r="L67" s="46" t="s">
        <v>340</v>
      </c>
      <c r="M67" s="6" t="s">
        <v>308</v>
      </c>
      <c r="N67" s="6" t="s">
        <v>39</v>
      </c>
      <c r="O67" s="6" t="s">
        <v>341</v>
      </c>
      <c r="P67" s="11" t="s">
        <v>310</v>
      </c>
      <c r="Q67" s="12"/>
      <c r="R67" s="12"/>
      <c r="S67" s="12"/>
      <c r="T67" s="12"/>
      <c r="U67" s="12"/>
      <c r="V67" s="12"/>
      <c r="W67" s="12"/>
      <c r="X67" s="13"/>
    </row>
    <row r="68" spans="1:24" ht="15.75" customHeight="1">
      <c r="A68" t="s">
        <v>704</v>
      </c>
      <c r="B68" s="6" t="s">
        <v>342</v>
      </c>
      <c r="C68" s="7"/>
      <c r="D68" s="7"/>
      <c r="E68" s="24" t="s">
        <v>343</v>
      </c>
      <c r="F68" s="6"/>
      <c r="G68" s="59">
        <v>41.609444444444449</v>
      </c>
      <c r="H68" s="59">
        <v>-83.68416666666667</v>
      </c>
      <c r="I68" s="8" t="s">
        <v>203</v>
      </c>
      <c r="J68" s="6" t="s">
        <v>146</v>
      </c>
      <c r="K68" s="7" t="s">
        <v>36</v>
      </c>
      <c r="L68" s="46" t="s">
        <v>344</v>
      </c>
      <c r="M68" s="6" t="s">
        <v>308</v>
      </c>
      <c r="N68" s="6" t="s">
        <v>39</v>
      </c>
      <c r="O68" s="6" t="s">
        <v>341</v>
      </c>
      <c r="P68" s="11" t="s">
        <v>310</v>
      </c>
      <c r="Q68" s="12"/>
      <c r="R68" s="12"/>
      <c r="S68" s="12"/>
      <c r="T68" s="12"/>
      <c r="U68" s="12"/>
      <c r="V68" s="12"/>
      <c r="W68" s="12"/>
      <c r="X68" s="13"/>
    </row>
    <row r="69" spans="1:24" ht="15.75" customHeight="1">
      <c r="A69" t="s">
        <v>704</v>
      </c>
      <c r="B69" s="23" t="s">
        <v>345</v>
      </c>
      <c r="C69" s="7"/>
      <c r="D69" s="23" t="s">
        <v>345</v>
      </c>
      <c r="E69" s="23" t="s">
        <v>346</v>
      </c>
      <c r="F69" s="23"/>
      <c r="G69" s="25">
        <v>41.780999999999999</v>
      </c>
      <c r="H69" s="25">
        <v>-87.572999999999993</v>
      </c>
      <c r="I69" s="25" t="s">
        <v>218</v>
      </c>
      <c r="J69" s="23" t="s">
        <v>146</v>
      </c>
      <c r="K69" s="23" t="s">
        <v>36</v>
      </c>
      <c r="L69" s="10" t="s">
        <v>70</v>
      </c>
      <c r="M69" s="23" t="s">
        <v>347</v>
      </c>
      <c r="N69" s="23" t="s">
        <v>148</v>
      </c>
      <c r="O69" s="6" t="s">
        <v>348</v>
      </c>
      <c r="P69" s="12" t="s">
        <v>349</v>
      </c>
      <c r="Q69" s="12"/>
      <c r="R69" s="12"/>
      <c r="S69" s="12"/>
      <c r="T69" s="12"/>
      <c r="U69" s="12"/>
      <c r="V69" s="12"/>
      <c r="W69" s="12"/>
      <c r="X69" s="13"/>
    </row>
    <row r="70" spans="1:24" ht="15.75" customHeight="1">
      <c r="A70" t="s">
        <v>704</v>
      </c>
      <c r="B70" s="6" t="s">
        <v>350</v>
      </c>
      <c r="C70" s="7"/>
      <c r="D70" s="7"/>
      <c r="E70" s="24" t="s">
        <v>351</v>
      </c>
      <c r="F70" s="24"/>
      <c r="G70" s="33">
        <v>41.777000000000001</v>
      </c>
      <c r="H70" s="16">
        <v>-81.205119999999994</v>
      </c>
      <c r="I70" s="8" t="s">
        <v>203</v>
      </c>
      <c r="J70" s="45">
        <v>44652</v>
      </c>
      <c r="K70" s="7" t="s">
        <v>36</v>
      </c>
      <c r="L70" s="35" t="s">
        <v>352</v>
      </c>
      <c r="M70" s="24" t="s">
        <v>353</v>
      </c>
      <c r="N70" s="6" t="s">
        <v>148</v>
      </c>
      <c r="O70" s="6" t="s">
        <v>354</v>
      </c>
      <c r="P70" s="11" t="s">
        <v>355</v>
      </c>
      <c r="Q70" s="12"/>
      <c r="R70" s="12"/>
      <c r="S70" s="12"/>
      <c r="T70" s="12"/>
      <c r="U70" s="12"/>
      <c r="V70" s="12"/>
      <c r="W70" s="12"/>
      <c r="X70" s="13"/>
    </row>
    <row r="71" spans="1:24" ht="15.75" customHeight="1">
      <c r="A71" t="s">
        <v>704</v>
      </c>
      <c r="B71" s="6" t="s">
        <v>356</v>
      </c>
      <c r="C71" s="7"/>
      <c r="D71" s="7"/>
      <c r="E71" s="24" t="s">
        <v>357</v>
      </c>
      <c r="F71" s="24"/>
      <c r="G71" s="33">
        <v>41.693600000000004</v>
      </c>
      <c r="H71" s="16">
        <v>-81.407799999999995</v>
      </c>
      <c r="I71" s="8" t="s">
        <v>203</v>
      </c>
      <c r="J71" s="6" t="s">
        <v>197</v>
      </c>
      <c r="K71" s="7" t="s">
        <v>70</v>
      </c>
      <c r="L71" s="26" t="s">
        <v>358</v>
      </c>
      <c r="M71" s="24" t="s">
        <v>353</v>
      </c>
      <c r="N71" s="6" t="s">
        <v>148</v>
      </c>
      <c r="O71" s="6" t="s">
        <v>359</v>
      </c>
      <c r="P71" s="11" t="s">
        <v>360</v>
      </c>
      <c r="Q71" s="12"/>
      <c r="R71" s="12"/>
      <c r="S71" s="12"/>
      <c r="T71" s="12"/>
      <c r="U71" s="12"/>
      <c r="V71" s="12"/>
      <c r="W71" s="12"/>
      <c r="X71" s="13"/>
    </row>
    <row r="72" spans="1:24" ht="15.75" customHeight="1">
      <c r="A72" t="s">
        <v>704</v>
      </c>
      <c r="B72" s="23" t="s">
        <v>361</v>
      </c>
      <c r="C72" s="7" t="s">
        <v>362</v>
      </c>
      <c r="D72" s="7"/>
      <c r="E72" s="6" t="s">
        <v>363</v>
      </c>
      <c r="F72" s="6" t="s">
        <v>363</v>
      </c>
      <c r="G72" s="8">
        <v>41.67</v>
      </c>
      <c r="H72" s="8">
        <v>-83.29</v>
      </c>
      <c r="I72" s="6" t="s">
        <v>203</v>
      </c>
      <c r="J72" s="9">
        <v>42327</v>
      </c>
      <c r="K72" s="7" t="s">
        <v>36</v>
      </c>
      <c r="L72" s="10" t="s">
        <v>70</v>
      </c>
      <c r="M72" s="6" t="s">
        <v>364</v>
      </c>
      <c r="N72" s="6" t="s">
        <v>72</v>
      </c>
      <c r="O72" s="6" t="s">
        <v>365</v>
      </c>
      <c r="P72" s="11" t="s">
        <v>366</v>
      </c>
      <c r="Q72" s="12"/>
      <c r="R72" s="12"/>
      <c r="S72" s="12"/>
      <c r="T72" s="12"/>
      <c r="U72" s="12"/>
      <c r="V72" s="12"/>
      <c r="W72" s="12"/>
      <c r="X72" s="13"/>
    </row>
    <row r="73" spans="1:24" ht="15.75" customHeight="1">
      <c r="A73" t="s">
        <v>704</v>
      </c>
      <c r="B73" s="23" t="s">
        <v>367</v>
      </c>
      <c r="C73" s="7" t="s">
        <v>368</v>
      </c>
      <c r="D73" s="7"/>
      <c r="E73" s="6" t="s">
        <v>369</v>
      </c>
      <c r="F73" s="6" t="s">
        <v>369</v>
      </c>
      <c r="G73" s="8">
        <v>41.52</v>
      </c>
      <c r="H73" s="8">
        <v>-81.010000000000005</v>
      </c>
      <c r="I73" s="6" t="s">
        <v>203</v>
      </c>
      <c r="J73" s="9">
        <v>42125</v>
      </c>
      <c r="K73" s="7" t="s">
        <v>36</v>
      </c>
      <c r="L73" s="10" t="s">
        <v>70</v>
      </c>
      <c r="M73" s="6" t="s">
        <v>370</v>
      </c>
      <c r="N73" s="6" t="s">
        <v>148</v>
      </c>
      <c r="O73" s="6" t="s">
        <v>371</v>
      </c>
      <c r="P73" s="11" t="s">
        <v>366</v>
      </c>
      <c r="Q73" s="12"/>
      <c r="R73" s="12"/>
      <c r="S73" s="12"/>
      <c r="T73" s="12"/>
      <c r="U73" s="12"/>
      <c r="V73" s="12"/>
      <c r="W73" s="12"/>
      <c r="X73" s="13"/>
    </row>
    <row r="74" spans="1:24" ht="15.75" customHeight="1">
      <c r="A74" t="s">
        <v>704</v>
      </c>
      <c r="B74" s="6" t="s">
        <v>372</v>
      </c>
      <c r="C74" s="19" t="s">
        <v>373</v>
      </c>
      <c r="D74" s="24"/>
      <c r="E74" s="6" t="s">
        <v>374</v>
      </c>
      <c r="F74" s="6" t="s">
        <v>374</v>
      </c>
      <c r="G74" s="22">
        <v>41.462969999999999</v>
      </c>
      <c r="H74" s="22">
        <v>-82.650149999999996</v>
      </c>
      <c r="I74" s="6" t="s">
        <v>203</v>
      </c>
      <c r="J74" s="18">
        <v>43191</v>
      </c>
      <c r="K74" s="19" t="s">
        <v>36</v>
      </c>
      <c r="L74" s="10" t="s">
        <v>70</v>
      </c>
      <c r="M74" s="6" t="s">
        <v>226</v>
      </c>
      <c r="N74" s="6" t="s">
        <v>39</v>
      </c>
      <c r="O74" s="6" t="s">
        <v>375</v>
      </c>
      <c r="P74" s="11" t="s">
        <v>366</v>
      </c>
      <c r="Q74" s="12"/>
      <c r="R74" s="12"/>
      <c r="S74" s="12"/>
      <c r="T74" s="12"/>
      <c r="U74" s="12"/>
      <c r="V74" s="12"/>
      <c r="W74" s="12"/>
      <c r="X74" s="13"/>
    </row>
    <row r="75" spans="1:24" ht="15.75" customHeight="1">
      <c r="A75" t="s">
        <v>704</v>
      </c>
      <c r="B75" s="23" t="s">
        <v>376</v>
      </c>
      <c r="C75" s="7" t="s">
        <v>377</v>
      </c>
      <c r="D75" s="7"/>
      <c r="E75" s="6" t="s">
        <v>378</v>
      </c>
      <c r="F75" s="6" t="s">
        <v>378</v>
      </c>
      <c r="G75" s="8">
        <v>41.45</v>
      </c>
      <c r="H75" s="8">
        <v>-82.22</v>
      </c>
      <c r="I75" s="6" t="s">
        <v>203</v>
      </c>
      <c r="J75" s="9">
        <v>42125</v>
      </c>
      <c r="K75" s="7" t="s">
        <v>36</v>
      </c>
      <c r="L75" s="10" t="s">
        <v>70</v>
      </c>
      <c r="M75" s="6" t="s">
        <v>379</v>
      </c>
      <c r="N75" s="6" t="s">
        <v>148</v>
      </c>
      <c r="O75" s="6" t="s">
        <v>380</v>
      </c>
      <c r="P75" s="11" t="s">
        <v>366</v>
      </c>
      <c r="Q75" s="12"/>
      <c r="R75" s="12"/>
      <c r="S75" s="12"/>
      <c r="T75" s="12"/>
      <c r="U75" s="12"/>
      <c r="V75" s="12"/>
      <c r="W75" s="12"/>
      <c r="X75" s="13"/>
    </row>
    <row r="76" spans="1:24" ht="15.75" customHeight="1">
      <c r="A76" t="s">
        <v>704</v>
      </c>
      <c r="B76" s="6" t="s">
        <v>381</v>
      </c>
      <c r="C76" s="19" t="s">
        <v>382</v>
      </c>
      <c r="D76" s="24"/>
      <c r="E76" s="6" t="s">
        <v>383</v>
      </c>
      <c r="F76" s="6" t="s">
        <v>384</v>
      </c>
      <c r="G76" s="22">
        <v>41.291941999999999</v>
      </c>
      <c r="H76" s="22">
        <v>-82.143261999999993</v>
      </c>
      <c r="I76" s="6" t="s">
        <v>203</v>
      </c>
      <c r="J76" s="9">
        <v>43164</v>
      </c>
      <c r="K76" s="7" t="s">
        <v>36</v>
      </c>
      <c r="L76" s="10" t="s">
        <v>70</v>
      </c>
      <c r="M76" s="6" t="s">
        <v>385</v>
      </c>
      <c r="N76" s="6" t="s">
        <v>148</v>
      </c>
      <c r="O76" s="6" t="s">
        <v>386</v>
      </c>
      <c r="P76" s="11" t="s">
        <v>366</v>
      </c>
      <c r="Q76" s="12"/>
      <c r="R76" s="12"/>
      <c r="S76" s="12"/>
      <c r="T76" s="12"/>
      <c r="U76" s="12"/>
      <c r="V76" s="12"/>
      <c r="W76" s="12"/>
      <c r="X76" s="13"/>
    </row>
    <row r="77" spans="1:24" ht="15.75" customHeight="1">
      <c r="A77" t="s">
        <v>704</v>
      </c>
      <c r="B77" s="23" t="s">
        <v>387</v>
      </c>
      <c r="C77" s="7" t="s">
        <v>388</v>
      </c>
      <c r="D77" s="7"/>
      <c r="E77" s="6" t="s">
        <v>389</v>
      </c>
      <c r="F77" s="6" t="s">
        <v>389</v>
      </c>
      <c r="G77" s="8">
        <v>41.720999999999997</v>
      </c>
      <c r="H77" s="8">
        <v>-81.363</v>
      </c>
      <c r="I77" s="6" t="s">
        <v>203</v>
      </c>
      <c r="J77" s="61">
        <v>42327</v>
      </c>
      <c r="K77" s="7" t="s">
        <v>36</v>
      </c>
      <c r="L77" s="10" t="s">
        <v>70</v>
      </c>
      <c r="M77" s="6" t="s">
        <v>364</v>
      </c>
      <c r="N77" s="6" t="s">
        <v>72</v>
      </c>
      <c r="O77" s="6" t="s">
        <v>390</v>
      </c>
      <c r="P77" s="11" t="s">
        <v>391</v>
      </c>
      <c r="Q77" s="12"/>
      <c r="R77" s="12"/>
      <c r="S77" s="12"/>
      <c r="T77" s="12"/>
      <c r="U77" s="12"/>
      <c r="V77" s="12"/>
      <c r="W77" s="12"/>
      <c r="X77" s="13"/>
    </row>
    <row r="78" spans="1:24" ht="15.75" customHeight="1">
      <c r="A78" t="s">
        <v>704</v>
      </c>
      <c r="B78" s="23" t="s">
        <v>392</v>
      </c>
      <c r="C78" s="29" t="s">
        <v>393</v>
      </c>
      <c r="D78" s="7"/>
      <c r="E78" s="6" t="s">
        <v>394</v>
      </c>
      <c r="F78" s="6" t="s">
        <v>394</v>
      </c>
      <c r="G78" s="8">
        <v>41.54</v>
      </c>
      <c r="H78" s="8">
        <v>-82.73</v>
      </c>
      <c r="I78" s="6" t="s">
        <v>203</v>
      </c>
      <c r="J78" s="62">
        <v>42125</v>
      </c>
      <c r="K78" s="7" t="s">
        <v>36</v>
      </c>
      <c r="L78" s="10" t="s">
        <v>70</v>
      </c>
      <c r="M78" s="6" t="s">
        <v>395</v>
      </c>
      <c r="N78" s="6" t="s">
        <v>148</v>
      </c>
      <c r="O78" s="6" t="s">
        <v>396</v>
      </c>
      <c r="P78" s="11" t="s">
        <v>366</v>
      </c>
      <c r="Q78" s="52"/>
      <c r="R78" s="52"/>
      <c r="S78" s="52"/>
      <c r="T78" s="52"/>
      <c r="U78" s="52"/>
      <c r="V78" s="52"/>
      <c r="W78" s="52"/>
      <c r="X78" s="53"/>
    </row>
    <row r="79" spans="1:24" ht="15.75" customHeight="1">
      <c r="A79" t="s">
        <v>704</v>
      </c>
      <c r="B79" s="63" t="s">
        <v>397</v>
      </c>
      <c r="C79" s="29" t="s">
        <v>398</v>
      </c>
      <c r="D79" s="29"/>
      <c r="E79" s="6" t="s">
        <v>399</v>
      </c>
      <c r="F79" s="6" t="s">
        <v>399</v>
      </c>
      <c r="G79" s="8">
        <v>41.51</v>
      </c>
      <c r="H79" s="8">
        <v>-82.94</v>
      </c>
      <c r="I79" s="6" t="s">
        <v>203</v>
      </c>
      <c r="J79" s="62">
        <v>42125</v>
      </c>
      <c r="K79" s="7" t="s">
        <v>36</v>
      </c>
      <c r="L79" s="10" t="s">
        <v>70</v>
      </c>
      <c r="M79" s="6" t="s">
        <v>400</v>
      </c>
      <c r="N79" s="6" t="s">
        <v>148</v>
      </c>
      <c r="O79" s="6" t="s">
        <v>401</v>
      </c>
      <c r="P79" s="11" t="s">
        <v>366</v>
      </c>
      <c r="Q79" s="12"/>
      <c r="R79" s="12"/>
      <c r="S79" s="12"/>
      <c r="T79" s="12"/>
      <c r="U79" s="12"/>
      <c r="V79" s="12"/>
      <c r="W79" s="12"/>
      <c r="X79" s="13"/>
    </row>
    <row r="80" spans="1:24" ht="15.75" customHeight="1">
      <c r="A80" t="s">
        <v>704</v>
      </c>
      <c r="B80" s="23" t="s">
        <v>402</v>
      </c>
      <c r="C80" s="7" t="s">
        <v>403</v>
      </c>
      <c r="D80" s="7"/>
      <c r="E80" s="6" t="s">
        <v>404</v>
      </c>
      <c r="F80" s="6" t="s">
        <v>404</v>
      </c>
      <c r="G80" s="8">
        <v>41.67</v>
      </c>
      <c r="H80" s="8">
        <v>-83.29</v>
      </c>
      <c r="I80" s="6" t="s">
        <v>203</v>
      </c>
      <c r="J80" s="62">
        <v>42125</v>
      </c>
      <c r="K80" s="7" t="s">
        <v>36</v>
      </c>
      <c r="L80" s="10" t="s">
        <v>70</v>
      </c>
      <c r="M80" s="6" t="s">
        <v>405</v>
      </c>
      <c r="N80" s="6" t="s">
        <v>148</v>
      </c>
      <c r="O80" s="6" t="s">
        <v>406</v>
      </c>
      <c r="P80" s="11" t="s">
        <v>366</v>
      </c>
      <c r="Q80" s="12"/>
      <c r="R80" s="12"/>
      <c r="S80" s="12"/>
      <c r="T80" s="12"/>
      <c r="U80" s="12"/>
      <c r="V80" s="12"/>
      <c r="W80" s="12"/>
      <c r="X80" s="13"/>
    </row>
    <row r="81" spans="1:24" ht="15.75" customHeight="1">
      <c r="A81" t="s">
        <v>704</v>
      </c>
      <c r="B81" s="6" t="s">
        <v>407</v>
      </c>
      <c r="C81" s="7"/>
      <c r="D81" s="7"/>
      <c r="E81" s="28" t="s">
        <v>408</v>
      </c>
      <c r="F81" s="6"/>
      <c r="G81" s="30">
        <v>46.888241000000001</v>
      </c>
      <c r="H81" s="30">
        <v>-91.047996999999995</v>
      </c>
      <c r="I81" s="8" t="s">
        <v>35</v>
      </c>
      <c r="J81" s="64">
        <v>44392</v>
      </c>
      <c r="K81" s="7" t="s">
        <v>36</v>
      </c>
      <c r="L81" s="10" t="s">
        <v>37</v>
      </c>
      <c r="M81" s="6" t="s">
        <v>209</v>
      </c>
      <c r="N81" s="6" t="s">
        <v>39</v>
      </c>
      <c r="O81" s="6" t="s">
        <v>409</v>
      </c>
      <c r="P81" s="11"/>
      <c r="Q81" s="12"/>
      <c r="R81" s="12"/>
      <c r="S81" s="12"/>
      <c r="T81" s="12"/>
      <c r="U81" s="12"/>
      <c r="V81" s="12"/>
      <c r="W81" s="12"/>
      <c r="X81" s="13"/>
    </row>
    <row r="82" spans="1:24" ht="15.75" customHeight="1">
      <c r="A82" t="s">
        <v>704</v>
      </c>
      <c r="B82" s="6" t="s">
        <v>410</v>
      </c>
      <c r="C82" s="7"/>
      <c r="D82" s="7"/>
      <c r="E82" s="28" t="s">
        <v>411</v>
      </c>
      <c r="F82" s="6"/>
      <c r="G82" s="30">
        <v>44.078740000000003</v>
      </c>
      <c r="H82" s="30">
        <v>-88.438239999999993</v>
      </c>
      <c r="I82" s="6"/>
      <c r="J82" s="62">
        <v>44369</v>
      </c>
      <c r="K82" s="7" t="s">
        <v>36</v>
      </c>
      <c r="L82" s="10" t="s">
        <v>70</v>
      </c>
      <c r="M82" s="6" t="s">
        <v>38</v>
      </c>
      <c r="N82" s="6" t="s">
        <v>39</v>
      </c>
      <c r="O82" s="6" t="s">
        <v>412</v>
      </c>
      <c r="P82" s="11"/>
      <c r="Q82" s="12"/>
      <c r="R82" s="12"/>
      <c r="S82" s="12"/>
      <c r="T82" s="12"/>
      <c r="U82" s="12"/>
      <c r="V82" s="12"/>
      <c r="W82" s="12"/>
      <c r="X82" s="13"/>
    </row>
    <row r="83" spans="1:24" ht="15.75" customHeight="1">
      <c r="A83" t="s">
        <v>704</v>
      </c>
      <c r="B83" s="6" t="s">
        <v>413</v>
      </c>
      <c r="C83" s="7"/>
      <c r="D83" s="7"/>
      <c r="E83" s="28" t="s">
        <v>414</v>
      </c>
      <c r="F83" s="6" t="s">
        <v>415</v>
      </c>
      <c r="G83" s="65">
        <v>44.178406000000003</v>
      </c>
      <c r="H83" s="65">
        <v>-88.435850000000002</v>
      </c>
      <c r="I83" s="8" t="s">
        <v>35</v>
      </c>
      <c r="J83" s="66" t="s">
        <v>197</v>
      </c>
      <c r="K83" s="7" t="s">
        <v>70</v>
      </c>
      <c r="L83" s="27" t="s">
        <v>37</v>
      </c>
      <c r="M83" s="6" t="s">
        <v>209</v>
      </c>
      <c r="N83" s="6" t="s">
        <v>39</v>
      </c>
      <c r="O83" s="6" t="s">
        <v>416</v>
      </c>
      <c r="P83" s="11" t="s">
        <v>417</v>
      </c>
      <c r="Q83" s="12"/>
      <c r="R83" s="12"/>
      <c r="S83" s="12"/>
      <c r="T83" s="12"/>
      <c r="U83" s="12"/>
      <c r="V83" s="12"/>
      <c r="W83" s="12"/>
      <c r="X83" s="13"/>
    </row>
    <row r="84" spans="1:24" ht="15.75" customHeight="1">
      <c r="A84" t="s">
        <v>704</v>
      </c>
      <c r="B84" s="6" t="s">
        <v>418</v>
      </c>
      <c r="C84" s="7"/>
      <c r="D84" s="7"/>
      <c r="E84" s="28" t="s">
        <v>419</v>
      </c>
      <c r="F84" s="6" t="s">
        <v>420</v>
      </c>
      <c r="G84" s="65">
        <v>45.168810000000001</v>
      </c>
      <c r="H84" s="65">
        <v>-87.219139999999996</v>
      </c>
      <c r="I84" s="8" t="s">
        <v>35</v>
      </c>
      <c r="J84" s="66" t="s">
        <v>197</v>
      </c>
      <c r="K84" s="7" t="s">
        <v>70</v>
      </c>
      <c r="L84" s="67" t="s">
        <v>37</v>
      </c>
      <c r="M84" s="6" t="s">
        <v>209</v>
      </c>
      <c r="N84" s="6" t="s">
        <v>39</v>
      </c>
      <c r="O84" s="6" t="s">
        <v>421</v>
      </c>
      <c r="P84" s="11" t="s">
        <v>417</v>
      </c>
      <c r="Q84" s="52"/>
      <c r="R84" s="52"/>
      <c r="S84" s="52"/>
      <c r="T84" s="52"/>
      <c r="U84" s="52"/>
      <c r="V84" s="52"/>
      <c r="W84" s="52"/>
      <c r="X84" s="53"/>
    </row>
    <row r="85" spans="1:24" ht="46.5" customHeight="1">
      <c r="A85" t="s">
        <v>704</v>
      </c>
      <c r="B85" s="68" t="s">
        <v>422</v>
      </c>
      <c r="C85" s="69"/>
      <c r="D85" s="68" t="s">
        <v>422</v>
      </c>
      <c r="E85" s="63" t="s">
        <v>423</v>
      </c>
      <c r="F85" s="23"/>
      <c r="G85" s="70">
        <v>41.911999999999999</v>
      </c>
      <c r="H85" s="70">
        <v>-87.623999999999995</v>
      </c>
      <c r="I85" s="25" t="s">
        <v>218</v>
      </c>
      <c r="J85" s="71" t="s">
        <v>424</v>
      </c>
      <c r="K85" s="23" t="s">
        <v>36</v>
      </c>
      <c r="L85" s="10" t="s">
        <v>70</v>
      </c>
      <c r="M85" s="23" t="s">
        <v>347</v>
      </c>
      <c r="N85" s="23" t="s">
        <v>148</v>
      </c>
      <c r="O85" s="6" t="s">
        <v>425</v>
      </c>
      <c r="P85" s="12"/>
      <c r="Q85" s="12"/>
      <c r="R85" s="12"/>
      <c r="S85" s="12"/>
      <c r="T85" s="12"/>
      <c r="U85" s="12"/>
      <c r="V85" s="12"/>
      <c r="W85" s="12"/>
      <c r="X85" s="13"/>
    </row>
    <row r="86" spans="1:24" ht="45" customHeight="1">
      <c r="A86" t="s">
        <v>704</v>
      </c>
      <c r="B86" s="6" t="s">
        <v>426</v>
      </c>
      <c r="C86" s="7" t="s">
        <v>427</v>
      </c>
      <c r="D86" s="7"/>
      <c r="E86" s="28" t="s">
        <v>428</v>
      </c>
      <c r="F86" s="6" t="s">
        <v>429</v>
      </c>
      <c r="G86" s="30">
        <v>42.408999999999999</v>
      </c>
      <c r="H86" s="30">
        <v>-81.635999999999996</v>
      </c>
      <c r="I86" s="6" t="s">
        <v>35</v>
      </c>
      <c r="J86" s="62">
        <v>42563</v>
      </c>
      <c r="K86" s="7" t="s">
        <v>36</v>
      </c>
      <c r="L86" s="72" t="s">
        <v>430</v>
      </c>
      <c r="M86" s="6" t="s">
        <v>431</v>
      </c>
      <c r="N86" s="6" t="s">
        <v>93</v>
      </c>
      <c r="O86" s="6" t="s">
        <v>432</v>
      </c>
      <c r="P86" s="12"/>
      <c r="Q86" s="12"/>
      <c r="R86" s="12"/>
      <c r="S86" s="12"/>
      <c r="T86" s="12"/>
      <c r="U86" s="12"/>
      <c r="V86" s="12"/>
      <c r="W86" s="12"/>
      <c r="X86" s="13"/>
    </row>
    <row r="87" spans="1:24" ht="45" customHeight="1">
      <c r="A87" t="s">
        <v>704</v>
      </c>
      <c r="B87" s="6" t="s">
        <v>433</v>
      </c>
      <c r="C87" s="7"/>
      <c r="D87" s="7"/>
      <c r="E87" s="28" t="s">
        <v>434</v>
      </c>
      <c r="F87" s="6" t="s">
        <v>428</v>
      </c>
      <c r="G87" s="30">
        <v>43.801000000000002</v>
      </c>
      <c r="H87" s="30">
        <v>-79.012</v>
      </c>
      <c r="I87" s="6" t="s">
        <v>35</v>
      </c>
      <c r="J87" s="62">
        <v>42563</v>
      </c>
      <c r="K87" s="7" t="s">
        <v>36</v>
      </c>
      <c r="L87" s="176" t="s">
        <v>430</v>
      </c>
      <c r="M87" s="6" t="s">
        <v>431</v>
      </c>
      <c r="N87" s="6" t="s">
        <v>93</v>
      </c>
      <c r="O87" s="6" t="s">
        <v>435</v>
      </c>
      <c r="P87" s="12" t="s">
        <v>436</v>
      </c>
      <c r="Q87" s="12"/>
      <c r="R87" s="12"/>
      <c r="S87" s="12"/>
      <c r="T87" s="12"/>
      <c r="U87" s="12"/>
      <c r="V87" s="12"/>
      <c r="W87" s="12"/>
      <c r="X87" s="13"/>
    </row>
    <row r="88" spans="1:24" ht="45" customHeight="1">
      <c r="A88" t="s">
        <v>704</v>
      </c>
      <c r="B88" s="6" t="s">
        <v>437</v>
      </c>
      <c r="C88" s="7"/>
      <c r="D88" s="7"/>
      <c r="E88" s="28" t="s">
        <v>438</v>
      </c>
      <c r="F88" s="6" t="s">
        <v>439</v>
      </c>
      <c r="G88" s="30">
        <v>43.573</v>
      </c>
      <c r="H88" s="8">
        <v>-79.513000000000005</v>
      </c>
      <c r="I88" s="6" t="s">
        <v>35</v>
      </c>
      <c r="J88" s="62">
        <v>42563</v>
      </c>
      <c r="K88" s="7" t="s">
        <v>36</v>
      </c>
      <c r="L88" s="73" t="s">
        <v>70</v>
      </c>
      <c r="M88" s="6" t="s">
        <v>431</v>
      </c>
      <c r="N88" s="6" t="s">
        <v>93</v>
      </c>
      <c r="O88" s="6" t="s">
        <v>440</v>
      </c>
      <c r="P88" s="12" t="s">
        <v>436</v>
      </c>
      <c r="Q88" s="12"/>
      <c r="R88" s="12"/>
      <c r="S88" s="12"/>
      <c r="T88" s="12"/>
      <c r="U88" s="12"/>
      <c r="V88" s="12"/>
      <c r="W88" s="12"/>
      <c r="X88" s="13"/>
    </row>
    <row r="89" spans="1:24" ht="70.5" customHeight="1">
      <c r="A89" t="s">
        <v>704</v>
      </c>
      <c r="B89" s="23" t="s">
        <v>441</v>
      </c>
      <c r="C89" s="7" t="s">
        <v>442</v>
      </c>
      <c r="D89" s="7"/>
      <c r="E89" s="6" t="s">
        <v>443</v>
      </c>
      <c r="F89" s="6" t="s">
        <v>443</v>
      </c>
      <c r="G89" s="8">
        <v>41.66</v>
      </c>
      <c r="H89" s="8">
        <v>-82.82</v>
      </c>
      <c r="I89" s="6" t="s">
        <v>35</v>
      </c>
      <c r="J89" s="62">
        <v>42125</v>
      </c>
      <c r="K89" s="7" t="s">
        <v>36</v>
      </c>
      <c r="L89" s="10" t="s">
        <v>70</v>
      </c>
      <c r="M89" s="6" t="s">
        <v>444</v>
      </c>
      <c r="N89" s="6" t="s">
        <v>39</v>
      </c>
      <c r="O89" s="6" t="s">
        <v>445</v>
      </c>
      <c r="P89" s="12"/>
      <c r="Q89" s="12"/>
      <c r="R89" s="12"/>
      <c r="S89" s="12"/>
      <c r="T89" s="12"/>
      <c r="U89" s="12"/>
      <c r="V89" s="12"/>
      <c r="W89" s="12"/>
      <c r="X89" s="13"/>
    </row>
    <row r="90" spans="1:24" ht="108.75" customHeight="1">
      <c r="A90" t="s">
        <v>704</v>
      </c>
      <c r="B90" s="23" t="s">
        <v>446</v>
      </c>
      <c r="C90" s="7" t="s">
        <v>447</v>
      </c>
      <c r="D90" s="7"/>
      <c r="E90" s="28" t="s">
        <v>448</v>
      </c>
      <c r="F90" s="28" t="s">
        <v>448</v>
      </c>
      <c r="G90" s="30">
        <v>41.532769999999999</v>
      </c>
      <c r="H90" s="30">
        <v>-82.461100000000002</v>
      </c>
      <c r="I90" s="6" t="s">
        <v>35</v>
      </c>
      <c r="J90" s="62">
        <v>43258</v>
      </c>
      <c r="K90" s="7" t="s">
        <v>36</v>
      </c>
      <c r="L90" s="10" t="s">
        <v>70</v>
      </c>
      <c r="M90" s="28" t="s">
        <v>444</v>
      </c>
      <c r="N90" s="6" t="s">
        <v>39</v>
      </c>
      <c r="O90" s="6" t="s">
        <v>449</v>
      </c>
      <c r="P90" s="11" t="s">
        <v>366</v>
      </c>
      <c r="Q90" s="12"/>
      <c r="R90" s="12"/>
      <c r="S90" s="12"/>
      <c r="T90" s="12"/>
      <c r="U90" s="12"/>
      <c r="V90" s="12"/>
      <c r="W90" s="12"/>
      <c r="X90" s="13"/>
    </row>
    <row r="91" spans="1:24" ht="15.75" customHeight="1">
      <c r="A91" t="s">
        <v>704</v>
      </c>
      <c r="B91" s="6" t="s">
        <v>450</v>
      </c>
      <c r="C91" s="19" t="s">
        <v>451</v>
      </c>
      <c r="D91" s="24"/>
      <c r="E91" s="28" t="s">
        <v>452</v>
      </c>
      <c r="F91" s="28"/>
      <c r="G91" s="65">
        <v>42.14</v>
      </c>
      <c r="H91" s="65">
        <v>-80.13</v>
      </c>
      <c r="I91" s="6" t="s">
        <v>35</v>
      </c>
      <c r="J91" s="74">
        <v>2016</v>
      </c>
      <c r="K91" s="24" t="s">
        <v>36</v>
      </c>
      <c r="L91" s="10" t="s">
        <v>70</v>
      </c>
      <c r="M91" s="28" t="s">
        <v>115</v>
      </c>
      <c r="N91" s="6" t="s">
        <v>116</v>
      </c>
      <c r="O91" s="6" t="s">
        <v>453</v>
      </c>
      <c r="P91" s="11"/>
      <c r="Q91" s="75"/>
      <c r="R91" s="75"/>
      <c r="S91" s="75"/>
      <c r="T91" s="75"/>
      <c r="U91" s="75"/>
      <c r="V91" s="75"/>
      <c r="W91" s="75"/>
      <c r="X91" s="76"/>
    </row>
    <row r="92" spans="1:24" ht="15.75" customHeight="1">
      <c r="A92" t="s">
        <v>704</v>
      </c>
      <c r="B92" s="6" t="s">
        <v>454</v>
      </c>
      <c r="C92" s="7"/>
      <c r="D92" s="7"/>
      <c r="E92" s="77" t="s">
        <v>455</v>
      </c>
      <c r="F92" s="77"/>
      <c r="G92" s="78">
        <f>45+(24/60)+(23/3600)</f>
        <v>45.406388888888884</v>
      </c>
      <c r="H92" s="79">
        <f>-84-(54/60)-(39/3600)</f>
        <v>-84.910833333333343</v>
      </c>
      <c r="I92" s="8" t="s">
        <v>218</v>
      </c>
      <c r="J92" s="80">
        <v>44682</v>
      </c>
      <c r="K92" s="7" t="s">
        <v>36</v>
      </c>
      <c r="L92" s="35" t="s">
        <v>456</v>
      </c>
      <c r="M92" s="77" t="s">
        <v>231</v>
      </c>
      <c r="N92" s="6" t="s">
        <v>232</v>
      </c>
      <c r="O92" s="36" t="s">
        <v>233</v>
      </c>
      <c r="P92" s="12"/>
      <c r="Q92" s="75"/>
      <c r="R92" s="75"/>
      <c r="S92" s="75"/>
      <c r="T92" s="75"/>
      <c r="U92" s="75"/>
      <c r="V92" s="75"/>
      <c r="W92" s="75"/>
      <c r="X92" s="76"/>
    </row>
    <row r="93" spans="1:24" ht="60" customHeight="1">
      <c r="A93" t="s">
        <v>704</v>
      </c>
      <c r="B93" s="6" t="s">
        <v>457</v>
      </c>
      <c r="C93" s="7"/>
      <c r="D93" s="7"/>
      <c r="E93" s="28" t="s">
        <v>458</v>
      </c>
      <c r="F93" s="28"/>
      <c r="G93" s="79">
        <v>41.68</v>
      </c>
      <c r="H93" s="79">
        <v>-83.25</v>
      </c>
      <c r="I93" s="8" t="s">
        <v>203</v>
      </c>
      <c r="J93" s="66" t="s">
        <v>146</v>
      </c>
      <c r="K93" s="7" t="s">
        <v>36</v>
      </c>
      <c r="L93" s="15" t="s">
        <v>70</v>
      </c>
      <c r="M93" s="28" t="s">
        <v>459</v>
      </c>
      <c r="N93" s="6" t="s">
        <v>93</v>
      </c>
      <c r="O93" s="36" t="s">
        <v>460</v>
      </c>
      <c r="P93" s="12"/>
      <c r="Q93" s="12"/>
      <c r="R93" s="12"/>
      <c r="S93" s="12"/>
      <c r="T93" s="12"/>
      <c r="U93" s="12"/>
      <c r="V93" s="12"/>
      <c r="W93" s="12"/>
      <c r="X93" s="13"/>
    </row>
    <row r="94" spans="1:24" ht="15.75" customHeight="1">
      <c r="A94" t="s">
        <v>704</v>
      </c>
      <c r="B94" s="6" t="s">
        <v>461</v>
      </c>
      <c r="C94" s="7"/>
      <c r="D94" s="7"/>
      <c r="E94" s="28" t="s">
        <v>462</v>
      </c>
      <c r="F94" s="28" t="s">
        <v>463</v>
      </c>
      <c r="G94" s="30">
        <v>47.43</v>
      </c>
      <c r="H94" s="30">
        <v>-89.713300000000004</v>
      </c>
      <c r="I94" s="8" t="s">
        <v>35</v>
      </c>
      <c r="J94" s="62">
        <v>44300</v>
      </c>
      <c r="K94" s="7" t="s">
        <v>36</v>
      </c>
      <c r="L94" s="10" t="s">
        <v>70</v>
      </c>
      <c r="M94" s="28" t="s">
        <v>78</v>
      </c>
      <c r="N94" s="6" t="s">
        <v>39</v>
      </c>
      <c r="O94" s="6" t="s">
        <v>464</v>
      </c>
      <c r="P94" s="11"/>
      <c r="Q94" s="12"/>
      <c r="R94" s="12"/>
      <c r="S94" s="12"/>
      <c r="T94" s="12"/>
      <c r="U94" s="12"/>
      <c r="V94" s="12"/>
      <c r="W94" s="12"/>
      <c r="X94" s="13"/>
    </row>
    <row r="95" spans="1:24" ht="52.5" customHeight="1">
      <c r="A95" t="s">
        <v>704</v>
      </c>
      <c r="B95" s="6" t="s">
        <v>465</v>
      </c>
      <c r="C95" s="19" t="s">
        <v>466</v>
      </c>
      <c r="D95" s="24"/>
      <c r="E95" s="28" t="s">
        <v>467</v>
      </c>
      <c r="F95" s="28" t="s">
        <v>467</v>
      </c>
      <c r="G95" s="65">
        <v>41.288628000000003</v>
      </c>
      <c r="H95" s="65">
        <v>-82.500714000000002</v>
      </c>
      <c r="I95" s="6" t="s">
        <v>203</v>
      </c>
      <c r="J95" s="81">
        <v>43982</v>
      </c>
      <c r="K95" s="24" t="s">
        <v>36</v>
      </c>
      <c r="L95" s="10" t="s">
        <v>70</v>
      </c>
      <c r="M95" s="28" t="s">
        <v>226</v>
      </c>
      <c r="N95" s="6" t="s">
        <v>39</v>
      </c>
      <c r="O95" s="6" t="s">
        <v>468</v>
      </c>
      <c r="P95" s="11"/>
      <c r="Q95" s="12"/>
      <c r="R95" s="12"/>
      <c r="S95" s="12"/>
      <c r="T95" s="12"/>
      <c r="U95" s="12"/>
      <c r="V95" s="12"/>
      <c r="W95" s="12"/>
      <c r="X95" s="13"/>
    </row>
    <row r="96" spans="1:24" ht="15.75" customHeight="1">
      <c r="A96" t="s">
        <v>704</v>
      </c>
      <c r="B96" s="23" t="s">
        <v>469</v>
      </c>
      <c r="C96" s="7" t="s">
        <v>470</v>
      </c>
      <c r="D96" s="7"/>
      <c r="E96" s="6" t="s">
        <v>471</v>
      </c>
      <c r="F96" s="6" t="s">
        <v>472</v>
      </c>
      <c r="G96" s="8">
        <v>41.645814999999999</v>
      </c>
      <c r="H96" s="8">
        <v>-82.812821999999997</v>
      </c>
      <c r="I96" s="6" t="s">
        <v>35</v>
      </c>
      <c r="J96" s="9">
        <v>43647</v>
      </c>
      <c r="K96" s="7" t="s">
        <v>36</v>
      </c>
      <c r="L96" s="10" t="s">
        <v>70</v>
      </c>
      <c r="M96" s="6" t="s">
        <v>473</v>
      </c>
      <c r="N96" s="6" t="s">
        <v>148</v>
      </c>
      <c r="O96" s="6" t="s">
        <v>474</v>
      </c>
      <c r="P96" s="11" t="s">
        <v>366</v>
      </c>
      <c r="Q96" s="12"/>
      <c r="R96" s="12"/>
      <c r="S96" s="12"/>
      <c r="T96" s="12"/>
      <c r="U96" s="12"/>
      <c r="V96" s="12"/>
      <c r="W96" s="12"/>
      <c r="X96" s="13"/>
    </row>
    <row r="97" spans="1:24" ht="15.75" customHeight="1">
      <c r="A97" t="s">
        <v>704</v>
      </c>
      <c r="B97" s="6" t="s">
        <v>475</v>
      </c>
      <c r="C97" s="7"/>
      <c r="D97" s="7"/>
      <c r="E97" s="6" t="s">
        <v>476</v>
      </c>
      <c r="F97" s="6" t="s">
        <v>477</v>
      </c>
      <c r="G97" s="22">
        <v>44.881667</v>
      </c>
      <c r="H97" s="22">
        <v>-87.409986000000004</v>
      </c>
      <c r="I97" s="8" t="s">
        <v>35</v>
      </c>
      <c r="J97" s="34">
        <v>44682</v>
      </c>
      <c r="K97" s="7" t="s">
        <v>36</v>
      </c>
      <c r="L97" s="27" t="s">
        <v>37</v>
      </c>
      <c r="M97" s="6" t="s">
        <v>209</v>
      </c>
      <c r="N97" s="6" t="s">
        <v>39</v>
      </c>
      <c r="O97" s="6" t="s">
        <v>478</v>
      </c>
      <c r="P97" s="11" t="s">
        <v>479</v>
      </c>
      <c r="Q97" s="12"/>
      <c r="R97" s="12"/>
      <c r="S97" s="12"/>
      <c r="T97" s="12"/>
      <c r="U97" s="12"/>
      <c r="V97" s="12"/>
      <c r="W97" s="12"/>
      <c r="X97" s="13"/>
    </row>
    <row r="98" spans="1:24" ht="15.75" customHeight="1">
      <c r="A98" t="s">
        <v>704</v>
      </c>
      <c r="B98" s="23" t="s">
        <v>480</v>
      </c>
      <c r="C98" s="7" t="s">
        <v>481</v>
      </c>
      <c r="D98" s="7"/>
      <c r="E98" s="6" t="s">
        <v>482</v>
      </c>
      <c r="F98" s="6" t="s">
        <v>482</v>
      </c>
      <c r="G98" s="8">
        <v>41.68</v>
      </c>
      <c r="H98" s="8">
        <v>-83.31</v>
      </c>
      <c r="I98" s="6" t="s">
        <v>35</v>
      </c>
      <c r="J98" s="9">
        <v>42125</v>
      </c>
      <c r="K98" s="7" t="s">
        <v>36</v>
      </c>
      <c r="L98" s="10" t="s">
        <v>70</v>
      </c>
      <c r="M98" s="6" t="s">
        <v>483</v>
      </c>
      <c r="N98" s="6" t="s">
        <v>148</v>
      </c>
      <c r="O98" s="6" t="s">
        <v>484</v>
      </c>
      <c r="P98" s="11"/>
      <c r="Q98" s="12"/>
      <c r="R98" s="12"/>
      <c r="S98" s="12"/>
      <c r="T98" s="12"/>
      <c r="U98" s="12"/>
      <c r="V98" s="12"/>
      <c r="W98" s="12"/>
      <c r="X98" s="13"/>
    </row>
    <row r="99" spans="1:24" ht="15.75" customHeight="1">
      <c r="A99" t="s">
        <v>704</v>
      </c>
      <c r="B99" s="23" t="s">
        <v>485</v>
      </c>
      <c r="C99" s="7" t="s">
        <v>486</v>
      </c>
      <c r="D99" s="7"/>
      <c r="E99" s="6" t="s">
        <v>487</v>
      </c>
      <c r="F99" s="6" t="s">
        <v>487</v>
      </c>
      <c r="G99" s="30">
        <v>41.68</v>
      </c>
      <c r="H99" s="30">
        <v>-83.31</v>
      </c>
      <c r="I99" s="6" t="s">
        <v>203</v>
      </c>
      <c r="J99" s="9">
        <v>42125</v>
      </c>
      <c r="K99" s="7" t="s">
        <v>36</v>
      </c>
      <c r="L99" s="10" t="s">
        <v>70</v>
      </c>
      <c r="M99" s="6" t="s">
        <v>483</v>
      </c>
      <c r="N99" s="6" t="s">
        <v>148</v>
      </c>
      <c r="O99" s="6" t="s">
        <v>488</v>
      </c>
      <c r="P99" s="11" t="s">
        <v>366</v>
      </c>
      <c r="Q99" s="12"/>
      <c r="R99" s="12"/>
      <c r="S99" s="12"/>
      <c r="T99" s="12"/>
      <c r="U99" s="12"/>
      <c r="V99" s="12"/>
      <c r="W99" s="12"/>
      <c r="X99" s="13"/>
    </row>
    <row r="100" spans="1:24" ht="15.75" customHeight="1">
      <c r="A100" t="s">
        <v>704</v>
      </c>
      <c r="B100" s="6" t="s">
        <v>489</v>
      </c>
      <c r="C100" s="7" t="s">
        <v>490</v>
      </c>
      <c r="D100" s="7"/>
      <c r="E100" s="6" t="s">
        <v>491</v>
      </c>
      <c r="F100" s="6"/>
      <c r="G100" s="8">
        <v>42.109824000000003</v>
      </c>
      <c r="H100" s="8">
        <v>-80.154184999999998</v>
      </c>
      <c r="I100" s="8" t="s">
        <v>218</v>
      </c>
      <c r="J100" s="6">
        <v>2018</v>
      </c>
      <c r="K100" s="7" t="s">
        <v>36</v>
      </c>
      <c r="L100" s="10" t="s">
        <v>70</v>
      </c>
      <c r="M100" s="6" t="s">
        <v>115</v>
      </c>
      <c r="N100" s="6" t="s">
        <v>116</v>
      </c>
      <c r="O100" s="6" t="s">
        <v>492</v>
      </c>
      <c r="P100" s="11"/>
      <c r="Q100" s="12"/>
      <c r="R100" s="12"/>
      <c r="S100" s="12"/>
      <c r="T100" s="12"/>
      <c r="U100" s="12"/>
      <c r="V100" s="12"/>
      <c r="W100" s="12"/>
      <c r="X100" s="13"/>
    </row>
    <row r="101" spans="1:24" ht="15.75" customHeight="1">
      <c r="A101" t="s">
        <v>704</v>
      </c>
      <c r="B101" s="63" t="s">
        <v>493</v>
      </c>
      <c r="C101" s="7"/>
      <c r="D101" s="23" t="s">
        <v>493</v>
      </c>
      <c r="E101" s="63" t="s">
        <v>494</v>
      </c>
      <c r="F101" s="23"/>
      <c r="G101" s="70">
        <v>41.698999999999998</v>
      </c>
      <c r="H101" s="70">
        <v>-83.259</v>
      </c>
      <c r="I101" s="25" t="s">
        <v>218</v>
      </c>
      <c r="J101" s="23" t="s">
        <v>146</v>
      </c>
      <c r="K101" s="23" t="s">
        <v>36</v>
      </c>
      <c r="L101" s="10" t="s">
        <v>70</v>
      </c>
      <c r="M101" s="23" t="s">
        <v>483</v>
      </c>
      <c r="N101" s="23" t="s">
        <v>148</v>
      </c>
      <c r="O101" s="6" t="s">
        <v>495</v>
      </c>
      <c r="P101" s="11"/>
      <c r="Q101" s="12"/>
      <c r="R101" s="12"/>
      <c r="S101" s="12"/>
      <c r="T101" s="12"/>
      <c r="U101" s="12"/>
      <c r="V101" s="12"/>
      <c r="W101" s="12"/>
      <c r="X101" s="13"/>
    </row>
    <row r="102" spans="1:24" ht="15.75" customHeight="1">
      <c r="A102" t="s">
        <v>704</v>
      </c>
      <c r="B102" s="63" t="s">
        <v>496</v>
      </c>
      <c r="C102" s="7" t="s">
        <v>497</v>
      </c>
      <c r="D102" s="7"/>
      <c r="E102" s="28" t="s">
        <v>498</v>
      </c>
      <c r="F102" s="6" t="s">
        <v>498</v>
      </c>
      <c r="G102" s="30">
        <v>45.57</v>
      </c>
      <c r="H102" s="30">
        <v>-84.67</v>
      </c>
      <c r="I102" s="6" t="s">
        <v>35</v>
      </c>
      <c r="J102" s="9">
        <v>40408</v>
      </c>
      <c r="K102" s="7" t="s">
        <v>36</v>
      </c>
      <c r="L102" s="10" t="s">
        <v>91</v>
      </c>
      <c r="M102" s="6" t="s">
        <v>48</v>
      </c>
      <c r="N102" s="6" t="s">
        <v>39</v>
      </c>
      <c r="O102" s="6" t="s">
        <v>499</v>
      </c>
      <c r="P102" s="11"/>
      <c r="Q102" s="12"/>
      <c r="R102" s="12"/>
      <c r="S102" s="12"/>
      <c r="T102" s="12"/>
      <c r="U102" s="12"/>
      <c r="V102" s="12"/>
      <c r="W102" s="12"/>
      <c r="X102" s="13"/>
    </row>
    <row r="103" spans="1:24" ht="15.75" customHeight="1">
      <c r="A103" t="s">
        <v>704</v>
      </c>
      <c r="B103" s="63" t="s">
        <v>504</v>
      </c>
      <c r="C103" s="7" t="s">
        <v>505</v>
      </c>
      <c r="D103" s="7"/>
      <c r="E103" s="28" t="s">
        <v>506</v>
      </c>
      <c r="F103" s="6" t="s">
        <v>506</v>
      </c>
      <c r="G103" s="30">
        <v>41.72</v>
      </c>
      <c r="H103" s="30">
        <v>-83.37</v>
      </c>
      <c r="I103" s="6" t="s">
        <v>35</v>
      </c>
      <c r="J103" s="9">
        <v>42125</v>
      </c>
      <c r="K103" s="7" t="s">
        <v>36</v>
      </c>
      <c r="L103" s="10" t="s">
        <v>70</v>
      </c>
      <c r="M103" s="6" t="s">
        <v>507</v>
      </c>
      <c r="N103" s="6" t="s">
        <v>39</v>
      </c>
      <c r="O103" s="6" t="s">
        <v>508</v>
      </c>
      <c r="P103" s="11"/>
      <c r="Q103" s="12"/>
      <c r="R103" s="12"/>
      <c r="S103" s="12"/>
      <c r="T103" s="12"/>
      <c r="U103" s="12"/>
      <c r="V103" s="12"/>
      <c r="W103" s="12"/>
      <c r="X103" s="13"/>
    </row>
    <row r="104" spans="1:24" ht="15.75" customHeight="1">
      <c r="A104" t="s">
        <v>704</v>
      </c>
      <c r="B104" s="28" t="s">
        <v>509</v>
      </c>
      <c r="C104" s="7"/>
      <c r="D104" s="7"/>
      <c r="E104" s="86" t="s">
        <v>510</v>
      </c>
      <c r="F104" s="6"/>
      <c r="G104" s="87">
        <v>44.174933333333335</v>
      </c>
      <c r="H104" s="87">
        <v>-81.653166666666664</v>
      </c>
      <c r="I104" s="8" t="s">
        <v>35</v>
      </c>
      <c r="J104" s="6">
        <v>2022</v>
      </c>
      <c r="K104" s="7" t="s">
        <v>36</v>
      </c>
      <c r="L104" s="15" t="s">
        <v>70</v>
      </c>
      <c r="M104" s="6" t="s">
        <v>511</v>
      </c>
      <c r="N104" s="6" t="s">
        <v>39</v>
      </c>
      <c r="O104" s="6" t="s">
        <v>512</v>
      </c>
      <c r="P104" s="12"/>
      <c r="Q104" s="12"/>
      <c r="R104" s="12"/>
      <c r="S104" s="12"/>
      <c r="T104" s="12"/>
      <c r="U104" s="12"/>
      <c r="V104" s="12"/>
      <c r="W104" s="12"/>
      <c r="X104" s="13"/>
    </row>
    <row r="105" spans="1:24" ht="15.75" customHeight="1">
      <c r="A105" t="s">
        <v>704</v>
      </c>
      <c r="B105" s="82" t="s">
        <v>513</v>
      </c>
      <c r="C105" s="39"/>
      <c r="D105" s="39"/>
      <c r="E105" s="83" t="s">
        <v>514</v>
      </c>
      <c r="F105" s="38"/>
      <c r="G105" s="88">
        <v>41.888649999999998</v>
      </c>
      <c r="H105" s="88">
        <v>-82.548516669999998</v>
      </c>
      <c r="I105" s="40" t="s">
        <v>35</v>
      </c>
      <c r="J105" s="48">
        <v>44743</v>
      </c>
      <c r="K105" s="39" t="s">
        <v>36</v>
      </c>
      <c r="L105" s="43" t="s">
        <v>70</v>
      </c>
      <c r="M105" s="38" t="s">
        <v>502</v>
      </c>
      <c r="N105" s="38" t="s">
        <v>39</v>
      </c>
      <c r="O105" s="47"/>
      <c r="P105" s="85" t="s">
        <v>503</v>
      </c>
      <c r="Q105" s="12"/>
      <c r="R105" s="12"/>
      <c r="S105" s="12"/>
      <c r="T105" s="12"/>
      <c r="U105" s="12"/>
      <c r="V105" s="12"/>
      <c r="W105" s="12"/>
      <c r="X105" s="13"/>
    </row>
    <row r="106" spans="1:24" ht="15.75" customHeight="1">
      <c r="A106" t="s">
        <v>704</v>
      </c>
      <c r="B106" s="82" t="s">
        <v>515</v>
      </c>
      <c r="C106" s="39"/>
      <c r="D106" s="39"/>
      <c r="E106" s="83" t="s">
        <v>516</v>
      </c>
      <c r="F106" s="38"/>
      <c r="G106" s="88">
        <v>41.889270000000003</v>
      </c>
      <c r="H106" s="88">
        <v>-82.548233330000002</v>
      </c>
      <c r="I106" s="40" t="s">
        <v>35</v>
      </c>
      <c r="J106" s="48">
        <v>44744</v>
      </c>
      <c r="K106" s="39" t="s">
        <v>36</v>
      </c>
      <c r="L106" s="43" t="s">
        <v>70</v>
      </c>
      <c r="M106" s="38" t="s">
        <v>502</v>
      </c>
      <c r="N106" s="38" t="s">
        <v>39</v>
      </c>
      <c r="O106" s="44" t="s">
        <v>517</v>
      </c>
      <c r="P106" s="89"/>
      <c r="Q106" s="12"/>
      <c r="R106" s="12"/>
      <c r="S106" s="12"/>
      <c r="T106" s="12"/>
      <c r="U106" s="12"/>
      <c r="V106" s="12"/>
      <c r="W106" s="12"/>
      <c r="X106" s="13"/>
    </row>
    <row r="107" spans="1:24" ht="15.75" customHeight="1">
      <c r="A107" t="s">
        <v>704</v>
      </c>
      <c r="B107" s="82" t="s">
        <v>518</v>
      </c>
      <c r="C107" s="39"/>
      <c r="D107" s="39"/>
      <c r="E107" s="83" t="s">
        <v>519</v>
      </c>
      <c r="F107" s="38"/>
      <c r="G107" s="88">
        <v>42.002099999999999</v>
      </c>
      <c r="H107" s="88">
        <v>-82.578033329999997</v>
      </c>
      <c r="I107" s="40" t="s">
        <v>35</v>
      </c>
      <c r="J107" s="48">
        <v>44745</v>
      </c>
      <c r="K107" s="39" t="s">
        <v>36</v>
      </c>
      <c r="L107" s="43" t="s">
        <v>70</v>
      </c>
      <c r="M107" s="38" t="s">
        <v>502</v>
      </c>
      <c r="N107" s="38" t="s">
        <v>39</v>
      </c>
      <c r="O107" s="90"/>
      <c r="P107" s="85" t="s">
        <v>503</v>
      </c>
      <c r="Q107" s="12"/>
      <c r="R107" s="12"/>
      <c r="S107" s="12"/>
      <c r="T107" s="12"/>
      <c r="U107" s="12"/>
      <c r="V107" s="12"/>
      <c r="W107" s="12"/>
      <c r="X107" s="13"/>
    </row>
    <row r="108" spans="1:24" ht="15.75" customHeight="1">
      <c r="A108" t="s">
        <v>704</v>
      </c>
      <c r="B108" s="82" t="s">
        <v>520</v>
      </c>
      <c r="C108" s="39"/>
      <c r="D108" s="39"/>
      <c r="E108" s="83" t="s">
        <v>521</v>
      </c>
      <c r="F108" s="38"/>
      <c r="G108" s="88">
        <v>42.002130559999998</v>
      </c>
      <c r="H108" s="88">
        <v>-82.577793999999997</v>
      </c>
      <c r="I108" s="40" t="s">
        <v>35</v>
      </c>
      <c r="J108" s="48">
        <v>44746</v>
      </c>
      <c r="K108" s="39" t="s">
        <v>36</v>
      </c>
      <c r="L108" s="43" t="s">
        <v>70</v>
      </c>
      <c r="M108" s="38" t="s">
        <v>502</v>
      </c>
      <c r="N108" s="38" t="s">
        <v>39</v>
      </c>
      <c r="O108" s="44" t="s">
        <v>522</v>
      </c>
      <c r="P108" s="85"/>
      <c r="Q108" s="12"/>
      <c r="R108" s="12"/>
      <c r="S108" s="12"/>
      <c r="T108" s="12"/>
      <c r="U108" s="12"/>
      <c r="V108" s="12"/>
      <c r="W108" s="12"/>
      <c r="X108" s="13"/>
    </row>
    <row r="109" spans="1:24" ht="15.75" customHeight="1">
      <c r="A109" t="s">
        <v>704</v>
      </c>
      <c r="B109" s="28" t="s">
        <v>523</v>
      </c>
      <c r="C109" s="7"/>
      <c r="D109" s="7"/>
      <c r="E109" s="28" t="s">
        <v>524</v>
      </c>
      <c r="F109" s="6"/>
      <c r="G109" s="79">
        <f>42+(1/60)+(18.6/3600)</f>
        <v>42.021833333333333</v>
      </c>
      <c r="H109" s="79">
        <f>-82-(40/60)-(10.7/3600)</f>
        <v>-82.669638888888898</v>
      </c>
      <c r="I109" s="8" t="s">
        <v>35</v>
      </c>
      <c r="J109" s="6">
        <v>2022</v>
      </c>
      <c r="K109" s="7" t="s">
        <v>36</v>
      </c>
      <c r="L109" s="15" t="s">
        <v>70</v>
      </c>
      <c r="M109" s="6" t="s">
        <v>511</v>
      </c>
      <c r="N109" s="6" t="s">
        <v>39</v>
      </c>
      <c r="O109" s="6" t="s">
        <v>525</v>
      </c>
      <c r="P109" s="12"/>
      <c r="Q109" s="12"/>
      <c r="R109" s="12"/>
      <c r="S109" s="12"/>
      <c r="T109" s="12"/>
      <c r="U109" s="12"/>
      <c r="V109" s="12"/>
      <c r="W109" s="12"/>
      <c r="X109" s="13"/>
    </row>
    <row r="110" spans="1:24" ht="15.75" customHeight="1">
      <c r="A110" t="s">
        <v>704</v>
      </c>
      <c r="B110" s="6" t="s">
        <v>526</v>
      </c>
      <c r="C110" s="7"/>
      <c r="D110" s="7"/>
      <c r="E110" s="6" t="s">
        <v>527</v>
      </c>
      <c r="F110" s="6" t="s">
        <v>528</v>
      </c>
      <c r="G110" s="79">
        <f>42+1/60+20/3600</f>
        <v>42.022222222222219</v>
      </c>
      <c r="H110" s="79">
        <f>-82-40/60-11.3/3600</f>
        <v>-82.669805555555556</v>
      </c>
      <c r="I110" s="8" t="s">
        <v>203</v>
      </c>
      <c r="J110" s="6">
        <v>2022</v>
      </c>
      <c r="K110" s="7" t="s">
        <v>36</v>
      </c>
      <c r="L110" s="15" t="s">
        <v>70</v>
      </c>
      <c r="M110" s="6" t="s">
        <v>511</v>
      </c>
      <c r="N110" s="6" t="s">
        <v>39</v>
      </c>
      <c r="O110" s="6" t="s">
        <v>529</v>
      </c>
      <c r="P110" s="12"/>
      <c r="Q110" s="12"/>
      <c r="R110" s="12"/>
      <c r="S110" s="12"/>
      <c r="T110" s="12"/>
      <c r="U110" s="12"/>
      <c r="V110" s="12"/>
      <c r="W110" s="12"/>
      <c r="X110" s="13"/>
    </row>
    <row r="111" spans="1:24" ht="15.75" customHeight="1">
      <c r="A111" t="s">
        <v>704</v>
      </c>
      <c r="B111" s="91" t="s">
        <v>530</v>
      </c>
      <c r="C111" s="39"/>
      <c r="D111" s="39"/>
      <c r="E111" s="92" t="s">
        <v>531</v>
      </c>
      <c r="F111" s="38"/>
      <c r="G111" s="42">
        <v>41.996049999999997</v>
      </c>
      <c r="H111" s="42">
        <v>-82.7179</v>
      </c>
      <c r="I111" s="40" t="s">
        <v>35</v>
      </c>
      <c r="J111" s="48">
        <v>44748</v>
      </c>
      <c r="K111" s="39" t="s">
        <v>36</v>
      </c>
      <c r="L111" s="43" t="s">
        <v>70</v>
      </c>
      <c r="M111" s="38" t="s">
        <v>502</v>
      </c>
      <c r="N111" s="38" t="s">
        <v>39</v>
      </c>
      <c r="O111" s="44" t="s">
        <v>532</v>
      </c>
      <c r="P111" s="38"/>
      <c r="Q111" s="12"/>
      <c r="R111" s="12"/>
      <c r="S111" s="12"/>
      <c r="T111" s="12"/>
      <c r="U111" s="12"/>
      <c r="V111" s="12"/>
      <c r="W111" s="12"/>
      <c r="X111" s="13"/>
    </row>
    <row r="112" spans="1:24" ht="15.75" customHeight="1">
      <c r="A112" t="s">
        <v>704</v>
      </c>
      <c r="B112" s="6" t="s">
        <v>533</v>
      </c>
      <c r="C112" s="7"/>
      <c r="D112" s="7"/>
      <c r="E112" s="6" t="s">
        <v>534</v>
      </c>
      <c r="F112" s="6"/>
      <c r="G112" s="8">
        <v>42.131824999999999</v>
      </c>
      <c r="H112" s="8">
        <v>-80.269722000000002</v>
      </c>
      <c r="I112" s="8" t="s">
        <v>35</v>
      </c>
      <c r="J112" s="6">
        <v>2018</v>
      </c>
      <c r="K112" s="7" t="s">
        <v>36</v>
      </c>
      <c r="L112" s="10" t="s">
        <v>70</v>
      </c>
      <c r="M112" s="6" t="s">
        <v>115</v>
      </c>
      <c r="N112" s="6" t="s">
        <v>116</v>
      </c>
      <c r="O112" s="6" t="s">
        <v>535</v>
      </c>
      <c r="P112" s="12"/>
      <c r="Q112" s="12"/>
      <c r="R112" s="12"/>
      <c r="S112" s="12"/>
      <c r="T112" s="12"/>
      <c r="U112" s="12"/>
      <c r="V112" s="12"/>
      <c r="W112" s="12"/>
      <c r="X112" s="13"/>
    </row>
    <row r="113" spans="1:24" ht="15.75" customHeight="1">
      <c r="A113" t="s">
        <v>704</v>
      </c>
      <c r="B113" s="24" t="s">
        <v>536</v>
      </c>
      <c r="C113" s="7"/>
      <c r="D113" s="7"/>
      <c r="E113" s="86" t="s">
        <v>537</v>
      </c>
      <c r="F113" s="6"/>
      <c r="G113" s="93">
        <v>42.755699159999999</v>
      </c>
      <c r="H113" s="93">
        <v>-82.474502560000005</v>
      </c>
      <c r="I113" s="8" t="s">
        <v>203</v>
      </c>
      <c r="J113" s="6">
        <v>2007</v>
      </c>
      <c r="K113" s="7" t="s">
        <v>36</v>
      </c>
      <c r="L113" s="15" t="s">
        <v>70</v>
      </c>
      <c r="M113" s="6" t="s">
        <v>538</v>
      </c>
      <c r="N113" s="6" t="s">
        <v>39</v>
      </c>
      <c r="O113" s="36" t="s">
        <v>539</v>
      </c>
      <c r="P113" s="12"/>
      <c r="Q113" s="12"/>
      <c r="R113" s="12"/>
      <c r="S113" s="12"/>
      <c r="T113" s="12"/>
      <c r="U113" s="12"/>
      <c r="V113" s="12"/>
      <c r="W113" s="12"/>
      <c r="X113" s="13"/>
    </row>
    <row r="114" spans="1:24" ht="15.75" customHeight="1">
      <c r="A114" t="s">
        <v>704</v>
      </c>
      <c r="B114" s="24" t="s">
        <v>540</v>
      </c>
      <c r="C114" s="7"/>
      <c r="D114" s="7"/>
      <c r="E114" s="94" t="s">
        <v>541</v>
      </c>
      <c r="F114" s="6"/>
      <c r="G114" s="93">
        <v>42.404300689999999</v>
      </c>
      <c r="H114" s="93">
        <v>-82.881797789999993</v>
      </c>
      <c r="I114" s="8" t="s">
        <v>203</v>
      </c>
      <c r="J114" s="6">
        <v>2007</v>
      </c>
      <c r="K114" s="7" t="s">
        <v>36</v>
      </c>
      <c r="L114" s="15" t="s">
        <v>70</v>
      </c>
      <c r="M114" s="6" t="s">
        <v>538</v>
      </c>
      <c r="N114" s="6" t="s">
        <v>39</v>
      </c>
      <c r="O114" s="36" t="s">
        <v>539</v>
      </c>
      <c r="P114" s="12"/>
      <c r="Q114" s="12"/>
      <c r="R114" s="12"/>
      <c r="S114" s="12"/>
      <c r="T114" s="12"/>
      <c r="U114" s="12"/>
      <c r="V114" s="12"/>
      <c r="W114" s="12"/>
      <c r="X114" s="13"/>
    </row>
    <row r="115" spans="1:24" ht="15.75" customHeight="1">
      <c r="A115" t="s">
        <v>704</v>
      </c>
      <c r="B115" s="24" t="s">
        <v>542</v>
      </c>
      <c r="C115" s="7"/>
      <c r="D115" s="7"/>
      <c r="E115" s="94" t="s">
        <v>543</v>
      </c>
      <c r="F115" s="6"/>
      <c r="G115" s="93">
        <v>42.683700559999998</v>
      </c>
      <c r="H115" s="93">
        <v>-82.667800900000003</v>
      </c>
      <c r="I115" s="8" t="s">
        <v>203</v>
      </c>
      <c r="J115" s="6">
        <v>2007</v>
      </c>
      <c r="K115" s="7" t="s">
        <v>36</v>
      </c>
      <c r="L115" s="15" t="s">
        <v>70</v>
      </c>
      <c r="M115" s="6" t="s">
        <v>538</v>
      </c>
      <c r="N115" s="6" t="s">
        <v>39</v>
      </c>
      <c r="O115" s="36" t="s">
        <v>539</v>
      </c>
      <c r="P115" s="12"/>
      <c r="Q115" s="12"/>
      <c r="R115" s="12"/>
      <c r="S115" s="12"/>
      <c r="T115" s="12"/>
      <c r="U115" s="12"/>
      <c r="V115" s="12"/>
      <c r="W115" s="12"/>
      <c r="X115" s="13"/>
    </row>
    <row r="116" spans="1:24" ht="15.75" customHeight="1">
      <c r="A116" t="s">
        <v>704</v>
      </c>
      <c r="B116" s="24" t="s">
        <v>544</v>
      </c>
      <c r="C116" s="7"/>
      <c r="D116" s="7"/>
      <c r="E116" s="94" t="s">
        <v>545</v>
      </c>
      <c r="F116" s="6"/>
      <c r="G116" s="95">
        <v>42.907299999999999</v>
      </c>
      <c r="H116" s="95">
        <v>-82.465699999999998</v>
      </c>
      <c r="I116" s="8" t="s">
        <v>203</v>
      </c>
      <c r="J116" s="6">
        <v>2007</v>
      </c>
      <c r="K116" s="7" t="s">
        <v>36</v>
      </c>
      <c r="L116" s="15" t="s">
        <v>70</v>
      </c>
      <c r="M116" s="6" t="s">
        <v>538</v>
      </c>
      <c r="N116" s="6" t="s">
        <v>39</v>
      </c>
      <c r="O116" s="36" t="s">
        <v>546</v>
      </c>
      <c r="P116" s="12"/>
      <c r="Q116" s="12"/>
      <c r="R116" s="12"/>
      <c r="S116" s="12"/>
      <c r="T116" s="12"/>
      <c r="U116" s="12"/>
      <c r="V116" s="12"/>
      <c r="W116" s="12"/>
      <c r="X116" s="13"/>
    </row>
    <row r="117" spans="1:24" ht="15.75" customHeight="1">
      <c r="A117" t="s">
        <v>704</v>
      </c>
      <c r="B117" s="24" t="s">
        <v>547</v>
      </c>
      <c r="C117" s="7"/>
      <c r="D117" s="7"/>
      <c r="E117" s="94" t="s">
        <v>548</v>
      </c>
      <c r="F117" s="6"/>
      <c r="G117" s="95">
        <v>42.987098690000003</v>
      </c>
      <c r="H117" s="95">
        <v>-82.424797060000003</v>
      </c>
      <c r="I117" s="8" t="s">
        <v>203</v>
      </c>
      <c r="J117" s="6">
        <v>2007</v>
      </c>
      <c r="K117" s="7" t="s">
        <v>36</v>
      </c>
      <c r="L117" s="15" t="s">
        <v>70</v>
      </c>
      <c r="M117" s="6" t="s">
        <v>538</v>
      </c>
      <c r="N117" s="6" t="s">
        <v>39</v>
      </c>
      <c r="O117" s="36" t="s">
        <v>549</v>
      </c>
      <c r="P117" s="12"/>
      <c r="Q117" s="96"/>
      <c r="R117" s="96"/>
      <c r="S117" s="96"/>
      <c r="T117" s="96"/>
      <c r="U117" s="96"/>
      <c r="V117" s="96"/>
      <c r="W117" s="96"/>
      <c r="X117" s="5"/>
    </row>
    <row r="118" spans="1:24" ht="15.75" customHeight="1">
      <c r="A118" t="s">
        <v>704</v>
      </c>
      <c r="B118" s="24" t="s">
        <v>550</v>
      </c>
      <c r="C118" s="7"/>
      <c r="D118" s="7"/>
      <c r="E118" s="94" t="s">
        <v>551</v>
      </c>
      <c r="F118" s="28"/>
      <c r="G118" s="95">
        <v>42.229301450000001</v>
      </c>
      <c r="H118" s="95">
        <v>-83.206298829999994</v>
      </c>
      <c r="I118" s="8" t="s">
        <v>203</v>
      </c>
      <c r="J118" s="6">
        <v>2007</v>
      </c>
      <c r="K118" s="7" t="s">
        <v>36</v>
      </c>
      <c r="L118" s="15" t="s">
        <v>70</v>
      </c>
      <c r="M118" s="6" t="s">
        <v>538</v>
      </c>
      <c r="N118" s="6" t="s">
        <v>39</v>
      </c>
      <c r="O118" s="97" t="s">
        <v>552</v>
      </c>
      <c r="P118" s="12"/>
      <c r="Q118" s="38"/>
      <c r="R118" s="38"/>
      <c r="S118" s="38"/>
      <c r="T118" s="38"/>
      <c r="U118" s="38"/>
      <c r="V118" s="38"/>
      <c r="W118" s="38"/>
      <c r="X118" s="98"/>
    </row>
    <row r="119" spans="1:24" ht="15.75" customHeight="1">
      <c r="A119" t="s">
        <v>704</v>
      </c>
      <c r="B119" s="24" t="s">
        <v>553</v>
      </c>
      <c r="C119" s="7"/>
      <c r="D119" s="7"/>
      <c r="E119" s="94" t="s">
        <v>554</v>
      </c>
      <c r="F119" s="6"/>
      <c r="G119" s="95">
        <v>42.825298310000001</v>
      </c>
      <c r="H119" s="95">
        <v>-82.484703060000001</v>
      </c>
      <c r="I119" s="8" t="s">
        <v>203</v>
      </c>
      <c r="J119" s="6">
        <v>2007</v>
      </c>
      <c r="K119" s="7" t="s">
        <v>36</v>
      </c>
      <c r="L119" s="15" t="s">
        <v>70</v>
      </c>
      <c r="M119" s="6" t="s">
        <v>538</v>
      </c>
      <c r="N119" s="6" t="s">
        <v>39</v>
      </c>
      <c r="O119" s="36" t="s">
        <v>555</v>
      </c>
      <c r="P119" s="12"/>
      <c r="Q119" s="99"/>
      <c r="R119" s="99"/>
      <c r="S119" s="99"/>
      <c r="T119" s="99"/>
      <c r="U119" s="99"/>
      <c r="V119" s="99"/>
      <c r="W119" s="99"/>
      <c r="X119" s="100"/>
    </row>
    <row r="120" spans="1:24" ht="15.75" customHeight="1">
      <c r="A120" t="s">
        <v>704</v>
      </c>
      <c r="B120" s="24" t="s">
        <v>556</v>
      </c>
      <c r="C120" s="7"/>
      <c r="D120" s="7"/>
      <c r="E120" s="94" t="s">
        <v>557</v>
      </c>
      <c r="F120" s="6"/>
      <c r="G120" s="95">
        <v>42.354900360000002</v>
      </c>
      <c r="H120" s="95">
        <v>-82.975303650000001</v>
      </c>
      <c r="I120" s="8" t="s">
        <v>203</v>
      </c>
      <c r="J120" s="6">
        <v>2007</v>
      </c>
      <c r="K120" s="7" t="s">
        <v>36</v>
      </c>
      <c r="L120" s="15" t="s">
        <v>70</v>
      </c>
      <c r="M120" s="6" t="s">
        <v>538</v>
      </c>
      <c r="N120" s="6" t="s">
        <v>39</v>
      </c>
      <c r="O120" s="97" t="s">
        <v>558</v>
      </c>
      <c r="P120" s="12"/>
      <c r="Q120" s="38"/>
      <c r="R120" s="38"/>
      <c r="S120" s="38"/>
      <c r="T120" s="38"/>
      <c r="U120" s="38"/>
      <c r="V120" s="38"/>
      <c r="W120" s="38"/>
      <c r="X120" s="98"/>
    </row>
    <row r="121" spans="1:24" ht="15.75" customHeight="1">
      <c r="A121" t="s">
        <v>704</v>
      </c>
      <c r="B121" s="77" t="s">
        <v>559</v>
      </c>
      <c r="C121" s="7"/>
      <c r="D121" s="7"/>
      <c r="E121" s="86" t="s">
        <v>560</v>
      </c>
      <c r="F121" s="6"/>
      <c r="G121" s="93">
        <v>42.207900000000002</v>
      </c>
      <c r="H121" s="93">
        <v>-83.144499999999994</v>
      </c>
      <c r="I121" s="8" t="s">
        <v>203</v>
      </c>
      <c r="J121" s="6">
        <v>2007</v>
      </c>
      <c r="K121" s="7" t="s">
        <v>36</v>
      </c>
      <c r="L121" s="15" t="s">
        <v>70</v>
      </c>
      <c r="M121" s="6" t="s">
        <v>538</v>
      </c>
      <c r="N121" s="6" t="s">
        <v>39</v>
      </c>
      <c r="O121" s="97" t="s">
        <v>561</v>
      </c>
      <c r="P121" s="12"/>
      <c r="Q121" s="38"/>
      <c r="R121" s="38"/>
      <c r="S121" s="38"/>
      <c r="T121" s="38"/>
      <c r="U121" s="38"/>
      <c r="V121" s="38"/>
      <c r="W121" s="38"/>
      <c r="X121" s="98"/>
    </row>
    <row r="122" spans="1:24" ht="15.75" customHeight="1">
      <c r="A122" t="s">
        <v>704</v>
      </c>
      <c r="B122" s="77" t="s">
        <v>562</v>
      </c>
      <c r="C122" s="7"/>
      <c r="D122" s="7"/>
      <c r="E122" s="86" t="s">
        <v>563</v>
      </c>
      <c r="F122" s="6"/>
      <c r="G122" s="93">
        <v>42.71670151</v>
      </c>
      <c r="H122" s="93">
        <v>-82.490798949999999</v>
      </c>
      <c r="I122" s="8" t="s">
        <v>203</v>
      </c>
      <c r="J122" s="6">
        <v>2007</v>
      </c>
      <c r="K122" s="7" t="s">
        <v>36</v>
      </c>
      <c r="L122" s="15" t="s">
        <v>70</v>
      </c>
      <c r="M122" s="6" t="s">
        <v>538</v>
      </c>
      <c r="N122" s="6" t="s">
        <v>39</v>
      </c>
      <c r="O122" s="97" t="s">
        <v>564</v>
      </c>
      <c r="P122" s="12"/>
      <c r="Q122" s="38"/>
      <c r="R122" s="38"/>
      <c r="S122" s="38"/>
      <c r="T122" s="38"/>
      <c r="U122" s="38"/>
      <c r="V122" s="38"/>
      <c r="W122" s="38"/>
      <c r="X122" s="98"/>
    </row>
    <row r="123" spans="1:24" ht="15.75" customHeight="1">
      <c r="A123" t="s">
        <v>704</v>
      </c>
      <c r="B123" s="77" t="s">
        <v>565</v>
      </c>
      <c r="C123" s="7"/>
      <c r="D123" s="7"/>
      <c r="E123" s="86" t="s">
        <v>566</v>
      </c>
      <c r="F123" s="6"/>
      <c r="G123" s="93">
        <v>42.621099999999998</v>
      </c>
      <c r="H123" s="93">
        <v>-82.526700000000005</v>
      </c>
      <c r="I123" s="8" t="s">
        <v>203</v>
      </c>
      <c r="J123" s="6">
        <v>2007</v>
      </c>
      <c r="K123" s="7" t="s">
        <v>36</v>
      </c>
      <c r="L123" s="15" t="s">
        <v>70</v>
      </c>
      <c r="M123" s="6" t="s">
        <v>538</v>
      </c>
      <c r="N123" s="6" t="s">
        <v>39</v>
      </c>
      <c r="O123" s="97" t="s">
        <v>555</v>
      </c>
      <c r="P123" s="12"/>
      <c r="Q123" s="38"/>
      <c r="R123" s="38"/>
      <c r="S123" s="38"/>
      <c r="T123" s="38"/>
      <c r="U123" s="38"/>
      <c r="V123" s="38"/>
      <c r="W123" s="38"/>
      <c r="X123" s="98"/>
    </row>
    <row r="124" spans="1:24" ht="15.75" customHeight="1">
      <c r="A124" t="s">
        <v>704</v>
      </c>
      <c r="B124" s="77" t="s">
        <v>567</v>
      </c>
      <c r="C124" s="7"/>
      <c r="D124" s="7"/>
      <c r="E124" s="101" t="s">
        <v>568</v>
      </c>
      <c r="F124" s="6"/>
      <c r="G124" s="93">
        <v>41.947181</v>
      </c>
      <c r="H124" s="93">
        <v>-83.255645000000001</v>
      </c>
      <c r="I124" s="8" t="s">
        <v>203</v>
      </c>
      <c r="J124" s="6">
        <v>2007</v>
      </c>
      <c r="K124" s="7" t="s">
        <v>36</v>
      </c>
      <c r="L124" s="15" t="s">
        <v>70</v>
      </c>
      <c r="M124" s="6" t="s">
        <v>538</v>
      </c>
      <c r="N124" s="6" t="s">
        <v>39</v>
      </c>
      <c r="O124" s="97" t="s">
        <v>569</v>
      </c>
      <c r="P124" s="12"/>
      <c r="Q124" s="38"/>
      <c r="R124" s="38"/>
      <c r="S124" s="38"/>
      <c r="T124" s="38"/>
      <c r="U124" s="38"/>
      <c r="V124" s="38"/>
      <c r="W124" s="38"/>
      <c r="X124" s="98"/>
    </row>
    <row r="125" spans="1:24" ht="15.75" customHeight="1">
      <c r="A125" t="s">
        <v>704</v>
      </c>
      <c r="B125" s="63" t="s">
        <v>570</v>
      </c>
      <c r="C125" s="7" t="s">
        <v>571</v>
      </c>
      <c r="D125" s="7"/>
      <c r="E125" s="28" t="s">
        <v>570</v>
      </c>
      <c r="F125" s="6" t="s">
        <v>572</v>
      </c>
      <c r="G125" s="8">
        <f>41+(44.106/60)</f>
        <v>41.735100000000003</v>
      </c>
      <c r="H125" s="8">
        <f>-83-(18.042/60)</f>
        <v>-83.300700000000006</v>
      </c>
      <c r="I125" s="6" t="s">
        <v>35</v>
      </c>
      <c r="J125" s="9">
        <v>44324</v>
      </c>
      <c r="K125" s="7" t="s">
        <v>36</v>
      </c>
      <c r="L125" s="10" t="s">
        <v>91</v>
      </c>
      <c r="M125" s="6" t="s">
        <v>92</v>
      </c>
      <c r="N125" s="6" t="s">
        <v>93</v>
      </c>
      <c r="O125" s="6" t="s">
        <v>573</v>
      </c>
      <c r="P125" s="11" t="s">
        <v>574</v>
      </c>
      <c r="Q125" s="38"/>
      <c r="R125" s="38"/>
      <c r="S125" s="38"/>
      <c r="T125" s="38"/>
      <c r="U125" s="38"/>
      <c r="V125" s="38"/>
      <c r="W125" s="38"/>
      <c r="X125" s="98"/>
    </row>
    <row r="126" spans="1:24" ht="15.75" customHeight="1">
      <c r="A126" t="s">
        <v>704</v>
      </c>
      <c r="B126" s="63" t="s">
        <v>575</v>
      </c>
      <c r="C126" s="7" t="s">
        <v>576</v>
      </c>
      <c r="D126" s="7" t="s">
        <v>575</v>
      </c>
      <c r="E126" s="102" t="s">
        <v>577</v>
      </c>
      <c r="F126" s="8" t="s">
        <v>578</v>
      </c>
      <c r="G126" s="28">
        <v>45.841999999999999</v>
      </c>
      <c r="H126" s="30">
        <v>-85.135000000000005</v>
      </c>
      <c r="I126" s="6" t="s">
        <v>218</v>
      </c>
      <c r="J126" s="9">
        <v>42422</v>
      </c>
      <c r="K126" s="7" t="s">
        <v>36</v>
      </c>
      <c r="L126" s="10" t="s">
        <v>91</v>
      </c>
      <c r="M126" s="6" t="s">
        <v>459</v>
      </c>
      <c r="N126" s="6" t="s">
        <v>93</v>
      </c>
      <c r="O126" s="28" t="s">
        <v>579</v>
      </c>
      <c r="P126" s="12"/>
      <c r="Q126" s="38"/>
      <c r="R126" s="38"/>
      <c r="S126" s="38"/>
      <c r="T126" s="38"/>
      <c r="U126" s="38"/>
      <c r="V126" s="38"/>
      <c r="W126" s="38"/>
      <c r="X126" s="98"/>
    </row>
    <row r="127" spans="1:24" ht="15.75" customHeight="1">
      <c r="A127" t="s">
        <v>704</v>
      </c>
      <c r="B127" s="6" t="s">
        <v>580</v>
      </c>
      <c r="C127" s="7"/>
      <c r="D127" s="7"/>
      <c r="E127" s="24" t="s">
        <v>581</v>
      </c>
      <c r="F127" s="24"/>
      <c r="G127" s="78">
        <f>45+(44/60)+(48/3600)</f>
        <v>45.74666666666667</v>
      </c>
      <c r="H127" s="79">
        <f>-84-(54/60)-(3/3600)</f>
        <v>-84.900833333333338</v>
      </c>
      <c r="I127" s="8" t="s">
        <v>218</v>
      </c>
      <c r="J127" s="34">
        <v>44682</v>
      </c>
      <c r="K127" s="7" t="s">
        <v>36</v>
      </c>
      <c r="L127" s="35" t="s">
        <v>582</v>
      </c>
      <c r="M127" s="24" t="s">
        <v>231</v>
      </c>
      <c r="N127" s="6" t="s">
        <v>232</v>
      </c>
      <c r="O127" s="97" t="s">
        <v>233</v>
      </c>
      <c r="P127" s="12"/>
      <c r="Q127" s="38"/>
      <c r="R127" s="38"/>
      <c r="S127" s="38"/>
      <c r="T127" s="38"/>
      <c r="U127" s="38"/>
      <c r="V127" s="38"/>
      <c r="W127" s="38"/>
      <c r="X127" s="98"/>
    </row>
    <row r="128" spans="1:24" ht="15.75" customHeight="1">
      <c r="B128" s="96"/>
      <c r="C128" s="103"/>
      <c r="D128" s="103"/>
      <c r="E128" s="96"/>
      <c r="F128" s="96"/>
      <c r="G128" s="104"/>
      <c r="H128" s="104"/>
      <c r="I128" s="104"/>
      <c r="J128" s="12"/>
      <c r="K128" s="103"/>
      <c r="L128" s="105"/>
      <c r="M128" s="96"/>
      <c r="N128" s="96"/>
      <c r="O128" s="96"/>
      <c r="P128" s="96"/>
      <c r="Q128" s="96"/>
      <c r="R128" s="96"/>
      <c r="S128" s="96"/>
      <c r="T128" s="96"/>
      <c r="U128" s="96"/>
      <c r="V128" s="96"/>
      <c r="W128" s="96"/>
      <c r="X128" s="5"/>
    </row>
    <row r="129" spans="2:24" ht="15.75" customHeight="1">
      <c r="B129" s="96"/>
      <c r="C129" s="103"/>
      <c r="D129" s="103"/>
      <c r="E129" s="96"/>
      <c r="F129" s="96"/>
      <c r="G129" s="104"/>
      <c r="H129" s="104"/>
      <c r="I129" s="104"/>
      <c r="J129" s="12"/>
      <c r="K129" s="103"/>
      <c r="L129" s="105"/>
      <c r="M129" s="96"/>
      <c r="N129" s="96"/>
      <c r="O129" s="106"/>
      <c r="P129" s="96"/>
      <c r="Q129" s="96"/>
      <c r="R129" s="96"/>
      <c r="S129" s="96"/>
      <c r="T129" s="96"/>
      <c r="U129" s="96"/>
      <c r="V129" s="96"/>
      <c r="W129" s="96"/>
      <c r="X129" s="5"/>
    </row>
    <row r="130" spans="2:24" ht="15.75" customHeight="1">
      <c r="B130" s="96"/>
      <c r="C130" s="103"/>
      <c r="D130" s="103"/>
      <c r="E130" s="96"/>
      <c r="F130" s="96"/>
      <c r="G130" s="104"/>
      <c r="H130" s="104"/>
      <c r="I130" s="104"/>
      <c r="J130" s="12"/>
      <c r="K130" s="103"/>
      <c r="L130" s="96"/>
      <c r="M130" s="96"/>
      <c r="N130" s="96"/>
      <c r="O130" s="107"/>
      <c r="P130" s="96"/>
      <c r="Q130" s="96"/>
      <c r="R130" s="96"/>
      <c r="S130" s="96"/>
      <c r="T130" s="96"/>
      <c r="U130" s="96"/>
      <c r="V130" s="96"/>
      <c r="W130" s="96"/>
      <c r="X130" s="5"/>
    </row>
    <row r="131" spans="2:24" ht="15.75" customHeight="1">
      <c r="B131" s="96"/>
      <c r="C131" s="103"/>
      <c r="D131" s="103"/>
      <c r="E131" s="96"/>
      <c r="F131" s="96"/>
      <c r="G131" s="104"/>
      <c r="H131" s="104"/>
      <c r="I131" s="104"/>
      <c r="J131" s="12"/>
      <c r="K131" s="103"/>
      <c r="L131" s="96"/>
      <c r="M131" s="96"/>
      <c r="N131" s="96"/>
      <c r="O131" s="108"/>
      <c r="P131" s="96"/>
      <c r="Q131" s="96"/>
      <c r="R131" s="96"/>
      <c r="S131" s="96"/>
      <c r="T131" s="96"/>
      <c r="U131" s="96"/>
      <c r="V131" s="96"/>
      <c r="W131" s="96"/>
      <c r="X131" s="5"/>
    </row>
    <row r="132" spans="2:24" ht="15.75" customHeight="1">
      <c r="B132" s="96"/>
      <c r="C132" s="103"/>
      <c r="D132" s="103"/>
      <c r="E132" s="96"/>
      <c r="F132" s="96"/>
      <c r="G132" s="104"/>
      <c r="H132" s="104"/>
      <c r="I132" s="104"/>
      <c r="J132" s="12"/>
      <c r="K132" s="103"/>
      <c r="L132" s="96"/>
      <c r="M132" s="96"/>
      <c r="N132" s="96"/>
      <c r="O132" s="109"/>
      <c r="P132" s="96"/>
      <c r="Q132" s="96"/>
      <c r="R132" s="96"/>
      <c r="S132" s="96"/>
      <c r="T132" s="96"/>
      <c r="U132" s="96"/>
      <c r="V132" s="96"/>
      <c r="W132" s="96"/>
      <c r="X132" s="5"/>
    </row>
    <row r="133" spans="2:24" ht="15.75" customHeight="1">
      <c r="B133" s="96"/>
      <c r="C133" s="103"/>
      <c r="D133" s="103"/>
      <c r="E133" s="96"/>
      <c r="F133" s="96"/>
      <c r="G133" s="104"/>
      <c r="H133" s="104"/>
      <c r="I133" s="104"/>
      <c r="J133" s="12"/>
      <c r="K133" s="103"/>
      <c r="L133" s="96"/>
      <c r="M133" s="96"/>
      <c r="N133" s="96"/>
      <c r="O133" s="96"/>
      <c r="P133" s="96"/>
      <c r="Q133" s="96"/>
      <c r="R133" s="96"/>
      <c r="S133" s="96"/>
      <c r="T133" s="96"/>
      <c r="U133" s="96"/>
      <c r="V133" s="96"/>
      <c r="W133" s="96"/>
      <c r="X133" s="5"/>
    </row>
    <row r="134" spans="2:24" ht="15.75" customHeight="1">
      <c r="B134" s="96"/>
      <c r="C134" s="103"/>
      <c r="D134" s="103"/>
      <c r="E134" s="96"/>
      <c r="F134" s="96"/>
      <c r="G134" s="104"/>
      <c r="H134" s="104"/>
      <c r="I134" s="104"/>
      <c r="J134" s="12"/>
      <c r="K134" s="103"/>
      <c r="L134" s="96"/>
      <c r="M134" s="96"/>
      <c r="N134" s="96"/>
      <c r="O134" s="96"/>
      <c r="P134" s="96"/>
      <c r="Q134" s="96"/>
      <c r="R134" s="96"/>
      <c r="S134" s="96"/>
      <c r="T134" s="96"/>
      <c r="U134" s="96"/>
      <c r="V134" s="96"/>
      <c r="W134" s="96"/>
      <c r="X134" s="5"/>
    </row>
    <row r="135" spans="2:24" ht="15.75" customHeight="1">
      <c r="B135" s="96"/>
      <c r="C135" s="103"/>
      <c r="D135" s="103"/>
      <c r="E135" s="96"/>
      <c r="F135" s="96"/>
      <c r="G135" s="104"/>
      <c r="H135" s="104"/>
      <c r="I135" s="104"/>
      <c r="J135" s="12"/>
      <c r="K135" s="103"/>
      <c r="L135" s="96"/>
      <c r="M135" s="96"/>
      <c r="N135" s="96"/>
      <c r="O135" s="96"/>
      <c r="P135" s="96"/>
      <c r="Q135" s="96"/>
      <c r="R135" s="96"/>
      <c r="S135" s="96"/>
      <c r="T135" s="96"/>
      <c r="U135" s="96"/>
      <c r="V135" s="96"/>
      <c r="W135" s="96"/>
      <c r="X135" s="5"/>
    </row>
    <row r="136" spans="2:24" ht="15.75" customHeight="1">
      <c r="B136" s="96"/>
      <c r="C136" s="103"/>
      <c r="D136" s="103"/>
      <c r="E136" s="96"/>
      <c r="F136" s="96"/>
      <c r="G136" s="104"/>
      <c r="H136" s="104"/>
      <c r="I136" s="104"/>
      <c r="J136" s="12"/>
      <c r="K136" s="103"/>
      <c r="L136" s="96"/>
      <c r="M136" s="96"/>
      <c r="N136" s="96"/>
      <c r="O136" s="96"/>
      <c r="P136" s="96"/>
      <c r="Q136" s="96"/>
      <c r="R136" s="96"/>
      <c r="S136" s="96"/>
      <c r="T136" s="96"/>
      <c r="U136" s="96"/>
      <c r="V136" s="96"/>
      <c r="W136" s="96"/>
      <c r="X136" s="5"/>
    </row>
    <row r="137" spans="2:24" ht="15.75" customHeight="1">
      <c r="B137" s="96"/>
      <c r="C137" s="103"/>
      <c r="D137" s="103"/>
      <c r="E137" s="96"/>
      <c r="F137" s="96"/>
      <c r="G137" s="104"/>
      <c r="H137" s="104"/>
      <c r="I137" s="104"/>
      <c r="J137" s="12"/>
      <c r="K137" s="103"/>
      <c r="L137" s="96"/>
      <c r="M137" s="96"/>
      <c r="N137" s="96"/>
      <c r="O137" s="96"/>
      <c r="P137" s="96"/>
      <c r="Q137" s="96"/>
      <c r="R137" s="96"/>
      <c r="S137" s="96"/>
      <c r="T137" s="96"/>
      <c r="U137" s="96"/>
      <c r="V137" s="96"/>
      <c r="W137" s="96"/>
      <c r="X137" s="5"/>
    </row>
    <row r="138" spans="2:24" ht="15.75" customHeight="1">
      <c r="B138" s="96"/>
      <c r="C138" s="103"/>
      <c r="D138" s="103"/>
      <c r="E138" s="96"/>
      <c r="F138" s="96"/>
      <c r="G138" s="104"/>
      <c r="H138" s="104"/>
      <c r="I138" s="104"/>
      <c r="J138" s="12"/>
      <c r="K138" s="103"/>
      <c r="L138" s="96"/>
      <c r="M138" s="96"/>
      <c r="N138" s="96"/>
      <c r="O138" s="96"/>
      <c r="P138" s="96"/>
      <c r="Q138" s="96"/>
      <c r="R138" s="96"/>
      <c r="S138" s="96"/>
      <c r="T138" s="96"/>
      <c r="U138" s="96"/>
      <c r="V138" s="96"/>
      <c r="W138" s="96"/>
      <c r="X138" s="5"/>
    </row>
    <row r="139" spans="2:24" ht="15.75" customHeight="1">
      <c r="B139" s="96"/>
      <c r="C139" s="103"/>
      <c r="D139" s="103"/>
      <c r="E139" s="96"/>
      <c r="F139" s="96"/>
      <c r="G139" s="104"/>
      <c r="H139" s="104"/>
      <c r="I139" s="104"/>
      <c r="J139" s="12"/>
      <c r="K139" s="103"/>
      <c r="L139" s="96"/>
      <c r="M139" s="96"/>
      <c r="N139" s="96"/>
      <c r="O139" s="96"/>
      <c r="P139" s="96"/>
      <c r="Q139" s="96"/>
      <c r="R139" s="96"/>
      <c r="S139" s="96"/>
      <c r="T139" s="96"/>
      <c r="U139" s="96"/>
      <c r="V139" s="96"/>
      <c r="W139" s="96"/>
      <c r="X139" s="5"/>
    </row>
    <row r="140" spans="2:24" ht="15.75" customHeight="1">
      <c r="B140" s="96"/>
      <c r="C140" s="103"/>
      <c r="D140" s="103"/>
      <c r="E140" s="96"/>
      <c r="F140" s="96"/>
      <c r="G140" s="104"/>
      <c r="H140" s="104"/>
      <c r="I140" s="104"/>
      <c r="J140" s="12"/>
      <c r="K140" s="103"/>
      <c r="L140" s="96"/>
      <c r="M140" s="96"/>
      <c r="N140" s="96"/>
      <c r="O140" s="96"/>
      <c r="P140" s="96"/>
      <c r="Q140" s="96"/>
      <c r="R140" s="96"/>
      <c r="S140" s="96"/>
      <c r="T140" s="96"/>
      <c r="U140" s="96"/>
      <c r="V140" s="96"/>
      <c r="W140" s="96"/>
      <c r="X140" s="5"/>
    </row>
    <row r="141" spans="2:24" ht="15.75" customHeight="1">
      <c r="B141" s="96"/>
      <c r="C141" s="103"/>
      <c r="D141" s="103"/>
      <c r="E141" s="96"/>
      <c r="F141" s="96"/>
      <c r="G141" s="104"/>
      <c r="H141" s="104"/>
      <c r="I141" s="104"/>
      <c r="J141" s="12"/>
      <c r="K141" s="103"/>
      <c r="L141" s="96"/>
      <c r="M141" s="96"/>
      <c r="N141" s="96"/>
      <c r="O141" s="96"/>
      <c r="P141" s="96"/>
      <c r="Q141" s="96"/>
      <c r="R141" s="96"/>
      <c r="S141" s="96"/>
      <c r="T141" s="96"/>
      <c r="U141" s="96"/>
      <c r="V141" s="96"/>
      <c r="W141" s="96"/>
      <c r="X141" s="5"/>
    </row>
    <row r="142" spans="2:24" ht="15.75" customHeight="1">
      <c r="B142" s="96"/>
      <c r="C142" s="103"/>
      <c r="D142" s="103"/>
      <c r="E142" s="96"/>
      <c r="F142" s="96"/>
      <c r="G142" s="104"/>
      <c r="H142" s="104"/>
      <c r="I142" s="104"/>
      <c r="J142" s="12"/>
      <c r="K142" s="103"/>
      <c r="L142" s="96"/>
      <c r="M142" s="96"/>
      <c r="N142" s="96"/>
      <c r="O142" s="96"/>
      <c r="P142" s="96"/>
      <c r="Q142" s="96"/>
      <c r="R142" s="96"/>
      <c r="S142" s="96"/>
      <c r="T142" s="96"/>
      <c r="U142" s="96"/>
      <c r="V142" s="96"/>
      <c r="W142" s="96"/>
      <c r="X142" s="5"/>
    </row>
    <row r="143" spans="2:24" ht="15.75" customHeight="1">
      <c r="B143" s="96"/>
      <c r="C143" s="103"/>
      <c r="D143" s="103"/>
      <c r="E143" s="96"/>
      <c r="F143" s="96"/>
      <c r="G143" s="104"/>
      <c r="H143" s="104"/>
      <c r="I143" s="104"/>
      <c r="J143" s="12"/>
      <c r="K143" s="103"/>
      <c r="L143" s="96"/>
      <c r="M143" s="96"/>
      <c r="N143" s="96"/>
      <c r="O143" s="96"/>
      <c r="P143" s="96"/>
      <c r="Q143" s="96"/>
      <c r="R143" s="96"/>
      <c r="S143" s="96"/>
      <c r="T143" s="96"/>
      <c r="U143" s="96"/>
      <c r="V143" s="96"/>
      <c r="W143" s="96"/>
      <c r="X143" s="5"/>
    </row>
    <row r="144" spans="2:24" ht="15.75" customHeight="1">
      <c r="B144" s="96"/>
      <c r="C144" s="103"/>
      <c r="D144" s="103"/>
      <c r="E144" s="96"/>
      <c r="F144" s="96"/>
      <c r="G144" s="104"/>
      <c r="H144" s="104"/>
      <c r="I144" s="104"/>
      <c r="J144" s="12"/>
      <c r="K144" s="103"/>
      <c r="L144" s="96"/>
      <c r="M144" s="96"/>
      <c r="N144" s="96"/>
      <c r="O144" s="96"/>
      <c r="P144" s="96"/>
      <c r="Q144" s="96"/>
      <c r="R144" s="96"/>
      <c r="S144" s="96"/>
      <c r="T144" s="96"/>
      <c r="U144" s="96"/>
      <c r="V144" s="96"/>
      <c r="W144" s="96"/>
      <c r="X144" s="5"/>
    </row>
    <row r="145" spans="2:24" ht="15.75" customHeight="1">
      <c r="B145" s="96"/>
      <c r="C145" s="103"/>
      <c r="D145" s="103"/>
      <c r="E145" s="96"/>
      <c r="F145" s="96"/>
      <c r="G145" s="104"/>
      <c r="H145" s="104"/>
      <c r="I145" s="104"/>
      <c r="J145" s="12"/>
      <c r="K145" s="103"/>
      <c r="L145" s="96"/>
      <c r="M145" s="96"/>
      <c r="N145" s="96"/>
      <c r="O145" s="96"/>
      <c r="P145" s="96"/>
      <c r="Q145" s="96"/>
      <c r="R145" s="96"/>
      <c r="S145" s="96"/>
      <c r="T145" s="96"/>
      <c r="U145" s="96"/>
      <c r="V145" s="96"/>
      <c r="W145" s="96"/>
      <c r="X145" s="5"/>
    </row>
    <row r="146" spans="2:24" ht="15.75" customHeight="1">
      <c r="B146" s="96"/>
      <c r="C146" s="103"/>
      <c r="D146" s="103"/>
      <c r="E146" s="96"/>
      <c r="F146" s="96"/>
      <c r="G146" s="104"/>
      <c r="H146" s="104"/>
      <c r="I146" s="104"/>
      <c r="J146" s="12"/>
      <c r="K146" s="103"/>
      <c r="L146" s="96"/>
      <c r="M146" s="96"/>
      <c r="N146" s="96"/>
      <c r="O146" s="96"/>
      <c r="P146" s="96"/>
      <c r="Q146" s="96"/>
      <c r="R146" s="96"/>
      <c r="S146" s="96"/>
      <c r="T146" s="96"/>
      <c r="U146" s="96"/>
      <c r="V146" s="96"/>
      <c r="W146" s="96"/>
      <c r="X146" s="5"/>
    </row>
    <row r="147" spans="2:24" ht="15.75" customHeight="1">
      <c r="B147" s="96"/>
      <c r="C147" s="103"/>
      <c r="D147" s="103"/>
      <c r="E147" s="96"/>
      <c r="F147" s="96"/>
      <c r="G147" s="104"/>
      <c r="H147" s="104"/>
      <c r="I147" s="104"/>
      <c r="J147" s="12"/>
      <c r="K147" s="103"/>
      <c r="L147" s="96"/>
      <c r="M147" s="96"/>
      <c r="N147" s="96"/>
      <c r="O147" s="96"/>
      <c r="P147" s="96"/>
      <c r="Q147" s="96"/>
      <c r="R147" s="96"/>
      <c r="S147" s="96"/>
      <c r="T147" s="96"/>
      <c r="U147" s="96"/>
      <c r="V147" s="96"/>
      <c r="W147" s="96"/>
      <c r="X147" s="5"/>
    </row>
    <row r="148" spans="2:24" ht="15.75" customHeight="1">
      <c r="B148" s="96"/>
      <c r="C148" s="103"/>
      <c r="D148" s="103"/>
      <c r="E148" s="96"/>
      <c r="F148" s="96"/>
      <c r="G148" s="104"/>
      <c r="H148" s="104"/>
      <c r="I148" s="104"/>
      <c r="J148" s="12"/>
      <c r="K148" s="103"/>
      <c r="L148" s="96"/>
      <c r="M148" s="96"/>
      <c r="N148" s="96"/>
      <c r="O148" s="96"/>
      <c r="P148" s="96"/>
      <c r="Q148" s="96"/>
      <c r="R148" s="96"/>
      <c r="S148" s="96"/>
      <c r="T148" s="96"/>
      <c r="U148" s="96"/>
      <c r="V148" s="96"/>
      <c r="W148" s="96"/>
      <c r="X148" s="5"/>
    </row>
    <row r="149" spans="2:24" ht="15.75" customHeight="1">
      <c r="B149" s="96"/>
      <c r="C149" s="103"/>
      <c r="D149" s="103"/>
      <c r="E149" s="96"/>
      <c r="F149" s="96"/>
      <c r="G149" s="104"/>
      <c r="H149" s="104"/>
      <c r="I149" s="104"/>
      <c r="J149" s="12"/>
      <c r="K149" s="103"/>
      <c r="L149" s="96"/>
      <c r="M149" s="96"/>
      <c r="N149" s="96"/>
      <c r="O149" s="96"/>
      <c r="P149" s="96"/>
      <c r="Q149" s="96"/>
      <c r="R149" s="96"/>
      <c r="S149" s="96"/>
      <c r="T149" s="96"/>
      <c r="U149" s="96"/>
      <c r="V149" s="96"/>
      <c r="W149" s="96"/>
      <c r="X149" s="5"/>
    </row>
    <row r="150" spans="2:24" ht="15.75" customHeight="1">
      <c r="B150" s="96"/>
      <c r="C150" s="103"/>
      <c r="D150" s="103"/>
      <c r="E150" s="96"/>
      <c r="F150" s="96"/>
      <c r="G150" s="104"/>
      <c r="H150" s="104"/>
      <c r="I150" s="104"/>
      <c r="J150" s="12"/>
      <c r="K150" s="103"/>
      <c r="L150" s="96"/>
      <c r="M150" s="96"/>
      <c r="N150" s="96"/>
      <c r="O150" s="96"/>
      <c r="P150" s="96"/>
      <c r="Q150" s="96"/>
      <c r="R150" s="96"/>
      <c r="S150" s="96"/>
      <c r="T150" s="96"/>
      <c r="U150" s="96"/>
      <c r="V150" s="96"/>
      <c r="W150" s="96"/>
      <c r="X150" s="5"/>
    </row>
    <row r="151" spans="2:24" ht="15.75" customHeight="1">
      <c r="B151" s="96"/>
      <c r="C151" s="103"/>
      <c r="D151" s="103"/>
      <c r="E151" s="96"/>
      <c r="F151" s="96"/>
      <c r="G151" s="104"/>
      <c r="H151" s="104"/>
      <c r="I151" s="104"/>
      <c r="J151" s="12"/>
      <c r="K151" s="103"/>
      <c r="L151" s="96"/>
      <c r="M151" s="96"/>
      <c r="N151" s="96"/>
      <c r="O151" s="96"/>
      <c r="P151" s="96"/>
      <c r="Q151" s="96"/>
      <c r="R151" s="96"/>
      <c r="S151" s="96"/>
      <c r="T151" s="96"/>
      <c r="U151" s="96"/>
      <c r="V151" s="96"/>
      <c r="W151" s="96"/>
      <c r="X151" s="5"/>
    </row>
    <row r="152" spans="2:24" ht="15.75" customHeight="1">
      <c r="B152" s="96"/>
      <c r="C152" s="103"/>
      <c r="D152" s="103"/>
      <c r="E152" s="96"/>
      <c r="F152" s="96"/>
      <c r="G152" s="104"/>
      <c r="H152" s="104"/>
      <c r="I152" s="104"/>
      <c r="J152" s="12"/>
      <c r="K152" s="103"/>
      <c r="L152" s="96"/>
      <c r="M152" s="96"/>
      <c r="N152" s="96"/>
      <c r="O152" s="96"/>
      <c r="P152" s="96"/>
      <c r="Q152" s="96"/>
      <c r="R152" s="96"/>
      <c r="S152" s="96"/>
      <c r="T152" s="96"/>
      <c r="U152" s="96"/>
      <c r="V152" s="96"/>
      <c r="W152" s="96"/>
      <c r="X152" s="5"/>
    </row>
    <row r="153" spans="2:24" ht="15.75" customHeight="1">
      <c r="B153" s="96"/>
      <c r="C153" s="103"/>
      <c r="D153" s="103"/>
      <c r="E153" s="96"/>
      <c r="F153" s="96"/>
      <c r="G153" s="104"/>
      <c r="H153" s="104"/>
      <c r="I153" s="104"/>
      <c r="J153" s="12"/>
      <c r="K153" s="103"/>
      <c r="L153" s="96"/>
      <c r="M153" s="96"/>
      <c r="N153" s="96"/>
      <c r="O153" s="96"/>
      <c r="P153" s="96"/>
      <c r="Q153" s="96"/>
      <c r="R153" s="96"/>
      <c r="S153" s="96"/>
      <c r="T153" s="96"/>
      <c r="U153" s="96"/>
      <c r="V153" s="96"/>
      <c r="W153" s="96"/>
      <c r="X153" s="5"/>
    </row>
    <row r="154" spans="2:24" ht="15.75" customHeight="1">
      <c r="B154" s="96"/>
      <c r="C154" s="103"/>
      <c r="D154" s="103"/>
      <c r="E154" s="96"/>
      <c r="F154" s="96"/>
      <c r="G154" s="104"/>
      <c r="H154" s="104"/>
      <c r="I154" s="104"/>
      <c r="J154" s="12"/>
      <c r="K154" s="103"/>
      <c r="L154" s="96"/>
      <c r="M154" s="96"/>
      <c r="N154" s="96"/>
      <c r="O154" s="96"/>
      <c r="P154" s="96"/>
      <c r="Q154" s="96"/>
      <c r="R154" s="96"/>
      <c r="S154" s="96"/>
      <c r="T154" s="96"/>
      <c r="U154" s="96"/>
      <c r="V154" s="96"/>
      <c r="W154" s="96"/>
      <c r="X154" s="5"/>
    </row>
    <row r="155" spans="2:24" ht="15.75" customHeight="1">
      <c r="B155" s="96"/>
      <c r="C155" s="103"/>
      <c r="D155" s="103"/>
      <c r="E155" s="96"/>
      <c r="F155" s="96"/>
      <c r="G155" s="104"/>
      <c r="H155" s="104"/>
      <c r="I155" s="104"/>
      <c r="J155" s="12"/>
      <c r="K155" s="103"/>
      <c r="L155" s="96"/>
      <c r="M155" s="96"/>
      <c r="N155" s="96"/>
      <c r="O155" s="96"/>
      <c r="P155" s="96"/>
      <c r="Q155" s="96"/>
      <c r="R155" s="96"/>
      <c r="S155" s="96"/>
      <c r="T155" s="96"/>
      <c r="U155" s="96"/>
      <c r="V155" s="96"/>
      <c r="W155" s="96"/>
      <c r="X155" s="5"/>
    </row>
    <row r="156" spans="2:24" ht="15.75" customHeight="1">
      <c r="B156" s="96"/>
      <c r="C156" s="103"/>
      <c r="D156" s="103"/>
      <c r="E156" s="96"/>
      <c r="F156" s="96"/>
      <c r="G156" s="104"/>
      <c r="H156" s="104"/>
      <c r="I156" s="104"/>
      <c r="J156" s="12"/>
      <c r="K156" s="103"/>
      <c r="L156" s="96"/>
      <c r="M156" s="96"/>
      <c r="N156" s="96"/>
      <c r="O156" s="96"/>
      <c r="P156" s="96"/>
      <c r="Q156" s="96"/>
      <c r="R156" s="96"/>
      <c r="S156" s="96"/>
      <c r="T156" s="96"/>
      <c r="U156" s="96"/>
      <c r="V156" s="96"/>
      <c r="W156" s="96"/>
      <c r="X156" s="5"/>
    </row>
    <row r="157" spans="2:24" ht="15.75" customHeight="1">
      <c r="B157" s="96"/>
      <c r="C157" s="103"/>
      <c r="D157" s="103"/>
      <c r="E157" s="96"/>
      <c r="F157" s="96"/>
      <c r="G157" s="104"/>
      <c r="H157" s="104"/>
      <c r="I157" s="104"/>
      <c r="J157" s="12"/>
      <c r="K157" s="103"/>
      <c r="L157" s="96"/>
      <c r="M157" s="96"/>
      <c r="N157" s="96"/>
      <c r="O157" s="96"/>
      <c r="P157" s="96"/>
      <c r="Q157" s="96"/>
      <c r="R157" s="96"/>
      <c r="S157" s="96"/>
      <c r="T157" s="96"/>
      <c r="U157" s="96"/>
      <c r="V157" s="96"/>
      <c r="W157" s="96"/>
      <c r="X157" s="5"/>
    </row>
    <row r="158" spans="2:24" ht="15.75" customHeight="1">
      <c r="B158" s="96"/>
      <c r="C158" s="103"/>
      <c r="D158" s="103"/>
      <c r="E158" s="96"/>
      <c r="F158" s="96"/>
      <c r="G158" s="104"/>
      <c r="H158" s="104"/>
      <c r="I158" s="104"/>
      <c r="J158" s="12"/>
      <c r="K158" s="103"/>
      <c r="L158" s="96"/>
      <c r="M158" s="96"/>
      <c r="N158" s="96"/>
      <c r="O158" s="96"/>
      <c r="P158" s="96"/>
      <c r="Q158" s="96"/>
      <c r="R158" s="96"/>
      <c r="S158" s="96"/>
      <c r="T158" s="96"/>
      <c r="U158" s="96"/>
      <c r="V158" s="96"/>
      <c r="W158" s="96"/>
      <c r="X158" s="5"/>
    </row>
    <row r="159" spans="2:24" ht="15.75" customHeight="1">
      <c r="B159" s="96"/>
      <c r="C159" s="103"/>
      <c r="D159" s="103"/>
      <c r="E159" s="96"/>
      <c r="F159" s="96"/>
      <c r="G159" s="104"/>
      <c r="H159" s="104"/>
      <c r="I159" s="104"/>
      <c r="J159" s="12"/>
      <c r="K159" s="103"/>
      <c r="L159" s="96"/>
      <c r="M159" s="96"/>
      <c r="N159" s="96"/>
      <c r="O159" s="96"/>
      <c r="P159" s="96"/>
      <c r="Q159" s="96"/>
      <c r="R159" s="96"/>
      <c r="S159" s="96"/>
      <c r="T159" s="96"/>
      <c r="U159" s="96"/>
      <c r="V159" s="96"/>
      <c r="W159" s="96"/>
      <c r="X159" s="5"/>
    </row>
    <row r="160" spans="2:24" ht="15.75" customHeight="1">
      <c r="B160" s="96"/>
      <c r="C160" s="103"/>
      <c r="D160" s="103"/>
      <c r="E160" s="96"/>
      <c r="F160" s="96"/>
      <c r="G160" s="104"/>
      <c r="H160" s="104"/>
      <c r="I160" s="104"/>
      <c r="J160" s="12"/>
      <c r="K160" s="103"/>
      <c r="L160" s="96"/>
      <c r="M160" s="96"/>
      <c r="N160" s="96"/>
      <c r="O160" s="96"/>
      <c r="P160" s="96"/>
      <c r="Q160" s="96"/>
      <c r="R160" s="96"/>
      <c r="S160" s="96"/>
      <c r="T160" s="96"/>
      <c r="U160" s="96"/>
      <c r="V160" s="96"/>
      <c r="W160" s="96"/>
      <c r="X160" s="5"/>
    </row>
    <row r="161" spans="2:24" ht="15.75" customHeight="1">
      <c r="B161" s="96"/>
      <c r="C161" s="103"/>
      <c r="D161" s="103"/>
      <c r="E161" s="96"/>
      <c r="F161" s="96"/>
      <c r="G161" s="104"/>
      <c r="H161" s="104"/>
      <c r="I161" s="104"/>
      <c r="J161" s="12"/>
      <c r="K161" s="103"/>
      <c r="L161" s="96"/>
      <c r="M161" s="96"/>
      <c r="N161" s="96"/>
      <c r="O161" s="96"/>
      <c r="P161" s="96"/>
      <c r="Q161" s="96"/>
      <c r="R161" s="96"/>
      <c r="S161" s="96"/>
      <c r="T161" s="96"/>
      <c r="U161" s="96"/>
      <c r="V161" s="96"/>
      <c r="W161" s="96"/>
      <c r="X161" s="5"/>
    </row>
    <row r="162" spans="2:24" ht="15.75" customHeight="1">
      <c r="B162" s="96"/>
      <c r="C162" s="103"/>
      <c r="D162" s="103"/>
      <c r="E162" s="96"/>
      <c r="F162" s="96"/>
      <c r="G162" s="104"/>
      <c r="H162" s="104"/>
      <c r="I162" s="104"/>
      <c r="J162" s="12"/>
      <c r="K162" s="103"/>
      <c r="L162" s="96"/>
      <c r="M162" s="96"/>
      <c r="N162" s="96"/>
      <c r="O162" s="96"/>
      <c r="P162" s="96"/>
      <c r="Q162" s="96"/>
      <c r="R162" s="96"/>
      <c r="S162" s="96"/>
      <c r="T162" s="96"/>
      <c r="U162" s="96"/>
      <c r="V162" s="96"/>
      <c r="W162" s="96"/>
      <c r="X162" s="5"/>
    </row>
    <row r="163" spans="2:24" ht="15.75" customHeight="1">
      <c r="B163" s="96"/>
      <c r="C163" s="103"/>
      <c r="D163" s="103"/>
      <c r="E163" s="96"/>
      <c r="F163" s="96"/>
      <c r="G163" s="104"/>
      <c r="H163" s="104"/>
      <c r="I163" s="104"/>
      <c r="J163" s="12"/>
      <c r="K163" s="103"/>
      <c r="L163" s="96"/>
      <c r="M163" s="96"/>
      <c r="N163" s="96"/>
      <c r="O163" s="96"/>
      <c r="P163" s="96"/>
      <c r="Q163" s="96"/>
      <c r="R163" s="96"/>
      <c r="S163" s="96"/>
      <c r="T163" s="96"/>
      <c r="U163" s="96"/>
      <c r="V163" s="96"/>
      <c r="W163" s="96"/>
      <c r="X163" s="5"/>
    </row>
    <row r="164" spans="2:24" ht="15.75" customHeight="1">
      <c r="B164" s="96"/>
      <c r="C164" s="103"/>
      <c r="D164" s="103"/>
      <c r="E164" s="96"/>
      <c r="F164" s="96"/>
      <c r="G164" s="104"/>
      <c r="H164" s="104"/>
      <c r="I164" s="104"/>
      <c r="J164" s="12"/>
      <c r="K164" s="103"/>
      <c r="L164" s="96"/>
      <c r="M164" s="96"/>
      <c r="N164" s="96"/>
      <c r="O164" s="96"/>
      <c r="P164" s="96"/>
      <c r="Q164" s="96"/>
      <c r="R164" s="96"/>
      <c r="S164" s="96"/>
      <c r="T164" s="96"/>
      <c r="U164" s="96"/>
      <c r="V164" s="96"/>
      <c r="W164" s="96"/>
      <c r="X164" s="5"/>
    </row>
    <row r="165" spans="2:24" ht="15.75" customHeight="1">
      <c r="B165" s="96"/>
      <c r="C165" s="103"/>
      <c r="D165" s="103"/>
      <c r="E165" s="96"/>
      <c r="F165" s="96"/>
      <c r="G165" s="104"/>
      <c r="H165" s="104"/>
      <c r="I165" s="104"/>
      <c r="J165" s="12"/>
      <c r="K165" s="103"/>
      <c r="L165" s="96"/>
      <c r="M165" s="96"/>
      <c r="N165" s="96"/>
      <c r="O165" s="96"/>
      <c r="P165" s="96"/>
      <c r="Q165" s="96"/>
      <c r="R165" s="96"/>
      <c r="S165" s="96"/>
      <c r="T165" s="96"/>
      <c r="U165" s="96"/>
      <c r="V165" s="96"/>
      <c r="W165" s="96"/>
      <c r="X165" s="5"/>
    </row>
    <row r="166" spans="2:24" ht="15.75" customHeight="1">
      <c r="B166" s="96"/>
      <c r="C166" s="103"/>
      <c r="D166" s="103"/>
      <c r="E166" s="96"/>
      <c r="F166" s="96"/>
      <c r="G166" s="104"/>
      <c r="H166" s="104"/>
      <c r="I166" s="104"/>
      <c r="J166" s="12"/>
      <c r="K166" s="103"/>
      <c r="L166" s="96"/>
      <c r="M166" s="96"/>
      <c r="N166" s="96"/>
      <c r="O166" s="96"/>
      <c r="P166" s="96"/>
      <c r="Q166" s="96"/>
      <c r="R166" s="96"/>
      <c r="S166" s="96"/>
      <c r="T166" s="96"/>
      <c r="U166" s="96"/>
      <c r="V166" s="96"/>
      <c r="W166" s="96"/>
      <c r="X166" s="5"/>
    </row>
    <row r="167" spans="2:24" ht="15.75" customHeight="1">
      <c r="B167" s="96"/>
      <c r="C167" s="103"/>
      <c r="D167" s="103"/>
      <c r="E167" s="96"/>
      <c r="F167" s="96"/>
      <c r="G167" s="104"/>
      <c r="H167" s="104"/>
      <c r="I167" s="104"/>
      <c r="J167" s="12"/>
      <c r="K167" s="103"/>
      <c r="L167" s="96"/>
      <c r="M167" s="96"/>
      <c r="N167" s="96"/>
      <c r="O167" s="96"/>
      <c r="P167" s="96"/>
      <c r="Q167" s="96"/>
      <c r="R167" s="96"/>
      <c r="S167" s="96"/>
      <c r="T167" s="96"/>
      <c r="U167" s="96"/>
      <c r="V167" s="96"/>
      <c r="W167" s="96"/>
      <c r="X167" s="5"/>
    </row>
    <row r="168" spans="2:24" ht="15.75" customHeight="1">
      <c r="B168" s="96"/>
      <c r="C168" s="103"/>
      <c r="D168" s="103"/>
      <c r="E168" s="96"/>
      <c r="F168" s="96"/>
      <c r="G168" s="104"/>
      <c r="H168" s="104"/>
      <c r="I168" s="104"/>
      <c r="J168" s="12"/>
      <c r="K168" s="103"/>
      <c r="L168" s="96"/>
      <c r="M168" s="96"/>
      <c r="N168" s="96"/>
      <c r="O168" s="96"/>
      <c r="P168" s="96"/>
      <c r="Q168" s="96"/>
      <c r="R168" s="96"/>
      <c r="S168" s="96"/>
      <c r="T168" s="96"/>
      <c r="U168" s="96"/>
      <c r="V168" s="96"/>
      <c r="W168" s="96"/>
      <c r="X168" s="5"/>
    </row>
    <row r="169" spans="2:24" ht="15.75" customHeight="1">
      <c r="B169" s="96"/>
      <c r="C169" s="103"/>
      <c r="D169" s="103"/>
      <c r="E169" s="96"/>
      <c r="F169" s="96"/>
      <c r="G169" s="104"/>
      <c r="H169" s="104"/>
      <c r="I169" s="104"/>
      <c r="J169" s="12"/>
      <c r="K169" s="103"/>
      <c r="L169" s="96"/>
      <c r="M169" s="96"/>
      <c r="N169" s="96"/>
      <c r="O169" s="96"/>
      <c r="P169" s="96"/>
      <c r="Q169" s="96"/>
      <c r="R169" s="96"/>
      <c r="S169" s="96"/>
      <c r="T169" s="96"/>
      <c r="U169" s="96"/>
      <c r="V169" s="96"/>
      <c r="W169" s="96"/>
      <c r="X169" s="5"/>
    </row>
    <row r="170" spans="2:24" ht="15.75" customHeight="1">
      <c r="B170" s="96"/>
      <c r="C170" s="103"/>
      <c r="D170" s="103"/>
      <c r="E170" s="96"/>
      <c r="F170" s="96"/>
      <c r="G170" s="104"/>
      <c r="H170" s="104"/>
      <c r="I170" s="104"/>
      <c r="J170" s="12"/>
      <c r="K170" s="103"/>
      <c r="L170" s="96"/>
      <c r="M170" s="96"/>
      <c r="N170" s="96"/>
      <c r="O170" s="96"/>
      <c r="P170" s="96"/>
      <c r="Q170" s="96"/>
      <c r="R170" s="96"/>
      <c r="S170" s="96"/>
      <c r="T170" s="96"/>
      <c r="U170" s="96"/>
      <c r="V170" s="96"/>
      <c r="W170" s="96"/>
      <c r="X170" s="5"/>
    </row>
    <row r="171" spans="2:24" ht="15.75" customHeight="1">
      <c r="B171" s="96"/>
      <c r="C171" s="103"/>
      <c r="D171" s="103"/>
      <c r="E171" s="96"/>
      <c r="F171" s="96"/>
      <c r="G171" s="104"/>
      <c r="H171" s="104"/>
      <c r="I171" s="104"/>
      <c r="J171" s="12"/>
      <c r="K171" s="103"/>
      <c r="L171" s="96"/>
      <c r="M171" s="96"/>
      <c r="N171" s="96"/>
      <c r="O171" s="96"/>
      <c r="P171" s="96"/>
      <c r="Q171" s="96"/>
      <c r="R171" s="96"/>
      <c r="S171" s="96"/>
      <c r="T171" s="96"/>
      <c r="U171" s="96"/>
      <c r="V171" s="96"/>
      <c r="W171" s="96"/>
      <c r="X171" s="5"/>
    </row>
    <row r="172" spans="2:24" ht="15.75" customHeight="1">
      <c r="B172" s="96"/>
      <c r="C172" s="103"/>
      <c r="D172" s="103"/>
      <c r="E172" s="96"/>
      <c r="F172" s="96"/>
      <c r="G172" s="104"/>
      <c r="H172" s="104"/>
      <c r="I172" s="104"/>
      <c r="J172" s="12"/>
      <c r="K172" s="103"/>
      <c r="L172" s="96"/>
      <c r="M172" s="96"/>
      <c r="N172" s="96"/>
      <c r="O172" s="96"/>
      <c r="P172" s="96"/>
      <c r="Q172" s="96"/>
      <c r="R172" s="96"/>
      <c r="S172" s="96"/>
      <c r="T172" s="96"/>
      <c r="U172" s="96"/>
      <c r="V172" s="96"/>
      <c r="W172" s="96"/>
      <c r="X172" s="5"/>
    </row>
    <row r="173" spans="2:24" ht="15.75" customHeight="1">
      <c r="B173" s="96"/>
      <c r="C173" s="103"/>
      <c r="D173" s="103"/>
      <c r="E173" s="96"/>
      <c r="F173" s="96"/>
      <c r="G173" s="104"/>
      <c r="H173" s="104"/>
      <c r="I173" s="104"/>
      <c r="J173" s="12"/>
      <c r="K173" s="103"/>
      <c r="L173" s="96"/>
      <c r="M173" s="96"/>
      <c r="N173" s="96"/>
      <c r="O173" s="96"/>
      <c r="P173" s="96"/>
      <c r="Q173" s="96"/>
      <c r="R173" s="96"/>
      <c r="S173" s="96"/>
      <c r="T173" s="96"/>
      <c r="U173" s="96"/>
      <c r="V173" s="96"/>
      <c r="W173" s="96"/>
      <c r="X173" s="5"/>
    </row>
    <row r="174" spans="2:24" ht="15.75" customHeight="1">
      <c r="B174" s="96"/>
      <c r="C174" s="103"/>
      <c r="D174" s="103"/>
      <c r="E174" s="96"/>
      <c r="F174" s="96"/>
      <c r="G174" s="104"/>
      <c r="H174" s="104"/>
      <c r="I174" s="104"/>
      <c r="J174" s="12"/>
      <c r="K174" s="103"/>
      <c r="L174" s="96"/>
      <c r="M174" s="96"/>
      <c r="N174" s="96"/>
      <c r="O174" s="96"/>
      <c r="P174" s="96"/>
      <c r="Q174" s="96"/>
      <c r="R174" s="96"/>
      <c r="S174" s="96"/>
      <c r="T174" s="96"/>
      <c r="U174" s="96"/>
      <c r="V174" s="96"/>
      <c r="W174" s="96"/>
      <c r="X174" s="5"/>
    </row>
    <row r="175" spans="2:24" ht="15.75" customHeight="1">
      <c r="B175" s="96"/>
      <c r="C175" s="103"/>
      <c r="D175" s="103"/>
      <c r="E175" s="96"/>
      <c r="F175" s="96"/>
      <c r="G175" s="104"/>
      <c r="H175" s="104"/>
      <c r="I175" s="104"/>
      <c r="J175" s="12"/>
      <c r="K175" s="103"/>
      <c r="L175" s="96"/>
      <c r="M175" s="96"/>
      <c r="N175" s="96"/>
      <c r="O175" s="96"/>
      <c r="P175" s="96"/>
      <c r="Q175" s="96"/>
      <c r="R175" s="96"/>
      <c r="S175" s="96"/>
      <c r="T175" s="96"/>
      <c r="U175" s="96"/>
      <c r="V175" s="96"/>
      <c r="W175" s="96"/>
      <c r="X175" s="5"/>
    </row>
    <row r="176" spans="2:24" ht="15.75" customHeight="1">
      <c r="B176" s="96"/>
      <c r="C176" s="103"/>
      <c r="D176" s="103"/>
      <c r="E176" s="96"/>
      <c r="F176" s="96"/>
      <c r="G176" s="104"/>
      <c r="H176" s="104"/>
      <c r="I176" s="104"/>
      <c r="J176" s="110"/>
      <c r="K176" s="103"/>
      <c r="L176" s="96"/>
      <c r="M176" s="96"/>
      <c r="N176" s="96"/>
      <c r="O176" s="96"/>
      <c r="P176" s="96"/>
      <c r="Q176" s="96"/>
      <c r="R176" s="96"/>
      <c r="S176" s="96"/>
      <c r="T176" s="96"/>
      <c r="U176" s="96"/>
      <c r="V176" s="96"/>
      <c r="W176" s="96"/>
      <c r="X176" s="5"/>
    </row>
    <row r="177" spans="2:24" ht="15.75" customHeight="1">
      <c r="B177" s="96"/>
      <c r="C177" s="103"/>
      <c r="D177" s="103"/>
      <c r="E177" s="96"/>
      <c r="F177" s="96"/>
      <c r="G177" s="104"/>
      <c r="H177" s="104"/>
      <c r="I177" s="104"/>
      <c r="J177" s="110"/>
      <c r="K177" s="103"/>
      <c r="L177" s="96"/>
      <c r="M177" s="96"/>
      <c r="N177" s="96"/>
      <c r="O177" s="96"/>
      <c r="P177" s="96"/>
      <c r="Q177" s="96"/>
      <c r="R177" s="96"/>
      <c r="S177" s="96"/>
      <c r="T177" s="96"/>
      <c r="U177" s="96"/>
      <c r="V177" s="96"/>
      <c r="W177" s="96"/>
      <c r="X177" s="5"/>
    </row>
    <row r="178" spans="2:24" ht="15.75" customHeight="1">
      <c r="B178" s="96"/>
      <c r="C178" s="103"/>
      <c r="D178" s="103"/>
      <c r="E178" s="96"/>
      <c r="F178" s="96"/>
      <c r="G178" s="104"/>
      <c r="H178" s="104"/>
      <c r="I178" s="104"/>
      <c r="J178" s="110"/>
      <c r="K178" s="103"/>
      <c r="L178" s="96"/>
      <c r="M178" s="96"/>
      <c r="N178" s="96"/>
      <c r="O178" s="96"/>
      <c r="P178" s="96"/>
      <c r="Q178" s="96"/>
      <c r="R178" s="96"/>
      <c r="S178" s="96"/>
      <c r="T178" s="96"/>
      <c r="U178" s="96"/>
      <c r="V178" s="96"/>
      <c r="W178" s="96"/>
      <c r="X178" s="5"/>
    </row>
    <row r="179" spans="2:24" ht="15.75" customHeight="1">
      <c r="B179" s="96"/>
      <c r="C179" s="103"/>
      <c r="D179" s="103"/>
      <c r="E179" s="96"/>
      <c r="F179" s="96"/>
      <c r="G179" s="104"/>
      <c r="H179" s="104"/>
      <c r="I179" s="104"/>
      <c r="J179" s="110"/>
      <c r="K179" s="103"/>
      <c r="L179" s="96"/>
      <c r="M179" s="96"/>
      <c r="N179" s="96"/>
      <c r="O179" s="96"/>
      <c r="P179" s="96"/>
      <c r="Q179" s="96"/>
      <c r="R179" s="96"/>
      <c r="S179" s="96"/>
      <c r="T179" s="96"/>
      <c r="U179" s="96"/>
      <c r="V179" s="96"/>
      <c r="W179" s="96"/>
      <c r="X179" s="5"/>
    </row>
    <row r="180" spans="2:24" ht="15.75" customHeight="1">
      <c r="B180" s="96"/>
      <c r="C180" s="103"/>
      <c r="D180" s="103"/>
      <c r="E180" s="96"/>
      <c r="F180" s="96"/>
      <c r="G180" s="104"/>
      <c r="H180" s="104"/>
      <c r="I180" s="104"/>
      <c r="J180" s="110"/>
      <c r="K180" s="103"/>
      <c r="L180" s="96"/>
      <c r="M180" s="96"/>
      <c r="N180" s="96"/>
      <c r="O180" s="96"/>
      <c r="P180" s="96"/>
      <c r="Q180" s="96"/>
      <c r="R180" s="96"/>
      <c r="S180" s="96"/>
      <c r="T180" s="96"/>
      <c r="U180" s="96"/>
      <c r="V180" s="96"/>
      <c r="W180" s="96"/>
      <c r="X180" s="5"/>
    </row>
    <row r="181" spans="2:24" ht="15.75" customHeight="1">
      <c r="B181" s="96"/>
      <c r="C181" s="103"/>
      <c r="D181" s="103"/>
      <c r="E181" s="96"/>
      <c r="F181" s="96"/>
      <c r="G181" s="104"/>
      <c r="H181" s="104"/>
      <c r="I181" s="104"/>
      <c r="J181" s="110"/>
      <c r="K181" s="103"/>
      <c r="L181" s="96"/>
      <c r="M181" s="96"/>
      <c r="N181" s="96"/>
      <c r="O181" s="96"/>
      <c r="P181" s="96"/>
      <c r="Q181" s="96"/>
      <c r="R181" s="96"/>
      <c r="S181" s="96"/>
      <c r="T181" s="96"/>
      <c r="U181" s="96"/>
      <c r="V181" s="96"/>
      <c r="W181" s="96"/>
      <c r="X181" s="5"/>
    </row>
    <row r="182" spans="2:24" ht="15.75" customHeight="1">
      <c r="B182" s="96"/>
      <c r="C182" s="103"/>
      <c r="D182" s="103"/>
      <c r="E182" s="96"/>
      <c r="F182" s="96"/>
      <c r="G182" s="104"/>
      <c r="H182" s="104"/>
      <c r="I182" s="104"/>
      <c r="J182" s="110"/>
      <c r="K182" s="103"/>
      <c r="L182" s="96"/>
      <c r="M182" s="96"/>
      <c r="N182" s="96"/>
      <c r="O182" s="96"/>
      <c r="P182" s="96"/>
      <c r="Q182" s="96"/>
      <c r="R182" s="96"/>
      <c r="S182" s="96"/>
      <c r="T182" s="96"/>
      <c r="U182" s="96"/>
      <c r="V182" s="96"/>
      <c r="W182" s="96"/>
      <c r="X182" s="5"/>
    </row>
    <row r="183" spans="2:24" ht="15.75" customHeight="1">
      <c r="B183" s="96"/>
      <c r="C183" s="103"/>
      <c r="D183" s="103"/>
      <c r="E183" s="96"/>
      <c r="F183" s="96"/>
      <c r="G183" s="104"/>
      <c r="H183" s="104"/>
      <c r="I183" s="104"/>
      <c r="J183" s="110"/>
      <c r="K183" s="103"/>
      <c r="L183" s="96"/>
      <c r="M183" s="96"/>
      <c r="N183" s="96"/>
      <c r="O183" s="96"/>
      <c r="P183" s="96"/>
      <c r="Q183" s="96"/>
      <c r="R183" s="96"/>
      <c r="S183" s="96"/>
      <c r="T183" s="96"/>
      <c r="U183" s="96"/>
      <c r="V183" s="96"/>
      <c r="W183" s="96"/>
      <c r="X183" s="5"/>
    </row>
    <row r="184" spans="2:24" ht="15.75" customHeight="1">
      <c r="B184" s="96"/>
      <c r="C184" s="103"/>
      <c r="D184" s="103"/>
      <c r="E184" s="96"/>
      <c r="F184" s="96"/>
      <c r="G184" s="104"/>
      <c r="H184" s="104"/>
      <c r="I184" s="104"/>
      <c r="J184" s="110"/>
      <c r="K184" s="103"/>
      <c r="L184" s="96"/>
      <c r="M184" s="96"/>
      <c r="N184" s="96"/>
      <c r="O184" s="96"/>
      <c r="P184" s="96"/>
      <c r="Q184" s="96"/>
      <c r="R184" s="96"/>
      <c r="S184" s="96"/>
      <c r="T184" s="96"/>
      <c r="U184" s="96"/>
      <c r="V184" s="96"/>
      <c r="W184" s="96"/>
      <c r="X184" s="5"/>
    </row>
    <row r="185" spans="2:24" ht="15.75" customHeight="1">
      <c r="B185" s="96"/>
      <c r="C185" s="103"/>
      <c r="D185" s="103"/>
      <c r="E185" s="96"/>
      <c r="F185" s="96"/>
      <c r="G185" s="104"/>
      <c r="H185" s="104"/>
      <c r="I185" s="104"/>
      <c r="J185" s="110"/>
      <c r="K185" s="103"/>
      <c r="L185" s="96"/>
      <c r="M185" s="96"/>
      <c r="N185" s="96"/>
      <c r="O185" s="96"/>
      <c r="P185" s="96"/>
      <c r="Q185" s="96"/>
      <c r="R185" s="96"/>
      <c r="S185" s="96"/>
      <c r="T185" s="96"/>
      <c r="U185" s="96"/>
      <c r="V185" s="96"/>
      <c r="W185" s="96"/>
      <c r="X185" s="5"/>
    </row>
    <row r="186" spans="2:24" ht="15.75" customHeight="1">
      <c r="B186" s="96"/>
      <c r="C186" s="103"/>
      <c r="D186" s="103"/>
      <c r="E186" s="96"/>
      <c r="F186" s="96"/>
      <c r="G186" s="104"/>
      <c r="H186" s="104"/>
      <c r="I186" s="104"/>
      <c r="J186" s="110"/>
      <c r="K186" s="103"/>
      <c r="L186" s="96"/>
      <c r="M186" s="96"/>
      <c r="N186" s="96"/>
      <c r="O186" s="96"/>
      <c r="P186" s="96"/>
      <c r="Q186" s="96"/>
      <c r="R186" s="96"/>
      <c r="S186" s="96"/>
      <c r="T186" s="96"/>
      <c r="U186" s="96"/>
      <c r="V186" s="96"/>
      <c r="W186" s="96"/>
      <c r="X186" s="5"/>
    </row>
    <row r="187" spans="2:24" ht="15.75" customHeight="1">
      <c r="B187" s="96"/>
      <c r="C187" s="103"/>
      <c r="D187" s="103"/>
      <c r="E187" s="96"/>
      <c r="F187" s="96"/>
      <c r="G187" s="104"/>
      <c r="H187" s="104"/>
      <c r="I187" s="104"/>
      <c r="J187" s="110"/>
      <c r="K187" s="103"/>
      <c r="L187" s="96"/>
      <c r="M187" s="96"/>
      <c r="N187" s="96"/>
      <c r="O187" s="96"/>
      <c r="P187" s="96"/>
      <c r="Q187" s="96"/>
      <c r="R187" s="96"/>
      <c r="S187" s="96"/>
      <c r="T187" s="96"/>
      <c r="U187" s="96"/>
      <c r="V187" s="96"/>
      <c r="W187" s="96"/>
      <c r="X187" s="5"/>
    </row>
    <row r="188" spans="2:24" ht="15.75" customHeight="1">
      <c r="B188" s="96"/>
      <c r="C188" s="103"/>
      <c r="D188" s="103"/>
      <c r="E188" s="96"/>
      <c r="F188" s="96"/>
      <c r="G188" s="104"/>
      <c r="H188" s="104"/>
      <c r="I188" s="104"/>
      <c r="J188" s="110"/>
      <c r="K188" s="103"/>
      <c r="L188" s="96"/>
      <c r="M188" s="96"/>
      <c r="N188" s="96"/>
      <c r="O188" s="96"/>
      <c r="P188" s="96"/>
      <c r="Q188" s="96"/>
      <c r="R188" s="96"/>
      <c r="S188" s="96"/>
      <c r="T188" s="96"/>
      <c r="U188" s="96"/>
      <c r="V188" s="96"/>
      <c r="W188" s="96"/>
      <c r="X188" s="5"/>
    </row>
    <row r="189" spans="2:24" ht="15.75" customHeight="1">
      <c r="B189" s="96"/>
      <c r="C189" s="103"/>
      <c r="D189" s="103"/>
      <c r="E189" s="96"/>
      <c r="F189" s="96"/>
      <c r="G189" s="104"/>
      <c r="H189" s="104"/>
      <c r="I189" s="104"/>
      <c r="J189" s="110"/>
      <c r="K189" s="103"/>
      <c r="L189" s="96"/>
      <c r="M189" s="96"/>
      <c r="N189" s="96"/>
      <c r="O189" s="96"/>
      <c r="P189" s="96"/>
      <c r="Q189" s="96"/>
      <c r="R189" s="96"/>
      <c r="S189" s="96"/>
      <c r="T189" s="96"/>
      <c r="U189" s="96"/>
      <c r="V189" s="96"/>
      <c r="W189" s="96"/>
      <c r="X189" s="5"/>
    </row>
    <row r="190" spans="2:24" ht="15.75" customHeight="1">
      <c r="B190" s="96"/>
      <c r="C190" s="103"/>
      <c r="D190" s="103"/>
      <c r="E190" s="96"/>
      <c r="F190" s="96"/>
      <c r="G190" s="104"/>
      <c r="H190" s="104"/>
      <c r="I190" s="104"/>
      <c r="J190" s="111"/>
      <c r="K190" s="103"/>
      <c r="L190" s="96"/>
      <c r="M190" s="96"/>
      <c r="N190" s="96"/>
      <c r="O190" s="96"/>
      <c r="P190" s="96"/>
      <c r="Q190" s="96"/>
      <c r="R190" s="96"/>
      <c r="S190" s="96"/>
      <c r="T190" s="96"/>
      <c r="U190" s="96"/>
      <c r="V190" s="96"/>
      <c r="W190" s="96"/>
      <c r="X190" s="5"/>
    </row>
    <row r="191" spans="2:24" ht="15.75" customHeight="1">
      <c r="B191" s="96"/>
      <c r="C191" s="103"/>
      <c r="D191" s="103"/>
      <c r="E191" s="96"/>
      <c r="F191" s="96"/>
      <c r="G191" s="104"/>
      <c r="H191" s="104"/>
      <c r="I191" s="104"/>
      <c r="J191" s="111"/>
      <c r="K191" s="103"/>
      <c r="L191" s="96"/>
      <c r="M191" s="96"/>
      <c r="N191" s="96"/>
      <c r="O191" s="96"/>
      <c r="P191" s="96"/>
      <c r="Q191" s="96"/>
      <c r="R191" s="96"/>
      <c r="S191" s="96"/>
      <c r="T191" s="96"/>
      <c r="U191" s="96"/>
      <c r="V191" s="96"/>
      <c r="W191" s="96"/>
      <c r="X191" s="5"/>
    </row>
    <row r="192" spans="2:24" ht="15.75" customHeight="1">
      <c r="B192" s="96"/>
      <c r="C192" s="103"/>
      <c r="D192" s="103"/>
      <c r="E192" s="96"/>
      <c r="F192" s="96"/>
      <c r="G192" s="104"/>
      <c r="H192" s="104"/>
      <c r="I192" s="104"/>
      <c r="J192" s="111"/>
      <c r="K192" s="103"/>
      <c r="L192" s="96"/>
      <c r="M192" s="96"/>
      <c r="N192" s="96"/>
      <c r="O192" s="96"/>
      <c r="P192" s="96"/>
      <c r="Q192" s="96"/>
      <c r="R192" s="96"/>
      <c r="S192" s="96"/>
      <c r="T192" s="96"/>
      <c r="U192" s="96"/>
      <c r="V192" s="96"/>
      <c r="W192" s="96"/>
      <c r="X192" s="5"/>
    </row>
    <row r="193" spans="2:24" ht="15.75" customHeight="1">
      <c r="B193" s="96"/>
      <c r="C193" s="103"/>
      <c r="D193" s="103"/>
      <c r="E193" s="96"/>
      <c r="F193" s="96"/>
      <c r="G193" s="104"/>
      <c r="H193" s="104"/>
      <c r="I193" s="104"/>
      <c r="J193" s="111"/>
      <c r="K193" s="103"/>
      <c r="L193" s="96"/>
      <c r="M193" s="96"/>
      <c r="N193" s="96"/>
      <c r="O193" s="96"/>
      <c r="P193" s="96"/>
      <c r="Q193" s="96"/>
      <c r="R193" s="96"/>
      <c r="S193" s="96"/>
      <c r="T193" s="96"/>
      <c r="U193" s="96"/>
      <c r="V193" s="96"/>
      <c r="W193" s="96"/>
      <c r="X193" s="5"/>
    </row>
    <row r="194" spans="2:24" ht="15.75" customHeight="1">
      <c r="B194" s="96"/>
      <c r="C194" s="103"/>
      <c r="D194" s="103"/>
      <c r="E194" s="96"/>
      <c r="F194" s="96"/>
      <c r="G194" s="104"/>
      <c r="H194" s="104"/>
      <c r="I194" s="104"/>
      <c r="J194" s="111"/>
      <c r="K194" s="103"/>
      <c r="L194" s="96"/>
      <c r="M194" s="96"/>
      <c r="N194" s="96"/>
      <c r="O194" s="96"/>
      <c r="P194" s="96"/>
      <c r="Q194" s="96"/>
      <c r="R194" s="96"/>
      <c r="S194" s="96"/>
      <c r="T194" s="96"/>
      <c r="U194" s="96"/>
      <c r="V194" s="96"/>
      <c r="W194" s="96"/>
      <c r="X194" s="5"/>
    </row>
    <row r="195" spans="2:24" ht="15.75" customHeight="1">
      <c r="B195" s="96"/>
      <c r="C195" s="103"/>
      <c r="D195" s="103"/>
      <c r="E195" s="96"/>
      <c r="F195" s="96"/>
      <c r="G195" s="104"/>
      <c r="H195" s="104"/>
      <c r="I195" s="104"/>
      <c r="J195" s="111"/>
      <c r="K195" s="103"/>
      <c r="L195" s="96"/>
      <c r="M195" s="96"/>
      <c r="N195" s="96"/>
      <c r="O195" s="96"/>
      <c r="P195" s="96"/>
      <c r="Q195" s="96"/>
      <c r="R195" s="96"/>
      <c r="S195" s="96"/>
      <c r="T195" s="96"/>
      <c r="U195" s="96"/>
      <c r="V195" s="96"/>
      <c r="W195" s="96"/>
      <c r="X195" s="5"/>
    </row>
    <row r="196" spans="2:24" ht="15.75" customHeight="1">
      <c r="B196" s="96"/>
      <c r="C196" s="103"/>
      <c r="D196" s="103"/>
      <c r="E196" s="96"/>
      <c r="F196" s="96"/>
      <c r="G196" s="104"/>
      <c r="H196" s="104"/>
      <c r="I196" s="104"/>
      <c r="J196" s="111"/>
      <c r="K196" s="103"/>
      <c r="L196" s="96"/>
      <c r="M196" s="96"/>
      <c r="N196" s="96"/>
      <c r="O196" s="96"/>
      <c r="P196" s="96"/>
      <c r="Q196" s="96"/>
      <c r="R196" s="96"/>
      <c r="S196" s="96"/>
      <c r="T196" s="96"/>
      <c r="U196" s="96"/>
      <c r="V196" s="96"/>
      <c r="W196" s="96"/>
      <c r="X196" s="5"/>
    </row>
    <row r="197" spans="2:24" ht="15.75" customHeight="1">
      <c r="B197" s="96"/>
      <c r="C197" s="103"/>
      <c r="D197" s="103"/>
      <c r="E197" s="96"/>
      <c r="F197" s="96"/>
      <c r="G197" s="104"/>
      <c r="H197" s="104"/>
      <c r="I197" s="104"/>
      <c r="J197" s="111"/>
      <c r="K197" s="103"/>
      <c r="L197" s="96"/>
      <c r="M197" s="96"/>
      <c r="N197" s="96"/>
      <c r="O197" s="96"/>
      <c r="P197" s="96"/>
      <c r="Q197" s="96"/>
      <c r="R197" s="96"/>
      <c r="S197" s="96"/>
      <c r="T197" s="96"/>
      <c r="U197" s="96"/>
      <c r="V197" s="96"/>
      <c r="W197" s="96"/>
      <c r="X197" s="5"/>
    </row>
    <row r="198" spans="2:24" ht="15.75" customHeight="1">
      <c r="B198" s="96"/>
      <c r="C198" s="103"/>
      <c r="D198" s="103"/>
      <c r="E198" s="96"/>
      <c r="F198" s="96"/>
      <c r="G198" s="104"/>
      <c r="H198" s="104"/>
      <c r="I198" s="104"/>
      <c r="J198" s="111"/>
      <c r="K198" s="103"/>
      <c r="L198" s="96"/>
      <c r="M198" s="96"/>
      <c r="N198" s="96"/>
      <c r="O198" s="96"/>
      <c r="P198" s="96"/>
      <c r="Q198" s="96"/>
      <c r="R198" s="96"/>
      <c r="S198" s="96"/>
      <c r="T198" s="96"/>
      <c r="U198" s="96"/>
      <c r="V198" s="96"/>
      <c r="W198" s="96"/>
      <c r="X198" s="5"/>
    </row>
    <row r="199" spans="2:24" ht="15.75" customHeight="1">
      <c r="B199" s="96"/>
      <c r="C199" s="103"/>
      <c r="D199" s="103"/>
      <c r="E199" s="96"/>
      <c r="F199" s="96"/>
      <c r="G199" s="104"/>
      <c r="H199" s="104"/>
      <c r="I199" s="104"/>
      <c r="J199" s="111"/>
      <c r="K199" s="103"/>
      <c r="L199" s="96"/>
      <c r="M199" s="96"/>
      <c r="N199" s="96"/>
      <c r="O199" s="96"/>
      <c r="P199" s="96"/>
      <c r="Q199" s="96"/>
      <c r="R199" s="96"/>
      <c r="S199" s="96"/>
      <c r="T199" s="96"/>
      <c r="U199" s="96"/>
      <c r="V199" s="96"/>
      <c r="W199" s="96"/>
      <c r="X199" s="5"/>
    </row>
    <row r="200" spans="2:24" ht="15.75" customHeight="1">
      <c r="B200" s="96"/>
      <c r="C200" s="103"/>
      <c r="D200" s="103"/>
      <c r="E200" s="96"/>
      <c r="F200" s="96"/>
      <c r="G200" s="104"/>
      <c r="H200" s="104"/>
      <c r="I200" s="104"/>
      <c r="J200" s="111"/>
      <c r="K200" s="103"/>
      <c r="L200" s="96"/>
      <c r="M200" s="96"/>
      <c r="N200" s="96"/>
      <c r="O200" s="96"/>
      <c r="P200" s="96"/>
      <c r="Q200" s="96"/>
      <c r="R200" s="96"/>
      <c r="S200" s="96"/>
      <c r="T200" s="96"/>
      <c r="U200" s="96"/>
      <c r="V200" s="96"/>
      <c r="W200" s="96"/>
      <c r="X200" s="5"/>
    </row>
    <row r="201" spans="2:24" ht="15.75" customHeight="1">
      <c r="B201" s="96"/>
      <c r="C201" s="103"/>
      <c r="D201" s="103"/>
      <c r="E201" s="96"/>
      <c r="F201" s="96"/>
      <c r="G201" s="104"/>
      <c r="H201" s="104"/>
      <c r="I201" s="104"/>
      <c r="J201" s="111"/>
      <c r="K201" s="103"/>
      <c r="L201" s="96"/>
      <c r="M201" s="96"/>
      <c r="N201" s="96"/>
      <c r="O201" s="96"/>
      <c r="P201" s="96"/>
      <c r="Q201" s="96"/>
      <c r="R201" s="96"/>
      <c r="S201" s="96"/>
      <c r="T201" s="96"/>
      <c r="U201" s="96"/>
      <c r="V201" s="96"/>
      <c r="W201" s="96"/>
      <c r="X201" s="5"/>
    </row>
    <row r="202" spans="2:24" ht="15.75" customHeight="1">
      <c r="B202" s="96"/>
      <c r="C202" s="103"/>
      <c r="D202" s="103"/>
      <c r="E202" s="96"/>
      <c r="F202" s="96"/>
      <c r="G202" s="104"/>
      <c r="H202" s="104"/>
      <c r="I202" s="104"/>
      <c r="J202" s="111"/>
      <c r="K202" s="103"/>
      <c r="L202" s="96"/>
      <c r="M202" s="96"/>
      <c r="N202" s="96"/>
      <c r="O202" s="96"/>
      <c r="P202" s="96"/>
      <c r="Q202" s="96"/>
      <c r="R202" s="96"/>
      <c r="S202" s="96"/>
      <c r="T202" s="96"/>
      <c r="U202" s="96"/>
      <c r="V202" s="96"/>
      <c r="W202" s="96"/>
      <c r="X202" s="5"/>
    </row>
    <row r="203" spans="2:24" ht="15.75" customHeight="1">
      <c r="B203" s="96"/>
      <c r="C203" s="103"/>
      <c r="D203" s="103"/>
      <c r="E203" s="96"/>
      <c r="F203" s="96"/>
      <c r="G203" s="104"/>
      <c r="H203" s="104"/>
      <c r="I203" s="104"/>
      <c r="J203" s="111"/>
      <c r="K203" s="103"/>
      <c r="L203" s="96"/>
      <c r="M203" s="96"/>
      <c r="N203" s="96"/>
      <c r="O203" s="96"/>
      <c r="P203" s="96"/>
      <c r="Q203" s="96"/>
      <c r="R203" s="96"/>
      <c r="S203" s="96"/>
      <c r="T203" s="96"/>
      <c r="U203" s="96"/>
      <c r="V203" s="96"/>
      <c r="W203" s="96"/>
      <c r="X203" s="5"/>
    </row>
    <row r="204" spans="2:24" ht="15.75" customHeight="1">
      <c r="B204" s="96"/>
      <c r="C204" s="103"/>
      <c r="D204" s="103"/>
      <c r="E204" s="96"/>
      <c r="F204" s="96"/>
      <c r="G204" s="104"/>
      <c r="H204" s="104"/>
      <c r="I204" s="104"/>
      <c r="J204" s="111"/>
      <c r="K204" s="103"/>
      <c r="L204" s="96"/>
      <c r="M204" s="96"/>
      <c r="N204" s="96"/>
      <c r="O204" s="96"/>
      <c r="P204" s="96"/>
      <c r="Q204" s="96"/>
      <c r="R204" s="96"/>
      <c r="S204" s="96"/>
      <c r="T204" s="96"/>
      <c r="U204" s="96"/>
      <c r="V204" s="96"/>
      <c r="W204" s="96"/>
      <c r="X204" s="5"/>
    </row>
    <row r="205" spans="2:24" ht="15.75" customHeight="1">
      <c r="B205" s="96"/>
      <c r="C205" s="103"/>
      <c r="D205" s="103"/>
      <c r="E205" s="96"/>
      <c r="F205" s="96"/>
      <c r="G205" s="104"/>
      <c r="H205" s="104"/>
      <c r="I205" s="104"/>
      <c r="J205" s="111"/>
      <c r="K205" s="103"/>
      <c r="L205" s="96"/>
      <c r="M205" s="96"/>
      <c r="N205" s="96"/>
      <c r="O205" s="96"/>
      <c r="P205" s="96"/>
      <c r="Q205" s="96"/>
      <c r="R205" s="96"/>
      <c r="S205" s="96"/>
      <c r="T205" s="96"/>
      <c r="U205" s="96"/>
      <c r="V205" s="96"/>
      <c r="W205" s="96"/>
      <c r="X205" s="5"/>
    </row>
    <row r="206" spans="2:24" ht="15.75" customHeight="1">
      <c r="B206" s="96"/>
      <c r="C206" s="103"/>
      <c r="D206" s="103"/>
      <c r="E206" s="96"/>
      <c r="F206" s="96"/>
      <c r="G206" s="104"/>
      <c r="H206" s="104"/>
      <c r="I206" s="104"/>
      <c r="J206" s="111"/>
      <c r="K206" s="103"/>
      <c r="L206" s="96"/>
      <c r="M206" s="96"/>
      <c r="N206" s="96"/>
      <c r="O206" s="96"/>
      <c r="P206" s="96"/>
      <c r="Q206" s="96"/>
      <c r="R206" s="96"/>
      <c r="S206" s="96"/>
      <c r="T206" s="96"/>
      <c r="U206" s="96"/>
      <c r="V206" s="96"/>
      <c r="W206" s="96"/>
      <c r="X206" s="5"/>
    </row>
    <row r="207" spans="2:24" ht="15.75" customHeight="1">
      <c r="B207" s="96"/>
      <c r="C207" s="103"/>
      <c r="D207" s="103"/>
      <c r="E207" s="96"/>
      <c r="F207" s="96"/>
      <c r="G207" s="104"/>
      <c r="H207" s="104"/>
      <c r="I207" s="104"/>
      <c r="J207" s="111"/>
      <c r="K207" s="103"/>
      <c r="L207" s="96"/>
      <c r="M207" s="96"/>
      <c r="N207" s="96"/>
      <c r="O207" s="96"/>
      <c r="P207" s="96"/>
      <c r="Q207" s="96"/>
      <c r="R207" s="96"/>
      <c r="S207" s="96"/>
      <c r="T207" s="96"/>
      <c r="U207" s="96"/>
      <c r="V207" s="96"/>
      <c r="W207" s="96"/>
      <c r="X207" s="5"/>
    </row>
    <row r="208" spans="2:24" ht="15.75" customHeight="1">
      <c r="B208" s="96"/>
      <c r="C208" s="103"/>
      <c r="D208" s="103"/>
      <c r="E208" s="96"/>
      <c r="F208" s="96"/>
      <c r="G208" s="104"/>
      <c r="H208" s="104"/>
      <c r="I208" s="104"/>
      <c r="J208" s="111"/>
      <c r="K208" s="103"/>
      <c r="L208" s="96"/>
      <c r="M208" s="96"/>
      <c r="N208" s="96"/>
      <c r="O208" s="96"/>
      <c r="P208" s="96"/>
      <c r="Q208" s="96"/>
      <c r="R208" s="96"/>
      <c r="S208" s="96"/>
      <c r="T208" s="96"/>
      <c r="U208" s="96"/>
      <c r="V208" s="96"/>
      <c r="W208" s="96"/>
      <c r="X208" s="5"/>
    </row>
    <row r="209" spans="2:24" ht="15.75" customHeight="1">
      <c r="B209" s="96"/>
      <c r="C209" s="103"/>
      <c r="D209" s="103"/>
      <c r="E209" s="96"/>
      <c r="F209" s="96"/>
      <c r="G209" s="104"/>
      <c r="H209" s="104"/>
      <c r="I209" s="104"/>
      <c r="J209" s="111"/>
      <c r="K209" s="103"/>
      <c r="L209" s="96"/>
      <c r="M209" s="96"/>
      <c r="N209" s="96"/>
      <c r="O209" s="96"/>
      <c r="P209" s="96"/>
      <c r="Q209" s="96"/>
      <c r="R209" s="96"/>
      <c r="S209" s="96"/>
      <c r="T209" s="96"/>
      <c r="U209" s="96"/>
      <c r="V209" s="96"/>
      <c r="W209" s="96"/>
      <c r="X209" s="5"/>
    </row>
    <row r="210" spans="2:24" ht="15.75" customHeight="1">
      <c r="B210" s="96"/>
      <c r="C210" s="103"/>
      <c r="D210" s="103"/>
      <c r="E210" s="96"/>
      <c r="F210" s="96"/>
      <c r="G210" s="104"/>
      <c r="H210" s="104"/>
      <c r="I210" s="104"/>
      <c r="J210" s="111"/>
      <c r="K210" s="103"/>
      <c r="L210" s="96"/>
      <c r="M210" s="96"/>
      <c r="N210" s="96"/>
      <c r="O210" s="96"/>
      <c r="P210" s="96"/>
      <c r="Q210" s="96"/>
      <c r="R210" s="96"/>
      <c r="S210" s="96"/>
      <c r="T210" s="96"/>
      <c r="U210" s="96"/>
      <c r="V210" s="96"/>
      <c r="W210" s="96"/>
      <c r="X210" s="5"/>
    </row>
    <row r="211" spans="2:24" ht="15.75" customHeight="1">
      <c r="B211" s="96"/>
      <c r="C211" s="103"/>
      <c r="D211" s="103"/>
      <c r="E211" s="96"/>
      <c r="F211" s="96"/>
      <c r="G211" s="104"/>
      <c r="H211" s="104"/>
      <c r="I211" s="104"/>
      <c r="J211" s="111"/>
      <c r="K211" s="103"/>
      <c r="L211" s="96"/>
      <c r="M211" s="96"/>
      <c r="N211" s="96"/>
      <c r="O211" s="96"/>
      <c r="P211" s="96"/>
      <c r="Q211" s="96"/>
      <c r="R211" s="96"/>
      <c r="S211" s="96"/>
      <c r="T211" s="96"/>
      <c r="U211" s="96"/>
      <c r="V211" s="96"/>
      <c r="W211" s="96"/>
      <c r="X211" s="5"/>
    </row>
    <row r="212" spans="2:24" ht="15.75" customHeight="1">
      <c r="B212" s="96"/>
      <c r="C212" s="103"/>
      <c r="D212" s="103"/>
      <c r="E212" s="96"/>
      <c r="F212" s="96"/>
      <c r="G212" s="104"/>
      <c r="H212" s="104"/>
      <c r="I212" s="104"/>
      <c r="J212" s="111"/>
      <c r="K212" s="103"/>
      <c r="L212" s="96"/>
      <c r="M212" s="96"/>
      <c r="N212" s="96"/>
      <c r="O212" s="96"/>
      <c r="P212" s="96"/>
      <c r="Q212" s="96"/>
      <c r="R212" s="96"/>
      <c r="S212" s="96"/>
      <c r="T212" s="96"/>
      <c r="U212" s="96"/>
      <c r="V212" s="96"/>
      <c r="W212" s="96"/>
      <c r="X212" s="5"/>
    </row>
    <row r="213" spans="2:24" ht="15.75" customHeight="1">
      <c r="B213" s="96"/>
      <c r="C213" s="103"/>
      <c r="D213" s="103"/>
      <c r="E213" s="96"/>
      <c r="F213" s="96"/>
      <c r="G213" s="104"/>
      <c r="H213" s="104"/>
      <c r="I213" s="104"/>
      <c r="J213" s="111"/>
      <c r="K213" s="103"/>
      <c r="L213" s="96"/>
      <c r="M213" s="96"/>
      <c r="N213" s="96"/>
      <c r="O213" s="96"/>
      <c r="P213" s="96"/>
      <c r="Q213" s="96"/>
      <c r="R213" s="96"/>
      <c r="S213" s="96"/>
      <c r="T213" s="96"/>
      <c r="U213" s="96"/>
      <c r="V213" s="96"/>
      <c r="W213" s="96"/>
      <c r="X213" s="5"/>
    </row>
    <row r="214" spans="2:24" ht="15.75" customHeight="1">
      <c r="B214" s="96"/>
      <c r="C214" s="103"/>
      <c r="D214" s="103"/>
      <c r="E214" s="96"/>
      <c r="F214" s="96"/>
      <c r="G214" s="104"/>
      <c r="H214" s="104"/>
      <c r="I214" s="104"/>
      <c r="J214" s="111"/>
      <c r="K214" s="103"/>
      <c r="L214" s="96"/>
      <c r="M214" s="96"/>
      <c r="N214" s="96"/>
      <c r="O214" s="96"/>
      <c r="P214" s="96"/>
      <c r="Q214" s="96"/>
      <c r="R214" s="96"/>
      <c r="S214" s="96"/>
      <c r="T214" s="96"/>
      <c r="U214" s="96"/>
      <c r="V214" s="96"/>
      <c r="W214" s="96"/>
      <c r="X214" s="5"/>
    </row>
    <row r="215" spans="2:24" ht="15.75" customHeight="1">
      <c r="B215" s="96"/>
      <c r="C215" s="103"/>
      <c r="D215" s="103"/>
      <c r="E215" s="96"/>
      <c r="F215" s="96"/>
      <c r="G215" s="104"/>
      <c r="H215" s="104"/>
      <c r="I215" s="104"/>
      <c r="J215" s="111"/>
      <c r="K215" s="103"/>
      <c r="L215" s="96"/>
      <c r="M215" s="96"/>
      <c r="N215" s="96"/>
      <c r="O215" s="96"/>
      <c r="P215" s="96"/>
      <c r="Q215" s="96"/>
      <c r="R215" s="96"/>
      <c r="S215" s="96"/>
      <c r="T215" s="96"/>
      <c r="U215" s="96"/>
      <c r="V215" s="96"/>
      <c r="W215" s="96"/>
      <c r="X215" s="5"/>
    </row>
    <row r="216" spans="2:24" ht="15.75" customHeight="1">
      <c r="B216" s="96"/>
      <c r="C216" s="103"/>
      <c r="D216" s="103"/>
      <c r="E216" s="96"/>
      <c r="F216" s="96"/>
      <c r="G216" s="104"/>
      <c r="H216" s="104"/>
      <c r="I216" s="104"/>
      <c r="J216" s="111"/>
      <c r="K216" s="103"/>
      <c r="L216" s="96"/>
      <c r="M216" s="96"/>
      <c r="N216" s="96"/>
      <c r="O216" s="96"/>
      <c r="P216" s="96"/>
      <c r="Q216" s="96"/>
      <c r="R216" s="96"/>
      <c r="S216" s="96"/>
      <c r="T216" s="96"/>
      <c r="U216" s="96"/>
      <c r="V216" s="96"/>
      <c r="W216" s="96"/>
      <c r="X216" s="5"/>
    </row>
    <row r="217" spans="2:24" ht="15.75" customHeight="1">
      <c r="B217" s="96"/>
      <c r="C217" s="103"/>
      <c r="D217" s="103"/>
      <c r="E217" s="96"/>
      <c r="F217" s="96"/>
      <c r="G217" s="104"/>
      <c r="H217" s="104"/>
      <c r="I217" s="104"/>
      <c r="J217" s="111"/>
      <c r="K217" s="103"/>
      <c r="L217" s="96"/>
      <c r="M217" s="96"/>
      <c r="N217" s="96"/>
      <c r="O217" s="96"/>
      <c r="P217" s="96"/>
      <c r="Q217" s="96"/>
      <c r="R217" s="96"/>
      <c r="S217" s="96"/>
      <c r="T217" s="96"/>
      <c r="U217" s="96"/>
      <c r="V217" s="96"/>
      <c r="W217" s="96"/>
      <c r="X217" s="5"/>
    </row>
    <row r="218" spans="2:24" ht="15.75" customHeight="1">
      <c r="B218" s="96"/>
      <c r="C218" s="103"/>
      <c r="D218" s="103"/>
      <c r="E218" s="96"/>
      <c r="F218" s="96"/>
      <c r="G218" s="104"/>
      <c r="H218" s="104"/>
      <c r="I218" s="104"/>
      <c r="J218" s="111"/>
      <c r="K218" s="103"/>
      <c r="L218" s="96"/>
      <c r="M218" s="96"/>
      <c r="N218" s="96"/>
      <c r="O218" s="96"/>
      <c r="P218" s="96"/>
      <c r="Q218" s="96"/>
      <c r="R218" s="96"/>
      <c r="S218" s="96"/>
      <c r="T218" s="96"/>
      <c r="U218" s="96"/>
      <c r="V218" s="96"/>
      <c r="W218" s="96"/>
      <c r="X218" s="5"/>
    </row>
    <row r="219" spans="2:24" ht="15.75" customHeight="1">
      <c r="B219" s="96"/>
      <c r="C219" s="103"/>
      <c r="D219" s="103"/>
      <c r="E219" s="96"/>
      <c r="F219" s="96"/>
      <c r="G219" s="104"/>
      <c r="H219" s="104"/>
      <c r="I219" s="104"/>
      <c r="J219" s="111"/>
      <c r="K219" s="103"/>
      <c r="L219" s="96"/>
      <c r="M219" s="96"/>
      <c r="N219" s="96"/>
      <c r="O219" s="96"/>
      <c r="P219" s="96"/>
      <c r="Q219" s="96"/>
      <c r="R219" s="96"/>
      <c r="S219" s="96"/>
      <c r="T219" s="96"/>
      <c r="U219" s="96"/>
      <c r="V219" s="96"/>
      <c r="W219" s="96"/>
      <c r="X219" s="5"/>
    </row>
    <row r="220" spans="2:24" ht="15.75" customHeight="1">
      <c r="B220" s="96"/>
      <c r="C220" s="103"/>
      <c r="D220" s="103"/>
      <c r="E220" s="96"/>
      <c r="F220" s="96"/>
      <c r="G220" s="104"/>
      <c r="H220" s="104"/>
      <c r="I220" s="104"/>
      <c r="J220" s="111"/>
      <c r="K220" s="103"/>
      <c r="L220" s="96"/>
      <c r="M220" s="96"/>
      <c r="N220" s="96"/>
      <c r="O220" s="96"/>
      <c r="P220" s="96"/>
      <c r="Q220" s="96"/>
      <c r="R220" s="96"/>
      <c r="S220" s="96"/>
      <c r="T220" s="96"/>
      <c r="U220" s="96"/>
      <c r="V220" s="96"/>
      <c r="W220" s="96"/>
      <c r="X220" s="5"/>
    </row>
    <row r="221" spans="2:24" ht="15.75" customHeight="1">
      <c r="B221" s="96"/>
      <c r="C221" s="103"/>
      <c r="D221" s="103"/>
      <c r="E221" s="96"/>
      <c r="F221" s="96"/>
      <c r="G221" s="104"/>
      <c r="H221" s="104"/>
      <c r="I221" s="104"/>
      <c r="J221" s="111"/>
      <c r="K221" s="103"/>
      <c r="L221" s="96"/>
      <c r="M221" s="96"/>
      <c r="N221" s="96"/>
      <c r="O221" s="96"/>
      <c r="P221" s="96"/>
      <c r="Q221" s="96"/>
      <c r="R221" s="96"/>
      <c r="S221" s="96"/>
      <c r="T221" s="96"/>
      <c r="U221" s="96"/>
      <c r="V221" s="96"/>
      <c r="W221" s="96"/>
      <c r="X221" s="5"/>
    </row>
    <row r="222" spans="2:24" ht="15.75" customHeight="1">
      <c r="B222" s="96"/>
      <c r="C222" s="103"/>
      <c r="D222" s="103"/>
      <c r="E222" s="96"/>
      <c r="F222" s="96"/>
      <c r="G222" s="104"/>
      <c r="H222" s="104"/>
      <c r="I222" s="104"/>
      <c r="J222" s="111"/>
      <c r="K222" s="103"/>
      <c r="L222" s="96"/>
      <c r="M222" s="96"/>
      <c r="N222" s="96"/>
      <c r="O222" s="96"/>
      <c r="P222" s="96"/>
      <c r="Q222" s="96"/>
      <c r="R222" s="96"/>
      <c r="S222" s="96"/>
      <c r="T222" s="96"/>
      <c r="U222" s="96"/>
      <c r="V222" s="96"/>
      <c r="W222" s="96"/>
      <c r="X222" s="5"/>
    </row>
    <row r="223" spans="2:24" ht="15.75" customHeight="1">
      <c r="B223" s="96"/>
      <c r="C223" s="103"/>
      <c r="D223" s="103"/>
      <c r="E223" s="96"/>
      <c r="F223" s="96"/>
      <c r="G223" s="104"/>
      <c r="H223" s="104"/>
      <c r="I223" s="104"/>
      <c r="J223" s="111"/>
      <c r="K223" s="103"/>
      <c r="L223" s="96"/>
      <c r="M223" s="96"/>
      <c r="N223" s="96"/>
      <c r="O223" s="96"/>
      <c r="P223" s="96"/>
      <c r="Q223" s="96"/>
      <c r="R223" s="96"/>
      <c r="S223" s="96"/>
      <c r="T223" s="96"/>
      <c r="U223" s="96"/>
      <c r="V223" s="96"/>
      <c r="W223" s="96"/>
      <c r="X223" s="5"/>
    </row>
    <row r="224" spans="2:24" ht="15.75" customHeight="1">
      <c r="B224" s="96"/>
      <c r="C224" s="103"/>
      <c r="D224" s="103"/>
      <c r="E224" s="96"/>
      <c r="F224" s="96"/>
      <c r="G224" s="104"/>
      <c r="H224" s="104"/>
      <c r="I224" s="104"/>
      <c r="J224" s="111"/>
      <c r="K224" s="103"/>
      <c r="L224" s="96"/>
      <c r="M224" s="96"/>
      <c r="N224" s="96"/>
      <c r="O224" s="96"/>
      <c r="P224" s="96"/>
      <c r="Q224" s="96"/>
      <c r="R224" s="96"/>
      <c r="S224" s="96"/>
      <c r="T224" s="96"/>
      <c r="U224" s="96"/>
      <c r="V224" s="96"/>
      <c r="W224" s="96"/>
      <c r="X224" s="5"/>
    </row>
    <row r="225" spans="2:24" ht="15.75" customHeight="1">
      <c r="B225" s="96"/>
      <c r="C225" s="103"/>
      <c r="D225" s="103"/>
      <c r="E225" s="96"/>
      <c r="F225" s="96"/>
      <c r="G225" s="104"/>
      <c r="H225" s="104"/>
      <c r="I225" s="104"/>
      <c r="J225" s="111"/>
      <c r="K225" s="103"/>
      <c r="L225" s="96"/>
      <c r="M225" s="96"/>
      <c r="N225" s="96"/>
      <c r="O225" s="96"/>
      <c r="P225" s="96"/>
      <c r="Q225" s="96"/>
      <c r="R225" s="96"/>
      <c r="S225" s="96"/>
      <c r="T225" s="96"/>
      <c r="U225" s="96"/>
      <c r="V225" s="96"/>
      <c r="W225" s="96"/>
      <c r="X225" s="5"/>
    </row>
    <row r="226" spans="2:24" ht="15.75" customHeight="1">
      <c r="B226" s="96"/>
      <c r="C226" s="103"/>
      <c r="D226" s="103"/>
      <c r="E226" s="96"/>
      <c r="F226" s="96"/>
      <c r="G226" s="104"/>
      <c r="H226" s="104"/>
      <c r="I226" s="104"/>
      <c r="J226" s="111"/>
      <c r="K226" s="103"/>
      <c r="L226" s="96"/>
      <c r="M226" s="96"/>
      <c r="N226" s="96"/>
      <c r="O226" s="96"/>
      <c r="P226" s="96"/>
      <c r="Q226" s="96"/>
      <c r="R226" s="96"/>
      <c r="S226" s="96"/>
      <c r="T226" s="96"/>
      <c r="U226" s="96"/>
      <c r="V226" s="96"/>
      <c r="W226" s="96"/>
      <c r="X226" s="5"/>
    </row>
    <row r="227" spans="2:24" ht="15.75" customHeight="1">
      <c r="B227" s="96"/>
      <c r="C227" s="103"/>
      <c r="D227" s="103"/>
      <c r="E227" s="96"/>
      <c r="F227" s="96"/>
      <c r="G227" s="104"/>
      <c r="H227" s="104"/>
      <c r="I227" s="104"/>
      <c r="J227" s="111"/>
      <c r="K227" s="103"/>
      <c r="L227" s="96"/>
      <c r="M227" s="96"/>
      <c r="N227" s="96"/>
      <c r="O227" s="96"/>
      <c r="P227" s="96"/>
      <c r="Q227" s="96"/>
      <c r="R227" s="96"/>
      <c r="S227" s="96"/>
      <c r="T227" s="96"/>
      <c r="U227" s="96"/>
      <c r="V227" s="96"/>
      <c r="W227" s="96"/>
      <c r="X227" s="5"/>
    </row>
    <row r="228" spans="2:24" ht="15.75" customHeight="1">
      <c r="B228" s="96"/>
      <c r="C228" s="103"/>
      <c r="D228" s="103"/>
      <c r="E228" s="96"/>
      <c r="F228" s="96"/>
      <c r="G228" s="104"/>
      <c r="H228" s="104"/>
      <c r="I228" s="104"/>
      <c r="J228" s="111"/>
      <c r="K228" s="103"/>
      <c r="L228" s="96"/>
      <c r="M228" s="96"/>
      <c r="N228" s="96"/>
      <c r="O228" s="96"/>
      <c r="P228" s="96"/>
      <c r="Q228" s="96"/>
      <c r="R228" s="96"/>
      <c r="S228" s="96"/>
      <c r="T228" s="96"/>
      <c r="U228" s="96"/>
      <c r="V228" s="96"/>
      <c r="W228" s="96"/>
      <c r="X228" s="5"/>
    </row>
    <row r="229" spans="2:24" ht="15.75" customHeight="1">
      <c r="B229" s="96"/>
      <c r="C229" s="103"/>
      <c r="D229" s="103"/>
      <c r="E229" s="96"/>
      <c r="F229" s="96"/>
      <c r="G229" s="104"/>
      <c r="H229" s="104"/>
      <c r="I229" s="104"/>
      <c r="J229" s="111"/>
      <c r="K229" s="103"/>
      <c r="L229" s="96"/>
      <c r="M229" s="96"/>
      <c r="N229" s="96"/>
      <c r="O229" s="96"/>
      <c r="P229" s="96"/>
      <c r="Q229" s="96"/>
      <c r="R229" s="96"/>
      <c r="S229" s="96"/>
      <c r="T229" s="96"/>
      <c r="U229" s="96"/>
      <c r="V229" s="96"/>
      <c r="W229" s="96"/>
      <c r="X229" s="5"/>
    </row>
    <row r="230" spans="2:24" ht="15.75" customHeight="1">
      <c r="B230" s="96"/>
      <c r="C230" s="103"/>
      <c r="D230" s="103"/>
      <c r="E230" s="96"/>
      <c r="F230" s="96"/>
      <c r="G230" s="104"/>
      <c r="H230" s="104"/>
      <c r="I230" s="104"/>
      <c r="J230" s="111"/>
      <c r="K230" s="103"/>
      <c r="L230" s="96"/>
      <c r="M230" s="96"/>
      <c r="N230" s="96"/>
      <c r="O230" s="96"/>
      <c r="P230" s="96"/>
      <c r="Q230" s="96"/>
      <c r="R230" s="96"/>
      <c r="S230" s="96"/>
      <c r="T230" s="96"/>
      <c r="U230" s="96"/>
      <c r="V230" s="96"/>
      <c r="W230" s="96"/>
      <c r="X230" s="5"/>
    </row>
    <row r="231" spans="2:24" ht="15.75" customHeight="1">
      <c r="B231" s="96"/>
      <c r="C231" s="103"/>
      <c r="D231" s="103"/>
      <c r="E231" s="96"/>
      <c r="F231" s="96"/>
      <c r="G231" s="104"/>
      <c r="H231" s="104"/>
      <c r="I231" s="104"/>
      <c r="J231" s="111"/>
      <c r="K231" s="103"/>
      <c r="L231" s="96"/>
      <c r="M231" s="96"/>
      <c r="N231" s="96"/>
      <c r="O231" s="96"/>
      <c r="P231" s="96"/>
      <c r="Q231" s="96"/>
      <c r="R231" s="96"/>
      <c r="S231" s="96"/>
      <c r="T231" s="96"/>
      <c r="U231" s="96"/>
      <c r="V231" s="96"/>
      <c r="W231" s="96"/>
      <c r="X231" s="5"/>
    </row>
    <row r="232" spans="2:24" ht="15.75" customHeight="1">
      <c r="B232" s="96"/>
      <c r="C232" s="103"/>
      <c r="D232" s="103"/>
      <c r="E232" s="96"/>
      <c r="F232" s="96"/>
      <c r="G232" s="104"/>
      <c r="H232" s="104"/>
      <c r="I232" s="104"/>
      <c r="J232" s="111"/>
      <c r="K232" s="103"/>
      <c r="L232" s="96"/>
      <c r="M232" s="96"/>
      <c r="N232" s="96"/>
      <c r="O232" s="96"/>
      <c r="P232" s="96"/>
      <c r="Q232" s="96"/>
      <c r="R232" s="96"/>
      <c r="S232" s="96"/>
      <c r="T232" s="96"/>
      <c r="U232" s="96"/>
      <c r="V232" s="96"/>
      <c r="W232" s="96"/>
      <c r="X232" s="5"/>
    </row>
    <row r="233" spans="2:24" ht="15.75" customHeight="1">
      <c r="B233" s="96"/>
      <c r="C233" s="103"/>
      <c r="D233" s="103"/>
      <c r="E233" s="96"/>
      <c r="F233" s="96"/>
      <c r="G233" s="104"/>
      <c r="H233" s="104"/>
      <c r="I233" s="104"/>
      <c r="J233" s="111"/>
      <c r="K233" s="103"/>
      <c r="L233" s="96"/>
      <c r="M233" s="96"/>
      <c r="N233" s="96"/>
      <c r="O233" s="96"/>
      <c r="P233" s="96"/>
      <c r="Q233" s="96"/>
      <c r="R233" s="96"/>
      <c r="S233" s="96"/>
      <c r="T233" s="96"/>
      <c r="U233" s="96"/>
      <c r="V233" s="96"/>
      <c r="W233" s="96"/>
      <c r="X233" s="5"/>
    </row>
    <row r="234" spans="2:24" ht="15.75" customHeight="1">
      <c r="B234" s="96"/>
      <c r="C234" s="103"/>
      <c r="D234" s="103"/>
      <c r="E234" s="96"/>
      <c r="F234" s="96"/>
      <c r="G234" s="104"/>
      <c r="H234" s="104"/>
      <c r="I234" s="104"/>
      <c r="J234" s="111"/>
      <c r="K234" s="103"/>
      <c r="L234" s="96"/>
      <c r="M234" s="96"/>
      <c r="N234" s="96"/>
      <c r="O234" s="96"/>
      <c r="P234" s="96"/>
      <c r="Q234" s="96"/>
      <c r="R234" s="96"/>
      <c r="S234" s="96"/>
      <c r="T234" s="96"/>
      <c r="U234" s="96"/>
      <c r="V234" s="96"/>
      <c r="W234" s="96"/>
      <c r="X234" s="5"/>
    </row>
    <row r="235" spans="2:24" ht="15.75" customHeight="1">
      <c r="B235" s="96"/>
      <c r="C235" s="103"/>
      <c r="D235" s="103"/>
      <c r="E235" s="96"/>
      <c r="F235" s="96"/>
      <c r="G235" s="104"/>
      <c r="H235" s="104"/>
      <c r="I235" s="104"/>
      <c r="J235" s="111"/>
      <c r="K235" s="103"/>
      <c r="L235" s="96"/>
      <c r="M235" s="96"/>
      <c r="N235" s="96"/>
      <c r="O235" s="96"/>
      <c r="P235" s="96"/>
      <c r="Q235" s="96"/>
      <c r="R235" s="96"/>
      <c r="S235" s="96"/>
      <c r="T235" s="96"/>
      <c r="U235" s="96"/>
      <c r="V235" s="96"/>
      <c r="W235" s="96"/>
      <c r="X235" s="5"/>
    </row>
    <row r="236" spans="2:24" ht="15.75" customHeight="1">
      <c r="B236" s="96"/>
      <c r="C236" s="103"/>
      <c r="D236" s="103"/>
      <c r="E236" s="96"/>
      <c r="F236" s="96"/>
      <c r="G236" s="104"/>
      <c r="H236" s="104"/>
      <c r="I236" s="104"/>
      <c r="J236" s="111"/>
      <c r="K236" s="103"/>
      <c r="L236" s="96"/>
      <c r="M236" s="96"/>
      <c r="N236" s="96"/>
      <c r="O236" s="96"/>
      <c r="P236" s="96"/>
      <c r="Q236" s="96"/>
      <c r="R236" s="96"/>
      <c r="S236" s="96"/>
      <c r="T236" s="96"/>
      <c r="U236" s="96"/>
      <c r="V236" s="96"/>
      <c r="W236" s="96"/>
      <c r="X236" s="5"/>
    </row>
    <row r="237" spans="2:24" ht="15.75" customHeight="1">
      <c r="B237" s="96"/>
      <c r="C237" s="103"/>
      <c r="D237" s="103"/>
      <c r="E237" s="96"/>
      <c r="F237" s="96"/>
      <c r="G237" s="104"/>
      <c r="H237" s="104"/>
      <c r="I237" s="104"/>
      <c r="J237" s="111"/>
      <c r="K237" s="103"/>
      <c r="L237" s="96"/>
      <c r="M237" s="96"/>
      <c r="N237" s="96"/>
      <c r="O237" s="96"/>
      <c r="P237" s="96"/>
      <c r="Q237" s="96"/>
      <c r="R237" s="96"/>
      <c r="S237" s="96"/>
      <c r="T237" s="96"/>
      <c r="U237" s="96"/>
      <c r="V237" s="96"/>
      <c r="W237" s="96"/>
      <c r="X237" s="5"/>
    </row>
    <row r="238" spans="2:24" ht="15.75" customHeight="1">
      <c r="B238" s="96"/>
      <c r="C238" s="103"/>
      <c r="D238" s="103"/>
      <c r="E238" s="96"/>
      <c r="F238" s="96"/>
      <c r="G238" s="104"/>
      <c r="H238" s="104"/>
      <c r="I238" s="104"/>
      <c r="J238" s="111"/>
      <c r="K238" s="103"/>
      <c r="L238" s="96"/>
      <c r="M238" s="96"/>
      <c r="N238" s="96"/>
      <c r="O238" s="96"/>
      <c r="P238" s="96"/>
      <c r="Q238" s="96"/>
      <c r="R238" s="96"/>
      <c r="S238" s="96"/>
      <c r="T238" s="96"/>
      <c r="U238" s="96"/>
      <c r="V238" s="96"/>
      <c r="W238" s="96"/>
      <c r="X238" s="5"/>
    </row>
    <row r="239" spans="2:24" ht="15.75" customHeight="1">
      <c r="B239" s="96"/>
      <c r="C239" s="103"/>
      <c r="D239" s="103"/>
      <c r="E239" s="96"/>
      <c r="F239" s="96"/>
      <c r="G239" s="104"/>
      <c r="H239" s="104"/>
      <c r="I239" s="104"/>
      <c r="J239" s="111"/>
      <c r="K239" s="103"/>
      <c r="L239" s="96"/>
      <c r="M239" s="96"/>
      <c r="N239" s="96"/>
      <c r="O239" s="96"/>
      <c r="P239" s="96"/>
      <c r="Q239" s="96"/>
      <c r="R239" s="96"/>
      <c r="S239" s="96"/>
      <c r="T239" s="96"/>
      <c r="U239" s="96"/>
      <c r="V239" s="96"/>
      <c r="W239" s="96"/>
      <c r="X239" s="5"/>
    </row>
    <row r="240" spans="2:24" ht="15.75" customHeight="1">
      <c r="B240" s="96"/>
      <c r="C240" s="103"/>
      <c r="D240" s="103"/>
      <c r="E240" s="96"/>
      <c r="F240" s="96"/>
      <c r="G240" s="104"/>
      <c r="H240" s="104"/>
      <c r="I240" s="104"/>
      <c r="J240" s="111"/>
      <c r="K240" s="103"/>
      <c r="L240" s="96"/>
      <c r="M240" s="96"/>
      <c r="N240" s="96"/>
      <c r="O240" s="96"/>
      <c r="P240" s="96"/>
      <c r="Q240" s="96"/>
      <c r="R240" s="96"/>
      <c r="S240" s="96"/>
      <c r="T240" s="96"/>
      <c r="U240" s="96"/>
      <c r="V240" s="96"/>
      <c r="W240" s="96"/>
      <c r="X240" s="5"/>
    </row>
    <row r="241" spans="2:24" ht="15.75" customHeight="1">
      <c r="B241" s="96"/>
      <c r="C241" s="103"/>
      <c r="D241" s="103"/>
      <c r="E241" s="96"/>
      <c r="F241" s="96"/>
      <c r="G241" s="104"/>
      <c r="H241" s="104"/>
      <c r="I241" s="104"/>
      <c r="J241" s="111"/>
      <c r="K241" s="103"/>
      <c r="L241" s="96"/>
      <c r="M241" s="96"/>
      <c r="N241" s="96"/>
      <c r="O241" s="96"/>
      <c r="P241" s="96"/>
      <c r="Q241" s="96"/>
      <c r="R241" s="96"/>
      <c r="S241" s="96"/>
      <c r="T241" s="96"/>
      <c r="U241" s="96"/>
      <c r="V241" s="96"/>
      <c r="W241" s="96"/>
      <c r="X241" s="5"/>
    </row>
    <row r="242" spans="2:24" ht="15.75" customHeight="1">
      <c r="B242" s="111"/>
      <c r="C242" s="112"/>
      <c r="D242" s="111"/>
      <c r="E242" s="111"/>
      <c r="F242" s="13"/>
      <c r="G242" s="111"/>
      <c r="H242" s="111"/>
      <c r="I242" s="111"/>
      <c r="J242" s="111"/>
      <c r="K242" s="111"/>
      <c r="L242" s="111"/>
      <c r="M242" s="111"/>
      <c r="N242" s="111"/>
      <c r="O242" s="13"/>
      <c r="P242" s="111"/>
      <c r="Q242" s="111"/>
      <c r="R242" s="111"/>
      <c r="S242" s="111"/>
      <c r="T242" s="111"/>
      <c r="U242" s="111"/>
      <c r="V242" s="111"/>
      <c r="W242" s="111"/>
      <c r="X242" s="111"/>
    </row>
    <row r="243" spans="2:24" ht="15.75" customHeight="1">
      <c r="B243" s="111"/>
      <c r="C243" s="112"/>
      <c r="D243" s="111"/>
      <c r="E243" s="111"/>
      <c r="F243" s="13"/>
      <c r="G243" s="111"/>
      <c r="H243" s="111"/>
      <c r="I243" s="111"/>
      <c r="J243" s="111"/>
      <c r="K243" s="111"/>
      <c r="L243" s="111"/>
      <c r="M243" s="111"/>
      <c r="N243" s="111"/>
      <c r="O243" s="13"/>
      <c r="P243" s="111"/>
      <c r="Q243" s="111"/>
      <c r="R243" s="111"/>
      <c r="S243" s="111"/>
      <c r="T243" s="111"/>
      <c r="U243" s="111"/>
      <c r="V243" s="111"/>
      <c r="W243" s="111"/>
      <c r="X243" s="111"/>
    </row>
    <row r="244" spans="2:24" ht="15.75" customHeight="1">
      <c r="B244" s="111"/>
      <c r="C244" s="112"/>
      <c r="D244" s="111"/>
      <c r="E244" s="111"/>
      <c r="F244" s="13"/>
      <c r="G244" s="111"/>
      <c r="H244" s="111"/>
      <c r="I244" s="111"/>
      <c r="J244" s="111"/>
      <c r="K244" s="111"/>
      <c r="L244" s="111"/>
      <c r="M244" s="111"/>
      <c r="N244" s="111"/>
      <c r="O244" s="13"/>
      <c r="P244" s="111"/>
      <c r="Q244" s="111"/>
      <c r="R244" s="111"/>
      <c r="S244" s="111"/>
      <c r="T244" s="111"/>
      <c r="U244" s="111"/>
      <c r="V244" s="111"/>
      <c r="W244" s="111"/>
      <c r="X244" s="111"/>
    </row>
    <row r="245" spans="2:24" ht="15.75" customHeight="1">
      <c r="B245" s="111"/>
      <c r="C245" s="112"/>
      <c r="D245" s="111"/>
      <c r="E245" s="111"/>
      <c r="F245" s="13"/>
      <c r="G245" s="111"/>
      <c r="H245" s="111"/>
      <c r="I245" s="111"/>
      <c r="J245" s="111"/>
      <c r="K245" s="111"/>
      <c r="L245" s="111"/>
      <c r="M245" s="111"/>
      <c r="N245" s="111"/>
      <c r="O245" s="13"/>
      <c r="P245" s="111"/>
      <c r="Q245" s="111"/>
      <c r="R245" s="111"/>
      <c r="S245" s="111"/>
      <c r="T245" s="111"/>
      <c r="U245" s="111"/>
      <c r="V245" s="111"/>
      <c r="W245" s="111"/>
      <c r="X245" s="111"/>
    </row>
    <row r="246" spans="2:24" ht="15.75" customHeight="1">
      <c r="B246" s="111"/>
      <c r="C246" s="112"/>
      <c r="D246" s="111"/>
      <c r="E246" s="111"/>
      <c r="F246" s="13"/>
      <c r="G246" s="111"/>
      <c r="H246" s="111"/>
      <c r="I246" s="111"/>
      <c r="J246" s="111"/>
      <c r="K246" s="111"/>
      <c r="L246" s="111"/>
      <c r="M246" s="111"/>
      <c r="N246" s="111"/>
      <c r="O246" s="13"/>
      <c r="P246" s="111"/>
      <c r="Q246" s="111"/>
      <c r="R246" s="111"/>
      <c r="S246" s="111"/>
      <c r="T246" s="111"/>
      <c r="U246" s="111"/>
      <c r="V246" s="111"/>
      <c r="W246" s="111"/>
      <c r="X246" s="111"/>
    </row>
    <row r="247" spans="2:24" ht="15.75" customHeight="1">
      <c r="B247" s="111"/>
      <c r="C247" s="112"/>
      <c r="D247" s="111"/>
      <c r="E247" s="111"/>
      <c r="F247" s="13"/>
      <c r="G247" s="111"/>
      <c r="H247" s="111"/>
      <c r="I247" s="111"/>
      <c r="J247" s="111"/>
      <c r="K247" s="111"/>
      <c r="L247" s="111"/>
      <c r="M247" s="111"/>
      <c r="N247" s="111"/>
      <c r="O247" s="13"/>
      <c r="P247" s="111"/>
      <c r="Q247" s="111"/>
      <c r="R247" s="111"/>
      <c r="S247" s="111"/>
      <c r="T247" s="111"/>
      <c r="U247" s="111"/>
      <c r="V247" s="111"/>
      <c r="W247" s="111"/>
      <c r="X247" s="111"/>
    </row>
    <row r="248" spans="2:24" ht="15.75" customHeight="1">
      <c r="B248" s="111"/>
      <c r="C248" s="112"/>
      <c r="D248" s="111"/>
      <c r="E248" s="111"/>
      <c r="F248" s="13"/>
      <c r="G248" s="111"/>
      <c r="H248" s="111"/>
      <c r="I248" s="111"/>
      <c r="J248" s="111"/>
      <c r="K248" s="111"/>
      <c r="L248" s="111"/>
      <c r="M248" s="111"/>
      <c r="N248" s="111"/>
      <c r="O248" s="13"/>
      <c r="P248" s="111"/>
      <c r="Q248" s="111"/>
      <c r="R248" s="111"/>
      <c r="S248" s="111"/>
      <c r="T248" s="111"/>
      <c r="U248" s="111"/>
      <c r="V248" s="111"/>
      <c r="W248" s="111"/>
      <c r="X248" s="111"/>
    </row>
    <row r="249" spans="2:24" ht="15.75" customHeight="1">
      <c r="B249" s="111"/>
      <c r="C249" s="112"/>
      <c r="D249" s="111"/>
      <c r="E249" s="111"/>
      <c r="F249" s="13"/>
      <c r="G249" s="111"/>
      <c r="H249" s="111"/>
      <c r="I249" s="111"/>
      <c r="J249" s="111"/>
      <c r="K249" s="111"/>
      <c r="L249" s="111"/>
      <c r="M249" s="111"/>
      <c r="N249" s="111"/>
      <c r="O249" s="13"/>
      <c r="P249" s="111"/>
      <c r="Q249" s="111"/>
      <c r="R249" s="111"/>
      <c r="S249" s="111"/>
      <c r="T249" s="111"/>
      <c r="U249" s="111"/>
      <c r="V249" s="111"/>
      <c r="W249" s="111"/>
      <c r="X249" s="111"/>
    </row>
    <row r="250" spans="2:24" ht="15.75" customHeight="1">
      <c r="B250" s="111"/>
      <c r="C250" s="112"/>
      <c r="D250" s="111"/>
      <c r="E250" s="111"/>
      <c r="F250" s="13"/>
      <c r="G250" s="111"/>
      <c r="H250" s="111"/>
      <c r="I250" s="111"/>
      <c r="J250" s="111"/>
      <c r="K250" s="111"/>
      <c r="L250" s="111"/>
      <c r="M250" s="111"/>
      <c r="N250" s="111"/>
      <c r="O250" s="13"/>
      <c r="P250" s="111"/>
      <c r="Q250" s="111"/>
      <c r="R250" s="111"/>
      <c r="S250" s="111"/>
      <c r="T250" s="111"/>
      <c r="U250" s="111"/>
      <c r="V250" s="111"/>
      <c r="W250" s="111"/>
      <c r="X250" s="111"/>
    </row>
    <row r="251" spans="2:24" ht="15.75" customHeight="1">
      <c r="B251" s="111"/>
      <c r="C251" s="112"/>
      <c r="D251" s="111"/>
      <c r="E251" s="111"/>
      <c r="F251" s="13"/>
      <c r="G251" s="111"/>
      <c r="H251" s="111"/>
      <c r="I251" s="111"/>
      <c r="J251" s="111"/>
      <c r="K251" s="111"/>
      <c r="L251" s="111"/>
      <c r="M251" s="111"/>
      <c r="N251" s="111"/>
      <c r="O251" s="13"/>
      <c r="P251" s="111"/>
      <c r="Q251" s="111"/>
      <c r="R251" s="111"/>
      <c r="S251" s="111"/>
      <c r="T251" s="111"/>
      <c r="U251" s="111"/>
      <c r="V251" s="111"/>
      <c r="W251" s="111"/>
      <c r="X251" s="111"/>
    </row>
    <row r="252" spans="2:24" ht="15.75" customHeight="1">
      <c r="B252" s="111"/>
      <c r="C252" s="112"/>
      <c r="D252" s="111"/>
      <c r="E252" s="111"/>
      <c r="F252" s="13"/>
      <c r="G252" s="111"/>
      <c r="H252" s="111"/>
      <c r="I252" s="111"/>
      <c r="J252" s="111"/>
      <c r="K252" s="111"/>
      <c r="L252" s="111"/>
      <c r="M252" s="111"/>
      <c r="N252" s="111"/>
      <c r="O252" s="13"/>
      <c r="P252" s="111"/>
      <c r="Q252" s="111"/>
      <c r="R252" s="111"/>
      <c r="S252" s="111"/>
      <c r="T252" s="111"/>
      <c r="U252" s="111"/>
      <c r="V252" s="111"/>
      <c r="W252" s="111"/>
      <c r="X252" s="111"/>
    </row>
    <row r="253" spans="2:24" ht="15.75" customHeight="1">
      <c r="B253" s="111"/>
      <c r="C253" s="112"/>
      <c r="D253" s="111"/>
      <c r="E253" s="111"/>
      <c r="F253" s="13"/>
      <c r="G253" s="111"/>
      <c r="H253" s="111"/>
      <c r="I253" s="111"/>
      <c r="J253" s="111"/>
      <c r="K253" s="111"/>
      <c r="L253" s="111"/>
      <c r="M253" s="111"/>
      <c r="N253" s="111"/>
      <c r="O253" s="13"/>
      <c r="P253" s="111"/>
      <c r="Q253" s="111"/>
      <c r="R253" s="111"/>
      <c r="S253" s="111"/>
      <c r="T253" s="111"/>
      <c r="U253" s="111"/>
      <c r="V253" s="111"/>
      <c r="W253" s="111"/>
      <c r="X253" s="111"/>
    </row>
    <row r="254" spans="2:24" ht="15.75" customHeight="1">
      <c r="B254" s="111"/>
      <c r="C254" s="112"/>
      <c r="D254" s="111"/>
      <c r="E254" s="111"/>
      <c r="F254" s="13"/>
      <c r="G254" s="111"/>
      <c r="H254" s="111"/>
      <c r="I254" s="111"/>
      <c r="J254" s="111"/>
      <c r="K254" s="111"/>
      <c r="L254" s="111"/>
      <c r="M254" s="111"/>
      <c r="N254" s="111"/>
      <c r="O254" s="13"/>
      <c r="P254" s="111"/>
      <c r="Q254" s="111"/>
      <c r="R254" s="111"/>
      <c r="S254" s="111"/>
      <c r="T254" s="111"/>
      <c r="U254" s="111"/>
      <c r="V254" s="111"/>
      <c r="W254" s="111"/>
      <c r="X254" s="111"/>
    </row>
    <row r="255" spans="2:24" ht="15.75" customHeight="1">
      <c r="B255" s="111"/>
      <c r="C255" s="112"/>
      <c r="D255" s="111"/>
      <c r="E255" s="111"/>
      <c r="F255" s="13"/>
      <c r="G255" s="111"/>
      <c r="H255" s="111"/>
      <c r="I255" s="111"/>
      <c r="J255" s="111"/>
      <c r="K255" s="111"/>
      <c r="L255" s="111"/>
      <c r="M255" s="111"/>
      <c r="N255" s="111"/>
      <c r="O255" s="13"/>
      <c r="P255" s="111"/>
      <c r="Q255" s="111"/>
      <c r="R255" s="111"/>
      <c r="S255" s="111"/>
      <c r="T255" s="111"/>
      <c r="U255" s="111"/>
      <c r="V255" s="111"/>
      <c r="W255" s="111"/>
      <c r="X255" s="111"/>
    </row>
    <row r="256" spans="2:24" ht="15.75" customHeight="1">
      <c r="B256" s="111"/>
      <c r="C256" s="112"/>
      <c r="D256" s="111"/>
      <c r="E256" s="111"/>
      <c r="F256" s="13"/>
      <c r="G256" s="111"/>
      <c r="H256" s="111"/>
      <c r="I256" s="111"/>
      <c r="J256" s="111"/>
      <c r="K256" s="111"/>
      <c r="L256" s="111"/>
      <c r="M256" s="111"/>
      <c r="N256" s="111"/>
      <c r="O256" s="13"/>
      <c r="P256" s="111"/>
      <c r="Q256" s="111"/>
      <c r="R256" s="111"/>
      <c r="S256" s="111"/>
      <c r="T256" s="111"/>
      <c r="U256" s="111"/>
      <c r="V256" s="111"/>
      <c r="W256" s="111"/>
      <c r="X256" s="111"/>
    </row>
    <row r="257" spans="2:24" ht="15.75" customHeight="1">
      <c r="B257" s="111"/>
      <c r="C257" s="112"/>
      <c r="D257" s="111"/>
      <c r="E257" s="111"/>
      <c r="F257" s="13"/>
      <c r="G257" s="111"/>
      <c r="H257" s="111"/>
      <c r="I257" s="111"/>
      <c r="J257" s="111"/>
      <c r="K257" s="111"/>
      <c r="L257" s="111"/>
      <c r="M257" s="111"/>
      <c r="N257" s="111"/>
      <c r="O257" s="13"/>
      <c r="P257" s="111"/>
      <c r="Q257" s="111"/>
      <c r="R257" s="111"/>
      <c r="S257" s="111"/>
      <c r="T257" s="111"/>
      <c r="U257" s="111"/>
      <c r="V257" s="111"/>
      <c r="W257" s="111"/>
      <c r="X257" s="111"/>
    </row>
    <row r="258" spans="2:24" ht="15.75" customHeight="1">
      <c r="B258" s="111"/>
      <c r="C258" s="112"/>
      <c r="D258" s="111"/>
      <c r="E258" s="111"/>
      <c r="F258" s="13"/>
      <c r="G258" s="111"/>
      <c r="H258" s="111"/>
      <c r="I258" s="111"/>
      <c r="J258" s="111"/>
      <c r="K258" s="111"/>
      <c r="L258" s="111"/>
      <c r="M258" s="111"/>
      <c r="N258" s="111"/>
      <c r="O258" s="13"/>
      <c r="P258" s="111"/>
      <c r="Q258" s="111"/>
      <c r="R258" s="111"/>
      <c r="S258" s="111"/>
      <c r="T258" s="111"/>
      <c r="U258" s="111"/>
      <c r="V258" s="111"/>
      <c r="W258" s="111"/>
      <c r="X258" s="111"/>
    </row>
    <row r="259" spans="2:24" ht="15.75" customHeight="1">
      <c r="B259" s="111"/>
      <c r="C259" s="112"/>
      <c r="D259" s="111"/>
      <c r="E259" s="111"/>
      <c r="F259" s="13"/>
      <c r="G259" s="111"/>
      <c r="H259" s="111"/>
      <c r="I259" s="111"/>
      <c r="J259" s="111"/>
      <c r="K259" s="111"/>
      <c r="L259" s="111"/>
      <c r="M259" s="111"/>
      <c r="N259" s="111"/>
      <c r="O259" s="13"/>
      <c r="P259" s="111"/>
      <c r="Q259" s="111"/>
      <c r="R259" s="111"/>
      <c r="S259" s="111"/>
      <c r="T259" s="111"/>
      <c r="U259" s="111"/>
      <c r="V259" s="111"/>
      <c r="W259" s="111"/>
      <c r="X259" s="111"/>
    </row>
    <row r="260" spans="2:24" ht="15.75" customHeight="1">
      <c r="B260" s="111"/>
      <c r="C260" s="112"/>
      <c r="D260" s="111"/>
      <c r="E260" s="111"/>
      <c r="F260" s="13"/>
      <c r="G260" s="111"/>
      <c r="H260" s="111"/>
      <c r="I260" s="111"/>
      <c r="J260" s="111"/>
      <c r="K260" s="111"/>
      <c r="L260" s="111"/>
      <c r="M260" s="111"/>
      <c r="N260" s="111"/>
      <c r="O260" s="13"/>
      <c r="P260" s="111"/>
      <c r="Q260" s="111"/>
      <c r="R260" s="111"/>
      <c r="S260" s="111"/>
      <c r="T260" s="111"/>
      <c r="U260" s="111"/>
      <c r="V260" s="111"/>
      <c r="W260" s="111"/>
      <c r="X260" s="111"/>
    </row>
    <row r="261" spans="2:24" ht="15.75" customHeight="1">
      <c r="B261" s="111"/>
      <c r="C261" s="112"/>
      <c r="D261" s="111"/>
      <c r="E261" s="111"/>
      <c r="F261" s="13"/>
      <c r="G261" s="111"/>
      <c r="H261" s="111"/>
      <c r="I261" s="111"/>
      <c r="J261" s="111"/>
      <c r="K261" s="111"/>
      <c r="L261" s="111"/>
      <c r="M261" s="111"/>
      <c r="N261" s="111"/>
      <c r="O261" s="13"/>
      <c r="P261" s="111"/>
      <c r="Q261" s="111"/>
      <c r="R261" s="111"/>
      <c r="S261" s="111"/>
      <c r="T261" s="111"/>
      <c r="U261" s="111"/>
      <c r="V261" s="111"/>
      <c r="W261" s="111"/>
      <c r="X261" s="111"/>
    </row>
    <row r="262" spans="2:24" ht="15.75" customHeight="1">
      <c r="B262" s="111"/>
      <c r="C262" s="112"/>
      <c r="D262" s="111"/>
      <c r="E262" s="111"/>
      <c r="F262" s="13"/>
      <c r="G262" s="111"/>
      <c r="H262" s="111"/>
      <c r="I262" s="111"/>
      <c r="J262" s="111"/>
      <c r="K262" s="111"/>
      <c r="L262" s="111"/>
      <c r="M262" s="111"/>
      <c r="N262" s="111"/>
      <c r="O262" s="13"/>
      <c r="P262" s="111"/>
      <c r="Q262" s="111"/>
      <c r="R262" s="111"/>
      <c r="S262" s="111"/>
      <c r="T262" s="111"/>
      <c r="U262" s="111"/>
      <c r="V262" s="111"/>
      <c r="W262" s="111"/>
      <c r="X262" s="111"/>
    </row>
    <row r="263" spans="2:24" ht="15.75" customHeight="1">
      <c r="B263" s="111"/>
      <c r="C263" s="112"/>
      <c r="D263" s="111"/>
      <c r="E263" s="111"/>
      <c r="F263" s="13"/>
      <c r="G263" s="111"/>
      <c r="H263" s="111"/>
      <c r="I263" s="111"/>
      <c r="J263" s="111"/>
      <c r="K263" s="111"/>
      <c r="L263" s="111"/>
      <c r="M263" s="111"/>
      <c r="N263" s="111"/>
      <c r="O263" s="13"/>
      <c r="P263" s="111"/>
      <c r="Q263" s="111"/>
      <c r="R263" s="111"/>
      <c r="S263" s="111"/>
      <c r="T263" s="111"/>
      <c r="U263" s="111"/>
      <c r="V263" s="111"/>
      <c r="W263" s="111"/>
      <c r="X263" s="111"/>
    </row>
    <row r="264" spans="2:24" ht="15.75" customHeight="1">
      <c r="B264" s="111"/>
      <c r="C264" s="112"/>
      <c r="D264" s="111"/>
      <c r="E264" s="111"/>
      <c r="F264" s="13"/>
      <c r="G264" s="111"/>
      <c r="H264" s="111"/>
      <c r="I264" s="111"/>
      <c r="J264" s="111"/>
      <c r="K264" s="111"/>
      <c r="L264" s="111"/>
      <c r="M264" s="111"/>
      <c r="N264" s="111"/>
      <c r="O264" s="13"/>
      <c r="P264" s="111"/>
      <c r="Q264" s="111"/>
      <c r="R264" s="111"/>
      <c r="S264" s="111"/>
      <c r="T264" s="111"/>
      <c r="U264" s="111"/>
      <c r="V264" s="111"/>
      <c r="W264" s="111"/>
      <c r="X264" s="111"/>
    </row>
    <row r="265" spans="2:24" ht="15.75" customHeight="1">
      <c r="B265" s="111"/>
      <c r="C265" s="112"/>
      <c r="D265" s="111"/>
      <c r="E265" s="111"/>
      <c r="F265" s="13"/>
      <c r="G265" s="111"/>
      <c r="H265" s="111"/>
      <c r="I265" s="111"/>
      <c r="J265" s="111"/>
      <c r="K265" s="111"/>
      <c r="L265" s="111"/>
      <c r="M265" s="111"/>
      <c r="N265" s="111"/>
      <c r="O265" s="13"/>
      <c r="P265" s="111"/>
      <c r="Q265" s="111"/>
      <c r="R265" s="111"/>
      <c r="S265" s="111"/>
      <c r="T265" s="111"/>
      <c r="U265" s="111"/>
      <c r="V265" s="111"/>
      <c r="W265" s="111"/>
      <c r="X265" s="111"/>
    </row>
    <row r="266" spans="2:24" ht="15.75" customHeight="1">
      <c r="B266" s="111"/>
      <c r="C266" s="112"/>
      <c r="D266" s="111"/>
      <c r="E266" s="111"/>
      <c r="F266" s="13"/>
      <c r="G266" s="111"/>
      <c r="H266" s="111"/>
      <c r="I266" s="111"/>
      <c r="J266" s="111"/>
      <c r="K266" s="111"/>
      <c r="L266" s="111"/>
      <c r="M266" s="111"/>
      <c r="N266" s="111"/>
      <c r="O266" s="13"/>
      <c r="P266" s="111"/>
      <c r="Q266" s="111"/>
      <c r="R266" s="111"/>
      <c r="S266" s="111"/>
      <c r="T266" s="111"/>
      <c r="U266" s="111"/>
      <c r="V266" s="111"/>
      <c r="W266" s="111"/>
      <c r="X266" s="111"/>
    </row>
    <row r="267" spans="2:24" ht="15.75" customHeight="1">
      <c r="B267" s="111"/>
      <c r="C267" s="112"/>
      <c r="D267" s="111"/>
      <c r="E267" s="111"/>
      <c r="F267" s="13"/>
      <c r="G267" s="111"/>
      <c r="H267" s="111"/>
      <c r="I267" s="111"/>
      <c r="J267" s="111"/>
      <c r="K267" s="111"/>
      <c r="L267" s="111"/>
      <c r="M267" s="111"/>
      <c r="N267" s="111"/>
      <c r="O267" s="13"/>
      <c r="P267" s="111"/>
      <c r="Q267" s="111"/>
      <c r="R267" s="111"/>
      <c r="S267" s="111"/>
      <c r="T267" s="111"/>
      <c r="U267" s="111"/>
      <c r="V267" s="111"/>
      <c r="W267" s="111"/>
      <c r="X267" s="111"/>
    </row>
    <row r="268" spans="2:24" ht="15.75" customHeight="1">
      <c r="B268" s="111"/>
      <c r="C268" s="112"/>
      <c r="D268" s="111"/>
      <c r="E268" s="111"/>
      <c r="F268" s="13"/>
      <c r="G268" s="111"/>
      <c r="H268" s="111"/>
      <c r="I268" s="111"/>
      <c r="J268" s="111"/>
      <c r="K268" s="111"/>
      <c r="L268" s="111"/>
      <c r="M268" s="111"/>
      <c r="N268" s="111"/>
      <c r="O268" s="13"/>
      <c r="P268" s="111"/>
      <c r="Q268" s="111"/>
      <c r="R268" s="111"/>
      <c r="S268" s="111"/>
      <c r="T268" s="111"/>
      <c r="U268" s="111"/>
      <c r="V268" s="111"/>
      <c r="W268" s="111"/>
      <c r="X268" s="111"/>
    </row>
    <row r="269" spans="2:24" ht="15.75" customHeight="1">
      <c r="B269" s="111"/>
      <c r="C269" s="112"/>
      <c r="D269" s="111"/>
      <c r="E269" s="111"/>
      <c r="F269" s="13"/>
      <c r="G269" s="111"/>
      <c r="H269" s="111"/>
      <c r="I269" s="111"/>
      <c r="J269" s="111"/>
      <c r="K269" s="111"/>
      <c r="L269" s="111"/>
      <c r="M269" s="111"/>
      <c r="N269" s="111"/>
      <c r="O269" s="13"/>
      <c r="P269" s="111"/>
      <c r="Q269" s="111"/>
      <c r="R269" s="111"/>
      <c r="S269" s="111"/>
      <c r="T269" s="111"/>
      <c r="U269" s="111"/>
      <c r="V269" s="111"/>
      <c r="W269" s="111"/>
      <c r="X269" s="111"/>
    </row>
    <row r="270" spans="2:24" ht="15.75" customHeight="1">
      <c r="B270" s="111"/>
      <c r="C270" s="112"/>
      <c r="D270" s="111"/>
      <c r="E270" s="111"/>
      <c r="F270" s="13"/>
      <c r="G270" s="111"/>
      <c r="H270" s="111"/>
      <c r="I270" s="111"/>
      <c r="J270" s="111"/>
      <c r="K270" s="111"/>
      <c r="L270" s="111"/>
      <c r="M270" s="111"/>
      <c r="N270" s="111"/>
      <c r="O270" s="13"/>
      <c r="P270" s="111"/>
      <c r="Q270" s="111"/>
      <c r="R270" s="111"/>
      <c r="S270" s="111"/>
      <c r="T270" s="111"/>
      <c r="U270" s="111"/>
      <c r="V270" s="111"/>
      <c r="W270" s="111"/>
      <c r="X270" s="111"/>
    </row>
    <row r="271" spans="2:24" ht="15.75" customHeight="1">
      <c r="B271" s="111"/>
      <c r="C271" s="112"/>
      <c r="D271" s="111"/>
      <c r="E271" s="111"/>
      <c r="F271" s="13"/>
      <c r="G271" s="111"/>
      <c r="H271" s="111"/>
      <c r="I271" s="111"/>
      <c r="J271" s="111"/>
      <c r="K271" s="111"/>
      <c r="L271" s="111"/>
      <c r="M271" s="111"/>
      <c r="N271" s="111"/>
      <c r="O271" s="13"/>
      <c r="P271" s="111"/>
      <c r="Q271" s="111"/>
      <c r="R271" s="111"/>
      <c r="S271" s="111"/>
      <c r="T271" s="111"/>
      <c r="U271" s="111"/>
      <c r="V271" s="111"/>
      <c r="W271" s="111"/>
      <c r="X271" s="111"/>
    </row>
    <row r="272" spans="2:24" ht="15.75" customHeight="1">
      <c r="B272" s="111"/>
      <c r="C272" s="112"/>
      <c r="D272" s="111"/>
      <c r="E272" s="111"/>
      <c r="F272" s="13"/>
      <c r="G272" s="111"/>
      <c r="H272" s="111"/>
      <c r="I272" s="111"/>
      <c r="J272" s="111"/>
      <c r="K272" s="111"/>
      <c r="L272" s="111"/>
      <c r="M272" s="111"/>
      <c r="N272" s="111"/>
      <c r="O272" s="13"/>
      <c r="P272" s="111"/>
      <c r="Q272" s="111"/>
      <c r="R272" s="111"/>
      <c r="S272" s="111"/>
      <c r="T272" s="111"/>
      <c r="U272" s="111"/>
      <c r="V272" s="111"/>
      <c r="W272" s="111"/>
      <c r="X272" s="111"/>
    </row>
    <row r="273" spans="2:24" ht="15.75" customHeight="1">
      <c r="B273" s="111"/>
      <c r="C273" s="112"/>
      <c r="D273" s="111"/>
      <c r="E273" s="111"/>
      <c r="F273" s="13"/>
      <c r="G273" s="111"/>
      <c r="H273" s="111"/>
      <c r="I273" s="111"/>
      <c r="J273" s="111"/>
      <c r="K273" s="111"/>
      <c r="L273" s="111"/>
      <c r="M273" s="111"/>
      <c r="N273" s="111"/>
      <c r="O273" s="13"/>
      <c r="P273" s="111"/>
      <c r="Q273" s="111"/>
      <c r="R273" s="111"/>
      <c r="S273" s="111"/>
      <c r="T273" s="111"/>
      <c r="U273" s="111"/>
      <c r="V273" s="111"/>
      <c r="W273" s="111"/>
      <c r="X273" s="111"/>
    </row>
    <row r="274" spans="2:24" ht="15.75" customHeight="1">
      <c r="B274" s="111"/>
      <c r="C274" s="112"/>
      <c r="D274" s="111"/>
      <c r="E274" s="111"/>
      <c r="F274" s="13"/>
      <c r="G274" s="111"/>
      <c r="H274" s="111"/>
      <c r="I274" s="111"/>
      <c r="J274" s="111"/>
      <c r="K274" s="111"/>
      <c r="L274" s="111"/>
      <c r="M274" s="111"/>
      <c r="N274" s="111"/>
      <c r="O274" s="13"/>
      <c r="P274" s="111"/>
      <c r="Q274" s="111"/>
      <c r="R274" s="111"/>
      <c r="S274" s="111"/>
      <c r="T274" s="111"/>
      <c r="U274" s="111"/>
      <c r="V274" s="111"/>
      <c r="W274" s="111"/>
      <c r="X274" s="111"/>
    </row>
    <row r="275" spans="2:24" ht="15.75" customHeight="1">
      <c r="B275" s="111"/>
      <c r="C275" s="112"/>
      <c r="D275" s="111"/>
      <c r="E275" s="111"/>
      <c r="F275" s="13"/>
      <c r="G275" s="111"/>
      <c r="H275" s="111"/>
      <c r="I275" s="111"/>
      <c r="J275" s="111"/>
      <c r="K275" s="111"/>
      <c r="L275" s="111"/>
      <c r="M275" s="111"/>
      <c r="N275" s="111"/>
      <c r="O275" s="13"/>
      <c r="P275" s="111"/>
      <c r="Q275" s="111"/>
      <c r="R275" s="111"/>
      <c r="S275" s="111"/>
      <c r="T275" s="111"/>
      <c r="U275" s="111"/>
      <c r="V275" s="111"/>
      <c r="W275" s="111"/>
      <c r="X275" s="111"/>
    </row>
    <row r="276" spans="2:24" ht="15.75" customHeight="1">
      <c r="B276" s="111"/>
      <c r="C276" s="112"/>
      <c r="D276" s="111"/>
      <c r="E276" s="111"/>
      <c r="F276" s="13"/>
      <c r="G276" s="111"/>
      <c r="H276" s="111"/>
      <c r="I276" s="111"/>
      <c r="J276" s="111"/>
      <c r="K276" s="111"/>
      <c r="L276" s="111"/>
      <c r="M276" s="111"/>
      <c r="N276" s="111"/>
      <c r="O276" s="13"/>
      <c r="P276" s="111"/>
      <c r="Q276" s="111"/>
      <c r="R276" s="111"/>
      <c r="S276" s="111"/>
      <c r="T276" s="111"/>
      <c r="U276" s="111"/>
      <c r="V276" s="111"/>
      <c r="W276" s="111"/>
      <c r="X276" s="111"/>
    </row>
    <row r="277" spans="2:24" ht="15.75" customHeight="1">
      <c r="B277" s="111"/>
      <c r="C277" s="112"/>
      <c r="D277" s="111"/>
      <c r="E277" s="111"/>
      <c r="F277" s="13"/>
      <c r="G277" s="111"/>
      <c r="H277" s="111"/>
      <c r="I277" s="111"/>
      <c r="J277" s="111"/>
      <c r="K277" s="111"/>
      <c r="L277" s="111"/>
      <c r="M277" s="111"/>
      <c r="N277" s="111"/>
      <c r="O277" s="13"/>
      <c r="P277" s="111"/>
      <c r="Q277" s="111"/>
      <c r="R277" s="111"/>
      <c r="S277" s="111"/>
      <c r="T277" s="111"/>
      <c r="U277" s="111"/>
      <c r="V277" s="111"/>
      <c r="W277" s="111"/>
      <c r="X277" s="111"/>
    </row>
    <row r="278" spans="2:24" ht="15.75" customHeight="1">
      <c r="B278" s="111"/>
      <c r="C278" s="112"/>
      <c r="D278" s="111"/>
      <c r="E278" s="111"/>
      <c r="F278" s="13"/>
      <c r="G278" s="111"/>
      <c r="H278" s="111"/>
      <c r="I278" s="111"/>
      <c r="J278" s="111"/>
      <c r="K278" s="111"/>
      <c r="L278" s="111"/>
      <c r="M278" s="111"/>
      <c r="N278" s="111"/>
      <c r="O278" s="13"/>
      <c r="P278" s="111"/>
      <c r="Q278" s="111"/>
      <c r="R278" s="111"/>
      <c r="S278" s="111"/>
      <c r="T278" s="111"/>
      <c r="U278" s="111"/>
      <c r="V278" s="111"/>
      <c r="W278" s="111"/>
      <c r="X278" s="111"/>
    </row>
    <row r="279" spans="2:24" ht="15.75" customHeight="1">
      <c r="B279" s="111"/>
      <c r="C279" s="112"/>
      <c r="D279" s="111"/>
      <c r="E279" s="111"/>
      <c r="F279" s="13"/>
      <c r="G279" s="111"/>
      <c r="H279" s="111"/>
      <c r="I279" s="111"/>
      <c r="J279" s="111"/>
      <c r="K279" s="111"/>
      <c r="L279" s="111"/>
      <c r="M279" s="111"/>
      <c r="N279" s="111"/>
      <c r="O279" s="13"/>
      <c r="P279" s="111"/>
      <c r="Q279" s="111"/>
      <c r="R279" s="111"/>
      <c r="S279" s="111"/>
      <c r="T279" s="111"/>
      <c r="U279" s="111"/>
      <c r="V279" s="111"/>
      <c r="W279" s="111"/>
      <c r="X279" s="111"/>
    </row>
    <row r="280" spans="2:24" ht="15.75" customHeight="1">
      <c r="B280" s="111"/>
      <c r="C280" s="112"/>
      <c r="D280" s="111"/>
      <c r="E280" s="111"/>
      <c r="F280" s="13"/>
      <c r="G280" s="111"/>
      <c r="H280" s="111"/>
      <c r="I280" s="111"/>
      <c r="J280" s="111"/>
      <c r="K280" s="111"/>
      <c r="L280" s="111"/>
      <c r="M280" s="111"/>
      <c r="N280" s="111"/>
      <c r="O280" s="13"/>
      <c r="P280" s="111"/>
      <c r="Q280" s="111"/>
      <c r="R280" s="111"/>
      <c r="S280" s="111"/>
      <c r="T280" s="111"/>
      <c r="U280" s="111"/>
      <c r="V280" s="111"/>
      <c r="W280" s="111"/>
      <c r="X280" s="111"/>
    </row>
    <row r="281" spans="2:24" ht="15.75" customHeight="1">
      <c r="B281" s="111"/>
      <c r="C281" s="112"/>
      <c r="D281" s="111"/>
      <c r="E281" s="111"/>
      <c r="F281" s="13"/>
      <c r="G281" s="111"/>
      <c r="H281" s="111"/>
      <c r="I281" s="111"/>
      <c r="J281" s="111"/>
      <c r="K281" s="111"/>
      <c r="L281" s="111"/>
      <c r="M281" s="111"/>
      <c r="N281" s="111"/>
      <c r="O281" s="13"/>
      <c r="P281" s="111"/>
      <c r="Q281" s="111"/>
      <c r="R281" s="111"/>
      <c r="S281" s="111"/>
      <c r="T281" s="111"/>
      <c r="U281" s="111"/>
      <c r="V281" s="111"/>
      <c r="W281" s="111"/>
      <c r="X281" s="111"/>
    </row>
    <row r="282" spans="2:24" ht="15.75" customHeight="1">
      <c r="B282" s="111"/>
      <c r="C282" s="112"/>
      <c r="D282" s="111"/>
      <c r="E282" s="111"/>
      <c r="F282" s="13"/>
      <c r="G282" s="111"/>
      <c r="H282" s="111"/>
      <c r="I282" s="111"/>
      <c r="J282" s="111"/>
      <c r="K282" s="111"/>
      <c r="L282" s="111"/>
      <c r="M282" s="111"/>
      <c r="N282" s="111"/>
      <c r="O282" s="13"/>
      <c r="P282" s="111"/>
      <c r="Q282" s="111"/>
      <c r="R282" s="111"/>
      <c r="S282" s="111"/>
      <c r="T282" s="111"/>
      <c r="U282" s="111"/>
      <c r="V282" s="111"/>
      <c r="W282" s="111"/>
      <c r="X282" s="111"/>
    </row>
    <row r="283" spans="2:24" ht="15.75" customHeight="1">
      <c r="B283" s="111"/>
      <c r="C283" s="112"/>
      <c r="D283" s="111"/>
      <c r="E283" s="111"/>
      <c r="F283" s="13"/>
      <c r="G283" s="111"/>
      <c r="H283" s="111"/>
      <c r="I283" s="111"/>
      <c r="J283" s="111"/>
      <c r="K283" s="111"/>
      <c r="L283" s="111"/>
      <c r="M283" s="111"/>
      <c r="N283" s="111"/>
      <c r="O283" s="13"/>
      <c r="P283" s="111"/>
      <c r="Q283" s="111"/>
      <c r="R283" s="111"/>
      <c r="S283" s="111"/>
      <c r="T283" s="111"/>
      <c r="U283" s="111"/>
      <c r="V283" s="111"/>
      <c r="W283" s="111"/>
      <c r="X283" s="111"/>
    </row>
    <row r="284" spans="2:24" ht="15.75" customHeight="1">
      <c r="B284" s="111"/>
      <c r="C284" s="112"/>
      <c r="D284" s="111"/>
      <c r="E284" s="111"/>
      <c r="F284" s="13"/>
      <c r="G284" s="111"/>
      <c r="H284" s="111"/>
      <c r="I284" s="111"/>
      <c r="J284" s="111"/>
      <c r="K284" s="111"/>
      <c r="L284" s="111"/>
      <c r="M284" s="111"/>
      <c r="N284" s="111"/>
      <c r="O284" s="13"/>
      <c r="P284" s="111"/>
      <c r="Q284" s="111"/>
      <c r="R284" s="111"/>
      <c r="S284" s="111"/>
      <c r="T284" s="111"/>
      <c r="U284" s="111"/>
      <c r="V284" s="111"/>
      <c r="W284" s="111"/>
      <c r="X284" s="111"/>
    </row>
    <row r="285" spans="2:24" ht="15.75" customHeight="1">
      <c r="B285" s="111"/>
      <c r="C285" s="112"/>
      <c r="D285" s="111"/>
      <c r="E285" s="111"/>
      <c r="F285" s="13"/>
      <c r="G285" s="111"/>
      <c r="H285" s="111"/>
      <c r="I285" s="111"/>
      <c r="J285" s="111"/>
      <c r="K285" s="111"/>
      <c r="L285" s="111"/>
      <c r="M285" s="111"/>
      <c r="N285" s="111"/>
      <c r="O285" s="13"/>
      <c r="P285" s="111"/>
      <c r="Q285" s="111"/>
      <c r="R285" s="111"/>
      <c r="S285" s="111"/>
      <c r="T285" s="111"/>
      <c r="U285" s="111"/>
      <c r="V285" s="111"/>
      <c r="W285" s="111"/>
      <c r="X285" s="111"/>
    </row>
    <row r="286" spans="2:24" ht="15.75" customHeight="1">
      <c r="B286" s="111"/>
      <c r="C286" s="112"/>
      <c r="D286" s="111"/>
      <c r="E286" s="111"/>
      <c r="F286" s="13"/>
      <c r="G286" s="111"/>
      <c r="H286" s="111"/>
      <c r="I286" s="111"/>
      <c r="J286" s="111"/>
      <c r="K286" s="111"/>
      <c r="L286" s="111"/>
      <c r="M286" s="111"/>
      <c r="N286" s="111"/>
      <c r="O286" s="13"/>
      <c r="P286" s="111"/>
      <c r="Q286" s="111"/>
      <c r="R286" s="111"/>
      <c r="S286" s="111"/>
      <c r="T286" s="111"/>
      <c r="U286" s="111"/>
      <c r="V286" s="111"/>
      <c r="W286" s="111"/>
      <c r="X286" s="111"/>
    </row>
    <row r="287" spans="2:24" ht="15.75" customHeight="1">
      <c r="B287" s="111"/>
      <c r="C287" s="112"/>
      <c r="D287" s="111"/>
      <c r="E287" s="111"/>
      <c r="F287" s="13"/>
      <c r="G287" s="111"/>
      <c r="H287" s="111"/>
      <c r="I287" s="111"/>
      <c r="J287" s="111"/>
      <c r="K287" s="111"/>
      <c r="L287" s="111"/>
      <c r="M287" s="111"/>
      <c r="N287" s="111"/>
      <c r="O287" s="13"/>
      <c r="P287" s="111"/>
      <c r="Q287" s="111"/>
      <c r="R287" s="111"/>
      <c r="S287" s="111"/>
      <c r="T287" s="111"/>
      <c r="U287" s="111"/>
      <c r="V287" s="111"/>
      <c r="W287" s="111"/>
      <c r="X287" s="111"/>
    </row>
    <row r="288" spans="2:24" ht="15.75" customHeight="1">
      <c r="B288" s="111"/>
      <c r="C288" s="112"/>
      <c r="D288" s="111"/>
      <c r="E288" s="111"/>
      <c r="F288" s="13"/>
      <c r="G288" s="111"/>
      <c r="H288" s="111"/>
      <c r="I288" s="111"/>
      <c r="J288" s="111"/>
      <c r="K288" s="111"/>
      <c r="L288" s="111"/>
      <c r="M288" s="111"/>
      <c r="N288" s="111"/>
      <c r="O288" s="13"/>
      <c r="P288" s="111"/>
      <c r="Q288" s="111"/>
      <c r="R288" s="111"/>
      <c r="S288" s="111"/>
      <c r="T288" s="111"/>
      <c r="U288" s="111"/>
      <c r="V288" s="111"/>
      <c r="W288" s="111"/>
      <c r="X288" s="111"/>
    </row>
    <row r="289" spans="2:24" ht="15.75" customHeight="1">
      <c r="B289" s="111"/>
      <c r="C289" s="112"/>
      <c r="D289" s="111"/>
      <c r="E289" s="111"/>
      <c r="F289" s="13"/>
      <c r="G289" s="111"/>
      <c r="H289" s="111"/>
      <c r="I289" s="111"/>
      <c r="J289" s="111"/>
      <c r="K289" s="111"/>
      <c r="L289" s="111"/>
      <c r="M289" s="111"/>
      <c r="N289" s="111"/>
      <c r="O289" s="13"/>
      <c r="P289" s="111"/>
      <c r="Q289" s="111"/>
      <c r="R289" s="111"/>
      <c r="S289" s="111"/>
      <c r="T289" s="111"/>
      <c r="U289" s="111"/>
      <c r="V289" s="111"/>
      <c r="W289" s="111"/>
      <c r="X289" s="111"/>
    </row>
    <row r="290" spans="2:24" ht="15.75" customHeight="1">
      <c r="B290" s="111"/>
      <c r="C290" s="112"/>
      <c r="D290" s="111"/>
      <c r="E290" s="111"/>
      <c r="F290" s="13"/>
      <c r="G290" s="111"/>
      <c r="H290" s="111"/>
      <c r="I290" s="111"/>
      <c r="J290" s="111"/>
      <c r="K290" s="111"/>
      <c r="L290" s="111"/>
      <c r="M290" s="111"/>
      <c r="N290" s="111"/>
      <c r="O290" s="13"/>
      <c r="P290" s="111"/>
      <c r="Q290" s="111"/>
      <c r="R290" s="111"/>
      <c r="S290" s="111"/>
      <c r="T290" s="111"/>
      <c r="U290" s="111"/>
      <c r="V290" s="111"/>
      <c r="W290" s="111"/>
      <c r="X290" s="111"/>
    </row>
    <row r="291" spans="2:24" ht="15.75" customHeight="1">
      <c r="B291" s="111"/>
      <c r="C291" s="112"/>
      <c r="D291" s="111"/>
      <c r="E291" s="111"/>
      <c r="F291" s="13"/>
      <c r="G291" s="111"/>
      <c r="H291" s="111"/>
      <c r="I291" s="111"/>
      <c r="J291" s="111"/>
      <c r="K291" s="111"/>
      <c r="L291" s="111"/>
      <c r="M291" s="111"/>
      <c r="N291" s="111"/>
      <c r="O291" s="13"/>
      <c r="P291" s="111"/>
      <c r="Q291" s="111"/>
      <c r="R291" s="111"/>
      <c r="S291" s="111"/>
      <c r="T291" s="111"/>
      <c r="U291" s="111"/>
      <c r="V291" s="111"/>
      <c r="W291" s="111"/>
      <c r="X291" s="111"/>
    </row>
    <row r="292" spans="2:24" ht="15.75" customHeight="1">
      <c r="B292" s="111"/>
      <c r="C292" s="112"/>
      <c r="D292" s="111"/>
      <c r="E292" s="111"/>
      <c r="F292" s="13"/>
      <c r="G292" s="111"/>
      <c r="H292" s="111"/>
      <c r="I292" s="111"/>
      <c r="J292" s="111"/>
      <c r="K292" s="111"/>
      <c r="L292" s="111"/>
      <c r="M292" s="111"/>
      <c r="N292" s="111"/>
      <c r="O292" s="13"/>
      <c r="P292" s="111"/>
      <c r="Q292" s="111"/>
      <c r="R292" s="111"/>
      <c r="S292" s="111"/>
      <c r="T292" s="111"/>
      <c r="U292" s="111"/>
      <c r="V292" s="111"/>
      <c r="W292" s="111"/>
      <c r="X292" s="111"/>
    </row>
    <row r="293" spans="2:24" ht="15.75" customHeight="1">
      <c r="B293" s="111"/>
      <c r="C293" s="112"/>
      <c r="D293" s="111"/>
      <c r="E293" s="111"/>
      <c r="F293" s="13"/>
      <c r="G293" s="111"/>
      <c r="H293" s="111"/>
      <c r="I293" s="111"/>
      <c r="J293" s="111"/>
      <c r="K293" s="111"/>
      <c r="L293" s="111"/>
      <c r="M293" s="111"/>
      <c r="N293" s="111"/>
      <c r="O293" s="13"/>
      <c r="P293" s="111"/>
      <c r="Q293" s="111"/>
      <c r="R293" s="111"/>
      <c r="S293" s="111"/>
      <c r="T293" s="111"/>
      <c r="U293" s="111"/>
      <c r="V293" s="111"/>
      <c r="W293" s="111"/>
      <c r="X293" s="111"/>
    </row>
    <row r="294" spans="2:24" ht="15.75" customHeight="1">
      <c r="B294" s="111"/>
      <c r="C294" s="112"/>
      <c r="D294" s="111"/>
      <c r="E294" s="111"/>
      <c r="F294" s="13"/>
      <c r="G294" s="111"/>
      <c r="H294" s="111"/>
      <c r="I294" s="111"/>
      <c r="J294" s="111"/>
      <c r="K294" s="111"/>
      <c r="L294" s="111"/>
      <c r="M294" s="111"/>
      <c r="N294" s="111"/>
      <c r="O294" s="13"/>
      <c r="P294" s="111"/>
      <c r="Q294" s="111"/>
      <c r="R294" s="111"/>
      <c r="S294" s="111"/>
      <c r="T294" s="111"/>
      <c r="U294" s="111"/>
      <c r="V294" s="111"/>
      <c r="W294" s="111"/>
      <c r="X294" s="111"/>
    </row>
    <row r="295" spans="2:24" ht="15.75" customHeight="1">
      <c r="B295" s="111"/>
      <c r="C295" s="112"/>
      <c r="D295" s="111"/>
      <c r="E295" s="111"/>
      <c r="F295" s="13"/>
      <c r="G295" s="111"/>
      <c r="H295" s="111"/>
      <c r="I295" s="111"/>
      <c r="J295" s="111"/>
      <c r="K295" s="111"/>
      <c r="L295" s="111"/>
      <c r="M295" s="111"/>
      <c r="N295" s="111"/>
      <c r="O295" s="13"/>
      <c r="P295" s="111"/>
      <c r="Q295" s="111"/>
      <c r="R295" s="111"/>
      <c r="S295" s="111"/>
      <c r="T295" s="111"/>
      <c r="U295" s="111"/>
      <c r="V295" s="111"/>
      <c r="W295" s="111"/>
      <c r="X295" s="111"/>
    </row>
    <row r="296" spans="2:24" ht="15.75" customHeight="1">
      <c r="B296" s="111"/>
      <c r="C296" s="112"/>
      <c r="D296" s="111"/>
      <c r="E296" s="111"/>
      <c r="F296" s="13"/>
      <c r="G296" s="111"/>
      <c r="H296" s="111"/>
      <c r="I296" s="111"/>
      <c r="J296" s="111"/>
      <c r="K296" s="111"/>
      <c r="L296" s="111"/>
      <c r="M296" s="111"/>
      <c r="N296" s="111"/>
      <c r="O296" s="13"/>
      <c r="P296" s="111"/>
      <c r="Q296" s="111"/>
      <c r="R296" s="111"/>
      <c r="S296" s="111"/>
      <c r="T296" s="111"/>
      <c r="U296" s="111"/>
      <c r="V296" s="111"/>
      <c r="W296" s="111"/>
      <c r="X296" s="111"/>
    </row>
    <row r="297" spans="2:24" ht="15.75" customHeight="1">
      <c r="B297" s="111"/>
      <c r="C297" s="112"/>
      <c r="D297" s="111"/>
      <c r="E297" s="111"/>
      <c r="F297" s="13"/>
      <c r="G297" s="111"/>
      <c r="H297" s="111"/>
      <c r="I297" s="111"/>
      <c r="J297" s="111"/>
      <c r="K297" s="111"/>
      <c r="L297" s="111"/>
      <c r="M297" s="111"/>
      <c r="N297" s="111"/>
      <c r="O297" s="13"/>
      <c r="P297" s="111"/>
      <c r="Q297" s="111"/>
      <c r="R297" s="111"/>
      <c r="S297" s="111"/>
      <c r="T297" s="111"/>
      <c r="U297" s="111"/>
      <c r="V297" s="111"/>
      <c r="W297" s="111"/>
      <c r="X297" s="111"/>
    </row>
    <row r="298" spans="2:24" ht="15.75" customHeight="1">
      <c r="B298" s="111"/>
      <c r="C298" s="112"/>
      <c r="D298" s="111"/>
      <c r="E298" s="111"/>
      <c r="F298" s="13"/>
      <c r="G298" s="111"/>
      <c r="H298" s="111"/>
      <c r="I298" s="111"/>
      <c r="J298" s="111"/>
      <c r="K298" s="111"/>
      <c r="L298" s="111"/>
      <c r="M298" s="111"/>
      <c r="N298" s="111"/>
      <c r="O298" s="13"/>
      <c r="P298" s="111"/>
      <c r="Q298" s="111"/>
      <c r="R298" s="111"/>
      <c r="S298" s="111"/>
      <c r="T298" s="111"/>
      <c r="U298" s="111"/>
      <c r="V298" s="111"/>
      <c r="W298" s="111"/>
      <c r="X298" s="111"/>
    </row>
    <row r="299" spans="2:24" ht="15.75" customHeight="1">
      <c r="B299" s="111"/>
      <c r="C299" s="112"/>
      <c r="D299" s="111"/>
      <c r="E299" s="111"/>
      <c r="F299" s="13"/>
      <c r="G299" s="111"/>
      <c r="H299" s="111"/>
      <c r="I299" s="111"/>
      <c r="J299" s="111"/>
      <c r="K299" s="111"/>
      <c r="L299" s="111"/>
      <c r="M299" s="111"/>
      <c r="N299" s="111"/>
      <c r="O299" s="13"/>
      <c r="P299" s="111"/>
      <c r="Q299" s="111"/>
      <c r="R299" s="111"/>
      <c r="S299" s="111"/>
      <c r="T299" s="111"/>
      <c r="U299" s="111"/>
      <c r="V299" s="111"/>
      <c r="W299" s="111"/>
      <c r="X299" s="111"/>
    </row>
    <row r="300" spans="2:24" ht="15.75" customHeight="1">
      <c r="B300" s="111"/>
      <c r="C300" s="112"/>
      <c r="D300" s="111"/>
      <c r="E300" s="111"/>
      <c r="F300" s="13"/>
      <c r="G300" s="111"/>
      <c r="H300" s="111"/>
      <c r="I300" s="111"/>
      <c r="J300" s="111"/>
      <c r="K300" s="111"/>
      <c r="L300" s="111"/>
      <c r="M300" s="111"/>
      <c r="N300" s="111"/>
      <c r="O300" s="13"/>
      <c r="P300" s="111"/>
      <c r="Q300" s="111"/>
      <c r="R300" s="111"/>
      <c r="S300" s="111"/>
      <c r="T300" s="111"/>
      <c r="U300" s="111"/>
      <c r="V300" s="111"/>
      <c r="W300" s="111"/>
      <c r="X300" s="111"/>
    </row>
    <row r="301" spans="2:24" ht="15.75" customHeight="1">
      <c r="B301" s="111"/>
      <c r="C301" s="112"/>
      <c r="D301" s="111"/>
      <c r="E301" s="111"/>
      <c r="F301" s="13"/>
      <c r="G301" s="111"/>
      <c r="H301" s="111"/>
      <c r="I301" s="111"/>
      <c r="J301" s="111"/>
      <c r="K301" s="111"/>
      <c r="L301" s="111"/>
      <c r="M301" s="111"/>
      <c r="N301" s="111"/>
      <c r="O301" s="13"/>
      <c r="P301" s="111"/>
      <c r="Q301" s="111"/>
      <c r="R301" s="111"/>
      <c r="S301" s="111"/>
      <c r="T301" s="111"/>
      <c r="U301" s="111"/>
      <c r="V301" s="111"/>
      <c r="W301" s="111"/>
      <c r="X301" s="111"/>
    </row>
    <row r="302" spans="2:24" ht="15.75" customHeight="1">
      <c r="B302" s="111"/>
      <c r="C302" s="112"/>
      <c r="D302" s="111"/>
      <c r="E302" s="111"/>
      <c r="F302" s="13"/>
      <c r="G302" s="111"/>
      <c r="H302" s="111"/>
      <c r="I302" s="111"/>
      <c r="J302" s="111"/>
      <c r="K302" s="111"/>
      <c r="L302" s="111"/>
      <c r="M302" s="111"/>
      <c r="N302" s="111"/>
      <c r="O302" s="13"/>
      <c r="P302" s="111"/>
      <c r="Q302" s="111"/>
      <c r="R302" s="111"/>
      <c r="S302" s="111"/>
      <c r="T302" s="111"/>
      <c r="U302" s="111"/>
      <c r="V302" s="111"/>
      <c r="W302" s="111"/>
      <c r="X302" s="111"/>
    </row>
    <row r="303" spans="2:24" ht="15.75" customHeight="1">
      <c r="B303" s="111"/>
      <c r="C303" s="112"/>
      <c r="D303" s="111"/>
      <c r="E303" s="111"/>
      <c r="F303" s="13"/>
      <c r="G303" s="111"/>
      <c r="H303" s="111"/>
      <c r="I303" s="111"/>
      <c r="J303" s="111"/>
      <c r="K303" s="111"/>
      <c r="L303" s="111"/>
      <c r="M303" s="111"/>
      <c r="N303" s="111"/>
      <c r="O303" s="13"/>
      <c r="P303" s="111"/>
      <c r="Q303" s="111"/>
      <c r="R303" s="111"/>
      <c r="S303" s="111"/>
      <c r="T303" s="111"/>
      <c r="U303" s="111"/>
      <c r="V303" s="111"/>
      <c r="W303" s="111"/>
      <c r="X303" s="111"/>
    </row>
    <row r="304" spans="2:24" ht="15.75" customHeight="1">
      <c r="B304" s="111"/>
      <c r="C304" s="112"/>
      <c r="D304" s="111"/>
      <c r="E304" s="111"/>
      <c r="F304" s="13"/>
      <c r="G304" s="111"/>
      <c r="H304" s="111"/>
      <c r="I304" s="111"/>
      <c r="J304" s="111"/>
      <c r="K304" s="111"/>
      <c r="L304" s="111"/>
      <c r="M304" s="111"/>
      <c r="N304" s="111"/>
      <c r="O304" s="13"/>
      <c r="P304" s="111"/>
      <c r="Q304" s="111"/>
      <c r="R304" s="111"/>
      <c r="S304" s="111"/>
      <c r="T304" s="111"/>
      <c r="U304" s="111"/>
      <c r="V304" s="111"/>
      <c r="W304" s="111"/>
      <c r="X304" s="111"/>
    </row>
    <row r="305" spans="2:24" ht="15.75" customHeight="1">
      <c r="B305" s="111"/>
      <c r="C305" s="112"/>
      <c r="D305" s="111"/>
      <c r="E305" s="111"/>
      <c r="F305" s="13"/>
      <c r="G305" s="111"/>
      <c r="H305" s="111"/>
      <c r="I305" s="111"/>
      <c r="J305" s="111"/>
      <c r="K305" s="111"/>
      <c r="L305" s="111"/>
      <c r="M305" s="111"/>
      <c r="N305" s="111"/>
      <c r="O305" s="13"/>
      <c r="P305" s="111"/>
      <c r="Q305" s="111"/>
      <c r="R305" s="111"/>
      <c r="S305" s="111"/>
      <c r="T305" s="111"/>
      <c r="U305" s="111"/>
      <c r="V305" s="111"/>
      <c r="W305" s="111"/>
      <c r="X305" s="111"/>
    </row>
    <row r="306" spans="2:24" ht="15.75" customHeight="1">
      <c r="B306" s="111"/>
      <c r="C306" s="112"/>
      <c r="D306" s="111"/>
      <c r="E306" s="111"/>
      <c r="F306" s="13"/>
      <c r="G306" s="111"/>
      <c r="H306" s="111"/>
      <c r="I306" s="111"/>
      <c r="J306" s="111"/>
      <c r="K306" s="111"/>
      <c r="L306" s="111"/>
      <c r="M306" s="111"/>
      <c r="N306" s="111"/>
      <c r="O306" s="13"/>
      <c r="P306" s="111"/>
      <c r="Q306" s="111"/>
      <c r="R306" s="111"/>
      <c r="S306" s="111"/>
      <c r="T306" s="111"/>
      <c r="U306" s="111"/>
      <c r="V306" s="111"/>
      <c r="W306" s="111"/>
      <c r="X306" s="111"/>
    </row>
    <row r="307" spans="2:24" ht="15.75" customHeight="1">
      <c r="B307" s="111"/>
      <c r="C307" s="112"/>
      <c r="D307" s="111"/>
      <c r="E307" s="111"/>
      <c r="F307" s="13"/>
      <c r="G307" s="111"/>
      <c r="H307" s="111"/>
      <c r="I307" s="111"/>
      <c r="J307" s="111"/>
      <c r="K307" s="111"/>
      <c r="L307" s="111"/>
      <c r="M307" s="111"/>
      <c r="N307" s="111"/>
      <c r="O307" s="13"/>
      <c r="P307" s="111"/>
      <c r="Q307" s="111"/>
      <c r="R307" s="111"/>
      <c r="S307" s="111"/>
      <c r="T307" s="111"/>
      <c r="U307" s="111"/>
      <c r="V307" s="111"/>
      <c r="W307" s="111"/>
      <c r="X307" s="111"/>
    </row>
    <row r="308" spans="2:24" ht="15.75" customHeight="1">
      <c r="B308" s="111"/>
      <c r="C308" s="112"/>
      <c r="D308" s="111"/>
      <c r="E308" s="111"/>
      <c r="F308" s="13"/>
      <c r="G308" s="111"/>
      <c r="H308" s="111"/>
      <c r="I308" s="111"/>
      <c r="J308" s="111"/>
      <c r="K308" s="111"/>
      <c r="L308" s="111"/>
      <c r="M308" s="111"/>
      <c r="N308" s="111"/>
      <c r="O308" s="13"/>
      <c r="P308" s="111"/>
      <c r="Q308" s="111"/>
      <c r="R308" s="111"/>
      <c r="S308" s="111"/>
      <c r="T308" s="111"/>
      <c r="U308" s="111"/>
      <c r="V308" s="111"/>
      <c r="W308" s="111"/>
      <c r="X308" s="111"/>
    </row>
    <row r="309" spans="2:24" ht="15.75" customHeight="1">
      <c r="B309" s="111"/>
      <c r="C309" s="112"/>
      <c r="D309" s="111"/>
      <c r="E309" s="111"/>
      <c r="F309" s="13"/>
      <c r="G309" s="111"/>
      <c r="H309" s="111"/>
      <c r="I309" s="111"/>
      <c r="J309" s="111"/>
      <c r="K309" s="111"/>
      <c r="L309" s="111"/>
      <c r="M309" s="111"/>
      <c r="N309" s="111"/>
      <c r="O309" s="13"/>
      <c r="P309" s="111"/>
      <c r="Q309" s="111"/>
      <c r="R309" s="111"/>
      <c r="S309" s="111"/>
      <c r="T309" s="111"/>
      <c r="U309" s="111"/>
      <c r="V309" s="111"/>
      <c r="W309" s="111"/>
      <c r="X309" s="111"/>
    </row>
    <row r="310" spans="2:24" ht="15.75" customHeight="1">
      <c r="B310" s="111"/>
      <c r="C310" s="112"/>
      <c r="D310" s="111"/>
      <c r="E310" s="111"/>
      <c r="F310" s="13"/>
      <c r="G310" s="111"/>
      <c r="H310" s="111"/>
      <c r="I310" s="111"/>
      <c r="J310" s="111"/>
      <c r="K310" s="111"/>
      <c r="L310" s="111"/>
      <c r="M310" s="111"/>
      <c r="N310" s="111"/>
      <c r="O310" s="13"/>
      <c r="P310" s="111"/>
      <c r="Q310" s="111"/>
      <c r="R310" s="111"/>
      <c r="S310" s="111"/>
      <c r="T310" s="111"/>
      <c r="U310" s="111"/>
      <c r="V310" s="111"/>
      <c r="W310" s="111"/>
      <c r="X310" s="111"/>
    </row>
    <row r="311" spans="2:24" ht="15.75" customHeight="1">
      <c r="B311" s="111"/>
      <c r="C311" s="112"/>
      <c r="D311" s="111"/>
      <c r="E311" s="111"/>
      <c r="F311" s="13"/>
      <c r="G311" s="111"/>
      <c r="H311" s="111"/>
      <c r="I311" s="111"/>
      <c r="J311" s="111"/>
      <c r="K311" s="111"/>
      <c r="L311" s="111"/>
      <c r="M311" s="111"/>
      <c r="N311" s="111"/>
      <c r="O311" s="13"/>
      <c r="P311" s="111"/>
      <c r="Q311" s="111"/>
      <c r="R311" s="111"/>
      <c r="S311" s="111"/>
      <c r="T311" s="111"/>
      <c r="U311" s="111"/>
      <c r="V311" s="111"/>
      <c r="W311" s="111"/>
      <c r="X311" s="111"/>
    </row>
    <row r="312" spans="2:24" ht="15.75" customHeight="1">
      <c r="B312" s="111"/>
      <c r="C312" s="112"/>
      <c r="D312" s="111"/>
      <c r="E312" s="111"/>
      <c r="F312" s="13"/>
      <c r="G312" s="111"/>
      <c r="H312" s="111"/>
      <c r="I312" s="111"/>
      <c r="J312" s="111"/>
      <c r="K312" s="111"/>
      <c r="L312" s="111"/>
      <c r="M312" s="111"/>
      <c r="N312" s="111"/>
      <c r="O312" s="13"/>
      <c r="P312" s="111"/>
      <c r="Q312" s="111"/>
      <c r="R312" s="111"/>
      <c r="S312" s="111"/>
      <c r="T312" s="111"/>
      <c r="U312" s="111"/>
      <c r="V312" s="111"/>
      <c r="W312" s="111"/>
      <c r="X312" s="111"/>
    </row>
    <row r="313" spans="2:24" ht="15.75" customHeight="1">
      <c r="B313" s="111"/>
      <c r="C313" s="112"/>
      <c r="D313" s="111"/>
      <c r="E313" s="111"/>
      <c r="F313" s="13"/>
      <c r="G313" s="111"/>
      <c r="H313" s="111"/>
      <c r="I313" s="111"/>
      <c r="J313" s="111"/>
      <c r="K313" s="111"/>
      <c r="L313" s="111"/>
      <c r="M313" s="111"/>
      <c r="N313" s="111"/>
      <c r="O313" s="13"/>
      <c r="P313" s="111"/>
      <c r="Q313" s="111"/>
      <c r="R313" s="111"/>
      <c r="S313" s="111"/>
      <c r="T313" s="111"/>
      <c r="U313" s="111"/>
      <c r="V313" s="111"/>
      <c r="W313" s="111"/>
      <c r="X313" s="111"/>
    </row>
    <row r="314" spans="2:24" ht="15.75" customHeight="1">
      <c r="B314" s="111"/>
      <c r="C314" s="112"/>
      <c r="D314" s="111"/>
      <c r="E314" s="111"/>
      <c r="F314" s="13"/>
      <c r="G314" s="111"/>
      <c r="H314" s="111"/>
      <c r="I314" s="111"/>
      <c r="J314" s="111"/>
      <c r="K314" s="111"/>
      <c r="L314" s="111"/>
      <c r="M314" s="111"/>
      <c r="N314" s="111"/>
      <c r="O314" s="13"/>
      <c r="P314" s="111"/>
      <c r="Q314" s="111"/>
      <c r="R314" s="111"/>
      <c r="S314" s="111"/>
      <c r="T314" s="111"/>
      <c r="U314" s="111"/>
      <c r="V314" s="111"/>
      <c r="W314" s="111"/>
      <c r="X314" s="111"/>
    </row>
    <row r="315" spans="2:24" ht="15.75" customHeight="1">
      <c r="B315" s="111"/>
      <c r="C315" s="112"/>
      <c r="D315" s="111"/>
      <c r="E315" s="111"/>
      <c r="F315" s="13"/>
      <c r="G315" s="111"/>
      <c r="H315" s="111"/>
      <c r="I315" s="111"/>
      <c r="J315" s="111"/>
      <c r="K315" s="111"/>
      <c r="L315" s="111"/>
      <c r="M315" s="111"/>
      <c r="N315" s="111"/>
      <c r="O315" s="13"/>
      <c r="P315" s="111"/>
      <c r="Q315" s="111"/>
      <c r="R315" s="111"/>
      <c r="S315" s="111"/>
      <c r="T315" s="111"/>
      <c r="U315" s="111"/>
      <c r="V315" s="111"/>
      <c r="W315" s="111"/>
      <c r="X315" s="111"/>
    </row>
    <row r="316" spans="2:24" ht="15.75" customHeight="1">
      <c r="B316" s="111"/>
      <c r="C316" s="112"/>
      <c r="D316" s="111"/>
      <c r="E316" s="111"/>
      <c r="F316" s="13"/>
      <c r="G316" s="111"/>
      <c r="H316" s="111"/>
      <c r="I316" s="111"/>
      <c r="J316" s="111"/>
      <c r="K316" s="111"/>
      <c r="L316" s="111"/>
      <c r="M316" s="111"/>
      <c r="N316" s="111"/>
      <c r="O316" s="13"/>
      <c r="P316" s="111"/>
      <c r="Q316" s="111"/>
      <c r="R316" s="111"/>
      <c r="S316" s="111"/>
      <c r="T316" s="111"/>
      <c r="U316" s="111"/>
      <c r="V316" s="111"/>
      <c r="W316" s="111"/>
      <c r="X316" s="111"/>
    </row>
    <row r="317" spans="2:24" ht="15.75" customHeight="1">
      <c r="B317" s="111"/>
      <c r="C317" s="112"/>
      <c r="D317" s="111"/>
      <c r="E317" s="111"/>
      <c r="F317" s="13"/>
      <c r="G317" s="111"/>
      <c r="H317" s="111"/>
      <c r="I317" s="111"/>
      <c r="J317" s="111"/>
      <c r="K317" s="111"/>
      <c r="L317" s="111"/>
      <c r="M317" s="111"/>
      <c r="N317" s="111"/>
      <c r="O317" s="13"/>
      <c r="P317" s="111"/>
      <c r="Q317" s="111"/>
      <c r="R317" s="111"/>
      <c r="S317" s="111"/>
      <c r="T317" s="111"/>
      <c r="U317" s="111"/>
      <c r="V317" s="111"/>
      <c r="W317" s="111"/>
      <c r="X317" s="111"/>
    </row>
    <row r="318" spans="2:24" ht="15.75" customHeight="1">
      <c r="B318" s="111"/>
      <c r="C318" s="112"/>
      <c r="D318" s="111"/>
      <c r="E318" s="111"/>
      <c r="F318" s="13"/>
      <c r="G318" s="111"/>
      <c r="H318" s="111"/>
      <c r="I318" s="111"/>
      <c r="J318" s="111"/>
      <c r="K318" s="111"/>
      <c r="L318" s="111"/>
      <c r="M318" s="111"/>
      <c r="N318" s="111"/>
      <c r="O318" s="13"/>
      <c r="P318" s="111"/>
      <c r="Q318" s="111"/>
      <c r="R318" s="111"/>
      <c r="S318" s="111"/>
      <c r="T318" s="111"/>
      <c r="U318" s="111"/>
      <c r="V318" s="111"/>
      <c r="W318" s="111"/>
      <c r="X318" s="111"/>
    </row>
    <row r="319" spans="2:24" ht="15.75" customHeight="1">
      <c r="B319" s="111"/>
      <c r="C319" s="112"/>
      <c r="D319" s="111"/>
      <c r="E319" s="111"/>
      <c r="F319" s="13"/>
      <c r="G319" s="111"/>
      <c r="H319" s="111"/>
      <c r="I319" s="111"/>
      <c r="J319" s="111"/>
      <c r="K319" s="111"/>
      <c r="L319" s="111"/>
      <c r="M319" s="111"/>
      <c r="N319" s="111"/>
      <c r="O319" s="13"/>
      <c r="P319" s="111"/>
      <c r="Q319" s="111"/>
      <c r="R319" s="111"/>
      <c r="S319" s="111"/>
      <c r="T319" s="111"/>
      <c r="U319" s="111"/>
      <c r="V319" s="111"/>
      <c r="W319" s="111"/>
      <c r="X319" s="111"/>
    </row>
    <row r="320" spans="2:24" ht="15.75" customHeight="1">
      <c r="B320" s="111"/>
      <c r="C320" s="112"/>
      <c r="D320" s="111"/>
      <c r="E320" s="111"/>
      <c r="F320" s="13"/>
      <c r="G320" s="111"/>
      <c r="H320" s="111"/>
      <c r="I320" s="111"/>
      <c r="J320" s="111"/>
      <c r="K320" s="111"/>
      <c r="L320" s="111"/>
      <c r="M320" s="111"/>
      <c r="N320" s="111"/>
      <c r="O320" s="13"/>
      <c r="P320" s="111"/>
      <c r="Q320" s="111"/>
      <c r="R320" s="111"/>
      <c r="S320" s="111"/>
      <c r="T320" s="111"/>
      <c r="U320" s="111"/>
      <c r="V320" s="111"/>
      <c r="W320" s="111"/>
      <c r="X320" s="111"/>
    </row>
    <row r="321" spans="2:24" ht="15.75" customHeight="1">
      <c r="B321" s="111"/>
      <c r="C321" s="112"/>
      <c r="D321" s="111"/>
      <c r="E321" s="111"/>
      <c r="F321" s="13"/>
      <c r="G321" s="111"/>
      <c r="H321" s="111"/>
      <c r="I321" s="111"/>
      <c r="J321" s="111"/>
      <c r="K321" s="111"/>
      <c r="L321" s="111"/>
      <c r="M321" s="111"/>
      <c r="N321" s="111"/>
      <c r="O321" s="13"/>
      <c r="P321" s="111"/>
      <c r="Q321" s="111"/>
      <c r="R321" s="111"/>
      <c r="S321" s="111"/>
      <c r="T321" s="111"/>
      <c r="U321" s="111"/>
      <c r="V321" s="111"/>
      <c r="W321" s="111"/>
      <c r="X321" s="111"/>
    </row>
    <row r="322" spans="2:24" ht="15.75" customHeight="1">
      <c r="B322" s="111"/>
      <c r="C322" s="112"/>
      <c r="D322" s="111"/>
      <c r="E322" s="111"/>
      <c r="F322" s="13"/>
      <c r="G322" s="111"/>
      <c r="H322" s="111"/>
      <c r="I322" s="111"/>
      <c r="J322" s="111"/>
      <c r="K322" s="111"/>
      <c r="L322" s="111"/>
      <c r="M322" s="111"/>
      <c r="N322" s="111"/>
      <c r="O322" s="13"/>
      <c r="P322" s="111"/>
      <c r="Q322" s="111"/>
      <c r="R322" s="111"/>
      <c r="S322" s="111"/>
      <c r="T322" s="111"/>
      <c r="U322" s="111"/>
      <c r="V322" s="111"/>
      <c r="W322" s="111"/>
      <c r="X322" s="111"/>
    </row>
    <row r="323" spans="2:24" ht="15.75" customHeight="1">
      <c r="B323" s="111"/>
      <c r="C323" s="112"/>
      <c r="D323" s="111"/>
      <c r="E323" s="111"/>
      <c r="F323" s="13"/>
      <c r="G323" s="111"/>
      <c r="H323" s="111"/>
      <c r="I323" s="111"/>
      <c r="J323" s="111"/>
      <c r="K323" s="111"/>
      <c r="L323" s="111"/>
      <c r="M323" s="111"/>
      <c r="N323" s="111"/>
      <c r="O323" s="13"/>
      <c r="P323" s="111"/>
      <c r="Q323" s="111"/>
      <c r="R323" s="111"/>
      <c r="S323" s="111"/>
      <c r="T323" s="111"/>
      <c r="U323" s="111"/>
      <c r="V323" s="111"/>
      <c r="W323" s="111"/>
      <c r="X323" s="111"/>
    </row>
    <row r="324" spans="2:24" ht="15.75" customHeight="1">
      <c r="B324" s="111"/>
      <c r="C324" s="112"/>
      <c r="D324" s="111"/>
      <c r="E324" s="111"/>
      <c r="F324" s="13"/>
      <c r="G324" s="111"/>
      <c r="H324" s="111"/>
      <c r="I324" s="111"/>
      <c r="J324" s="111"/>
      <c r="K324" s="111"/>
      <c r="L324" s="111"/>
      <c r="M324" s="111"/>
      <c r="N324" s="111"/>
      <c r="O324" s="13"/>
      <c r="P324" s="111"/>
      <c r="Q324" s="111"/>
      <c r="R324" s="111"/>
      <c r="S324" s="111"/>
      <c r="T324" s="111"/>
      <c r="U324" s="111"/>
      <c r="V324" s="111"/>
      <c r="W324" s="111"/>
      <c r="X324" s="111"/>
    </row>
    <row r="325" spans="2:24" ht="15.75" customHeight="1">
      <c r="B325" s="111"/>
      <c r="C325" s="112"/>
      <c r="D325" s="111"/>
      <c r="E325" s="111"/>
      <c r="F325" s="13"/>
      <c r="G325" s="111"/>
      <c r="H325" s="111"/>
      <c r="I325" s="111"/>
      <c r="J325" s="111"/>
      <c r="K325" s="111"/>
      <c r="L325" s="111"/>
      <c r="M325" s="111"/>
      <c r="N325" s="111"/>
      <c r="O325" s="13"/>
      <c r="P325" s="111"/>
      <c r="Q325" s="111"/>
      <c r="R325" s="111"/>
      <c r="S325" s="111"/>
      <c r="T325" s="111"/>
      <c r="U325" s="111"/>
      <c r="V325" s="111"/>
      <c r="W325" s="111"/>
      <c r="X325" s="111"/>
    </row>
    <row r="326" spans="2:24" ht="15.75" customHeight="1">
      <c r="B326" s="111"/>
      <c r="C326" s="112"/>
      <c r="D326" s="111"/>
      <c r="E326" s="111"/>
      <c r="F326" s="13"/>
      <c r="G326" s="111"/>
      <c r="H326" s="111"/>
      <c r="I326" s="111"/>
      <c r="J326" s="111"/>
      <c r="K326" s="111"/>
      <c r="L326" s="111"/>
      <c r="M326" s="111"/>
      <c r="N326" s="111"/>
      <c r="O326" s="13"/>
      <c r="P326" s="111"/>
      <c r="Q326" s="111"/>
      <c r="R326" s="111"/>
      <c r="S326" s="111"/>
      <c r="T326" s="111"/>
      <c r="U326" s="111"/>
      <c r="V326" s="111"/>
      <c r="W326" s="111"/>
      <c r="X326" s="111"/>
    </row>
    <row r="327" spans="2:24" ht="15.75" customHeight="1">
      <c r="B327" s="111"/>
      <c r="C327" s="112"/>
      <c r="D327" s="111"/>
      <c r="E327" s="111"/>
      <c r="F327" s="13"/>
      <c r="G327" s="111"/>
      <c r="H327" s="111"/>
      <c r="I327" s="111"/>
      <c r="J327" s="111"/>
      <c r="K327" s="111"/>
      <c r="L327" s="111"/>
      <c r="M327" s="111"/>
      <c r="N327" s="111"/>
      <c r="O327" s="13"/>
      <c r="P327" s="111"/>
      <c r="Q327" s="111"/>
      <c r="R327" s="111"/>
      <c r="S327" s="111"/>
      <c r="T327" s="111"/>
      <c r="U327" s="111"/>
      <c r="V327" s="111"/>
      <c r="W327" s="111"/>
      <c r="X327" s="111"/>
    </row>
    <row r="328" spans="2:24" ht="15.75" customHeight="1">
      <c r="B328" s="111"/>
      <c r="C328" s="112"/>
      <c r="D328" s="111"/>
      <c r="E328" s="111"/>
      <c r="F328" s="13"/>
      <c r="G328" s="111"/>
      <c r="H328" s="111"/>
      <c r="I328" s="111"/>
      <c r="J328" s="111"/>
      <c r="K328" s="111"/>
      <c r="L328" s="111"/>
      <c r="M328" s="111"/>
      <c r="N328" s="111"/>
      <c r="O328" s="13"/>
      <c r="P328" s="111"/>
      <c r="Q328" s="111"/>
      <c r="R328" s="111"/>
      <c r="S328" s="111"/>
      <c r="T328" s="111"/>
      <c r="U328" s="111"/>
      <c r="V328" s="111"/>
      <c r="W328" s="111"/>
      <c r="X328" s="111"/>
    </row>
    <row r="329" spans="2:24" ht="15.75" customHeight="1">
      <c r="B329" s="111"/>
      <c r="C329" s="112"/>
      <c r="D329" s="111"/>
      <c r="E329" s="111"/>
      <c r="F329" s="13"/>
      <c r="G329" s="111"/>
      <c r="H329" s="111"/>
      <c r="I329" s="111"/>
      <c r="J329" s="111"/>
      <c r="K329" s="111"/>
      <c r="L329" s="111"/>
      <c r="M329" s="111"/>
      <c r="N329" s="111"/>
      <c r="O329" s="13"/>
      <c r="P329" s="111"/>
      <c r="Q329" s="111"/>
      <c r="R329" s="111"/>
      <c r="S329" s="111"/>
      <c r="T329" s="111"/>
      <c r="U329" s="111"/>
      <c r="V329" s="111"/>
      <c r="W329" s="111"/>
      <c r="X329" s="111"/>
    </row>
    <row r="330" spans="2:24" ht="15.75" customHeight="1">
      <c r="B330" s="111"/>
      <c r="C330" s="112"/>
      <c r="D330" s="111"/>
      <c r="E330" s="111"/>
      <c r="F330" s="13"/>
      <c r="G330" s="111"/>
      <c r="H330" s="111"/>
      <c r="I330" s="111"/>
      <c r="J330" s="111"/>
      <c r="K330" s="111"/>
      <c r="L330" s="111"/>
      <c r="M330" s="111"/>
      <c r="N330" s="111"/>
      <c r="O330" s="13"/>
      <c r="P330" s="111"/>
      <c r="Q330" s="111"/>
      <c r="R330" s="111"/>
      <c r="S330" s="111"/>
      <c r="T330" s="111"/>
      <c r="U330" s="111"/>
      <c r="V330" s="111"/>
      <c r="W330" s="111"/>
      <c r="X330" s="111"/>
    </row>
    <row r="331" spans="2:24" ht="15.75" customHeight="1">
      <c r="B331" s="111"/>
      <c r="C331" s="112"/>
      <c r="D331" s="111"/>
      <c r="E331" s="111"/>
      <c r="F331" s="13"/>
      <c r="G331" s="111"/>
      <c r="H331" s="111"/>
      <c r="I331" s="111"/>
      <c r="J331" s="111"/>
      <c r="K331" s="111"/>
      <c r="L331" s="111"/>
      <c r="M331" s="111"/>
      <c r="N331" s="111"/>
      <c r="O331" s="13"/>
      <c r="P331" s="111"/>
      <c r="Q331" s="111"/>
      <c r="R331" s="111"/>
      <c r="S331" s="111"/>
      <c r="T331" s="111"/>
      <c r="U331" s="111"/>
      <c r="V331" s="111"/>
      <c r="W331" s="111"/>
      <c r="X331" s="111"/>
    </row>
    <row r="332" spans="2:24" ht="15.75" customHeight="1">
      <c r="B332" s="111"/>
      <c r="C332" s="112"/>
      <c r="D332" s="111"/>
      <c r="E332" s="111"/>
      <c r="F332" s="13"/>
      <c r="G332" s="111"/>
      <c r="H332" s="111"/>
      <c r="I332" s="111"/>
      <c r="J332" s="111"/>
      <c r="K332" s="111"/>
      <c r="L332" s="111"/>
      <c r="M332" s="111"/>
      <c r="N332" s="111"/>
      <c r="O332" s="13"/>
      <c r="P332" s="111"/>
      <c r="Q332" s="111"/>
      <c r="R332" s="111"/>
      <c r="S332" s="111"/>
      <c r="T332" s="111"/>
      <c r="U332" s="111"/>
      <c r="V332" s="111"/>
      <c r="W332" s="111"/>
      <c r="X332" s="111"/>
    </row>
    <row r="333" spans="2:24" ht="15.75" customHeight="1">
      <c r="J333" s="113"/>
    </row>
    <row r="334" spans="2:24" ht="15.75" customHeight="1">
      <c r="J334" s="113"/>
    </row>
    <row r="335" spans="2:24" ht="15.75" customHeight="1">
      <c r="J335" s="113"/>
    </row>
    <row r="336" spans="2:24" ht="15.75" customHeight="1">
      <c r="J336" s="113"/>
    </row>
    <row r="337" spans="10:10" ht="15.75" customHeight="1">
      <c r="J337" s="113"/>
    </row>
    <row r="338" spans="10:10" ht="15.75" customHeight="1">
      <c r="J338" s="113"/>
    </row>
    <row r="339" spans="10:10" ht="15.75" customHeight="1">
      <c r="J339" s="113"/>
    </row>
    <row r="340" spans="10:10" ht="15.75" customHeight="1">
      <c r="J340" s="113"/>
    </row>
    <row r="341" spans="10:10" ht="15.75" customHeight="1">
      <c r="J341" s="113"/>
    </row>
    <row r="342" spans="10:10" ht="15.75" customHeight="1">
      <c r="J342" s="113"/>
    </row>
    <row r="343" spans="10:10" ht="15.75" customHeight="1">
      <c r="J343" s="113"/>
    </row>
    <row r="344" spans="10:10" ht="15.75" customHeight="1">
      <c r="J344" s="113"/>
    </row>
    <row r="345" spans="10:10" ht="15.75" customHeight="1">
      <c r="J345" s="113"/>
    </row>
    <row r="346" spans="10:10" ht="15.75" customHeight="1">
      <c r="J346" s="113"/>
    </row>
    <row r="347" spans="10:10" ht="15.75" customHeight="1">
      <c r="J347" s="113"/>
    </row>
    <row r="348" spans="10:10" ht="15.75" customHeight="1">
      <c r="J348" s="113"/>
    </row>
    <row r="349" spans="10:10" ht="15.75" customHeight="1">
      <c r="J349" s="113"/>
    </row>
    <row r="350" spans="10:10" ht="15.75" customHeight="1">
      <c r="J350" s="113"/>
    </row>
    <row r="351" spans="10:10" ht="15.75" customHeight="1">
      <c r="J351" s="113"/>
    </row>
    <row r="352" spans="10:10" ht="15.75" customHeight="1">
      <c r="J352" s="113"/>
    </row>
    <row r="353" spans="10:10" ht="15.75" customHeight="1">
      <c r="J353" s="113"/>
    </row>
    <row r="354" spans="10:10" ht="15.75" customHeight="1">
      <c r="J354" s="113"/>
    </row>
    <row r="355" spans="10:10" ht="15.75" customHeight="1">
      <c r="J355" s="113"/>
    </row>
    <row r="356" spans="10:10" ht="15.75" customHeight="1">
      <c r="J356" s="113"/>
    </row>
    <row r="357" spans="10:10" ht="15.75" customHeight="1">
      <c r="J357" s="113"/>
    </row>
    <row r="358" spans="10:10" ht="15.75" customHeight="1">
      <c r="J358" s="113"/>
    </row>
    <row r="359" spans="10:10" ht="15.75" customHeight="1">
      <c r="J359" s="113"/>
    </row>
    <row r="360" spans="10:10" ht="15.75" customHeight="1">
      <c r="J360" s="113"/>
    </row>
    <row r="361" spans="10:10" ht="15.75" customHeight="1">
      <c r="J361" s="113"/>
    </row>
    <row r="362" spans="10:10" ht="15.75" customHeight="1">
      <c r="J362" s="113"/>
    </row>
    <row r="363" spans="10:10" ht="15.75" customHeight="1">
      <c r="J363" s="113"/>
    </row>
    <row r="364" spans="10:10" ht="15.75" customHeight="1">
      <c r="J364" s="113"/>
    </row>
    <row r="365" spans="10:10" ht="15.75" customHeight="1">
      <c r="J365" s="113"/>
    </row>
    <row r="366" spans="10:10" ht="15.75" customHeight="1">
      <c r="J366" s="113"/>
    </row>
    <row r="367" spans="10:10" ht="15.75" customHeight="1">
      <c r="J367" s="113"/>
    </row>
    <row r="368" spans="10:10" ht="15.75" customHeight="1">
      <c r="J368" s="113"/>
    </row>
    <row r="369" spans="10:10" ht="15.75" customHeight="1">
      <c r="J369" s="113"/>
    </row>
    <row r="370" spans="10:10" ht="15.75" customHeight="1">
      <c r="J370" s="113"/>
    </row>
    <row r="371" spans="10:10" ht="15.75" customHeight="1">
      <c r="J371" s="113"/>
    </row>
    <row r="372" spans="10:10" ht="15.75" customHeight="1">
      <c r="J372" s="113"/>
    </row>
    <row r="373" spans="10:10" ht="15.75" customHeight="1">
      <c r="J373" s="113"/>
    </row>
    <row r="374" spans="10:10" ht="15.75" customHeight="1">
      <c r="J374" s="113"/>
    </row>
    <row r="375" spans="10:10" ht="15.75" customHeight="1">
      <c r="J375" s="113"/>
    </row>
    <row r="376" spans="10:10" ht="15.75" customHeight="1">
      <c r="J376" s="113"/>
    </row>
    <row r="377" spans="10:10" ht="15.75" customHeight="1">
      <c r="J377" s="113"/>
    </row>
    <row r="378" spans="10:10" ht="15.75" customHeight="1">
      <c r="J378" s="113"/>
    </row>
    <row r="379" spans="10:10" ht="15.75" customHeight="1">
      <c r="J379" s="113"/>
    </row>
    <row r="380" spans="10:10" ht="15.75" customHeight="1">
      <c r="J380" s="113"/>
    </row>
    <row r="381" spans="10:10" ht="15.75" customHeight="1">
      <c r="J381" s="113"/>
    </row>
    <row r="382" spans="10:10" ht="15.75" customHeight="1">
      <c r="J382" s="113"/>
    </row>
    <row r="383" spans="10:10" ht="15.75" customHeight="1">
      <c r="J383" s="113"/>
    </row>
    <row r="384" spans="10:10" ht="15.75" customHeight="1">
      <c r="J384" s="113"/>
    </row>
    <row r="385" spans="10:10" ht="15.75" customHeight="1">
      <c r="J385" s="113"/>
    </row>
    <row r="386" spans="10:10" ht="15.75" customHeight="1">
      <c r="J386" s="113"/>
    </row>
    <row r="387" spans="10:10" ht="15.75" customHeight="1">
      <c r="J387" s="113"/>
    </row>
    <row r="388" spans="10:10" ht="15.75" customHeight="1">
      <c r="J388" s="113"/>
    </row>
    <row r="389" spans="10:10" ht="15.75" customHeight="1">
      <c r="J389" s="113"/>
    </row>
    <row r="390" spans="10:10" ht="15.75" customHeight="1">
      <c r="J390" s="113"/>
    </row>
    <row r="391" spans="10:10" ht="15.75" customHeight="1">
      <c r="J391" s="113"/>
    </row>
    <row r="392" spans="10:10" ht="15.75" customHeight="1">
      <c r="J392" s="113"/>
    </row>
    <row r="393" spans="10:10" ht="15.75" customHeight="1">
      <c r="J393" s="113"/>
    </row>
    <row r="394" spans="10:10" ht="15.75" customHeight="1">
      <c r="J394" s="113"/>
    </row>
    <row r="395" spans="10:10" ht="15.75" customHeight="1">
      <c r="J395" s="113"/>
    </row>
    <row r="396" spans="10:10" ht="15.75" customHeight="1">
      <c r="J396" s="113"/>
    </row>
    <row r="397" spans="10:10" ht="15.75" customHeight="1">
      <c r="J397" s="113"/>
    </row>
    <row r="398" spans="10:10" ht="15.75" customHeight="1">
      <c r="J398" s="113"/>
    </row>
    <row r="399" spans="10:10" ht="15.75" customHeight="1">
      <c r="J399" s="113"/>
    </row>
    <row r="400" spans="10:10" ht="15.75" customHeight="1">
      <c r="J400" s="113"/>
    </row>
    <row r="401" spans="10:10" ht="15.75" customHeight="1">
      <c r="J401" s="113"/>
    </row>
    <row r="402" spans="10:10" ht="15.75" customHeight="1">
      <c r="J402" s="113"/>
    </row>
    <row r="403" spans="10:10" ht="15.75" customHeight="1">
      <c r="J403" s="113"/>
    </row>
    <row r="404" spans="10:10" ht="15.75" customHeight="1">
      <c r="J404" s="113"/>
    </row>
    <row r="405" spans="10:10" ht="15.75" customHeight="1">
      <c r="J405" s="113"/>
    </row>
    <row r="406" spans="10:10" ht="15.75" customHeight="1">
      <c r="J406" s="113"/>
    </row>
    <row r="407" spans="10:10" ht="15.75" customHeight="1">
      <c r="J407" s="113"/>
    </row>
    <row r="408" spans="10:10" ht="15.75" customHeight="1">
      <c r="J408" s="113"/>
    </row>
    <row r="409" spans="10:10" ht="15.75" customHeight="1">
      <c r="J409" s="113"/>
    </row>
    <row r="410" spans="10:10" ht="15.75" customHeight="1">
      <c r="J410" s="113"/>
    </row>
    <row r="411" spans="10:10" ht="15.75" customHeight="1">
      <c r="J411" s="113"/>
    </row>
    <row r="412" spans="10:10" ht="15.75" customHeight="1">
      <c r="J412" s="113"/>
    </row>
    <row r="413" spans="10:10" ht="15.75" customHeight="1">
      <c r="J413" s="113"/>
    </row>
    <row r="414" spans="10:10" ht="15.75" customHeight="1">
      <c r="J414" s="113"/>
    </row>
    <row r="415" spans="10:10" ht="15.75" customHeight="1">
      <c r="J415" s="113"/>
    </row>
    <row r="416" spans="10:10" ht="15.75" customHeight="1">
      <c r="J416" s="113"/>
    </row>
    <row r="417" spans="10:10" ht="15.75" customHeight="1">
      <c r="J417" s="113"/>
    </row>
    <row r="418" spans="10:10" ht="15.75" customHeight="1">
      <c r="J418" s="113"/>
    </row>
    <row r="419" spans="10:10" ht="15.75" customHeight="1">
      <c r="J419" s="113"/>
    </row>
    <row r="420" spans="10:10" ht="15.75" customHeight="1">
      <c r="J420" s="113"/>
    </row>
    <row r="421" spans="10:10" ht="15.75" customHeight="1">
      <c r="J421" s="113"/>
    </row>
    <row r="422" spans="10:10" ht="15.75" customHeight="1">
      <c r="J422" s="113"/>
    </row>
    <row r="423" spans="10:10" ht="15.75" customHeight="1">
      <c r="J423" s="113"/>
    </row>
    <row r="424" spans="10:10" ht="15.75" customHeight="1">
      <c r="J424" s="113"/>
    </row>
    <row r="425" spans="10:10" ht="15.75" customHeight="1">
      <c r="J425" s="113"/>
    </row>
    <row r="426" spans="10:10" ht="15.75" customHeight="1">
      <c r="J426" s="113"/>
    </row>
    <row r="427" spans="10:10" ht="15.75" customHeight="1">
      <c r="J427" s="113"/>
    </row>
    <row r="428" spans="10:10" ht="15.75" customHeight="1">
      <c r="J428" s="113"/>
    </row>
    <row r="429" spans="10:10" ht="15.75" customHeight="1">
      <c r="J429" s="113"/>
    </row>
    <row r="430" spans="10:10" ht="15.75" customHeight="1">
      <c r="J430" s="113"/>
    </row>
    <row r="431" spans="10:10" ht="15.75" customHeight="1">
      <c r="J431" s="113"/>
    </row>
    <row r="432" spans="10:10" ht="15.75" customHeight="1">
      <c r="J432" s="113"/>
    </row>
    <row r="433" spans="10:10" ht="15.75" customHeight="1">
      <c r="J433" s="113"/>
    </row>
    <row r="434" spans="10:10" ht="15.75" customHeight="1">
      <c r="J434" s="113"/>
    </row>
    <row r="435" spans="10:10" ht="15.75" customHeight="1">
      <c r="J435" s="113"/>
    </row>
    <row r="436" spans="10:10" ht="15.75" customHeight="1">
      <c r="J436" s="113"/>
    </row>
    <row r="437" spans="10:10" ht="15.75" customHeight="1">
      <c r="J437" s="113"/>
    </row>
    <row r="438" spans="10:10" ht="15.75" customHeight="1">
      <c r="J438" s="113"/>
    </row>
    <row r="439" spans="10:10" ht="15.75" customHeight="1">
      <c r="J439" s="113"/>
    </row>
    <row r="440" spans="10:10" ht="15.75" customHeight="1">
      <c r="J440" s="113"/>
    </row>
    <row r="441" spans="10:10" ht="15.75" customHeight="1">
      <c r="J441" s="113"/>
    </row>
    <row r="442" spans="10:10" ht="15.75" customHeight="1">
      <c r="J442" s="113"/>
    </row>
    <row r="443" spans="10:10" ht="15.75" customHeight="1">
      <c r="J443" s="113"/>
    </row>
    <row r="444" spans="10:10" ht="15.75" customHeight="1">
      <c r="J444" s="113"/>
    </row>
    <row r="445" spans="10:10" ht="15.75" customHeight="1">
      <c r="J445" s="113"/>
    </row>
    <row r="446" spans="10:10" ht="15.75" customHeight="1">
      <c r="J446" s="113"/>
    </row>
    <row r="447" spans="10:10" ht="15.75" customHeight="1">
      <c r="J447" s="113"/>
    </row>
    <row r="448" spans="10:10" ht="15.75" customHeight="1">
      <c r="J448" s="113"/>
    </row>
    <row r="449" spans="10:10" ht="15.75" customHeight="1">
      <c r="J449" s="113"/>
    </row>
    <row r="450" spans="10:10" ht="15.75" customHeight="1">
      <c r="J450" s="113"/>
    </row>
    <row r="451" spans="10:10" ht="15.75" customHeight="1">
      <c r="J451" s="113"/>
    </row>
    <row r="452" spans="10:10" ht="15.75" customHeight="1">
      <c r="J452" s="113"/>
    </row>
    <row r="453" spans="10:10" ht="15.75" customHeight="1">
      <c r="J453" s="113"/>
    </row>
    <row r="454" spans="10:10" ht="15.75" customHeight="1">
      <c r="J454" s="113"/>
    </row>
    <row r="455" spans="10:10" ht="15.75" customHeight="1">
      <c r="J455" s="113"/>
    </row>
    <row r="456" spans="10:10" ht="15.75" customHeight="1">
      <c r="J456" s="113"/>
    </row>
    <row r="457" spans="10:10" ht="15.75" customHeight="1">
      <c r="J457" s="113"/>
    </row>
    <row r="458" spans="10:10" ht="15.75" customHeight="1">
      <c r="J458" s="113"/>
    </row>
    <row r="459" spans="10:10" ht="15.75" customHeight="1">
      <c r="J459" s="113"/>
    </row>
    <row r="460" spans="10:10" ht="15.75" customHeight="1">
      <c r="J460" s="113"/>
    </row>
    <row r="461" spans="10:10" ht="15.75" customHeight="1">
      <c r="J461" s="113"/>
    </row>
    <row r="462" spans="10:10" ht="15.75" customHeight="1">
      <c r="J462" s="113"/>
    </row>
    <row r="463" spans="10:10" ht="15.75" customHeight="1">
      <c r="J463" s="113"/>
    </row>
    <row r="464" spans="10:10" ht="15.75" customHeight="1">
      <c r="J464" s="113"/>
    </row>
    <row r="465" spans="10:10" ht="15.75" customHeight="1">
      <c r="J465" s="113"/>
    </row>
    <row r="466" spans="10:10" ht="15.75" customHeight="1">
      <c r="J466" s="113"/>
    </row>
    <row r="467" spans="10:10" ht="15.75" customHeight="1">
      <c r="J467" s="113"/>
    </row>
    <row r="468" spans="10:10" ht="15.75" customHeight="1">
      <c r="J468" s="113"/>
    </row>
    <row r="469" spans="10:10" ht="15.75" customHeight="1">
      <c r="J469" s="113"/>
    </row>
    <row r="470" spans="10:10" ht="15.75" customHeight="1">
      <c r="J470" s="113"/>
    </row>
    <row r="471" spans="10:10" ht="15.75" customHeight="1">
      <c r="J471" s="113"/>
    </row>
    <row r="472" spans="10:10" ht="15.75" customHeight="1">
      <c r="J472" s="113"/>
    </row>
    <row r="473" spans="10:10" ht="15.75" customHeight="1">
      <c r="J473" s="113"/>
    </row>
    <row r="474" spans="10:10" ht="15.75" customHeight="1">
      <c r="J474" s="113"/>
    </row>
    <row r="475" spans="10:10" ht="15.75" customHeight="1">
      <c r="J475" s="113"/>
    </row>
    <row r="476" spans="10:10" ht="15.75" customHeight="1">
      <c r="J476" s="113"/>
    </row>
    <row r="477" spans="10:10" ht="15.75" customHeight="1">
      <c r="J477" s="113"/>
    </row>
    <row r="478" spans="10:10" ht="15.75" customHeight="1">
      <c r="J478" s="113"/>
    </row>
    <row r="479" spans="10:10" ht="15.75" customHeight="1">
      <c r="J479" s="113"/>
    </row>
    <row r="480" spans="10:10" ht="15.75" customHeight="1">
      <c r="J480" s="113"/>
    </row>
    <row r="481" spans="10:10" ht="15.75" customHeight="1">
      <c r="J481" s="113"/>
    </row>
    <row r="482" spans="10:10" ht="15.75" customHeight="1">
      <c r="J482" s="113"/>
    </row>
    <row r="483" spans="10:10" ht="15.75" customHeight="1">
      <c r="J483" s="113"/>
    </row>
    <row r="484" spans="10:10" ht="15.75" customHeight="1">
      <c r="J484" s="113"/>
    </row>
    <row r="485" spans="10:10" ht="15.75" customHeight="1">
      <c r="J485" s="113"/>
    </row>
    <row r="486" spans="10:10" ht="15.75" customHeight="1">
      <c r="J486" s="113"/>
    </row>
    <row r="487" spans="10:10" ht="15.75" customHeight="1">
      <c r="J487" s="113"/>
    </row>
    <row r="488" spans="10:10" ht="15.75" customHeight="1">
      <c r="J488" s="113"/>
    </row>
    <row r="489" spans="10:10" ht="15.75" customHeight="1">
      <c r="J489" s="113"/>
    </row>
    <row r="490" spans="10:10" ht="15.75" customHeight="1">
      <c r="J490" s="113"/>
    </row>
    <row r="491" spans="10:10" ht="15.75" customHeight="1">
      <c r="J491" s="113"/>
    </row>
    <row r="492" spans="10:10" ht="15.75" customHeight="1">
      <c r="J492" s="113"/>
    </row>
    <row r="493" spans="10:10" ht="15.75" customHeight="1">
      <c r="J493" s="113"/>
    </row>
    <row r="494" spans="10:10" ht="15.75" customHeight="1">
      <c r="J494" s="113"/>
    </row>
    <row r="495" spans="10:10" ht="15.75" customHeight="1">
      <c r="J495" s="113"/>
    </row>
    <row r="496" spans="10:10" ht="15.75" customHeight="1">
      <c r="J496" s="113"/>
    </row>
    <row r="497" spans="10:10" ht="15.75" customHeight="1">
      <c r="J497" s="113"/>
    </row>
    <row r="498" spans="10:10" ht="15.75" customHeight="1">
      <c r="J498" s="113"/>
    </row>
    <row r="499" spans="10:10" ht="15.75" customHeight="1">
      <c r="J499" s="113"/>
    </row>
    <row r="500" spans="10:10" ht="15.75" customHeight="1">
      <c r="J500" s="113"/>
    </row>
    <row r="501" spans="10:10" ht="15.75" customHeight="1">
      <c r="J501" s="113"/>
    </row>
    <row r="502" spans="10:10" ht="15.75" customHeight="1">
      <c r="J502" s="113"/>
    </row>
    <row r="503" spans="10:10" ht="15.75" customHeight="1">
      <c r="J503" s="113"/>
    </row>
    <row r="504" spans="10:10" ht="15.75" customHeight="1">
      <c r="J504" s="113"/>
    </row>
    <row r="505" spans="10:10" ht="15.75" customHeight="1">
      <c r="J505" s="113"/>
    </row>
    <row r="506" spans="10:10" ht="15.75" customHeight="1">
      <c r="J506" s="113"/>
    </row>
    <row r="507" spans="10:10" ht="15.75" customHeight="1">
      <c r="J507" s="113"/>
    </row>
    <row r="508" spans="10:10" ht="15.75" customHeight="1">
      <c r="J508" s="113"/>
    </row>
    <row r="509" spans="10:10" ht="15.75" customHeight="1">
      <c r="J509" s="113"/>
    </row>
    <row r="510" spans="10:10" ht="15.75" customHeight="1">
      <c r="J510" s="113"/>
    </row>
    <row r="511" spans="10:10" ht="15.75" customHeight="1">
      <c r="J511" s="113"/>
    </row>
    <row r="512" spans="10:10" ht="15.75" customHeight="1">
      <c r="J512" s="113"/>
    </row>
    <row r="513" spans="10:10" ht="15.75" customHeight="1">
      <c r="J513" s="113"/>
    </row>
    <row r="514" spans="10:10" ht="15.75" customHeight="1">
      <c r="J514" s="113"/>
    </row>
    <row r="515" spans="10:10" ht="15.75" customHeight="1">
      <c r="J515" s="113"/>
    </row>
    <row r="516" spans="10:10" ht="15.75" customHeight="1">
      <c r="J516" s="113"/>
    </row>
    <row r="517" spans="10:10" ht="15.75" customHeight="1">
      <c r="J517" s="113"/>
    </row>
    <row r="518" spans="10:10" ht="15.75" customHeight="1">
      <c r="J518" s="113"/>
    </row>
    <row r="519" spans="10:10" ht="15.75" customHeight="1">
      <c r="J519" s="113"/>
    </row>
    <row r="520" spans="10:10" ht="15.75" customHeight="1">
      <c r="J520" s="113"/>
    </row>
    <row r="521" spans="10:10" ht="15.75" customHeight="1">
      <c r="J521" s="113"/>
    </row>
    <row r="522" spans="10:10" ht="15.75" customHeight="1">
      <c r="J522" s="113"/>
    </row>
    <row r="523" spans="10:10" ht="15.75" customHeight="1">
      <c r="J523" s="113"/>
    </row>
    <row r="524" spans="10:10" ht="15.75" customHeight="1">
      <c r="J524" s="113"/>
    </row>
    <row r="525" spans="10:10" ht="15.75" customHeight="1">
      <c r="J525" s="113"/>
    </row>
    <row r="526" spans="10:10" ht="15.75" customHeight="1">
      <c r="J526" s="113"/>
    </row>
    <row r="527" spans="10:10" ht="15.75" customHeight="1">
      <c r="J527" s="113"/>
    </row>
    <row r="528" spans="10:10" ht="15.75" customHeight="1">
      <c r="J528" s="113"/>
    </row>
    <row r="529" spans="10:10" ht="15.75" customHeight="1">
      <c r="J529" s="113"/>
    </row>
    <row r="530" spans="10:10" ht="15.75" customHeight="1">
      <c r="J530" s="113"/>
    </row>
    <row r="531" spans="10:10" ht="15.75" customHeight="1">
      <c r="J531" s="113"/>
    </row>
    <row r="532" spans="10:10" ht="15.75" customHeight="1">
      <c r="J532" s="113"/>
    </row>
    <row r="533" spans="10:10" ht="15.75" customHeight="1">
      <c r="J533" s="113"/>
    </row>
    <row r="534" spans="10:10" ht="15.75" customHeight="1">
      <c r="J534" s="113"/>
    </row>
    <row r="535" spans="10:10" ht="15.75" customHeight="1">
      <c r="J535" s="113"/>
    </row>
    <row r="536" spans="10:10" ht="15.75" customHeight="1">
      <c r="J536" s="113"/>
    </row>
    <row r="537" spans="10:10" ht="15.75" customHeight="1">
      <c r="J537" s="113"/>
    </row>
    <row r="538" spans="10:10" ht="15.75" customHeight="1">
      <c r="J538" s="113"/>
    </row>
    <row r="539" spans="10:10" ht="15.75" customHeight="1">
      <c r="J539" s="113"/>
    </row>
    <row r="540" spans="10:10" ht="15.75" customHeight="1">
      <c r="J540" s="113"/>
    </row>
    <row r="541" spans="10:10" ht="15.75" customHeight="1">
      <c r="J541" s="113"/>
    </row>
    <row r="542" spans="10:10" ht="15.75" customHeight="1">
      <c r="J542" s="113"/>
    </row>
    <row r="543" spans="10:10" ht="15.75" customHeight="1">
      <c r="J543" s="113"/>
    </row>
    <row r="544" spans="10:10" ht="15.75" customHeight="1">
      <c r="J544" s="113"/>
    </row>
    <row r="545" spans="10:10" ht="15.75" customHeight="1">
      <c r="J545" s="113"/>
    </row>
    <row r="546" spans="10:10" ht="15.75" customHeight="1">
      <c r="J546" s="113"/>
    </row>
    <row r="547" spans="10:10" ht="15.75" customHeight="1">
      <c r="J547" s="113"/>
    </row>
    <row r="548" spans="10:10" ht="15.75" customHeight="1">
      <c r="J548" s="113"/>
    </row>
    <row r="549" spans="10:10" ht="15.75" customHeight="1">
      <c r="J549" s="113"/>
    </row>
    <row r="550" spans="10:10" ht="15.75" customHeight="1">
      <c r="J550" s="113"/>
    </row>
    <row r="551" spans="10:10" ht="15.75" customHeight="1">
      <c r="J551" s="113"/>
    </row>
    <row r="552" spans="10:10" ht="15.75" customHeight="1">
      <c r="J552" s="113"/>
    </row>
    <row r="553" spans="10:10" ht="15.75" customHeight="1">
      <c r="J553" s="113"/>
    </row>
    <row r="554" spans="10:10" ht="15.75" customHeight="1">
      <c r="J554" s="113"/>
    </row>
    <row r="555" spans="10:10" ht="15.75" customHeight="1">
      <c r="J555" s="113"/>
    </row>
    <row r="556" spans="10:10" ht="15.75" customHeight="1">
      <c r="J556" s="113"/>
    </row>
    <row r="557" spans="10:10" ht="15.75" customHeight="1">
      <c r="J557" s="113"/>
    </row>
    <row r="558" spans="10:10" ht="15.75" customHeight="1">
      <c r="J558" s="113"/>
    </row>
    <row r="559" spans="10:10" ht="15.75" customHeight="1">
      <c r="J559" s="113"/>
    </row>
    <row r="560" spans="10:10" ht="15.75" customHeight="1">
      <c r="J560" s="113"/>
    </row>
    <row r="561" spans="10:10" ht="15.75" customHeight="1">
      <c r="J561" s="113"/>
    </row>
    <row r="562" spans="10:10" ht="15.75" customHeight="1">
      <c r="J562" s="113"/>
    </row>
    <row r="563" spans="10:10" ht="15.75" customHeight="1">
      <c r="J563" s="113"/>
    </row>
    <row r="564" spans="10:10" ht="15.75" customHeight="1">
      <c r="J564" s="113"/>
    </row>
    <row r="565" spans="10:10" ht="15.75" customHeight="1">
      <c r="J565" s="113"/>
    </row>
    <row r="566" spans="10:10" ht="15.75" customHeight="1">
      <c r="J566" s="113"/>
    </row>
    <row r="567" spans="10:10" ht="15.75" customHeight="1">
      <c r="J567" s="113"/>
    </row>
    <row r="568" spans="10:10" ht="15.75" customHeight="1">
      <c r="J568" s="113"/>
    </row>
    <row r="569" spans="10:10" ht="15.75" customHeight="1">
      <c r="J569" s="113"/>
    </row>
    <row r="570" spans="10:10" ht="15.75" customHeight="1">
      <c r="J570" s="113"/>
    </row>
    <row r="571" spans="10:10" ht="15.75" customHeight="1">
      <c r="J571" s="113"/>
    </row>
    <row r="572" spans="10:10" ht="15.75" customHeight="1">
      <c r="J572" s="113"/>
    </row>
    <row r="573" spans="10:10" ht="15.75" customHeight="1">
      <c r="J573" s="113"/>
    </row>
    <row r="574" spans="10:10" ht="15.75" customHeight="1">
      <c r="J574" s="113"/>
    </row>
    <row r="575" spans="10:10" ht="15.75" customHeight="1">
      <c r="J575" s="113"/>
    </row>
    <row r="576" spans="10:10" ht="15.75" customHeight="1">
      <c r="J576" s="113"/>
    </row>
    <row r="577" spans="10:10" ht="15.75" customHeight="1">
      <c r="J577" s="113"/>
    </row>
    <row r="578" spans="10:10" ht="15.75" customHeight="1">
      <c r="J578" s="113"/>
    </row>
    <row r="579" spans="10:10" ht="15.75" customHeight="1">
      <c r="J579" s="113"/>
    </row>
    <row r="580" spans="10:10" ht="15.75" customHeight="1">
      <c r="J580" s="113"/>
    </row>
    <row r="581" spans="10:10" ht="15.75" customHeight="1">
      <c r="J581" s="113"/>
    </row>
    <row r="582" spans="10:10" ht="15.75" customHeight="1">
      <c r="J582" s="113"/>
    </row>
    <row r="583" spans="10:10" ht="15.75" customHeight="1">
      <c r="J583" s="113"/>
    </row>
    <row r="584" spans="10:10" ht="15.75" customHeight="1">
      <c r="J584" s="113"/>
    </row>
    <row r="585" spans="10:10" ht="15.75" customHeight="1">
      <c r="J585" s="113"/>
    </row>
    <row r="586" spans="10:10" ht="15.75" customHeight="1">
      <c r="J586" s="113"/>
    </row>
    <row r="587" spans="10:10" ht="15.75" customHeight="1">
      <c r="J587" s="113"/>
    </row>
    <row r="588" spans="10:10" ht="15.75" customHeight="1">
      <c r="J588" s="113"/>
    </row>
    <row r="589" spans="10:10" ht="15.75" customHeight="1">
      <c r="J589" s="113"/>
    </row>
    <row r="590" spans="10:10" ht="15.75" customHeight="1">
      <c r="J590" s="113"/>
    </row>
    <row r="591" spans="10:10" ht="15.75" customHeight="1">
      <c r="J591" s="113"/>
    </row>
    <row r="592" spans="10:10" ht="15.75" customHeight="1">
      <c r="J592" s="113"/>
    </row>
    <row r="593" spans="10:10" ht="15.75" customHeight="1">
      <c r="J593" s="113"/>
    </row>
    <row r="594" spans="10:10" ht="15.75" customHeight="1">
      <c r="J594" s="113"/>
    </row>
    <row r="595" spans="10:10" ht="15.75" customHeight="1">
      <c r="J595" s="113"/>
    </row>
    <row r="596" spans="10:10" ht="15.75" customHeight="1">
      <c r="J596" s="113"/>
    </row>
    <row r="597" spans="10:10" ht="15.75" customHeight="1">
      <c r="J597" s="113"/>
    </row>
    <row r="598" spans="10:10" ht="15.75" customHeight="1">
      <c r="J598" s="113"/>
    </row>
    <row r="599" spans="10:10" ht="15.75" customHeight="1">
      <c r="J599" s="113"/>
    </row>
    <row r="600" spans="10:10" ht="15.75" customHeight="1">
      <c r="J600" s="113"/>
    </row>
    <row r="601" spans="10:10" ht="15.75" customHeight="1">
      <c r="J601" s="113"/>
    </row>
    <row r="602" spans="10:10" ht="15.75" customHeight="1">
      <c r="J602" s="113"/>
    </row>
    <row r="603" spans="10:10" ht="15.75" customHeight="1">
      <c r="J603" s="113"/>
    </row>
    <row r="604" spans="10:10" ht="15.75" customHeight="1">
      <c r="J604" s="113"/>
    </row>
    <row r="605" spans="10:10" ht="15.75" customHeight="1">
      <c r="J605" s="113"/>
    </row>
    <row r="606" spans="10:10" ht="15.75" customHeight="1">
      <c r="J606" s="113"/>
    </row>
    <row r="607" spans="10:10" ht="15.75" customHeight="1">
      <c r="J607" s="113"/>
    </row>
    <row r="608" spans="10:10" ht="15.75" customHeight="1">
      <c r="J608" s="113"/>
    </row>
    <row r="609" spans="10:10" ht="15.75" customHeight="1">
      <c r="J609" s="113"/>
    </row>
    <row r="610" spans="10:10" ht="15.75" customHeight="1">
      <c r="J610" s="113"/>
    </row>
    <row r="611" spans="10:10" ht="15.75" customHeight="1">
      <c r="J611" s="113"/>
    </row>
    <row r="612" spans="10:10" ht="15.75" customHeight="1">
      <c r="J612" s="113"/>
    </row>
    <row r="613" spans="10:10" ht="15.75" customHeight="1">
      <c r="J613" s="113"/>
    </row>
    <row r="614" spans="10:10" ht="15.75" customHeight="1">
      <c r="J614" s="113"/>
    </row>
    <row r="615" spans="10:10" ht="15.75" customHeight="1">
      <c r="J615" s="113"/>
    </row>
    <row r="616" spans="10:10" ht="15.75" customHeight="1">
      <c r="J616" s="113"/>
    </row>
    <row r="617" spans="10:10" ht="15.75" customHeight="1">
      <c r="J617" s="113"/>
    </row>
    <row r="618" spans="10:10" ht="15.75" customHeight="1">
      <c r="J618" s="113"/>
    </row>
    <row r="619" spans="10:10" ht="15.75" customHeight="1">
      <c r="J619" s="113"/>
    </row>
    <row r="620" spans="10:10" ht="15.75" customHeight="1">
      <c r="J620" s="113"/>
    </row>
    <row r="621" spans="10:10" ht="15.75" customHeight="1">
      <c r="J621" s="113"/>
    </row>
    <row r="622" spans="10:10" ht="15.75" customHeight="1">
      <c r="J622" s="113"/>
    </row>
    <row r="623" spans="10:10" ht="15.75" customHeight="1">
      <c r="J623" s="113"/>
    </row>
    <row r="624" spans="10:10" ht="15.75" customHeight="1">
      <c r="J624" s="113"/>
    </row>
    <row r="625" spans="10:10" ht="15.75" customHeight="1">
      <c r="J625" s="113"/>
    </row>
    <row r="626" spans="10:10" ht="15.75" customHeight="1">
      <c r="J626" s="113"/>
    </row>
    <row r="627" spans="10:10" ht="15.75" customHeight="1">
      <c r="J627" s="113"/>
    </row>
    <row r="628" spans="10:10" ht="15.75" customHeight="1">
      <c r="J628" s="113"/>
    </row>
    <row r="629" spans="10:10" ht="15.75" customHeight="1">
      <c r="J629" s="113"/>
    </row>
    <row r="630" spans="10:10" ht="15.75" customHeight="1">
      <c r="J630" s="113"/>
    </row>
    <row r="631" spans="10:10" ht="15.75" customHeight="1">
      <c r="J631" s="113"/>
    </row>
    <row r="632" spans="10:10" ht="15.75" customHeight="1">
      <c r="J632" s="113"/>
    </row>
    <row r="633" spans="10:10" ht="15.75" customHeight="1">
      <c r="J633" s="113"/>
    </row>
    <row r="634" spans="10:10" ht="15.75" customHeight="1">
      <c r="J634" s="113"/>
    </row>
    <row r="635" spans="10:10" ht="15.75" customHeight="1">
      <c r="J635" s="113"/>
    </row>
    <row r="636" spans="10:10" ht="15.75" customHeight="1">
      <c r="J636" s="113"/>
    </row>
    <row r="637" spans="10:10" ht="15.75" customHeight="1">
      <c r="J637" s="113"/>
    </row>
    <row r="638" spans="10:10" ht="15.75" customHeight="1">
      <c r="J638" s="113"/>
    </row>
    <row r="639" spans="10:10" ht="15.75" customHeight="1">
      <c r="J639" s="113"/>
    </row>
    <row r="640" spans="10:10" ht="15.75" customHeight="1">
      <c r="J640" s="113"/>
    </row>
    <row r="641" spans="10:10" ht="15.75" customHeight="1">
      <c r="J641" s="113"/>
    </row>
    <row r="642" spans="10:10" ht="15.75" customHeight="1">
      <c r="J642" s="113"/>
    </row>
    <row r="643" spans="10:10" ht="15.75" customHeight="1">
      <c r="J643" s="113"/>
    </row>
    <row r="644" spans="10:10" ht="15.75" customHeight="1">
      <c r="J644" s="113"/>
    </row>
    <row r="645" spans="10:10" ht="15.75" customHeight="1">
      <c r="J645" s="113"/>
    </row>
    <row r="646" spans="10:10" ht="15.75" customHeight="1">
      <c r="J646" s="113"/>
    </row>
    <row r="647" spans="10:10" ht="15.75" customHeight="1">
      <c r="J647" s="113"/>
    </row>
    <row r="648" spans="10:10" ht="15.75" customHeight="1">
      <c r="J648" s="113"/>
    </row>
    <row r="649" spans="10:10" ht="15.75" customHeight="1">
      <c r="J649" s="113"/>
    </row>
    <row r="650" spans="10:10" ht="15.75" customHeight="1">
      <c r="J650" s="113"/>
    </row>
    <row r="651" spans="10:10" ht="15.75" customHeight="1">
      <c r="J651" s="113"/>
    </row>
    <row r="652" spans="10:10" ht="15.75" customHeight="1">
      <c r="J652" s="113"/>
    </row>
    <row r="653" spans="10:10" ht="15.75" customHeight="1">
      <c r="J653" s="113"/>
    </row>
    <row r="654" spans="10:10" ht="15.75" customHeight="1">
      <c r="J654" s="113"/>
    </row>
    <row r="655" spans="10:10" ht="15.75" customHeight="1">
      <c r="J655" s="113"/>
    </row>
    <row r="656" spans="10:10" ht="15.75" customHeight="1">
      <c r="J656" s="113"/>
    </row>
    <row r="657" spans="10:10" ht="15.75" customHeight="1">
      <c r="J657" s="113"/>
    </row>
    <row r="658" spans="10:10" ht="15.75" customHeight="1">
      <c r="J658" s="113"/>
    </row>
    <row r="659" spans="10:10" ht="15.75" customHeight="1">
      <c r="J659" s="113"/>
    </row>
    <row r="660" spans="10:10" ht="15.75" customHeight="1">
      <c r="J660" s="113"/>
    </row>
    <row r="661" spans="10:10" ht="15.75" customHeight="1">
      <c r="J661" s="113"/>
    </row>
    <row r="662" spans="10:10" ht="15.75" customHeight="1">
      <c r="J662" s="113"/>
    </row>
    <row r="663" spans="10:10" ht="15.75" customHeight="1">
      <c r="J663" s="113"/>
    </row>
    <row r="664" spans="10:10" ht="15.75" customHeight="1">
      <c r="J664" s="113"/>
    </row>
    <row r="665" spans="10:10" ht="15.75" customHeight="1">
      <c r="J665" s="113"/>
    </row>
    <row r="666" spans="10:10" ht="15.75" customHeight="1">
      <c r="J666" s="113"/>
    </row>
    <row r="667" spans="10:10" ht="15.75" customHeight="1">
      <c r="J667" s="113"/>
    </row>
    <row r="668" spans="10:10" ht="15.75" customHeight="1">
      <c r="J668" s="113"/>
    </row>
    <row r="669" spans="10:10" ht="15.75" customHeight="1">
      <c r="J669" s="113"/>
    </row>
    <row r="670" spans="10:10" ht="15.75" customHeight="1">
      <c r="J670" s="113"/>
    </row>
    <row r="671" spans="10:10" ht="15.75" customHeight="1">
      <c r="J671" s="113"/>
    </row>
    <row r="672" spans="10:10" ht="15.75" customHeight="1">
      <c r="J672" s="113"/>
    </row>
    <row r="673" spans="10:10" ht="15.75" customHeight="1">
      <c r="J673" s="113"/>
    </row>
    <row r="674" spans="10:10" ht="15.75" customHeight="1">
      <c r="J674" s="113"/>
    </row>
    <row r="675" spans="10:10" ht="15.75" customHeight="1">
      <c r="J675" s="113"/>
    </row>
    <row r="676" spans="10:10" ht="15.75" customHeight="1">
      <c r="J676" s="113"/>
    </row>
    <row r="677" spans="10:10" ht="15.75" customHeight="1">
      <c r="J677" s="113"/>
    </row>
    <row r="678" spans="10:10" ht="15.75" customHeight="1">
      <c r="J678" s="113"/>
    </row>
    <row r="679" spans="10:10" ht="15.75" customHeight="1">
      <c r="J679" s="113"/>
    </row>
    <row r="680" spans="10:10" ht="15.75" customHeight="1">
      <c r="J680" s="113"/>
    </row>
    <row r="681" spans="10:10" ht="15.75" customHeight="1">
      <c r="J681" s="113"/>
    </row>
    <row r="682" spans="10:10" ht="15.75" customHeight="1">
      <c r="J682" s="113"/>
    </row>
    <row r="683" spans="10:10" ht="15.75" customHeight="1">
      <c r="J683" s="113"/>
    </row>
    <row r="684" spans="10:10" ht="15.75" customHeight="1">
      <c r="J684" s="113"/>
    </row>
    <row r="685" spans="10:10" ht="15.75" customHeight="1">
      <c r="J685" s="113"/>
    </row>
    <row r="686" spans="10:10" ht="15.75" customHeight="1">
      <c r="J686" s="113"/>
    </row>
    <row r="687" spans="10:10" ht="15.75" customHeight="1">
      <c r="J687" s="113"/>
    </row>
    <row r="688" spans="10:10" ht="15.75" customHeight="1">
      <c r="J688" s="113"/>
    </row>
    <row r="689" spans="10:10" ht="15.75" customHeight="1">
      <c r="J689" s="113"/>
    </row>
    <row r="690" spans="10:10" ht="15.75" customHeight="1">
      <c r="J690" s="113"/>
    </row>
    <row r="691" spans="10:10" ht="15.75" customHeight="1">
      <c r="J691" s="113"/>
    </row>
    <row r="692" spans="10:10" ht="15.75" customHeight="1">
      <c r="J692" s="113"/>
    </row>
    <row r="693" spans="10:10" ht="15.75" customHeight="1">
      <c r="J693" s="113"/>
    </row>
    <row r="694" spans="10:10" ht="15.75" customHeight="1">
      <c r="J694" s="113"/>
    </row>
    <row r="695" spans="10:10" ht="15.75" customHeight="1">
      <c r="J695" s="113"/>
    </row>
    <row r="696" spans="10:10" ht="15.75" customHeight="1">
      <c r="J696" s="113"/>
    </row>
    <row r="697" spans="10:10" ht="15.75" customHeight="1">
      <c r="J697" s="113"/>
    </row>
    <row r="698" spans="10:10" ht="15.75" customHeight="1">
      <c r="J698" s="113"/>
    </row>
    <row r="699" spans="10:10" ht="15.75" customHeight="1">
      <c r="J699" s="113"/>
    </row>
    <row r="700" spans="10:10" ht="15.75" customHeight="1">
      <c r="J700" s="113"/>
    </row>
    <row r="701" spans="10:10" ht="15.75" customHeight="1">
      <c r="J701" s="113"/>
    </row>
    <row r="702" spans="10:10" ht="15.75" customHeight="1">
      <c r="J702" s="113"/>
    </row>
    <row r="703" spans="10:10" ht="15.75" customHeight="1">
      <c r="J703" s="113"/>
    </row>
    <row r="704" spans="10:10" ht="15.75" customHeight="1">
      <c r="J704" s="113"/>
    </row>
    <row r="705" spans="10:10" ht="15.75" customHeight="1">
      <c r="J705" s="113"/>
    </row>
    <row r="706" spans="10:10" ht="15.75" customHeight="1">
      <c r="J706" s="113"/>
    </row>
    <row r="707" spans="10:10" ht="15.75" customHeight="1">
      <c r="J707" s="113"/>
    </row>
    <row r="708" spans="10:10" ht="15.75" customHeight="1">
      <c r="J708" s="113"/>
    </row>
    <row r="709" spans="10:10" ht="15.75" customHeight="1">
      <c r="J709" s="113"/>
    </row>
    <row r="710" spans="10:10" ht="15.75" customHeight="1">
      <c r="J710" s="113"/>
    </row>
    <row r="711" spans="10:10" ht="15.75" customHeight="1">
      <c r="J711" s="113"/>
    </row>
    <row r="712" spans="10:10" ht="15.75" customHeight="1">
      <c r="J712" s="113"/>
    </row>
    <row r="713" spans="10:10" ht="15.75" customHeight="1">
      <c r="J713" s="113"/>
    </row>
    <row r="714" spans="10:10" ht="15.75" customHeight="1">
      <c r="J714" s="113"/>
    </row>
    <row r="715" spans="10:10" ht="15.75" customHeight="1">
      <c r="J715" s="113"/>
    </row>
    <row r="716" spans="10:10" ht="15.75" customHeight="1">
      <c r="J716" s="113"/>
    </row>
    <row r="717" spans="10:10" ht="15.75" customHeight="1">
      <c r="J717" s="113"/>
    </row>
    <row r="718" spans="10:10" ht="15.75" customHeight="1">
      <c r="J718" s="113"/>
    </row>
    <row r="719" spans="10:10" ht="15.75" customHeight="1">
      <c r="J719" s="113"/>
    </row>
    <row r="720" spans="10:10" ht="15.75" customHeight="1">
      <c r="J720" s="113"/>
    </row>
    <row r="721" spans="10:10" ht="15.75" customHeight="1">
      <c r="J721" s="113"/>
    </row>
    <row r="722" spans="10:10" ht="15.75" customHeight="1">
      <c r="J722" s="113"/>
    </row>
    <row r="723" spans="10:10" ht="15.75" customHeight="1">
      <c r="J723" s="113"/>
    </row>
    <row r="724" spans="10:10" ht="15.75" customHeight="1">
      <c r="J724" s="113"/>
    </row>
    <row r="725" spans="10:10" ht="15.75" customHeight="1">
      <c r="J725" s="113"/>
    </row>
    <row r="726" spans="10:10" ht="15.75" customHeight="1">
      <c r="J726" s="113"/>
    </row>
    <row r="727" spans="10:10" ht="15.75" customHeight="1">
      <c r="J727" s="113"/>
    </row>
    <row r="728" spans="10:10" ht="15.75" customHeight="1">
      <c r="J728" s="113"/>
    </row>
    <row r="729" spans="10:10" ht="15.75" customHeight="1">
      <c r="J729" s="113"/>
    </row>
    <row r="730" spans="10:10" ht="15.75" customHeight="1">
      <c r="J730" s="113"/>
    </row>
    <row r="731" spans="10:10" ht="15.75" customHeight="1">
      <c r="J731" s="113"/>
    </row>
    <row r="732" spans="10:10" ht="15.75" customHeight="1">
      <c r="J732" s="113"/>
    </row>
    <row r="733" spans="10:10" ht="15.75" customHeight="1">
      <c r="J733" s="113"/>
    </row>
    <row r="734" spans="10:10" ht="15.75" customHeight="1">
      <c r="J734" s="113"/>
    </row>
    <row r="735" spans="10:10" ht="15.75" customHeight="1">
      <c r="J735" s="113"/>
    </row>
    <row r="736" spans="10:10" ht="15.75" customHeight="1">
      <c r="J736" s="113"/>
    </row>
    <row r="737" spans="10:10" ht="15.75" customHeight="1">
      <c r="J737" s="113"/>
    </row>
    <row r="738" spans="10:10" ht="15.75" customHeight="1">
      <c r="J738" s="113"/>
    </row>
    <row r="739" spans="10:10" ht="15.75" customHeight="1">
      <c r="J739" s="113"/>
    </row>
    <row r="740" spans="10:10" ht="15.75" customHeight="1">
      <c r="J740" s="113"/>
    </row>
    <row r="741" spans="10:10" ht="15.75" customHeight="1">
      <c r="J741" s="113"/>
    </row>
    <row r="742" spans="10:10" ht="15.75" customHeight="1">
      <c r="J742" s="113"/>
    </row>
    <row r="743" spans="10:10" ht="15.75" customHeight="1">
      <c r="J743" s="113"/>
    </row>
    <row r="744" spans="10:10" ht="15.75" customHeight="1">
      <c r="J744" s="113"/>
    </row>
    <row r="745" spans="10:10" ht="15.75" customHeight="1">
      <c r="J745" s="113"/>
    </row>
    <row r="746" spans="10:10" ht="15.75" customHeight="1">
      <c r="J746" s="113"/>
    </row>
    <row r="747" spans="10:10" ht="15.75" customHeight="1">
      <c r="J747" s="113"/>
    </row>
    <row r="748" spans="10:10" ht="15.75" customHeight="1">
      <c r="J748" s="113"/>
    </row>
    <row r="749" spans="10:10" ht="15.75" customHeight="1">
      <c r="J749" s="113"/>
    </row>
    <row r="750" spans="10:10" ht="15.75" customHeight="1">
      <c r="J750" s="113"/>
    </row>
    <row r="751" spans="10:10" ht="15.75" customHeight="1">
      <c r="J751" s="113"/>
    </row>
    <row r="752" spans="10:10" ht="15.75" customHeight="1">
      <c r="J752" s="113"/>
    </row>
    <row r="753" spans="10:10" ht="15.75" customHeight="1">
      <c r="J753" s="113"/>
    </row>
    <row r="754" spans="10:10" ht="15.75" customHeight="1">
      <c r="J754" s="113"/>
    </row>
    <row r="755" spans="10:10" ht="15.75" customHeight="1">
      <c r="J755" s="113"/>
    </row>
    <row r="756" spans="10:10" ht="15.75" customHeight="1">
      <c r="J756" s="113"/>
    </row>
    <row r="757" spans="10:10" ht="15.75" customHeight="1">
      <c r="J757" s="113"/>
    </row>
    <row r="758" spans="10:10" ht="15.75" customHeight="1">
      <c r="J758" s="113"/>
    </row>
    <row r="759" spans="10:10" ht="15.75" customHeight="1">
      <c r="J759" s="113"/>
    </row>
    <row r="760" spans="10:10" ht="15.75" customHeight="1">
      <c r="J760" s="113"/>
    </row>
    <row r="761" spans="10:10" ht="15.75" customHeight="1">
      <c r="J761" s="113"/>
    </row>
    <row r="762" spans="10:10" ht="15.75" customHeight="1">
      <c r="J762" s="113"/>
    </row>
    <row r="763" spans="10:10" ht="15.75" customHeight="1">
      <c r="J763" s="113"/>
    </row>
    <row r="764" spans="10:10" ht="15.75" customHeight="1">
      <c r="J764" s="113"/>
    </row>
    <row r="765" spans="10:10" ht="15.75" customHeight="1">
      <c r="J765" s="113"/>
    </row>
    <row r="766" spans="10:10" ht="15.75" customHeight="1">
      <c r="J766" s="113"/>
    </row>
    <row r="767" spans="10:10" ht="15.75" customHeight="1">
      <c r="J767" s="113"/>
    </row>
    <row r="768" spans="10:10" ht="15.75" customHeight="1">
      <c r="J768" s="113"/>
    </row>
    <row r="769" spans="10:10" ht="15.75" customHeight="1">
      <c r="J769" s="113"/>
    </row>
    <row r="770" spans="10:10" ht="15.75" customHeight="1">
      <c r="J770" s="113"/>
    </row>
    <row r="771" spans="10:10" ht="15.75" customHeight="1">
      <c r="J771" s="113"/>
    </row>
    <row r="772" spans="10:10" ht="15.75" customHeight="1">
      <c r="J772" s="113"/>
    </row>
    <row r="773" spans="10:10" ht="15.75" customHeight="1">
      <c r="J773" s="113"/>
    </row>
    <row r="774" spans="10:10" ht="15.75" customHeight="1">
      <c r="J774" s="113"/>
    </row>
    <row r="775" spans="10:10" ht="15.75" customHeight="1">
      <c r="J775" s="113"/>
    </row>
    <row r="776" spans="10:10" ht="15.75" customHeight="1">
      <c r="J776" s="113"/>
    </row>
    <row r="777" spans="10:10" ht="15.75" customHeight="1">
      <c r="J777" s="113"/>
    </row>
    <row r="778" spans="10:10" ht="15.75" customHeight="1">
      <c r="J778" s="113"/>
    </row>
    <row r="779" spans="10:10" ht="15.75" customHeight="1">
      <c r="J779" s="113"/>
    </row>
    <row r="780" spans="10:10" ht="15.75" customHeight="1">
      <c r="J780" s="113"/>
    </row>
    <row r="781" spans="10:10" ht="15.75" customHeight="1">
      <c r="J781" s="113"/>
    </row>
    <row r="782" spans="10:10" ht="15.75" customHeight="1">
      <c r="J782" s="113"/>
    </row>
    <row r="783" spans="10:10" ht="15.75" customHeight="1">
      <c r="J783" s="113"/>
    </row>
    <row r="784" spans="10:10" ht="15.75" customHeight="1">
      <c r="J784" s="113"/>
    </row>
    <row r="785" spans="10:10" ht="15.75" customHeight="1">
      <c r="J785" s="113"/>
    </row>
    <row r="786" spans="10:10" ht="15.75" customHeight="1">
      <c r="J786" s="113"/>
    </row>
    <row r="787" spans="10:10" ht="15.75" customHeight="1">
      <c r="J787" s="113"/>
    </row>
    <row r="788" spans="10:10" ht="15.75" customHeight="1">
      <c r="J788" s="113"/>
    </row>
    <row r="789" spans="10:10" ht="15.75" customHeight="1">
      <c r="J789" s="113"/>
    </row>
    <row r="790" spans="10:10" ht="15.75" customHeight="1">
      <c r="J790" s="113"/>
    </row>
    <row r="791" spans="10:10" ht="15.75" customHeight="1">
      <c r="J791" s="113"/>
    </row>
    <row r="792" spans="10:10" ht="15.75" customHeight="1">
      <c r="J792" s="113"/>
    </row>
    <row r="793" spans="10:10" ht="15.75" customHeight="1">
      <c r="J793" s="113"/>
    </row>
    <row r="794" spans="10:10" ht="15.75" customHeight="1">
      <c r="J794" s="113"/>
    </row>
    <row r="795" spans="10:10" ht="15.75" customHeight="1">
      <c r="J795" s="113"/>
    </row>
    <row r="796" spans="10:10" ht="15.75" customHeight="1">
      <c r="J796" s="113"/>
    </row>
    <row r="797" spans="10:10" ht="15.75" customHeight="1">
      <c r="J797" s="113"/>
    </row>
    <row r="798" spans="10:10" ht="15.75" customHeight="1">
      <c r="J798" s="113"/>
    </row>
    <row r="799" spans="10:10" ht="15.75" customHeight="1">
      <c r="J799" s="113"/>
    </row>
    <row r="800" spans="10:10" ht="15.75" customHeight="1">
      <c r="J800" s="113"/>
    </row>
    <row r="801" spans="10:10" ht="15.75" customHeight="1">
      <c r="J801" s="113"/>
    </row>
    <row r="802" spans="10:10" ht="15.75" customHeight="1">
      <c r="J802" s="113"/>
    </row>
    <row r="803" spans="10:10" ht="15.75" customHeight="1">
      <c r="J803" s="113"/>
    </row>
    <row r="804" spans="10:10" ht="15.75" customHeight="1">
      <c r="J804" s="113"/>
    </row>
    <row r="805" spans="10:10" ht="15.75" customHeight="1">
      <c r="J805" s="113"/>
    </row>
    <row r="806" spans="10:10" ht="15.75" customHeight="1">
      <c r="J806" s="113"/>
    </row>
    <row r="807" spans="10:10" ht="15.75" customHeight="1">
      <c r="J807" s="113"/>
    </row>
    <row r="808" spans="10:10" ht="15.75" customHeight="1">
      <c r="J808" s="113"/>
    </row>
    <row r="809" spans="10:10" ht="15.75" customHeight="1">
      <c r="J809" s="113"/>
    </row>
    <row r="810" spans="10:10" ht="15.75" customHeight="1">
      <c r="J810" s="113"/>
    </row>
    <row r="811" spans="10:10" ht="15.75" customHeight="1">
      <c r="J811" s="113"/>
    </row>
    <row r="812" spans="10:10" ht="15.75" customHeight="1">
      <c r="J812" s="113"/>
    </row>
    <row r="813" spans="10:10" ht="15.75" customHeight="1">
      <c r="J813" s="113"/>
    </row>
    <row r="814" spans="10:10" ht="15.75" customHeight="1">
      <c r="J814" s="113"/>
    </row>
    <row r="815" spans="10:10" ht="15.75" customHeight="1">
      <c r="J815" s="113"/>
    </row>
    <row r="816" spans="10:10" ht="15.75" customHeight="1">
      <c r="J816" s="113"/>
    </row>
    <row r="817" spans="10:10" ht="15.75" customHeight="1">
      <c r="J817" s="113"/>
    </row>
    <row r="818" spans="10:10" ht="15.75" customHeight="1">
      <c r="J818" s="113"/>
    </row>
    <row r="819" spans="10:10" ht="15.75" customHeight="1">
      <c r="J819" s="113"/>
    </row>
    <row r="820" spans="10:10" ht="15.75" customHeight="1">
      <c r="J820" s="113"/>
    </row>
    <row r="821" spans="10:10" ht="15.75" customHeight="1">
      <c r="J821" s="113"/>
    </row>
    <row r="822" spans="10:10" ht="15.75" customHeight="1">
      <c r="J822" s="113"/>
    </row>
    <row r="823" spans="10:10" ht="15.75" customHeight="1">
      <c r="J823" s="113"/>
    </row>
    <row r="824" spans="10:10" ht="15.75" customHeight="1">
      <c r="J824" s="113"/>
    </row>
    <row r="825" spans="10:10" ht="15.75" customHeight="1">
      <c r="J825" s="113"/>
    </row>
    <row r="826" spans="10:10" ht="15.75" customHeight="1">
      <c r="J826" s="113"/>
    </row>
    <row r="827" spans="10:10" ht="15.75" customHeight="1">
      <c r="J827" s="113"/>
    </row>
    <row r="828" spans="10:10" ht="15.75" customHeight="1">
      <c r="J828" s="113"/>
    </row>
    <row r="829" spans="10:10" ht="15.75" customHeight="1">
      <c r="J829" s="113"/>
    </row>
    <row r="830" spans="10:10" ht="15.75" customHeight="1">
      <c r="J830" s="113"/>
    </row>
    <row r="831" spans="10:10" ht="15.75" customHeight="1">
      <c r="J831" s="113"/>
    </row>
    <row r="832" spans="10:10" ht="15.75" customHeight="1">
      <c r="J832" s="113"/>
    </row>
    <row r="833" spans="10:10" ht="15.75" customHeight="1">
      <c r="J833" s="113"/>
    </row>
    <row r="834" spans="10:10" ht="15.75" customHeight="1">
      <c r="J834" s="113"/>
    </row>
    <row r="835" spans="10:10" ht="15.75" customHeight="1">
      <c r="J835" s="113"/>
    </row>
    <row r="836" spans="10:10" ht="15.75" customHeight="1">
      <c r="J836" s="113"/>
    </row>
    <row r="837" spans="10:10" ht="15.75" customHeight="1">
      <c r="J837" s="113"/>
    </row>
    <row r="838" spans="10:10" ht="15.75" customHeight="1">
      <c r="J838" s="113"/>
    </row>
    <row r="839" spans="10:10" ht="15.75" customHeight="1">
      <c r="J839" s="113"/>
    </row>
    <row r="840" spans="10:10" ht="15.75" customHeight="1">
      <c r="J840" s="113"/>
    </row>
    <row r="841" spans="10:10" ht="15.75" customHeight="1">
      <c r="J841" s="113"/>
    </row>
    <row r="842" spans="10:10" ht="15.75" customHeight="1">
      <c r="J842" s="113"/>
    </row>
    <row r="843" spans="10:10" ht="15.75" customHeight="1">
      <c r="J843" s="113"/>
    </row>
    <row r="844" spans="10:10" ht="15.75" customHeight="1">
      <c r="J844" s="113"/>
    </row>
    <row r="845" spans="10:10" ht="15.75" customHeight="1">
      <c r="J845" s="113"/>
    </row>
    <row r="846" spans="10:10" ht="15.75" customHeight="1">
      <c r="J846" s="113"/>
    </row>
    <row r="847" spans="10:10" ht="15.75" customHeight="1">
      <c r="J847" s="113"/>
    </row>
    <row r="848" spans="10:10" ht="15.75" customHeight="1">
      <c r="J848" s="113"/>
    </row>
    <row r="849" spans="10:10" ht="15.75" customHeight="1">
      <c r="J849" s="113"/>
    </row>
    <row r="850" spans="10:10" ht="15.75" customHeight="1">
      <c r="J850" s="113"/>
    </row>
    <row r="851" spans="10:10" ht="15.75" customHeight="1">
      <c r="J851" s="113"/>
    </row>
    <row r="852" spans="10:10" ht="15.75" customHeight="1">
      <c r="J852" s="113"/>
    </row>
    <row r="853" spans="10:10" ht="15.75" customHeight="1">
      <c r="J853" s="113"/>
    </row>
    <row r="854" spans="10:10" ht="15.75" customHeight="1">
      <c r="J854" s="113"/>
    </row>
    <row r="855" spans="10:10" ht="15.75" customHeight="1">
      <c r="J855" s="113"/>
    </row>
    <row r="856" spans="10:10" ht="15.75" customHeight="1">
      <c r="J856" s="113"/>
    </row>
    <row r="857" spans="10:10" ht="15.75" customHeight="1">
      <c r="J857" s="113"/>
    </row>
    <row r="858" spans="10:10" ht="15.75" customHeight="1">
      <c r="J858" s="113"/>
    </row>
    <row r="859" spans="10:10" ht="15.75" customHeight="1">
      <c r="J859" s="113"/>
    </row>
    <row r="860" spans="10:10" ht="15.75" customHeight="1">
      <c r="J860" s="113"/>
    </row>
    <row r="861" spans="10:10" ht="15.75" customHeight="1">
      <c r="J861" s="113"/>
    </row>
    <row r="862" spans="10:10" ht="15.75" customHeight="1">
      <c r="J862" s="113"/>
    </row>
    <row r="863" spans="10:10" ht="15.75" customHeight="1">
      <c r="J863" s="113"/>
    </row>
    <row r="864" spans="10:10" ht="15.75" customHeight="1">
      <c r="J864" s="113"/>
    </row>
    <row r="865" spans="10:10" ht="15.75" customHeight="1">
      <c r="J865" s="113"/>
    </row>
    <row r="866" spans="10:10" ht="15.75" customHeight="1">
      <c r="J866" s="113"/>
    </row>
    <row r="867" spans="10:10" ht="15.75" customHeight="1">
      <c r="J867" s="113"/>
    </row>
    <row r="868" spans="10:10" ht="15.75" customHeight="1">
      <c r="J868" s="113"/>
    </row>
    <row r="869" spans="10:10" ht="15.75" customHeight="1">
      <c r="J869" s="113"/>
    </row>
    <row r="870" spans="10:10" ht="15.75" customHeight="1">
      <c r="J870" s="113"/>
    </row>
    <row r="871" spans="10:10" ht="15.75" customHeight="1">
      <c r="J871" s="113"/>
    </row>
    <row r="872" spans="10:10" ht="15.75" customHeight="1">
      <c r="J872" s="113"/>
    </row>
    <row r="873" spans="10:10" ht="15.75" customHeight="1">
      <c r="J873" s="113"/>
    </row>
    <row r="874" spans="10:10" ht="15.75" customHeight="1">
      <c r="J874" s="113"/>
    </row>
    <row r="875" spans="10:10" ht="15.75" customHeight="1">
      <c r="J875" s="113"/>
    </row>
    <row r="876" spans="10:10" ht="15.75" customHeight="1">
      <c r="J876" s="113"/>
    </row>
    <row r="877" spans="10:10" ht="15.75" customHeight="1">
      <c r="J877" s="113"/>
    </row>
    <row r="878" spans="10:10" ht="15.75" customHeight="1">
      <c r="J878" s="113"/>
    </row>
    <row r="879" spans="10:10" ht="15.75" customHeight="1">
      <c r="J879" s="113"/>
    </row>
    <row r="880" spans="10:10" ht="15.75" customHeight="1">
      <c r="J880" s="113"/>
    </row>
    <row r="881" spans="10:10" ht="15.75" customHeight="1">
      <c r="J881" s="113"/>
    </row>
    <row r="882" spans="10:10" ht="15.75" customHeight="1">
      <c r="J882" s="113"/>
    </row>
    <row r="883" spans="10:10" ht="15.75" customHeight="1">
      <c r="J883" s="113"/>
    </row>
    <row r="884" spans="10:10" ht="15.75" customHeight="1">
      <c r="J884" s="113"/>
    </row>
    <row r="885" spans="10:10" ht="15.75" customHeight="1">
      <c r="J885" s="113"/>
    </row>
    <row r="886" spans="10:10" ht="15.75" customHeight="1">
      <c r="J886" s="113"/>
    </row>
    <row r="887" spans="10:10" ht="15.75" customHeight="1">
      <c r="J887" s="113"/>
    </row>
    <row r="888" spans="10:10" ht="15.75" customHeight="1">
      <c r="J888" s="113"/>
    </row>
    <row r="889" spans="10:10" ht="15.75" customHeight="1">
      <c r="J889" s="113"/>
    </row>
    <row r="890" spans="10:10" ht="15.75" customHeight="1">
      <c r="J890" s="113"/>
    </row>
    <row r="891" spans="10:10" ht="15.75" customHeight="1">
      <c r="J891" s="113"/>
    </row>
    <row r="892" spans="10:10" ht="15.75" customHeight="1">
      <c r="J892" s="113"/>
    </row>
    <row r="893" spans="10:10" ht="15.75" customHeight="1">
      <c r="J893" s="113"/>
    </row>
    <row r="894" spans="10:10" ht="15.75" customHeight="1">
      <c r="J894" s="113"/>
    </row>
    <row r="895" spans="10:10" ht="15.75" customHeight="1">
      <c r="J895" s="113"/>
    </row>
    <row r="896" spans="10:10" ht="15.75" customHeight="1">
      <c r="J896" s="113"/>
    </row>
    <row r="897" spans="10:10" ht="15.75" customHeight="1">
      <c r="J897" s="113"/>
    </row>
    <row r="898" spans="10:10" ht="15.75" customHeight="1">
      <c r="J898" s="113"/>
    </row>
    <row r="899" spans="10:10" ht="15.75" customHeight="1">
      <c r="J899" s="113"/>
    </row>
    <row r="900" spans="10:10" ht="15.75" customHeight="1">
      <c r="J900" s="113"/>
    </row>
    <row r="901" spans="10:10" ht="15.75" customHeight="1">
      <c r="J901" s="113"/>
    </row>
    <row r="902" spans="10:10" ht="15.75" customHeight="1">
      <c r="J902" s="113"/>
    </row>
    <row r="903" spans="10:10" ht="15.75" customHeight="1">
      <c r="J903" s="113"/>
    </row>
    <row r="904" spans="10:10" ht="15.75" customHeight="1">
      <c r="J904" s="113"/>
    </row>
    <row r="905" spans="10:10" ht="15.75" customHeight="1">
      <c r="J905" s="113"/>
    </row>
    <row r="906" spans="10:10" ht="15.75" customHeight="1">
      <c r="J906" s="113"/>
    </row>
    <row r="907" spans="10:10" ht="15.75" customHeight="1">
      <c r="J907" s="113"/>
    </row>
    <row r="908" spans="10:10" ht="15.75" customHeight="1">
      <c r="J908" s="113"/>
    </row>
    <row r="909" spans="10:10" ht="15.75" customHeight="1">
      <c r="J909" s="113"/>
    </row>
    <row r="910" spans="10:10" ht="15.75" customHeight="1">
      <c r="J910" s="113"/>
    </row>
    <row r="911" spans="10:10" ht="15.75" customHeight="1">
      <c r="J911" s="113"/>
    </row>
    <row r="912" spans="10:10" ht="15.75" customHeight="1">
      <c r="J912" s="113"/>
    </row>
    <row r="913" spans="10:10" ht="15.75" customHeight="1">
      <c r="J913" s="113"/>
    </row>
    <row r="914" spans="10:10" ht="15.75" customHeight="1">
      <c r="J914" s="113"/>
    </row>
    <row r="915" spans="10:10" ht="15.75" customHeight="1">
      <c r="J915" s="113"/>
    </row>
    <row r="916" spans="10:10" ht="15.75" customHeight="1">
      <c r="J916" s="113"/>
    </row>
    <row r="917" spans="10:10" ht="15.75" customHeight="1">
      <c r="J917" s="113"/>
    </row>
    <row r="918" spans="10:10" ht="15.75" customHeight="1">
      <c r="J918" s="113"/>
    </row>
    <row r="919" spans="10:10" ht="15.75" customHeight="1">
      <c r="J919" s="113"/>
    </row>
    <row r="920" spans="10:10" ht="15.75" customHeight="1">
      <c r="J920" s="113"/>
    </row>
    <row r="921" spans="10:10" ht="15.75" customHeight="1">
      <c r="J921" s="113"/>
    </row>
    <row r="922" spans="10:10" ht="15.75" customHeight="1">
      <c r="J922" s="113"/>
    </row>
    <row r="923" spans="10:10" ht="15.75" customHeight="1">
      <c r="J923" s="113"/>
    </row>
    <row r="924" spans="10:10" ht="15.75" customHeight="1">
      <c r="J924" s="113"/>
    </row>
    <row r="925" spans="10:10" ht="15.75" customHeight="1">
      <c r="J925" s="113"/>
    </row>
    <row r="926" spans="10:10" ht="15.75" customHeight="1">
      <c r="J926" s="113"/>
    </row>
    <row r="927" spans="10:10" ht="15.75" customHeight="1">
      <c r="J927" s="113"/>
    </row>
    <row r="928" spans="10:10" ht="15.75" customHeight="1">
      <c r="J928" s="113"/>
    </row>
    <row r="929" spans="10:10" ht="15.75" customHeight="1">
      <c r="J929" s="113"/>
    </row>
    <row r="930" spans="10:10" ht="15.75" customHeight="1">
      <c r="J930" s="113"/>
    </row>
    <row r="931" spans="10:10" ht="15.75" customHeight="1">
      <c r="J931" s="113"/>
    </row>
    <row r="932" spans="10:10" ht="15.75" customHeight="1">
      <c r="J932" s="113"/>
    </row>
    <row r="933" spans="10:10" ht="15.75" customHeight="1">
      <c r="J933" s="113"/>
    </row>
    <row r="934" spans="10:10" ht="15.75" customHeight="1">
      <c r="J934" s="113"/>
    </row>
    <row r="935" spans="10:10" ht="15.75" customHeight="1">
      <c r="J935" s="113"/>
    </row>
    <row r="936" spans="10:10" ht="15.75" customHeight="1">
      <c r="J936" s="113"/>
    </row>
    <row r="937" spans="10:10" ht="15.75" customHeight="1">
      <c r="J937" s="113"/>
    </row>
    <row r="938" spans="10:10" ht="15.75" customHeight="1">
      <c r="J938" s="113"/>
    </row>
    <row r="939" spans="10:10" ht="15.75" customHeight="1">
      <c r="J939" s="113"/>
    </row>
    <row r="940" spans="10:10" ht="15.75" customHeight="1">
      <c r="J940" s="113"/>
    </row>
    <row r="941" spans="10:10" ht="15.75" customHeight="1">
      <c r="J941" s="113"/>
    </row>
    <row r="942" spans="10:10" ht="15.75" customHeight="1">
      <c r="J942" s="113"/>
    </row>
    <row r="943" spans="10:10" ht="15.75" customHeight="1">
      <c r="J943" s="113"/>
    </row>
    <row r="944" spans="10:10" ht="15.75" customHeight="1">
      <c r="J944" s="113"/>
    </row>
    <row r="945" spans="10:10" ht="15.75" customHeight="1">
      <c r="J945" s="113"/>
    </row>
    <row r="946" spans="10:10" ht="15.75" customHeight="1">
      <c r="J946" s="113"/>
    </row>
    <row r="947" spans="10:10" ht="15.75" customHeight="1">
      <c r="J947" s="113"/>
    </row>
    <row r="948" spans="10:10" ht="15.75" customHeight="1">
      <c r="J948" s="113"/>
    </row>
    <row r="949" spans="10:10" ht="15.75" customHeight="1">
      <c r="J949" s="113"/>
    </row>
    <row r="950" spans="10:10" ht="15.75" customHeight="1">
      <c r="J950" s="113"/>
    </row>
    <row r="951" spans="10:10" ht="15.75" customHeight="1">
      <c r="J951" s="113"/>
    </row>
    <row r="952" spans="10:10" ht="15.75" customHeight="1">
      <c r="J952" s="113"/>
    </row>
    <row r="953" spans="10:10" ht="15.75" customHeight="1">
      <c r="J953" s="113"/>
    </row>
    <row r="954" spans="10:10" ht="15.75" customHeight="1">
      <c r="J954" s="113"/>
    </row>
    <row r="955" spans="10:10" ht="15.75" customHeight="1">
      <c r="J955" s="113"/>
    </row>
    <row r="956" spans="10:10" ht="15.75" customHeight="1">
      <c r="J956" s="113"/>
    </row>
    <row r="957" spans="10:10" ht="15.75" customHeight="1">
      <c r="J957" s="113"/>
    </row>
    <row r="958" spans="10:10" ht="15.75" customHeight="1">
      <c r="J958" s="113"/>
    </row>
    <row r="959" spans="10:10" ht="15.75" customHeight="1">
      <c r="J959" s="113"/>
    </row>
    <row r="960" spans="10:10" ht="15.75" customHeight="1">
      <c r="J960" s="113"/>
    </row>
    <row r="961" spans="10:10" ht="15.75" customHeight="1">
      <c r="J961" s="113"/>
    </row>
    <row r="962" spans="10:10" ht="15.75" customHeight="1"/>
    <row r="963" spans="10:10" ht="15.75" customHeight="1"/>
    <row r="964" spans="10:10" ht="15.75" customHeight="1"/>
    <row r="965" spans="10:10" ht="15.75" customHeight="1"/>
    <row r="966" spans="10:10" ht="15.75" customHeight="1"/>
    <row r="967" spans="10:10" ht="15.75" customHeight="1"/>
    <row r="968" spans="10:10" ht="15.75" customHeight="1"/>
    <row r="969" spans="10:10" ht="15.75" customHeight="1"/>
    <row r="970" spans="10:10" ht="15.75" customHeight="1"/>
    <row r="971" spans="10:10" ht="15.75" customHeight="1"/>
    <row r="972" spans="10:10" ht="15.75" customHeight="1"/>
    <row r="973" spans="10:10" ht="15.75" customHeight="1"/>
    <row r="974" spans="10:10" ht="15.75" customHeight="1"/>
    <row r="975" spans="10:10" ht="15.75" customHeight="1"/>
    <row r="976" spans="10:10"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howErrorMessage="1" sqref="I2:I23 J25 I30:I32 I37 I42 I44 I53:I55 I57:I58 I72:I80 I82 I86:I91 I95:I96 I98:I99 I102:I103 I125:I126 J176:J961" xr:uid="{00000000-0002-0000-0000-000000000000}">
      <formula1>sector</formula1>
    </dataValidation>
  </dataValidations>
  <printOptions gridLines="1"/>
  <pageMargins left="0.25" right="0.25" top="0.75" bottom="0.75" header="0" footer="0"/>
  <pageSetup scale="4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B1914-EAFA-4F02-B40E-52FA1DA07102}">
  <dimension ref="A1:W2"/>
  <sheetViews>
    <sheetView workbookViewId="0">
      <selection activeCell="D27" sqref="D27"/>
    </sheetView>
  </sheetViews>
  <sheetFormatPr defaultRowHeight="15"/>
  <cols>
    <col min="1" max="1" width="12.42578125" bestFit="1" customWidth="1"/>
    <col min="2" max="2" width="13.140625" bestFit="1" customWidth="1"/>
    <col min="3" max="3" width="15.7109375" bestFit="1" customWidth="1"/>
    <col min="4" max="4" width="25.85546875" bestFit="1" customWidth="1"/>
    <col min="5" max="5" width="12.140625" bestFit="1" customWidth="1"/>
    <col min="6" max="6" width="10" bestFit="1" customWidth="1"/>
    <col min="7" max="7" width="10.85546875" bestFit="1" customWidth="1"/>
    <col min="8" max="8" width="13.7109375" bestFit="1" customWidth="1"/>
    <col min="9" max="9" width="31.28515625" bestFit="1" customWidth="1"/>
    <col min="10" max="11" width="23.85546875" bestFit="1" customWidth="1"/>
    <col min="12" max="12" width="21.42578125" bestFit="1" customWidth="1"/>
    <col min="13" max="13" width="9.85546875" bestFit="1" customWidth="1"/>
    <col min="14" max="14" width="66.5703125" bestFit="1" customWidth="1"/>
    <col min="15" max="15" width="54.140625" bestFit="1" customWidth="1"/>
  </cols>
  <sheetData>
    <row r="1" spans="1:23" ht="42" customHeight="1">
      <c r="A1" s="1" t="s">
        <v>583</v>
      </c>
      <c r="B1" s="2" t="s">
        <v>0</v>
      </c>
      <c r="C1" s="2" t="s">
        <v>1</v>
      </c>
      <c r="D1" s="1" t="s">
        <v>2</v>
      </c>
      <c r="E1" s="1" t="s">
        <v>3</v>
      </c>
      <c r="F1" s="3" t="s">
        <v>4</v>
      </c>
      <c r="G1" s="3" t="s">
        <v>5</v>
      </c>
      <c r="H1" s="1" t="s">
        <v>6</v>
      </c>
      <c r="I1" s="1" t="s">
        <v>7</v>
      </c>
      <c r="J1" s="2" t="s">
        <v>8</v>
      </c>
      <c r="K1" s="1" t="s">
        <v>9</v>
      </c>
      <c r="L1" s="1" t="s">
        <v>10</v>
      </c>
      <c r="M1" s="1" t="s">
        <v>11</v>
      </c>
      <c r="N1" s="1" t="s">
        <v>12</v>
      </c>
      <c r="O1" s="1" t="s">
        <v>13</v>
      </c>
      <c r="P1" s="4"/>
      <c r="Q1" s="4"/>
      <c r="R1" s="4"/>
      <c r="S1" s="4"/>
      <c r="T1" s="4"/>
      <c r="U1" s="4"/>
      <c r="V1" s="4"/>
      <c r="W1" s="5"/>
    </row>
    <row r="2" spans="1:23" ht="15.75" customHeight="1">
      <c r="A2" s="82" t="s">
        <v>500</v>
      </c>
      <c r="B2" s="39"/>
      <c r="C2" s="39"/>
      <c r="D2" s="83" t="s">
        <v>501</v>
      </c>
      <c r="E2" s="38"/>
      <c r="F2" s="84"/>
      <c r="G2" s="84"/>
      <c r="H2" s="40" t="s">
        <v>35</v>
      </c>
      <c r="I2" s="48">
        <v>44747</v>
      </c>
      <c r="J2" s="39" t="s">
        <v>36</v>
      </c>
      <c r="K2" s="43" t="s">
        <v>70</v>
      </c>
      <c r="L2" s="38" t="s">
        <v>502</v>
      </c>
      <c r="M2" s="38" t="s">
        <v>39</v>
      </c>
      <c r="N2" s="38"/>
      <c r="O2" s="85" t="s">
        <v>503</v>
      </c>
      <c r="P2" s="12"/>
      <c r="Q2" s="12"/>
      <c r="R2" s="12"/>
      <c r="S2" s="12"/>
      <c r="T2" s="12"/>
      <c r="U2" s="12"/>
      <c r="V2" s="12"/>
      <c r="W2"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workbookViewId="0">
      <pane xSplit="1" ySplit="2" topLeftCell="B19" activePane="bottomRight" state="frozen"/>
      <selection pane="topRight" activeCell="B1" sqref="B1"/>
      <selection pane="bottomLeft" activeCell="A3" sqref="A3"/>
      <selection pane="bottomRight" activeCell="B3" sqref="B3"/>
    </sheetView>
  </sheetViews>
  <sheetFormatPr defaultColWidth="14.42578125" defaultRowHeight="15" customHeight="1"/>
  <cols>
    <col min="1" max="3" width="14.42578125" customWidth="1"/>
    <col min="4" max="4" width="22.140625" customWidth="1"/>
    <col min="5" max="6" width="14.42578125" customWidth="1"/>
    <col min="11" max="11" width="21.5703125" customWidth="1"/>
    <col min="12" max="12" width="20.28515625" customWidth="1"/>
    <col min="14" max="14" width="20.85546875" customWidth="1"/>
    <col min="15" max="15" width="50" customWidth="1"/>
    <col min="16" max="16" width="22.42578125" customWidth="1"/>
  </cols>
  <sheetData>
    <row r="1" spans="1:25" ht="33.75" customHeight="1">
      <c r="A1" s="114" t="s">
        <v>583</v>
      </c>
      <c r="B1" s="115" t="s">
        <v>584</v>
      </c>
      <c r="C1" s="115" t="s">
        <v>1</v>
      </c>
      <c r="D1" s="114" t="s">
        <v>2</v>
      </c>
      <c r="E1" s="114" t="s">
        <v>3</v>
      </c>
      <c r="F1" s="116" t="s">
        <v>4</v>
      </c>
      <c r="G1" s="116" t="s">
        <v>5</v>
      </c>
      <c r="H1" s="114" t="s">
        <v>6</v>
      </c>
      <c r="I1" s="114" t="s">
        <v>7</v>
      </c>
      <c r="J1" s="115" t="s">
        <v>8</v>
      </c>
      <c r="K1" s="114" t="s">
        <v>9</v>
      </c>
      <c r="L1" s="114" t="s">
        <v>10</v>
      </c>
      <c r="M1" s="114" t="s">
        <v>11</v>
      </c>
      <c r="N1" s="114" t="s">
        <v>585</v>
      </c>
      <c r="O1" s="114" t="s">
        <v>12</v>
      </c>
      <c r="P1" s="114" t="s">
        <v>13</v>
      </c>
      <c r="Q1" s="114" t="s">
        <v>586</v>
      </c>
      <c r="R1" s="114" t="s">
        <v>587</v>
      </c>
      <c r="S1" s="117"/>
      <c r="T1" s="117"/>
      <c r="U1" s="117"/>
      <c r="V1" s="117"/>
      <c r="W1" s="117"/>
      <c r="X1" s="117"/>
      <c r="Y1" s="117"/>
    </row>
    <row r="2" spans="1:25" ht="61.5" customHeight="1">
      <c r="A2" s="118" t="s">
        <v>14</v>
      </c>
      <c r="B2" s="119" t="s">
        <v>588</v>
      </c>
      <c r="C2" s="118" t="s">
        <v>15</v>
      </c>
      <c r="D2" s="118" t="s">
        <v>16</v>
      </c>
      <c r="E2" s="118" t="s">
        <v>17</v>
      </c>
      <c r="F2" s="120" t="s">
        <v>18</v>
      </c>
      <c r="G2" s="120" t="s">
        <v>18</v>
      </c>
      <c r="H2" s="118" t="s">
        <v>19</v>
      </c>
      <c r="I2" s="118" t="s">
        <v>20</v>
      </c>
      <c r="J2" s="118" t="s">
        <v>21</v>
      </c>
      <c r="K2" s="118" t="s">
        <v>22</v>
      </c>
      <c r="L2" s="118" t="s">
        <v>23</v>
      </c>
      <c r="M2" s="118" t="s">
        <v>589</v>
      </c>
      <c r="N2" s="118" t="s">
        <v>590</v>
      </c>
      <c r="O2" s="121" t="s">
        <v>24</v>
      </c>
      <c r="P2" s="118" t="s">
        <v>25</v>
      </c>
      <c r="Q2" s="118"/>
      <c r="R2" s="118"/>
      <c r="S2" s="118"/>
      <c r="T2" s="118"/>
      <c r="U2" s="118"/>
      <c r="V2" s="118"/>
      <c r="W2" s="118"/>
      <c r="X2" s="118"/>
      <c r="Y2" s="118"/>
    </row>
    <row r="3" spans="1:25" ht="69" customHeight="1">
      <c r="A3" s="122"/>
      <c r="B3" s="122"/>
      <c r="C3" s="122" t="s">
        <v>26</v>
      </c>
      <c r="D3" s="122"/>
      <c r="E3" s="122"/>
      <c r="F3" s="123" t="s">
        <v>27</v>
      </c>
      <c r="G3" s="123"/>
      <c r="H3" s="124"/>
      <c r="I3" s="122" t="s">
        <v>28</v>
      </c>
      <c r="J3" s="122"/>
      <c r="K3" s="122" t="s">
        <v>29</v>
      </c>
      <c r="L3" s="122" t="s">
        <v>30</v>
      </c>
      <c r="M3" s="122"/>
      <c r="N3" s="122"/>
      <c r="O3" s="122" t="s">
        <v>31</v>
      </c>
      <c r="P3" s="122"/>
      <c r="Q3" s="122"/>
      <c r="R3" s="122"/>
      <c r="S3" s="122"/>
      <c r="T3" s="122"/>
      <c r="U3" s="122"/>
      <c r="V3" s="122"/>
      <c r="W3" s="122"/>
      <c r="X3" s="122"/>
      <c r="Y3" s="122"/>
    </row>
    <row r="4" spans="1:25" ht="171.75">
      <c r="A4" s="31">
        <v>45194</v>
      </c>
      <c r="B4" s="31"/>
      <c r="C4" s="31">
        <v>45194</v>
      </c>
      <c r="D4" s="31" t="s">
        <v>591</v>
      </c>
      <c r="E4" s="31"/>
      <c r="F4" s="125">
        <v>45.803400000000003</v>
      </c>
      <c r="G4" s="125">
        <v>-84.791600000000003</v>
      </c>
      <c r="H4" s="31" t="s">
        <v>35</v>
      </c>
      <c r="I4" s="126">
        <v>44317</v>
      </c>
      <c r="J4" s="31" t="s">
        <v>36</v>
      </c>
      <c r="K4" s="31" t="s">
        <v>70</v>
      </c>
      <c r="L4" s="31" t="s">
        <v>592</v>
      </c>
      <c r="M4" s="31" t="s">
        <v>39</v>
      </c>
      <c r="N4" s="31"/>
      <c r="O4" s="127" t="s">
        <v>593</v>
      </c>
      <c r="P4" s="31" t="s">
        <v>594</v>
      </c>
      <c r="Q4" s="128" t="b">
        <v>1</v>
      </c>
      <c r="R4" s="129"/>
      <c r="S4" s="129"/>
      <c r="T4" s="129"/>
      <c r="U4" s="129"/>
      <c r="V4" s="129"/>
      <c r="W4" s="129"/>
      <c r="X4" s="129"/>
      <c r="Y4" s="130"/>
    </row>
    <row r="5" spans="1:25" ht="90">
      <c r="A5" s="131" t="s">
        <v>595</v>
      </c>
      <c r="B5" s="131" t="s">
        <v>596</v>
      </c>
      <c r="C5" s="131"/>
      <c r="D5" s="131" t="s">
        <v>597</v>
      </c>
      <c r="E5" s="131"/>
      <c r="F5" s="132">
        <v>47.124519999999997</v>
      </c>
      <c r="G5" s="132">
        <v>-88.959280000000007</v>
      </c>
      <c r="H5" s="131" t="s">
        <v>35</v>
      </c>
      <c r="I5" s="131">
        <v>2020</v>
      </c>
      <c r="J5" s="131" t="s">
        <v>36</v>
      </c>
      <c r="K5" s="133" t="s">
        <v>37</v>
      </c>
      <c r="L5" s="131" t="s">
        <v>592</v>
      </c>
      <c r="M5" s="131" t="s">
        <v>39</v>
      </c>
      <c r="N5" s="131"/>
      <c r="O5" s="134" t="s">
        <v>598</v>
      </c>
      <c r="P5" s="131"/>
      <c r="Q5" s="135" t="b">
        <v>1</v>
      </c>
      <c r="R5" s="136" t="s">
        <v>599</v>
      </c>
      <c r="S5" s="136"/>
      <c r="T5" s="136"/>
      <c r="U5" s="137"/>
      <c r="V5" s="137"/>
      <c r="W5" s="137"/>
      <c r="X5" s="137"/>
      <c r="Y5" s="138"/>
    </row>
    <row r="6" spans="1:25" ht="90">
      <c r="A6" s="139" t="s">
        <v>600</v>
      </c>
      <c r="B6" s="139"/>
      <c r="C6" s="139"/>
      <c r="D6" s="139" t="s">
        <v>601</v>
      </c>
      <c r="E6" s="139"/>
      <c r="F6" s="140">
        <v>47.476799999999997</v>
      </c>
      <c r="G6" s="140">
        <v>-87.870400000000004</v>
      </c>
      <c r="H6" s="141" t="s">
        <v>35</v>
      </c>
      <c r="I6" s="142">
        <v>44029</v>
      </c>
      <c r="J6" s="139" t="s">
        <v>36</v>
      </c>
      <c r="K6" s="31" t="s">
        <v>70</v>
      </c>
      <c r="L6" s="139" t="s">
        <v>602</v>
      </c>
      <c r="M6" s="139" t="s">
        <v>39</v>
      </c>
      <c r="N6" s="139"/>
      <c r="O6" s="143" t="s">
        <v>603</v>
      </c>
      <c r="P6" s="144" t="s">
        <v>604</v>
      </c>
      <c r="Q6" s="145" t="b">
        <v>1</v>
      </c>
      <c r="R6" s="137"/>
      <c r="S6" s="137"/>
      <c r="T6" s="137"/>
      <c r="U6" s="137"/>
      <c r="V6" s="137"/>
      <c r="W6" s="137"/>
      <c r="X6" s="137"/>
      <c r="Y6" s="138"/>
    </row>
    <row r="7" spans="1:25" ht="90">
      <c r="A7" s="31" t="s">
        <v>605</v>
      </c>
      <c r="B7" s="31"/>
      <c r="C7" s="31"/>
      <c r="D7" s="31" t="s">
        <v>606</v>
      </c>
      <c r="E7" s="31"/>
      <c r="F7" s="125">
        <f>45+(55.28/60)</f>
        <v>45.921333333333337</v>
      </c>
      <c r="G7" s="125">
        <f>-84-(20.21/60)</f>
        <v>-84.336833333333331</v>
      </c>
      <c r="H7" s="139" t="s">
        <v>35</v>
      </c>
      <c r="I7" s="31">
        <v>2021</v>
      </c>
      <c r="J7" s="31" t="s">
        <v>36</v>
      </c>
      <c r="K7" s="31" t="s">
        <v>91</v>
      </c>
      <c r="L7" s="31" t="s">
        <v>602</v>
      </c>
      <c r="M7" s="31" t="s">
        <v>39</v>
      </c>
      <c r="N7" s="146"/>
      <c r="O7" s="143" t="s">
        <v>607</v>
      </c>
      <c r="P7" s="31"/>
      <c r="Q7" s="128" t="b">
        <v>1</v>
      </c>
      <c r="R7" s="31" t="s">
        <v>608</v>
      </c>
      <c r="S7" s="31"/>
      <c r="T7" s="31"/>
      <c r="U7" s="31"/>
      <c r="V7" s="31"/>
      <c r="W7" s="31"/>
      <c r="X7" s="31"/>
      <c r="Y7" s="32"/>
    </row>
    <row r="8" spans="1:25" ht="165">
      <c r="A8" s="31" t="s">
        <v>609</v>
      </c>
      <c r="B8" s="31"/>
      <c r="C8" s="31"/>
      <c r="D8" s="31" t="s">
        <v>610</v>
      </c>
      <c r="E8" s="31"/>
      <c r="F8" s="125">
        <v>46.724069999999998</v>
      </c>
      <c r="G8" s="125">
        <v>-87.411299999999997</v>
      </c>
      <c r="H8" s="31" t="s">
        <v>35</v>
      </c>
      <c r="I8" s="126">
        <v>44440</v>
      </c>
      <c r="J8" s="31" t="s">
        <v>70</v>
      </c>
      <c r="K8" s="31" t="s">
        <v>37</v>
      </c>
      <c r="L8" s="31" t="s">
        <v>611</v>
      </c>
      <c r="M8" s="31" t="s">
        <v>612</v>
      </c>
      <c r="N8" s="31"/>
      <c r="O8" s="147" t="s">
        <v>613</v>
      </c>
      <c r="P8" s="148" t="s">
        <v>614</v>
      </c>
      <c r="Q8" s="149" t="b">
        <v>1</v>
      </c>
      <c r="R8" s="129" t="s">
        <v>599</v>
      </c>
      <c r="S8" s="129"/>
      <c r="T8" s="129"/>
      <c r="U8" s="129"/>
      <c r="V8" s="129"/>
      <c r="W8" s="129"/>
      <c r="X8" s="129"/>
      <c r="Y8" s="130"/>
    </row>
    <row r="9" spans="1:25" ht="135">
      <c r="A9" s="31" t="s">
        <v>615</v>
      </c>
      <c r="B9" s="31" t="s">
        <v>616</v>
      </c>
      <c r="C9" s="31"/>
      <c r="D9" s="31" t="s">
        <v>617</v>
      </c>
      <c r="E9" s="31"/>
      <c r="F9" s="125">
        <v>46.560082999999999</v>
      </c>
      <c r="G9" s="125">
        <v>-86.466183000000001</v>
      </c>
      <c r="H9" s="31" t="s">
        <v>35</v>
      </c>
      <c r="I9" s="126">
        <v>44362</v>
      </c>
      <c r="J9" s="31" t="s">
        <v>36</v>
      </c>
      <c r="K9" s="31" t="s">
        <v>37</v>
      </c>
      <c r="L9" s="31" t="s">
        <v>592</v>
      </c>
      <c r="M9" s="31" t="s">
        <v>39</v>
      </c>
      <c r="N9" s="31"/>
      <c r="O9" s="147" t="s">
        <v>618</v>
      </c>
      <c r="P9" s="148"/>
      <c r="Q9" s="128" t="b">
        <v>1</v>
      </c>
      <c r="R9" s="129" t="s">
        <v>599</v>
      </c>
      <c r="S9" s="129"/>
      <c r="T9" s="129"/>
      <c r="U9" s="129"/>
      <c r="V9" s="129"/>
      <c r="W9" s="129"/>
      <c r="X9" s="129"/>
      <c r="Y9" s="130"/>
    </row>
    <row r="10" spans="1:25" ht="90">
      <c r="A10" s="31" t="s">
        <v>619</v>
      </c>
      <c r="B10" s="31" t="s">
        <v>620</v>
      </c>
      <c r="C10" s="31"/>
      <c r="D10" s="31" t="s">
        <v>621</v>
      </c>
      <c r="E10" s="31"/>
      <c r="F10" s="125">
        <f>44+(45.468/60)</f>
        <v>44.757800000000003</v>
      </c>
      <c r="G10" s="125">
        <f>-86-(15.669/60)</f>
        <v>-86.261150000000001</v>
      </c>
      <c r="H10" s="139" t="s">
        <v>35</v>
      </c>
      <c r="I10" s="31">
        <v>2021</v>
      </c>
      <c r="J10" s="31" t="s">
        <v>36</v>
      </c>
      <c r="K10" s="31" t="s">
        <v>91</v>
      </c>
      <c r="L10" s="31" t="s">
        <v>602</v>
      </c>
      <c r="M10" s="31" t="s">
        <v>39</v>
      </c>
      <c r="N10" s="146"/>
      <c r="O10" s="143" t="s">
        <v>622</v>
      </c>
      <c r="P10" s="31"/>
      <c r="Q10" s="128" t="b">
        <v>1</v>
      </c>
      <c r="R10" s="31" t="s">
        <v>599</v>
      </c>
      <c r="S10" s="31"/>
      <c r="T10" s="31"/>
      <c r="U10" s="31"/>
      <c r="V10" s="31"/>
      <c r="W10" s="31"/>
      <c r="X10" s="31"/>
      <c r="Y10" s="32"/>
    </row>
    <row r="11" spans="1:25" ht="90">
      <c r="A11" s="31" t="s">
        <v>623</v>
      </c>
      <c r="B11" s="31"/>
      <c r="C11" s="31"/>
      <c r="D11" s="31" t="s">
        <v>624</v>
      </c>
      <c r="E11" s="31"/>
      <c r="F11" s="125">
        <v>45.598190000000002</v>
      </c>
      <c r="G11" s="125">
        <v>-87.371970000000005</v>
      </c>
      <c r="H11" s="31" t="s">
        <v>35</v>
      </c>
      <c r="I11" s="126">
        <v>44432</v>
      </c>
      <c r="J11" s="31" t="s">
        <v>36</v>
      </c>
      <c r="K11" s="31" t="s">
        <v>70</v>
      </c>
      <c r="L11" s="31" t="s">
        <v>625</v>
      </c>
      <c r="M11" s="31" t="s">
        <v>116</v>
      </c>
      <c r="N11" s="31"/>
      <c r="O11" s="143" t="s">
        <v>626</v>
      </c>
      <c r="P11" s="31" t="s">
        <v>627</v>
      </c>
      <c r="Q11" s="128" t="b">
        <v>1</v>
      </c>
      <c r="R11" s="129" t="s">
        <v>599</v>
      </c>
      <c r="S11" s="129"/>
      <c r="T11" s="129"/>
      <c r="U11" s="129"/>
      <c r="V11" s="129"/>
      <c r="W11" s="129"/>
      <c r="X11" s="129"/>
      <c r="Y11" s="130"/>
    </row>
    <row r="12" spans="1:25" ht="32.25" customHeight="1">
      <c r="A12" s="31" t="s">
        <v>628</v>
      </c>
      <c r="B12" s="31"/>
      <c r="C12" s="31"/>
      <c r="D12" s="31" t="s">
        <v>629</v>
      </c>
      <c r="E12" s="31"/>
      <c r="F12" s="150" t="s">
        <v>630</v>
      </c>
      <c r="G12" s="125" t="s">
        <v>631</v>
      </c>
      <c r="H12" s="151" t="s">
        <v>35</v>
      </c>
      <c r="I12" s="126">
        <v>44342</v>
      </c>
      <c r="J12" s="31" t="s">
        <v>36</v>
      </c>
      <c r="K12" s="31" t="s">
        <v>70</v>
      </c>
      <c r="L12" s="31" t="s">
        <v>625</v>
      </c>
      <c r="M12" s="31" t="s">
        <v>632</v>
      </c>
      <c r="N12" s="31"/>
      <c r="O12" s="134" t="s">
        <v>633</v>
      </c>
      <c r="P12" s="31" t="s">
        <v>634</v>
      </c>
      <c r="Q12" s="128" t="b">
        <v>1</v>
      </c>
      <c r="R12" s="129" t="s">
        <v>608</v>
      </c>
      <c r="S12" s="129"/>
      <c r="T12" s="129"/>
      <c r="U12" s="129"/>
      <c r="V12" s="129"/>
      <c r="W12" s="129"/>
      <c r="X12" s="129"/>
      <c r="Y12" s="130"/>
    </row>
    <row r="13" spans="1:25" ht="90">
      <c r="A13" s="31" t="s">
        <v>635</v>
      </c>
      <c r="B13" s="31"/>
      <c r="C13" s="31"/>
      <c r="D13" s="31" t="s">
        <v>636</v>
      </c>
      <c r="E13" s="31"/>
      <c r="F13" s="125">
        <v>46.564399999999999</v>
      </c>
      <c r="G13" s="125">
        <v>-86.581400000000002</v>
      </c>
      <c r="H13" s="151" t="s">
        <v>35</v>
      </c>
      <c r="I13" s="126">
        <v>44342</v>
      </c>
      <c r="J13" s="31" t="s">
        <v>36</v>
      </c>
      <c r="K13" s="31" t="s">
        <v>70</v>
      </c>
      <c r="L13" s="31" t="s">
        <v>625</v>
      </c>
      <c r="M13" s="31" t="s">
        <v>632</v>
      </c>
      <c r="N13" s="31"/>
      <c r="O13" s="134" t="s">
        <v>633</v>
      </c>
      <c r="P13" s="31"/>
      <c r="Q13" s="128" t="b">
        <v>1</v>
      </c>
      <c r="R13" s="129" t="s">
        <v>599</v>
      </c>
      <c r="S13" s="129"/>
      <c r="T13" s="129"/>
      <c r="U13" s="129"/>
      <c r="V13" s="129"/>
      <c r="W13" s="129"/>
      <c r="X13" s="129"/>
      <c r="Y13" s="130"/>
    </row>
    <row r="14" spans="1:25" ht="135">
      <c r="A14" s="31" t="s">
        <v>637</v>
      </c>
      <c r="B14" s="31"/>
      <c r="C14" s="31"/>
      <c r="D14" s="31" t="s">
        <v>638</v>
      </c>
      <c r="E14" s="31"/>
      <c r="F14" s="125">
        <v>44.787649999999999</v>
      </c>
      <c r="G14" s="125">
        <v>-85.624499999999998</v>
      </c>
      <c r="H14" s="31" t="s">
        <v>35</v>
      </c>
      <c r="I14" s="126">
        <v>44456</v>
      </c>
      <c r="J14" s="31" t="s">
        <v>36</v>
      </c>
      <c r="K14" s="31" t="s">
        <v>70</v>
      </c>
      <c r="L14" s="31" t="s">
        <v>639</v>
      </c>
      <c r="M14" s="31" t="s">
        <v>39</v>
      </c>
      <c r="N14" s="31"/>
      <c r="O14" s="143" t="s">
        <v>640</v>
      </c>
      <c r="P14" s="31" t="s">
        <v>627</v>
      </c>
      <c r="Q14" s="149" t="b">
        <v>1</v>
      </c>
      <c r="R14" s="129"/>
      <c r="S14" s="129"/>
      <c r="T14" s="129"/>
      <c r="U14" s="129"/>
      <c r="V14" s="129"/>
      <c r="W14" s="129"/>
      <c r="X14" s="129"/>
      <c r="Y14" s="130"/>
    </row>
    <row r="15" spans="1:25" ht="135">
      <c r="A15" s="31" t="s">
        <v>641</v>
      </c>
      <c r="B15" s="31"/>
      <c r="C15" s="31"/>
      <c r="D15" s="31" t="s">
        <v>642</v>
      </c>
      <c r="E15" s="31"/>
      <c r="F15" s="125">
        <v>44.769500000000001</v>
      </c>
      <c r="G15" s="125">
        <v>-85.553600000000003</v>
      </c>
      <c r="H15" s="152" t="s">
        <v>35</v>
      </c>
      <c r="I15" s="126">
        <v>44467</v>
      </c>
      <c r="J15" s="31" t="s">
        <v>36</v>
      </c>
      <c r="K15" s="31" t="s">
        <v>70</v>
      </c>
      <c r="L15" s="31" t="s">
        <v>639</v>
      </c>
      <c r="M15" s="31" t="s">
        <v>39</v>
      </c>
      <c r="N15" s="31"/>
      <c r="O15" s="147" t="s">
        <v>643</v>
      </c>
      <c r="P15" s="31" t="s">
        <v>627</v>
      </c>
      <c r="Q15" s="149" t="b">
        <v>1</v>
      </c>
      <c r="R15" s="129"/>
      <c r="S15" s="129"/>
      <c r="T15" s="129"/>
      <c r="U15" s="129"/>
      <c r="V15" s="129"/>
      <c r="W15" s="129"/>
      <c r="X15" s="129"/>
      <c r="Y15" s="130"/>
    </row>
    <row r="16" spans="1:25" ht="135">
      <c r="A16" s="31" t="s">
        <v>644</v>
      </c>
      <c r="B16" s="31"/>
      <c r="C16" s="31"/>
      <c r="D16" s="31" t="s">
        <v>645</v>
      </c>
      <c r="E16" s="31"/>
      <c r="F16" s="125">
        <v>43.391582999999997</v>
      </c>
      <c r="G16" s="125">
        <v>-87.803749999999994</v>
      </c>
      <c r="H16" s="31" t="s">
        <v>35</v>
      </c>
      <c r="I16" s="126">
        <v>44432</v>
      </c>
      <c r="J16" s="31" t="s">
        <v>36</v>
      </c>
      <c r="K16" s="31" t="s">
        <v>70</v>
      </c>
      <c r="L16" s="31" t="s">
        <v>646</v>
      </c>
      <c r="M16" s="31" t="s">
        <v>93</v>
      </c>
      <c r="N16" s="31"/>
      <c r="O16" s="147" t="s">
        <v>647</v>
      </c>
      <c r="P16" s="31" t="s">
        <v>627</v>
      </c>
      <c r="Q16" s="128" t="b">
        <v>1</v>
      </c>
      <c r="R16" s="129" t="s">
        <v>599</v>
      </c>
      <c r="S16" s="129"/>
      <c r="T16" s="129"/>
      <c r="U16" s="129"/>
      <c r="V16" s="129"/>
      <c r="W16" s="129"/>
      <c r="X16" s="129"/>
      <c r="Y16" s="130"/>
    </row>
    <row r="17" spans="1:25" ht="90">
      <c r="A17" s="31" t="s">
        <v>648</v>
      </c>
      <c r="B17" s="31"/>
      <c r="C17" s="31"/>
      <c r="D17" s="31" t="s">
        <v>649</v>
      </c>
      <c r="E17" s="31"/>
      <c r="F17" s="125">
        <v>41.743299999999998</v>
      </c>
      <c r="G17" s="125">
        <v>-83.136319999999998</v>
      </c>
      <c r="H17" s="31" t="s">
        <v>35</v>
      </c>
      <c r="I17" s="126">
        <v>44415</v>
      </c>
      <c r="J17" s="31" t="s">
        <v>36</v>
      </c>
      <c r="K17" s="31" t="s">
        <v>91</v>
      </c>
      <c r="L17" s="31" t="s">
        <v>650</v>
      </c>
      <c r="M17" s="31" t="s">
        <v>39</v>
      </c>
      <c r="N17" s="31"/>
      <c r="O17" s="147" t="s">
        <v>651</v>
      </c>
      <c r="P17" s="153" t="s">
        <v>652</v>
      </c>
      <c r="Q17" s="128" t="b">
        <v>1</v>
      </c>
      <c r="R17" s="129" t="s">
        <v>599</v>
      </c>
      <c r="S17" s="129"/>
      <c r="T17" s="129"/>
      <c r="U17" s="129"/>
      <c r="V17" s="129"/>
      <c r="W17" s="129"/>
      <c r="X17" s="129"/>
      <c r="Y17" s="130"/>
    </row>
    <row r="18" spans="1:25" ht="135">
      <c r="A18" s="31" t="s">
        <v>653</v>
      </c>
      <c r="B18" s="31"/>
      <c r="C18" s="31"/>
      <c r="D18" s="31" t="s">
        <v>654</v>
      </c>
      <c r="E18" s="31"/>
      <c r="F18" s="125">
        <v>44.345566699999999</v>
      </c>
      <c r="G18" s="125">
        <v>-87.445741670000004</v>
      </c>
      <c r="H18" s="31" t="s">
        <v>35</v>
      </c>
      <c r="I18" s="126">
        <v>44432</v>
      </c>
      <c r="J18" s="31" t="s">
        <v>36</v>
      </c>
      <c r="K18" s="31" t="s">
        <v>70</v>
      </c>
      <c r="L18" s="31" t="s">
        <v>646</v>
      </c>
      <c r="M18" s="31" t="s">
        <v>93</v>
      </c>
      <c r="N18" s="31"/>
      <c r="O18" s="147" t="s">
        <v>655</v>
      </c>
      <c r="P18" s="31" t="s">
        <v>627</v>
      </c>
      <c r="Q18" s="128" t="b">
        <v>1</v>
      </c>
      <c r="R18" s="129" t="s">
        <v>599</v>
      </c>
      <c r="S18" s="129"/>
      <c r="T18" s="129"/>
      <c r="U18" s="129"/>
      <c r="V18" s="129"/>
      <c r="W18" s="129"/>
      <c r="X18" s="129"/>
      <c r="Y18" s="130"/>
    </row>
    <row r="19" spans="1:25" ht="135">
      <c r="A19" s="31" t="s">
        <v>656</v>
      </c>
      <c r="B19" s="31"/>
      <c r="C19" s="31"/>
      <c r="D19" s="31" t="s">
        <v>657</v>
      </c>
      <c r="E19" s="31"/>
      <c r="F19" s="125">
        <f>44+20/60+44.04/3600</f>
        <v>44.34556666666667</v>
      </c>
      <c r="G19" s="125">
        <f>-87-26/60-44.67/3600</f>
        <v>-87.445741666666677</v>
      </c>
      <c r="H19" s="31" t="s">
        <v>35</v>
      </c>
      <c r="I19" s="126">
        <v>44432</v>
      </c>
      <c r="J19" s="31" t="s">
        <v>36</v>
      </c>
      <c r="K19" s="31" t="s">
        <v>70</v>
      </c>
      <c r="L19" s="31" t="s">
        <v>646</v>
      </c>
      <c r="M19" s="31" t="s">
        <v>93</v>
      </c>
      <c r="N19" s="31"/>
      <c r="O19" s="143" t="s">
        <v>658</v>
      </c>
      <c r="P19" s="31" t="s">
        <v>627</v>
      </c>
      <c r="Q19" s="128" t="b">
        <v>1</v>
      </c>
      <c r="R19" s="129" t="s">
        <v>599</v>
      </c>
      <c r="S19" s="129"/>
      <c r="T19" s="129"/>
      <c r="U19" s="129"/>
      <c r="V19" s="129"/>
      <c r="W19" s="129"/>
      <c r="X19" s="129"/>
      <c r="Y19" s="130"/>
    </row>
    <row r="20" spans="1:25" ht="135">
      <c r="A20" s="133" t="s">
        <v>659</v>
      </c>
      <c r="B20" s="133"/>
      <c r="C20" s="133"/>
      <c r="D20" s="31" t="s">
        <v>660</v>
      </c>
      <c r="E20" s="31"/>
      <c r="F20" s="125">
        <f>43+(10.8/60)</f>
        <v>43.18</v>
      </c>
      <c r="G20" s="125">
        <f>-86-(21.6/60)</f>
        <v>-86.36</v>
      </c>
      <c r="H20" s="31" t="s">
        <v>35</v>
      </c>
      <c r="I20" s="126">
        <v>44485</v>
      </c>
      <c r="J20" s="31" t="s">
        <v>36</v>
      </c>
      <c r="K20" s="31" t="s">
        <v>91</v>
      </c>
      <c r="L20" s="31" t="s">
        <v>459</v>
      </c>
      <c r="M20" s="31" t="s">
        <v>93</v>
      </c>
      <c r="N20" s="31"/>
      <c r="O20" s="143" t="s">
        <v>661</v>
      </c>
      <c r="P20" s="148"/>
      <c r="Q20" s="128" t="b">
        <v>1</v>
      </c>
      <c r="R20" s="129"/>
      <c r="S20" s="129"/>
      <c r="T20" s="129"/>
      <c r="U20" s="129"/>
      <c r="V20" s="129"/>
      <c r="W20" s="129"/>
      <c r="X20" s="129"/>
      <c r="Y20" s="130"/>
    </row>
    <row r="21" spans="1:25" ht="15.75" customHeight="1">
      <c r="A21" s="130" t="s">
        <v>662</v>
      </c>
      <c r="B21" s="130"/>
      <c r="C21" s="130"/>
      <c r="D21" s="130" t="s">
        <v>663</v>
      </c>
      <c r="E21" s="130" t="s">
        <v>664</v>
      </c>
      <c r="F21" s="130">
        <v>45.335760000000001</v>
      </c>
      <c r="G21" s="130">
        <v>-86.959810000000004</v>
      </c>
      <c r="H21" s="130" t="s">
        <v>35</v>
      </c>
      <c r="I21" s="154">
        <v>44682</v>
      </c>
      <c r="J21" s="130" t="s">
        <v>36</v>
      </c>
      <c r="K21" s="130" t="s">
        <v>37</v>
      </c>
      <c r="L21" s="130" t="s">
        <v>592</v>
      </c>
      <c r="M21" s="130" t="s">
        <v>39</v>
      </c>
      <c r="N21" s="130"/>
      <c r="O21" s="127" t="s">
        <v>665</v>
      </c>
      <c r="P21" s="130"/>
      <c r="Q21" s="155" t="b">
        <v>1</v>
      </c>
      <c r="R21" s="130"/>
      <c r="S21" s="130"/>
      <c r="T21" s="130"/>
      <c r="U21" s="130"/>
      <c r="V21" s="130"/>
      <c r="W21" s="130"/>
      <c r="X21" s="130"/>
      <c r="Y21" s="130"/>
    </row>
    <row r="22" spans="1:25" ht="15.75" customHeight="1">
      <c r="A22" s="156" t="s">
        <v>666</v>
      </c>
      <c r="B22" s="156"/>
      <c r="C22" s="156"/>
      <c r="D22" s="156" t="s">
        <v>667</v>
      </c>
      <c r="E22" s="156"/>
      <c r="F22" s="156">
        <v>47.914250000000003</v>
      </c>
      <c r="G22" s="156">
        <v>-89.339117000000002</v>
      </c>
      <c r="H22" s="156" t="s">
        <v>35</v>
      </c>
      <c r="I22" s="157">
        <v>44743</v>
      </c>
      <c r="J22" s="156" t="s">
        <v>36</v>
      </c>
      <c r="K22" s="156"/>
      <c r="L22" s="156" t="s">
        <v>592</v>
      </c>
      <c r="M22" s="156" t="s">
        <v>39</v>
      </c>
      <c r="N22" s="156"/>
      <c r="O22" s="158" t="s">
        <v>668</v>
      </c>
      <c r="P22" s="156" t="s">
        <v>669</v>
      </c>
      <c r="Q22" s="159" t="b">
        <v>1</v>
      </c>
      <c r="R22" s="156"/>
      <c r="S22" s="156"/>
      <c r="T22" s="156"/>
      <c r="U22" s="156"/>
      <c r="V22" s="156"/>
      <c r="W22" s="156"/>
      <c r="X22" s="156"/>
      <c r="Y22" s="156"/>
    </row>
    <row r="23" spans="1:25" ht="15.75" customHeight="1">
      <c r="A23" s="130" t="s">
        <v>670</v>
      </c>
      <c r="B23" s="130"/>
      <c r="C23" s="130"/>
      <c r="D23" s="130" t="s">
        <v>671</v>
      </c>
      <c r="E23" s="130" t="s">
        <v>672</v>
      </c>
      <c r="F23" s="130">
        <v>46.269930000000002</v>
      </c>
      <c r="G23" s="130">
        <v>-88.607050000000001</v>
      </c>
      <c r="H23" s="130" t="s">
        <v>35</v>
      </c>
      <c r="I23" s="160">
        <v>44706</v>
      </c>
      <c r="J23" s="130" t="s">
        <v>36</v>
      </c>
      <c r="K23" s="130" t="s">
        <v>37</v>
      </c>
      <c r="L23" s="130" t="s">
        <v>592</v>
      </c>
      <c r="M23" s="130" t="s">
        <v>39</v>
      </c>
      <c r="N23" s="130"/>
      <c r="O23" s="127" t="s">
        <v>673</v>
      </c>
      <c r="P23" s="130"/>
      <c r="Q23" s="155" t="b">
        <v>1</v>
      </c>
      <c r="R23" s="130"/>
      <c r="S23" s="130"/>
      <c r="T23" s="130"/>
      <c r="U23" s="130"/>
      <c r="V23" s="130"/>
      <c r="W23" s="130"/>
      <c r="X23" s="130"/>
      <c r="Y23" s="130"/>
    </row>
    <row r="24" spans="1:25" ht="15.75" customHeight="1">
      <c r="A24" s="130" t="s">
        <v>674</v>
      </c>
      <c r="B24" s="130"/>
      <c r="C24" s="130"/>
      <c r="D24" s="130" t="s">
        <v>675</v>
      </c>
      <c r="E24" s="130" t="s">
        <v>676</v>
      </c>
      <c r="F24" s="130">
        <v>46.6417833</v>
      </c>
      <c r="G24" s="130">
        <v>-87.453416000000004</v>
      </c>
      <c r="H24" s="130" t="s">
        <v>35</v>
      </c>
      <c r="I24" s="160">
        <v>44720</v>
      </c>
      <c r="J24" s="130" t="s">
        <v>36</v>
      </c>
      <c r="K24" s="130" t="s">
        <v>37</v>
      </c>
      <c r="L24" s="130" t="s">
        <v>592</v>
      </c>
      <c r="M24" s="130" t="s">
        <v>39</v>
      </c>
      <c r="N24" s="130"/>
      <c r="O24" s="127" t="s">
        <v>673</v>
      </c>
      <c r="P24" s="130"/>
      <c r="Q24" s="155" t="b">
        <v>1</v>
      </c>
      <c r="R24" s="130"/>
      <c r="S24" s="130"/>
      <c r="T24" s="130"/>
      <c r="U24" s="130"/>
      <c r="V24" s="130"/>
      <c r="W24" s="130"/>
      <c r="X24" s="130"/>
      <c r="Y24" s="130"/>
    </row>
    <row r="25" spans="1:25" ht="15.75" customHeight="1">
      <c r="A25" s="161" t="s">
        <v>677</v>
      </c>
      <c r="B25" s="161"/>
      <c r="C25" s="161"/>
      <c r="D25" s="161" t="s">
        <v>678</v>
      </c>
      <c r="E25" s="161"/>
      <c r="F25" s="162">
        <v>48.060389999999998</v>
      </c>
      <c r="G25" s="162">
        <v>-88.572090000000003</v>
      </c>
      <c r="H25" s="161" t="s">
        <v>35</v>
      </c>
      <c r="I25" s="163">
        <v>44414</v>
      </c>
      <c r="J25" s="161" t="s">
        <v>36</v>
      </c>
      <c r="K25" s="161" t="s">
        <v>37</v>
      </c>
      <c r="L25" s="161" t="s">
        <v>592</v>
      </c>
      <c r="M25" s="161" t="s">
        <v>39</v>
      </c>
      <c r="N25" s="161"/>
      <c r="O25" s="143" t="s">
        <v>679</v>
      </c>
      <c r="P25" s="31" t="s">
        <v>680</v>
      </c>
      <c r="Q25" s="164" t="b">
        <v>1</v>
      </c>
      <c r="R25" s="165" t="s">
        <v>599</v>
      </c>
      <c r="S25" s="165"/>
      <c r="T25" s="165"/>
      <c r="U25" s="165"/>
      <c r="V25" s="165"/>
      <c r="W25" s="165"/>
      <c r="X25" s="165"/>
      <c r="Y25" s="166"/>
    </row>
    <row r="26" spans="1:25" ht="15.75" customHeight="1">
      <c r="A26" s="161" t="s">
        <v>681</v>
      </c>
      <c r="B26" s="161"/>
      <c r="C26" s="161"/>
      <c r="D26" s="161" t="s">
        <v>682</v>
      </c>
      <c r="E26" s="161"/>
      <c r="F26" s="162">
        <v>45.044800000000002</v>
      </c>
      <c r="G26" s="162">
        <v>-86.015299999999996</v>
      </c>
      <c r="H26" s="161" t="s">
        <v>35</v>
      </c>
      <c r="I26" s="163">
        <v>44469</v>
      </c>
      <c r="J26" s="161" t="s">
        <v>36</v>
      </c>
      <c r="K26" s="161" t="s">
        <v>70</v>
      </c>
      <c r="L26" s="161" t="s">
        <v>639</v>
      </c>
      <c r="M26" s="161" t="s">
        <v>39</v>
      </c>
      <c r="N26" s="161"/>
      <c r="O26" s="143" t="s">
        <v>640</v>
      </c>
      <c r="P26" s="161" t="s">
        <v>627</v>
      </c>
      <c r="Q26" s="164" t="b">
        <v>1</v>
      </c>
      <c r="R26" s="165"/>
      <c r="S26" s="165"/>
      <c r="T26" s="165"/>
      <c r="U26" s="165"/>
      <c r="V26" s="165"/>
      <c r="W26" s="165"/>
      <c r="X26" s="165"/>
      <c r="Y26" s="166"/>
    </row>
    <row r="27" spans="1:25" ht="15.75" customHeight="1">
      <c r="Q27" s="167" t="b">
        <v>0</v>
      </c>
    </row>
    <row r="28" spans="1:25" ht="15.75" customHeight="1">
      <c r="Q28" s="167" t="b">
        <v>0</v>
      </c>
    </row>
    <row r="29" spans="1:25" ht="15.75" customHeight="1"/>
    <row r="30" spans="1:25" ht="15.75" customHeight="1"/>
    <row r="31" spans="1:25" ht="15.75" customHeight="1"/>
    <row r="32" spans="1: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4.42578125" defaultRowHeight="15" customHeight="1"/>
  <cols>
    <col min="1" max="1" width="34.85546875" customWidth="1"/>
    <col min="2" max="2" width="32.5703125" customWidth="1"/>
    <col min="3" max="3" width="23.7109375" customWidth="1"/>
    <col min="4" max="4" width="33.85546875" customWidth="1"/>
    <col min="5" max="5" width="19.85546875" customWidth="1"/>
    <col min="6" max="7" width="25.140625" customWidth="1"/>
    <col min="8" max="8" width="23.7109375" customWidth="1"/>
    <col min="9" max="9" width="59.7109375" customWidth="1"/>
    <col min="10" max="10" width="29.7109375" customWidth="1"/>
  </cols>
  <sheetData>
    <row r="1" spans="1:10" ht="29.25" customHeight="1">
      <c r="A1" s="168" t="s">
        <v>683</v>
      </c>
      <c r="B1" s="168"/>
      <c r="C1" s="168"/>
      <c r="D1" s="168"/>
    </row>
    <row r="2" spans="1:10">
      <c r="A2" s="169" t="s">
        <v>684</v>
      </c>
      <c r="B2" s="169" t="s">
        <v>685</v>
      </c>
      <c r="C2" s="169" t="s">
        <v>686</v>
      </c>
      <c r="D2" s="169" t="s">
        <v>687</v>
      </c>
      <c r="E2" s="169" t="s">
        <v>688</v>
      </c>
      <c r="F2" s="169" t="s">
        <v>689</v>
      </c>
      <c r="G2" s="169" t="s">
        <v>690</v>
      </c>
      <c r="H2" s="169" t="s">
        <v>691</v>
      </c>
      <c r="I2" s="169" t="s">
        <v>692</v>
      </c>
      <c r="J2" s="169" t="s">
        <v>13</v>
      </c>
    </row>
    <row r="3" spans="1:10" ht="90">
      <c r="A3" s="170" t="s">
        <v>693</v>
      </c>
      <c r="B3" s="170" t="s">
        <v>694</v>
      </c>
      <c r="C3" s="170" t="s">
        <v>695</v>
      </c>
      <c r="D3" s="170" t="s">
        <v>696</v>
      </c>
      <c r="E3" s="170" t="s">
        <v>697</v>
      </c>
      <c r="F3" s="170" t="s">
        <v>698</v>
      </c>
      <c r="G3" s="170" t="s">
        <v>699</v>
      </c>
      <c r="H3" s="170" t="s">
        <v>700</v>
      </c>
      <c r="I3" s="171" t="s">
        <v>701</v>
      </c>
      <c r="J3" s="170" t="s">
        <v>25</v>
      </c>
    </row>
    <row r="4" spans="1:10" ht="15.75" customHeight="1">
      <c r="J4" s="172"/>
    </row>
    <row r="5" spans="1:10" ht="15.75" customHeight="1">
      <c r="J5" s="173"/>
    </row>
    <row r="6" spans="1:10" ht="15.75" customHeight="1">
      <c r="J6" s="172"/>
    </row>
    <row r="7" spans="1:10" ht="15.75" customHeight="1">
      <c r="J7" s="174"/>
    </row>
    <row r="8" spans="1:10" ht="15.75" customHeight="1">
      <c r="J8" s="174"/>
    </row>
    <row r="9" spans="1:10" ht="15.75" customHeight="1">
      <c r="J9" s="174"/>
    </row>
    <row r="10" spans="1:10" ht="15.75" customHeight="1">
      <c r="J10" s="174"/>
    </row>
    <row r="11" spans="1:10" ht="15.75" customHeight="1">
      <c r="J11" s="174"/>
    </row>
    <row r="12" spans="1:10" ht="15.75" customHeight="1">
      <c r="J12" s="174"/>
    </row>
    <row r="13" spans="1:10" ht="15.75" customHeight="1">
      <c r="J13" s="174"/>
    </row>
    <row r="14" spans="1:10" ht="15.75" customHeight="1">
      <c r="J14" s="174"/>
    </row>
    <row r="15" spans="1:10" ht="15.75" customHeight="1">
      <c r="J15" s="174"/>
    </row>
    <row r="16" spans="1:10" ht="15.75" customHeight="1">
      <c r="J16" s="174"/>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25" right="0.25" top="0.75" bottom="0.75" header="0" footer="0"/>
  <pageSetup scale="45"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RT In-situ observing stations</vt:lpstr>
      <vt:lpstr>IOOS Removals</vt:lpstr>
      <vt:lpstr>Non-Ingest Stations</vt:lpstr>
      <vt:lpstr>Gliders not in DAC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Mathew Biddle</cp:lastModifiedBy>
  <dcterms:modified xsi:type="dcterms:W3CDTF">2023-03-03T21:04:23Z</dcterms:modified>
</cp:coreProperties>
</file>