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en\Documents\Unief\Ba 2.1\Experimentele Basistechnieken\Practicum 5\"/>
    </mc:Choice>
  </mc:AlternateContent>
  <xr:revisionPtr revIDLastSave="0" documentId="13_ncr:1_{52ED8B22-C882-49DB-910E-40C5F512C8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  <sheet name="Blad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J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</calcChain>
</file>

<file path=xl/sharedStrings.xml><?xml version="1.0" encoding="utf-8"?>
<sst xmlns="http://schemas.openxmlformats.org/spreadsheetml/2006/main" count="308" uniqueCount="188">
  <si>
    <t>freq (Hz)</t>
  </si>
  <si>
    <t>SD freq</t>
  </si>
  <si>
    <t>Amp (mm)</t>
  </si>
  <si>
    <t>SD amp</t>
  </si>
  <si>
    <t>Fase (deg)</t>
  </si>
  <si>
    <t>SD fase</t>
  </si>
  <si>
    <t>N</t>
  </si>
  <si>
    <t>0,0153</t>
  </si>
  <si>
    <t>Latex</t>
  </si>
  <si>
    <t>SD freq /sqrt(N)</t>
  </si>
  <si>
    <t>SD amp /sqrt(N)</t>
  </si>
  <si>
    <t>SD fase /sqrt(N)</t>
  </si>
  <si>
    <t>SD fase / sqrt(N)</t>
  </si>
  <si>
    <t>SD freq /sqrt(N)3</t>
  </si>
  <si>
    <t>SD amp /sqrt(N)4</t>
  </si>
  <si>
    <t>SD freq2</t>
  </si>
  <si>
    <t>SD amp2</t>
  </si>
  <si>
    <t>SD fase2</t>
  </si>
  <si>
    <t>Latex Output</t>
  </si>
  <si>
    <t>IF(MID(Table3[@[SD fase]];3;1)="1";ROUND(NUMBERVALUE(Table3[@[SD fase]]);2);ROUND(NUMBERVALUE(Table3[@[SD fase]]);1))</t>
  </si>
  <si>
    <t>0.004</t>
  </si>
  <si>
    <t>18.7</t>
  </si>
  <si>
    <t>0.4</t>
  </si>
  <si>
    <t>175.0</t>
  </si>
  <si>
    <t>0.7</t>
  </si>
  <si>
    <t>0.002</t>
  </si>
  <si>
    <t>18.5</t>
  </si>
  <si>
    <t>175.4</t>
  </si>
  <si>
    <t>0.5</t>
  </si>
  <si>
    <t>0.003</t>
  </si>
  <si>
    <t>20.1</t>
  </si>
  <si>
    <t>169.5</t>
  </si>
  <si>
    <t>0.6</t>
  </si>
  <si>
    <t>25.1</t>
  </si>
  <si>
    <t>163.1</t>
  </si>
  <si>
    <t>27.9</t>
  </si>
  <si>
    <t>0.9</t>
  </si>
  <si>
    <t>155.8</t>
  </si>
  <si>
    <t>30.4</t>
  </si>
  <si>
    <t>1.0</t>
  </si>
  <si>
    <t>145.8</t>
  </si>
  <si>
    <t>0.0016</t>
  </si>
  <si>
    <t>32.3</t>
  </si>
  <si>
    <t>1.2</t>
  </si>
  <si>
    <t>143.9</t>
  </si>
  <si>
    <t>0.3</t>
  </si>
  <si>
    <t>0.0017</t>
  </si>
  <si>
    <t>33.8</t>
  </si>
  <si>
    <t>1.4</t>
  </si>
  <si>
    <t>134.2</t>
  </si>
  <si>
    <t>34.9</t>
  </si>
  <si>
    <t>1.1</t>
  </si>
  <si>
    <t>124.2</t>
  </si>
  <si>
    <t>32.9</t>
  </si>
  <si>
    <t>1.3</t>
  </si>
  <si>
    <t>123.0</t>
  </si>
  <si>
    <t>0.0019</t>
  </si>
  <si>
    <t>36.6</t>
  </si>
  <si>
    <t>108.1</t>
  </si>
  <si>
    <t>0.0018</t>
  </si>
  <si>
    <t>107.6</t>
  </si>
  <si>
    <t>34.4</t>
  </si>
  <si>
    <t>1.6</t>
  </si>
  <si>
    <t>105.2</t>
  </si>
  <si>
    <t>37.9</t>
  </si>
  <si>
    <t>93.6</t>
  </si>
  <si>
    <t>41.1</t>
  </si>
  <si>
    <t>92.6</t>
  </si>
  <si>
    <t>0.2</t>
  </si>
  <si>
    <t>37.8</t>
  </si>
  <si>
    <t>85.6</t>
  </si>
  <si>
    <t>36.0</t>
  </si>
  <si>
    <t>0.8</t>
  </si>
  <si>
    <t>77.2</t>
  </si>
  <si>
    <t>33.5</t>
  </si>
  <si>
    <t>78.8</t>
  </si>
  <si>
    <t>32.6</t>
  </si>
  <si>
    <t>71.2</t>
  </si>
  <si>
    <t>30.8</t>
  </si>
  <si>
    <t>71.5</t>
  </si>
  <si>
    <t>28.4</t>
  </si>
  <si>
    <t>66.8</t>
  </si>
  <si>
    <t>24.9</t>
  </si>
  <si>
    <t>61.4</t>
  </si>
  <si>
    <t>22.1</t>
  </si>
  <si>
    <t>56.8</t>
  </si>
  <si>
    <t>0.0011</t>
  </si>
  <si>
    <t>21.4</t>
  </si>
  <si>
    <t>55.6</t>
  </si>
  <si>
    <t>0.0013</t>
  </si>
  <si>
    <t>18.6</t>
  </si>
  <si>
    <t>54.5</t>
  </si>
  <si>
    <t>0.18</t>
  </si>
  <si>
    <t>225.8</t>
  </si>
  <si>
    <t>20.93</t>
  </si>
  <si>
    <t>0.15</t>
  </si>
  <si>
    <t>228.3</t>
  </si>
  <si>
    <t>23.5</t>
  </si>
  <si>
    <t>223.9</t>
  </si>
  <si>
    <t>0.0006</t>
  </si>
  <si>
    <t>25.7</t>
  </si>
  <si>
    <t>0.0007</t>
  </si>
  <si>
    <t>26.1</t>
  </si>
  <si>
    <t>27.0</t>
  </si>
  <si>
    <t>215.72</t>
  </si>
  <si>
    <t>28.3</t>
  </si>
  <si>
    <t>218.2</t>
  </si>
  <si>
    <t>30.5</t>
  </si>
  <si>
    <t>221.1</t>
  </si>
  <si>
    <t>226.4</t>
  </si>
  <si>
    <t>38.3</t>
  </si>
  <si>
    <t>230.9</t>
  </si>
  <si>
    <t>0.0009</t>
  </si>
  <si>
    <t>41.5</t>
  </si>
  <si>
    <t>236.4</t>
  </si>
  <si>
    <t>0.0004</t>
  </si>
  <si>
    <t>43.5</t>
  </si>
  <si>
    <t>43.0</t>
  </si>
  <si>
    <t>255.3</t>
  </si>
  <si>
    <t>42.9</t>
  </si>
  <si>
    <t>267.4</t>
  </si>
  <si>
    <t>43.7</t>
  </si>
  <si>
    <t>279.1</t>
  </si>
  <si>
    <t>41.9</t>
  </si>
  <si>
    <t>288.4</t>
  </si>
  <si>
    <t>38.8</t>
  </si>
  <si>
    <t>298.1</t>
  </si>
  <si>
    <t>36.8</t>
  </si>
  <si>
    <t>0.19</t>
  </si>
  <si>
    <t>34.2</t>
  </si>
  <si>
    <t>315.4</t>
  </si>
  <si>
    <t>31.1</t>
  </si>
  <si>
    <t>326.5</t>
  </si>
  <si>
    <t>27.6</t>
  </si>
  <si>
    <t>334.3</t>
  </si>
  <si>
    <t>346.4</t>
  </si>
  <si>
    <t>18.0</t>
  </si>
  <si>
    <t>1.72</t>
  </si>
  <si>
    <t>14.7</t>
  </si>
  <si>
    <t>0.009</t>
  </si>
  <si>
    <t>12.27</t>
  </si>
  <si>
    <t>24.2</t>
  </si>
  <si>
    <t>8.7</t>
  </si>
  <si>
    <t>52.4</t>
  </si>
  <si>
    <t>20</t>
  </si>
  <si>
    <t>230</t>
  </si>
  <si>
    <t>0.6060</t>
  </si>
  <si>
    <t>19.3</t>
  </si>
  <si>
    <t>0.7615</t>
  </si>
  <si>
    <t>0.8639</t>
  </si>
  <si>
    <t>0.9596</t>
  </si>
  <si>
    <t>219.7</t>
  </si>
  <si>
    <t>0.0010</t>
  </si>
  <si>
    <t>244.3</t>
  </si>
  <si>
    <t>306.4</t>
  </si>
  <si>
    <t>24.1</t>
  </si>
  <si>
    <t>0.16</t>
  </si>
  <si>
    <t>10.0</t>
  </si>
  <si>
    <t>0.011</t>
  </si>
  <si>
    <t>1.0381</t>
  </si>
  <si>
    <t>1.1397</t>
  </si>
  <si>
    <t>1.191</t>
  </si>
  <si>
    <t>1.2415</t>
  </si>
  <si>
    <t>1.3141</t>
  </si>
  <si>
    <t>1.3574</t>
  </si>
  <si>
    <t>1.3987</t>
  </si>
  <si>
    <t>1.4503</t>
  </si>
  <si>
    <t>1.520</t>
  </si>
  <si>
    <t>1.5832</t>
  </si>
  <si>
    <t>1.6479</t>
  </si>
  <si>
    <t>1.703</t>
  </si>
  <si>
    <t>1.7535</t>
  </si>
  <si>
    <t>1.805</t>
  </si>
  <si>
    <t>1.857</t>
  </si>
  <si>
    <t>1.9321</t>
  </si>
  <si>
    <t>1.9859</t>
  </si>
  <si>
    <t>2.085</t>
  </si>
  <si>
    <t>2.2387</t>
  </si>
  <si>
    <t>2.336</t>
  </si>
  <si>
    <t>2.486</t>
  </si>
  <si>
    <t>2.698</t>
  </si>
  <si>
    <t>1,613</t>
  </si>
  <si>
    <t>0.008</t>
  </si>
  <si>
    <t>1.5</t>
  </si>
  <si>
    <t>1.9</t>
  </si>
  <si>
    <t>1.8</t>
  </si>
  <si>
    <t>1.7</t>
  </si>
  <si>
    <t>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</si>
</sst>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3" fontId="0" fillId="0" borderId="0" xfId="0" applyNumberFormat="1"/>
    <xf numFmtId="49" fontId="0" fillId="2" borderId="2" xfId="0" applyNumberFormat="1" applyFont="1" applyFill="1" applyBorder="1"/>
    <xf numFmtId="49" fontId="0" fillId="0" borderId="2" xfId="0" applyNumberFormat="1" applyFont="1" applyBorder="1"/>
  </cellXfs>
  <cellStyles count="1">
    <cellStyle name="Normal" xfId="0" builtinId="0"/>
  </cellStyles>
  <dxfs count="20"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15326-ED10-4A8F-9835-46F183D62AD3}" name="Table2" displayName="Table2" ref="A1:N26" totalsRowShown="0">
  <autoFilter ref="A1:N26" xr:uid="{50B15326-ED10-4A8F-9835-46F183D62AD3}"/>
  <sortState xmlns:xlrd2="http://schemas.microsoft.com/office/spreadsheetml/2017/richdata2" ref="A2:N26">
    <sortCondition ref="A1:A26"/>
  </sortState>
  <tableColumns count="14">
    <tableColumn id="1" xr3:uid="{D8E6C9FB-A947-4DBA-B896-86533C617834}" name="freq (Hz)" dataDxfId="19"/>
    <tableColumn id="2" xr3:uid="{0883B64D-3A5C-4E67-99B8-1D4334C59F81}" name="SD freq /sqrt(N)" dataDxfId="18"/>
    <tableColumn id="3" xr3:uid="{F3570857-65EC-4E10-8B97-A5D656F29483}" name="Amp (mm)" dataDxfId="17"/>
    <tableColumn id="4" xr3:uid="{E235673C-1BA8-49B4-B656-47DC3E482345}" name="SD amp /sqrt(N)" dataDxfId="16"/>
    <tableColumn id="5" xr3:uid="{EB8C9977-1F8A-4653-8636-EAAEF966D725}" name="Fase (deg)" dataDxfId="15"/>
    <tableColumn id="6" xr3:uid="{5C18CD3A-89F2-43C2-AF1C-418F3871485B}" name="SD fase /sqrt(N)" dataDxfId="14"/>
    <tableColumn id="7" xr3:uid="{9C4684F0-B466-455D-BDB2-AEBD28092E11}" name="N"/>
    <tableColumn id="9" xr3:uid="{D51FD1DC-A9ED-4FD4-9A2D-2820EFCF526E}" name="Latex" dataDxfId="0">
      <calculatedColumnFormula>CONCATENATE("$",A2,"\pm",B2,"\pm0.005$","&amp;","$",C2,"\pm",D2,"\pm0.5$","&amp;","$",E2,"\pm",F2,"\pm0.05$","\\")</calculatedColumnFormula>
    </tableColumn>
    <tableColumn id="11" xr3:uid="{E895BDE5-CCEA-4B3D-ADF2-3E1D30F6916F}" name="SD freq" dataDxfId="13"/>
    <tableColumn id="12" xr3:uid="{E449FCD0-842E-4689-8DB2-1416777DED7E}" name="SD freq /sqrt(N)3" dataDxfId="10">
      <calculatedColumnFormula>I2/SQRT(10)</calculatedColumnFormula>
    </tableColumn>
    <tableColumn id="13" xr3:uid="{76DE9CB0-DE71-4763-98BE-F391399CDBB4}" name="SD amp" dataDxfId="12"/>
    <tableColumn id="14" xr3:uid="{C9D4AE73-00F0-4090-BC41-276EFB1C69BC}" name="SD amp /sqrt(N)4" dataDxfId="2">
      <calculatedColumnFormula>K2/SQRT(10)</calculatedColumnFormula>
    </tableColumn>
    <tableColumn id="15" xr3:uid="{55FC27CD-3C49-4BB7-B4E7-ACA91F04485B}" name="SD fase" dataDxfId="11"/>
    <tableColumn id="16" xr3:uid="{61093709-D9FC-47EA-BDC6-8FD397C7B4CF}" name="SD fase / sqrt(N)" dataDxfId="1">
      <calculatedColumnFormula>M2/SQRT(10)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531FDE-7D76-4D33-8A1D-E8847DA186D7}" name="Table3" displayName="Table3" ref="A1:J27" totalsRowShown="0">
  <autoFilter ref="A1:J27" xr:uid="{4E531FDE-7D76-4D33-8A1D-E8847DA186D7}"/>
  <tableColumns count="10">
    <tableColumn id="1" xr3:uid="{9E55D3A7-0765-440C-AB1A-F8DEDF932755}" name="freq (Hz)" dataDxfId="4"/>
    <tableColumn id="2" xr3:uid="{ADC20968-06BC-483B-A98A-F6FEF247681E}" name="SD freq" dataDxfId="9"/>
    <tableColumn id="3" xr3:uid="{D1F088DC-C2D1-4757-B55D-FB061DA3D60B}" name="Amp (mm)" dataDxfId="8"/>
    <tableColumn id="4" xr3:uid="{2FEC4492-E387-4BC2-8782-C4C42E461D7D}" name="SD amp" dataDxfId="7"/>
    <tableColumn id="5" xr3:uid="{3DB25248-007A-4655-A95C-FE694B4D784B}" name="Fase (deg)" dataDxfId="6"/>
    <tableColumn id="6" xr3:uid="{1E511F1A-C541-42CC-A000-E87178C58142}" name="SD fase" dataDxfId="5"/>
    <tableColumn id="8" xr3:uid="{692BF82C-002E-429E-AAC4-1671975FE491}" name="SD freq2"/>
    <tableColumn id="9" xr3:uid="{965005E2-C4BD-4BF1-B2BA-2ED6077BE81F}" name="SD amp2"/>
    <tableColumn id="10" xr3:uid="{49EF7A27-B62F-4809-AA51-D81C7C87164F}" name="SD fase2"/>
    <tableColumn id="11" xr3:uid="{F3A12FB9-B713-4C9B-B288-145BFCD78E68}" name="Latex Output" dataDxfId="3">
      <calculatedColumnFormula>CONCATENATE("$",A2,"\pm",B2,"\pm0.005$","&amp;","$",C2,"\pm",D2,"\pm0.5$","&amp;","$",E2,"\pm",F2,"\pm0.05$","\\")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workbookViewId="0">
      <selection activeCell="H2" sqref="H2:H26"/>
    </sheetView>
  </sheetViews>
  <sheetFormatPr defaultRowHeight="14.4" x14ac:dyDescent="0.3"/>
  <cols>
    <col min="1" max="1" width="10.44140625" customWidth="1"/>
    <col min="2" max="2" width="15.77734375" bestFit="1" customWidth="1"/>
    <col min="3" max="3" width="10.44140625" bestFit="1" customWidth="1"/>
    <col min="4" max="4" width="16" bestFit="1" customWidth="1"/>
    <col min="5" max="5" width="10.44140625" customWidth="1"/>
    <col min="6" max="6" width="15.88671875" bestFit="1" customWidth="1"/>
    <col min="7" max="7" width="10.44140625" customWidth="1"/>
    <col min="8" max="8" width="62.88671875" style="3" bestFit="1" customWidth="1"/>
    <col min="9" max="14" width="11.44140625" customWidth="1"/>
  </cols>
  <sheetData>
    <row r="1" spans="1:17" x14ac:dyDescent="0.3">
      <c r="A1" t="s">
        <v>0</v>
      </c>
      <c r="B1" t="s">
        <v>9</v>
      </c>
      <c r="C1" t="s">
        <v>2</v>
      </c>
      <c r="D1" t="s">
        <v>10</v>
      </c>
      <c r="E1" t="s">
        <v>4</v>
      </c>
      <c r="F1" t="s">
        <v>11</v>
      </c>
      <c r="G1" t="s">
        <v>6</v>
      </c>
      <c r="H1" s="3" t="s">
        <v>8</v>
      </c>
      <c r="I1" t="s">
        <v>1</v>
      </c>
      <c r="J1" t="s">
        <v>13</v>
      </c>
      <c r="K1" t="s">
        <v>3</v>
      </c>
      <c r="L1" t="s">
        <v>14</v>
      </c>
      <c r="M1" t="s">
        <v>5</v>
      </c>
      <c r="N1" t="s">
        <v>12</v>
      </c>
    </row>
    <row r="2" spans="1:17" x14ac:dyDescent="0.3">
      <c r="A2" s="1">
        <v>1613</v>
      </c>
      <c r="B2" s="1" t="s">
        <v>41</v>
      </c>
      <c r="C2" s="1" t="s">
        <v>90</v>
      </c>
      <c r="D2" s="1" t="s">
        <v>22</v>
      </c>
      <c r="E2" s="1" t="s">
        <v>91</v>
      </c>
      <c r="F2" s="1" t="s">
        <v>32</v>
      </c>
      <c r="H2" s="4" t="str">
        <f t="shared" ref="H2:H26" si="0">CONCATENATE("$",A2,"\pm",B2,"\pm0.005$","&amp;","$",C2,"\pm",D2,"\pm0.5$","&amp;","$",E2,"\pm",F2,"\pm0.05$","\\")</f>
        <v>$1613\pm0.0016\pm0.005$&amp;$18.6\pm0.4\pm0.5$&amp;$54.5\pm0.6\pm0.05$\\</v>
      </c>
      <c r="I2" s="2">
        <v>5.0000000000000001E-3</v>
      </c>
      <c r="J2" s="2">
        <f>I2/SQRT(10)</f>
        <v>1.5811388300841897E-3</v>
      </c>
      <c r="K2" s="2">
        <v>1.1200000000000001</v>
      </c>
      <c r="L2" s="2">
        <f t="shared" ref="L2:L26" si="1">K2/SQRT(10)</f>
        <v>0.35417509793885849</v>
      </c>
      <c r="M2" s="2">
        <v>1.8620000000000001</v>
      </c>
      <c r="N2">
        <f t="shared" ref="N2:N26" si="2">M2/SQRT(10)</f>
        <v>0.58881610032335219</v>
      </c>
      <c r="P2" s="6" t="s">
        <v>181</v>
      </c>
      <c r="Q2" s="1">
        <f>ROUND(P2,3)</f>
        <v>1.613</v>
      </c>
    </row>
    <row r="3" spans="1:17" x14ac:dyDescent="0.3">
      <c r="A3" s="1">
        <v>1627</v>
      </c>
      <c r="B3" s="1" t="s">
        <v>89</v>
      </c>
      <c r="C3" s="1" t="s">
        <v>87</v>
      </c>
      <c r="D3" s="1" t="s">
        <v>22</v>
      </c>
      <c r="E3" s="1" t="s">
        <v>88</v>
      </c>
      <c r="F3" s="1" t="s">
        <v>22</v>
      </c>
      <c r="G3">
        <v>17</v>
      </c>
      <c r="H3" s="4" t="str">
        <f t="shared" si="0"/>
        <v>$1627\pm0.0013\pm0.005$&amp;$21.4\pm0.4\pm0.5$&amp;$55.6\pm0.4\pm0.05$\\</v>
      </c>
      <c r="I3" s="2">
        <v>4.1000000000000003E-3</v>
      </c>
      <c r="J3" s="2">
        <f t="shared" ref="J2:J26" si="3">I3/SQRT(10)</f>
        <v>1.2965338406690356E-3</v>
      </c>
      <c r="K3" s="2">
        <v>1.42</v>
      </c>
      <c r="L3" s="2">
        <f t="shared" si="1"/>
        <v>0.44904342774390982</v>
      </c>
      <c r="M3" s="2">
        <v>1.1319999999999999</v>
      </c>
      <c r="N3">
        <f t="shared" si="2"/>
        <v>0.35796983113106051</v>
      </c>
      <c r="P3" s="7">
        <v>1.6272</v>
      </c>
      <c r="Q3" s="1">
        <f t="shared" ref="Q3:Q26" si="4">ROUND(P3,3)</f>
        <v>1.627</v>
      </c>
    </row>
    <row r="4" spans="1:17" x14ac:dyDescent="0.3">
      <c r="A4" s="1">
        <v>1636</v>
      </c>
      <c r="B4" s="1" t="s">
        <v>59</v>
      </c>
      <c r="C4" s="1" t="s">
        <v>84</v>
      </c>
      <c r="D4" s="1" t="s">
        <v>22</v>
      </c>
      <c r="E4" s="1" t="s">
        <v>85</v>
      </c>
      <c r="F4" s="1" t="s">
        <v>28</v>
      </c>
      <c r="G4">
        <v>15</v>
      </c>
      <c r="H4" s="4" t="str">
        <f t="shared" si="0"/>
        <v>$1636\pm0.0018\pm0.005$&amp;$22.1\pm0.4\pm0.5$&amp;$56.8\pm0.5\pm0.05$\\</v>
      </c>
      <c r="I4" s="2">
        <v>5.7999999999999996E-3</v>
      </c>
      <c r="J4" s="2">
        <f t="shared" si="3"/>
        <v>1.8341210428976598E-3</v>
      </c>
      <c r="K4" s="2">
        <v>1.3</v>
      </c>
      <c r="L4" s="2">
        <f t="shared" si="1"/>
        <v>0.41109609582188933</v>
      </c>
      <c r="M4" s="2">
        <v>1.47</v>
      </c>
      <c r="N4">
        <f t="shared" si="2"/>
        <v>0.46485481604475171</v>
      </c>
      <c r="P4" s="6">
        <v>1.6356999999999999</v>
      </c>
      <c r="Q4" s="1">
        <f t="shared" si="4"/>
        <v>1.6359999999999999</v>
      </c>
    </row>
    <row r="5" spans="1:17" x14ac:dyDescent="0.3">
      <c r="A5" s="1">
        <v>1653</v>
      </c>
      <c r="B5" s="1" t="s">
        <v>20</v>
      </c>
      <c r="C5" s="1" t="s">
        <v>82</v>
      </c>
      <c r="D5" s="1" t="s">
        <v>72</v>
      </c>
      <c r="E5" s="1" t="s">
        <v>83</v>
      </c>
      <c r="F5" s="1" t="s">
        <v>22</v>
      </c>
      <c r="G5">
        <v>30</v>
      </c>
      <c r="H5" s="4" t="str">
        <f t="shared" si="0"/>
        <v>$1653\pm0.004\pm0.005$&amp;$24.9\pm0.8\pm0.5$&amp;$61.4\pm0.4\pm0.05$\\</v>
      </c>
      <c r="I5" s="2">
        <v>1.26E-2</v>
      </c>
      <c r="J5" s="2">
        <f t="shared" si="3"/>
        <v>3.9844698518121582E-3</v>
      </c>
      <c r="K5" s="2">
        <v>2.4300000000000002</v>
      </c>
      <c r="L5" s="2">
        <f t="shared" si="1"/>
        <v>0.76843347142091623</v>
      </c>
      <c r="M5" s="2">
        <v>1.3029999999999999</v>
      </c>
      <c r="N5">
        <f t="shared" si="2"/>
        <v>0.41204477911993981</v>
      </c>
      <c r="P5" s="7">
        <v>1.6527000000000001</v>
      </c>
      <c r="Q5" s="1">
        <f t="shared" si="4"/>
        <v>1.653</v>
      </c>
    </row>
    <row r="6" spans="1:17" x14ac:dyDescent="0.3">
      <c r="A6" s="1">
        <v>1670</v>
      </c>
      <c r="B6" s="1" t="s">
        <v>25</v>
      </c>
      <c r="C6" s="1" t="s">
        <v>80</v>
      </c>
      <c r="D6" s="1" t="s">
        <v>72</v>
      </c>
      <c r="E6" s="1" t="s">
        <v>81</v>
      </c>
      <c r="F6" s="1" t="s">
        <v>28</v>
      </c>
      <c r="G6">
        <v>15</v>
      </c>
      <c r="H6" s="4" t="str">
        <f t="shared" si="0"/>
        <v>$1670\pm0.002\pm0.005$&amp;$28.4\pm0.8\pm0.5$&amp;$66.8\pm0.5\pm0.05$\\</v>
      </c>
      <c r="I6" s="2">
        <v>6.7000000000000002E-3</v>
      </c>
      <c r="J6" s="2">
        <f t="shared" si="3"/>
        <v>2.1187260323128139E-3</v>
      </c>
      <c r="K6" s="2">
        <v>2.67</v>
      </c>
      <c r="L6" s="2">
        <f t="shared" si="1"/>
        <v>0.8443281352649572</v>
      </c>
      <c r="M6" s="2">
        <v>1.724</v>
      </c>
      <c r="N6">
        <f t="shared" si="2"/>
        <v>0.5451766686130286</v>
      </c>
      <c r="P6" s="6">
        <v>1.6698999999999999</v>
      </c>
      <c r="Q6" s="1">
        <f t="shared" si="4"/>
        <v>1.67</v>
      </c>
    </row>
    <row r="7" spans="1:17" x14ac:dyDescent="0.3">
      <c r="A7" s="1">
        <v>1675</v>
      </c>
      <c r="B7" s="1" t="s">
        <v>182</v>
      </c>
      <c r="C7" s="1" t="s">
        <v>78</v>
      </c>
      <c r="D7" s="1" t="s">
        <v>43</v>
      </c>
      <c r="E7" s="1" t="s">
        <v>79</v>
      </c>
      <c r="F7" s="1" t="s">
        <v>28</v>
      </c>
      <c r="G7">
        <v>15</v>
      </c>
      <c r="H7" s="4" t="str">
        <f t="shared" si="0"/>
        <v>$1675\pm0.008\pm0.005$&amp;$30.8\pm1.2\pm0.5$&amp;$71.5\pm0.5\pm0.05$\\</v>
      </c>
      <c r="I7" s="2">
        <v>2.6499999999999999E-2</v>
      </c>
      <c r="J7" s="2">
        <f t="shared" si="3"/>
        <v>8.3800357994462046E-3</v>
      </c>
      <c r="K7" s="2">
        <v>3.8</v>
      </c>
      <c r="L7" s="2">
        <f t="shared" si="1"/>
        <v>1.201665510863984</v>
      </c>
      <c r="M7" s="2">
        <v>1.502</v>
      </c>
      <c r="N7">
        <f t="shared" si="2"/>
        <v>0.47497410455729056</v>
      </c>
      <c r="P7" s="7">
        <v>1.6748000000000001</v>
      </c>
      <c r="Q7" s="1">
        <f t="shared" si="4"/>
        <v>1.675</v>
      </c>
    </row>
    <row r="8" spans="1:17" x14ac:dyDescent="0.3">
      <c r="A8" s="1">
        <v>1686</v>
      </c>
      <c r="B8" s="1" t="s">
        <v>25</v>
      </c>
      <c r="C8" s="1" t="s">
        <v>76</v>
      </c>
      <c r="D8" s="1" t="s">
        <v>51</v>
      </c>
      <c r="E8" s="1" t="s">
        <v>77</v>
      </c>
      <c r="F8" s="1" t="s">
        <v>22</v>
      </c>
      <c r="G8">
        <v>15</v>
      </c>
      <c r="H8" s="4" t="str">
        <f t="shared" si="0"/>
        <v>$1686\pm0.002\pm0.005$&amp;$32.6\pm1.1\pm0.5$&amp;$71.2\pm0.4\pm0.05$\\</v>
      </c>
      <c r="I8" s="2">
        <v>7.6E-3</v>
      </c>
      <c r="J8" s="2">
        <f t="shared" si="3"/>
        <v>2.4033310217279683E-3</v>
      </c>
      <c r="K8" s="2">
        <v>3.58</v>
      </c>
      <c r="L8" s="2">
        <f t="shared" si="1"/>
        <v>1.1320954023402798</v>
      </c>
      <c r="M8" s="2">
        <v>1.276</v>
      </c>
      <c r="N8">
        <f t="shared" si="2"/>
        <v>0.40350662943748516</v>
      </c>
      <c r="P8" s="6">
        <v>1.6857</v>
      </c>
      <c r="Q8" s="1">
        <f t="shared" si="4"/>
        <v>1.6859999999999999</v>
      </c>
    </row>
    <row r="9" spans="1:17" x14ac:dyDescent="0.3">
      <c r="A9" s="1">
        <v>1695</v>
      </c>
      <c r="B9" s="1" t="s">
        <v>20</v>
      </c>
      <c r="C9" s="1" t="s">
        <v>74</v>
      </c>
      <c r="D9" s="1" t="s">
        <v>183</v>
      </c>
      <c r="E9" s="1" t="s">
        <v>75</v>
      </c>
      <c r="F9" s="1" t="s">
        <v>32</v>
      </c>
      <c r="G9">
        <v>45</v>
      </c>
      <c r="H9" s="4" t="str">
        <f t="shared" si="0"/>
        <v>$1695\pm0.004\pm0.005$&amp;$33.5\pm1.5\pm0.5$&amp;$78.8\pm0.6\pm0.05$\\</v>
      </c>
      <c r="I9" s="2">
        <v>1.1900000000000001E-2</v>
      </c>
      <c r="J9" s="2">
        <f t="shared" si="3"/>
        <v>3.7631104156003715E-3</v>
      </c>
      <c r="K9" s="2">
        <v>4.62</v>
      </c>
      <c r="L9" s="2">
        <f t="shared" si="1"/>
        <v>1.4609722789977913</v>
      </c>
      <c r="M9" s="2">
        <v>1.8759999999999999</v>
      </c>
      <c r="N9">
        <f t="shared" si="2"/>
        <v>0.59324328904758794</v>
      </c>
      <c r="P9" s="7">
        <v>1.6944999999999999</v>
      </c>
      <c r="Q9" s="1">
        <f t="shared" si="4"/>
        <v>1.6950000000000001</v>
      </c>
    </row>
    <row r="10" spans="1:17" x14ac:dyDescent="0.3">
      <c r="A10" s="1">
        <v>1697</v>
      </c>
      <c r="B10" s="1" t="s">
        <v>25</v>
      </c>
      <c r="C10" s="1" t="s">
        <v>71</v>
      </c>
      <c r="D10" s="1" t="s">
        <v>39</v>
      </c>
      <c r="E10" s="1" t="s">
        <v>73</v>
      </c>
      <c r="F10" s="1" t="s">
        <v>28</v>
      </c>
      <c r="G10">
        <v>15</v>
      </c>
      <c r="H10" s="4" t="str">
        <f t="shared" si="0"/>
        <v>$1697\pm0.002\pm0.005$&amp;$36.0\pm1.0\pm0.5$&amp;$77.2\pm0.5\pm0.05$\\</v>
      </c>
      <c r="I10" s="2">
        <v>7.6E-3</v>
      </c>
      <c r="J10" s="2">
        <f t="shared" si="3"/>
        <v>2.4033310217279683E-3</v>
      </c>
      <c r="K10" s="2">
        <v>3.02</v>
      </c>
      <c r="L10" s="2">
        <f t="shared" si="1"/>
        <v>0.95500785337085048</v>
      </c>
      <c r="M10" s="2">
        <v>1.4970000000000001</v>
      </c>
      <c r="N10">
        <f t="shared" si="2"/>
        <v>0.47339296572720641</v>
      </c>
      <c r="P10" s="6">
        <v>1.6968000000000001</v>
      </c>
      <c r="Q10" s="1">
        <f t="shared" si="4"/>
        <v>1.6970000000000001</v>
      </c>
    </row>
    <row r="11" spans="1:17" x14ac:dyDescent="0.3">
      <c r="A11" s="1">
        <v>1701</v>
      </c>
      <c r="B11" s="1" t="s">
        <v>25</v>
      </c>
      <c r="C11" s="1" t="s">
        <v>69</v>
      </c>
      <c r="D11" s="1" t="s">
        <v>43</v>
      </c>
      <c r="E11" s="1" t="s">
        <v>70</v>
      </c>
      <c r="F11" s="1" t="s">
        <v>22</v>
      </c>
      <c r="G11">
        <v>15</v>
      </c>
      <c r="H11" s="4" t="str">
        <f t="shared" si="0"/>
        <v>$1701\pm0.002\pm0.005$&amp;$37.8\pm1.2\pm0.5$&amp;$85.6\pm0.4\pm0.05$\\</v>
      </c>
      <c r="I11" s="2">
        <v>7.1999999999999998E-3</v>
      </c>
      <c r="J11" s="2">
        <f t="shared" si="3"/>
        <v>2.276839915321233E-3</v>
      </c>
      <c r="K11" s="2">
        <v>3.88</v>
      </c>
      <c r="L11" s="2">
        <f t="shared" si="1"/>
        <v>1.2269637321453311</v>
      </c>
      <c r="M11" s="2">
        <v>1.2709999999999999</v>
      </c>
      <c r="N11">
        <f t="shared" si="2"/>
        <v>0.40192549060740096</v>
      </c>
      <c r="P11" s="7">
        <v>1.7012</v>
      </c>
      <c r="Q11" s="1">
        <f t="shared" si="4"/>
        <v>1.7010000000000001</v>
      </c>
    </row>
    <row r="12" spans="1:17" x14ac:dyDescent="0.3">
      <c r="A12" s="1">
        <v>1713</v>
      </c>
      <c r="B12" s="1" t="s">
        <v>29</v>
      </c>
      <c r="C12" s="1" t="s">
        <v>66</v>
      </c>
      <c r="D12" s="1" t="s">
        <v>32</v>
      </c>
      <c r="E12" s="1" t="s">
        <v>67</v>
      </c>
      <c r="F12" s="1" t="s">
        <v>68</v>
      </c>
      <c r="G12">
        <v>15</v>
      </c>
      <c r="H12" s="4" t="str">
        <f t="shared" si="0"/>
        <v>$1713\pm0.003\pm0.005$&amp;$41.1\pm0.6\pm0.5$&amp;$92.6\pm0.2\pm0.05$\\</v>
      </c>
      <c r="I12" s="2">
        <v>1.03E-2</v>
      </c>
      <c r="J12" s="2">
        <f t="shared" si="3"/>
        <v>3.2571459899734304E-3</v>
      </c>
      <c r="K12" s="2">
        <v>2.0499999999999998</v>
      </c>
      <c r="L12" s="2">
        <f t="shared" si="1"/>
        <v>0.64826692033451772</v>
      </c>
      <c r="M12" s="2">
        <v>0.77700000000000002</v>
      </c>
      <c r="N12">
        <f t="shared" si="2"/>
        <v>0.24570897419508306</v>
      </c>
      <c r="P12" s="6">
        <v>1.7133</v>
      </c>
      <c r="Q12" s="1">
        <f t="shared" si="4"/>
        <v>1.7130000000000001</v>
      </c>
    </row>
    <row r="13" spans="1:17" x14ac:dyDescent="0.3">
      <c r="A13" s="1">
        <v>1714</v>
      </c>
      <c r="B13" s="1" t="s">
        <v>29</v>
      </c>
      <c r="C13" s="1" t="s">
        <v>64</v>
      </c>
      <c r="D13" s="1" t="s">
        <v>43</v>
      </c>
      <c r="E13" s="1" t="s">
        <v>65</v>
      </c>
      <c r="F13" s="1" t="s">
        <v>32</v>
      </c>
      <c r="G13">
        <v>15</v>
      </c>
      <c r="H13" s="4" t="str">
        <f t="shared" si="0"/>
        <v>$1714\pm0.003\pm0.005$&amp;$37.9\pm1.2\pm0.5$&amp;$93.6\pm0.6\pm0.05$\\</v>
      </c>
      <c r="I13" s="2">
        <v>9.1000000000000004E-3</v>
      </c>
      <c r="J13" s="2">
        <f t="shared" si="3"/>
        <v>2.8776726707532251E-3</v>
      </c>
      <c r="K13" s="2">
        <v>3.86</v>
      </c>
      <c r="L13" s="2">
        <f t="shared" si="1"/>
        <v>1.2206391768249942</v>
      </c>
      <c r="M13" s="2">
        <v>1.78</v>
      </c>
      <c r="N13">
        <f t="shared" si="2"/>
        <v>0.56288542350997151</v>
      </c>
      <c r="P13" s="7">
        <v>1.7143999999999999</v>
      </c>
      <c r="Q13" s="1">
        <f t="shared" si="4"/>
        <v>1.714</v>
      </c>
    </row>
    <row r="14" spans="1:17" x14ac:dyDescent="0.3">
      <c r="A14" s="1">
        <v>1723</v>
      </c>
      <c r="B14" s="1" t="s">
        <v>29</v>
      </c>
      <c r="C14" s="1" t="s">
        <v>61</v>
      </c>
      <c r="D14" s="1" t="s">
        <v>184</v>
      </c>
      <c r="E14" s="1" t="s">
        <v>63</v>
      </c>
      <c r="F14" s="1" t="s">
        <v>32</v>
      </c>
      <c r="G14">
        <v>15</v>
      </c>
      <c r="H14" s="4" t="str">
        <f t="shared" si="0"/>
        <v>$1723\pm0.003\pm0.005$&amp;$34.4\pm1.9\pm0.5$&amp;$105.2\pm0.6\pm0.05$\\</v>
      </c>
      <c r="I14" s="2">
        <v>8.6E-3</v>
      </c>
      <c r="J14" s="2">
        <f t="shared" si="3"/>
        <v>2.719558787744806E-3</v>
      </c>
      <c r="K14" s="2">
        <v>6.03</v>
      </c>
      <c r="L14" s="2">
        <f t="shared" si="1"/>
        <v>1.9068534290815327</v>
      </c>
      <c r="M14" s="2">
        <v>1.903</v>
      </c>
      <c r="N14">
        <f t="shared" si="2"/>
        <v>0.60178143873004253</v>
      </c>
      <c r="P14" s="6">
        <v>1.7231000000000001</v>
      </c>
      <c r="Q14" s="1">
        <f t="shared" si="4"/>
        <v>1.7230000000000001</v>
      </c>
    </row>
    <row r="15" spans="1:17" x14ac:dyDescent="0.3">
      <c r="A15" s="1">
        <v>1727</v>
      </c>
      <c r="B15" s="1" t="s">
        <v>25</v>
      </c>
      <c r="C15" s="1" t="s">
        <v>47</v>
      </c>
      <c r="D15" s="1" t="s">
        <v>185</v>
      </c>
      <c r="E15" s="1" t="s">
        <v>60</v>
      </c>
      <c r="F15" s="1" t="s">
        <v>28</v>
      </c>
      <c r="G15">
        <v>15</v>
      </c>
      <c r="H15" s="4" t="str">
        <f t="shared" si="0"/>
        <v>$1727\pm0.002\pm0.005$&amp;$33.8\pm1.8\pm0.5$&amp;$107.6\pm0.5\pm0.05$\\</v>
      </c>
      <c r="I15" s="2">
        <v>7.1000000000000004E-3</v>
      </c>
      <c r="J15" s="2">
        <f t="shared" si="3"/>
        <v>2.2452171387195492E-3</v>
      </c>
      <c r="K15" s="2">
        <v>5.58</v>
      </c>
      <c r="L15" s="2">
        <f t="shared" si="1"/>
        <v>1.7645509343739556</v>
      </c>
      <c r="M15" s="2">
        <v>1.5740000000000001</v>
      </c>
      <c r="N15">
        <f t="shared" si="2"/>
        <v>0.49774250371050288</v>
      </c>
      <c r="P15" s="7">
        <v>1.7265999999999999</v>
      </c>
      <c r="Q15" s="1">
        <f t="shared" si="4"/>
        <v>1.7270000000000001</v>
      </c>
    </row>
    <row r="16" spans="1:17" x14ac:dyDescent="0.3">
      <c r="A16" s="1">
        <v>1729</v>
      </c>
      <c r="B16" s="1" t="s">
        <v>25</v>
      </c>
      <c r="C16" s="1" t="s">
        <v>57</v>
      </c>
      <c r="D16" s="1" t="s">
        <v>43</v>
      </c>
      <c r="E16" s="1" t="s">
        <v>58</v>
      </c>
      <c r="F16" s="1" t="s">
        <v>32</v>
      </c>
      <c r="G16">
        <v>24</v>
      </c>
      <c r="H16" s="4" t="str">
        <f t="shared" si="0"/>
        <v>$1729\pm0.002\pm0.005$&amp;$36.6\pm1.2\pm0.5$&amp;$108.1\pm0.6\pm0.05$\\</v>
      </c>
      <c r="I16" s="2">
        <v>7.4999999999999997E-3</v>
      </c>
      <c r="J16" s="2">
        <f t="shared" si="3"/>
        <v>2.3717082451262844E-3</v>
      </c>
      <c r="K16" s="2">
        <v>3.91</v>
      </c>
      <c r="L16" s="2">
        <f t="shared" si="1"/>
        <v>1.2364505651258364</v>
      </c>
      <c r="M16" s="2">
        <v>1.7470000000000001</v>
      </c>
      <c r="N16">
        <f t="shared" si="2"/>
        <v>0.55244990723141585</v>
      </c>
      <c r="P16" s="6">
        <v>1.7287999999999999</v>
      </c>
      <c r="Q16" s="1">
        <f t="shared" si="4"/>
        <v>1.7290000000000001</v>
      </c>
    </row>
    <row r="17" spans="1:17" x14ac:dyDescent="0.3">
      <c r="A17" s="1">
        <v>1739</v>
      </c>
      <c r="B17" s="1" t="s">
        <v>29</v>
      </c>
      <c r="C17" s="1" t="s">
        <v>53</v>
      </c>
      <c r="D17" s="1" t="s">
        <v>62</v>
      </c>
      <c r="E17" s="1" t="s">
        <v>55</v>
      </c>
      <c r="F17" s="1" t="s">
        <v>24</v>
      </c>
      <c r="G17">
        <v>15</v>
      </c>
      <c r="H17" s="4" t="str">
        <f t="shared" si="0"/>
        <v>$1739\pm0.003\pm0.005$&amp;$32.9\pm1.6\pm0.5$&amp;$123.0\pm0.7\pm0.05$\\</v>
      </c>
      <c r="I17" s="2">
        <v>8.8000000000000005E-3</v>
      </c>
      <c r="J17" s="2">
        <f t="shared" si="3"/>
        <v>2.7828043409481736E-3</v>
      </c>
      <c r="K17" s="2">
        <v>4.92</v>
      </c>
      <c r="L17" s="2">
        <f t="shared" si="1"/>
        <v>1.5558406088028425</v>
      </c>
      <c r="M17" s="2">
        <v>2.09</v>
      </c>
      <c r="N17">
        <f t="shared" si="2"/>
        <v>0.66091603097519125</v>
      </c>
      <c r="P17" s="7">
        <v>1.7393000000000001</v>
      </c>
      <c r="Q17" s="1">
        <f t="shared" si="4"/>
        <v>1.7390000000000001</v>
      </c>
    </row>
    <row r="18" spans="1:17" x14ac:dyDescent="0.3">
      <c r="A18" s="1">
        <v>1740</v>
      </c>
      <c r="B18" s="1" t="s">
        <v>29</v>
      </c>
      <c r="C18" s="1" t="s">
        <v>50</v>
      </c>
      <c r="D18" s="1" t="s">
        <v>48</v>
      </c>
      <c r="E18" s="1" t="s">
        <v>52</v>
      </c>
      <c r="F18" s="1" t="s">
        <v>32</v>
      </c>
      <c r="G18">
        <v>15</v>
      </c>
      <c r="H18" s="4" t="str">
        <f t="shared" si="0"/>
        <v>$1740\pm0.003\pm0.005$&amp;$34.9\pm1.4\pm0.5$&amp;$124.2\pm0.6\pm0.05$\\</v>
      </c>
      <c r="I18" s="2">
        <v>8.0000000000000002E-3</v>
      </c>
      <c r="J18" s="2">
        <f t="shared" si="3"/>
        <v>2.5298221281347035E-3</v>
      </c>
      <c r="K18" s="2">
        <v>4.2699999999999996</v>
      </c>
      <c r="L18" s="2">
        <f t="shared" si="1"/>
        <v>1.3502925608918979</v>
      </c>
      <c r="M18" s="2">
        <v>1.8080000000000001</v>
      </c>
      <c r="N18">
        <f t="shared" si="2"/>
        <v>0.57173980095844301</v>
      </c>
      <c r="P18" s="6">
        <v>1.7395</v>
      </c>
      <c r="Q18" s="1">
        <f t="shared" si="4"/>
        <v>1.74</v>
      </c>
    </row>
    <row r="19" spans="1:17" x14ac:dyDescent="0.3">
      <c r="A19" s="1">
        <v>1743</v>
      </c>
      <c r="B19" s="1" t="s">
        <v>25</v>
      </c>
      <c r="C19" s="1" t="s">
        <v>47</v>
      </c>
      <c r="D19" s="1" t="s">
        <v>186</v>
      </c>
      <c r="E19" s="1" t="s">
        <v>49</v>
      </c>
      <c r="F19" s="1" t="s">
        <v>32</v>
      </c>
      <c r="G19">
        <v>15</v>
      </c>
      <c r="H19" s="4" t="str">
        <f t="shared" si="0"/>
        <v>$1743\pm0.002\pm0.005$&amp;$33.8\pm1.7\pm0.5$&amp;$134.2\pm0.6\pm0.05$\\</v>
      </c>
      <c r="I19" s="2">
        <v>6.7000000000000002E-3</v>
      </c>
      <c r="J19" s="2">
        <f t="shared" si="3"/>
        <v>2.1187260323128139E-3</v>
      </c>
      <c r="K19" s="2">
        <v>5.32</v>
      </c>
      <c r="L19" s="2">
        <f t="shared" si="1"/>
        <v>1.6823317152095778</v>
      </c>
      <c r="M19" s="2">
        <v>1.7529999999999999</v>
      </c>
      <c r="N19">
        <f t="shared" si="2"/>
        <v>0.55434727382751681</v>
      </c>
      <c r="P19" s="7">
        <v>1.7428999999999999</v>
      </c>
      <c r="Q19" s="1">
        <f t="shared" si="4"/>
        <v>1.7430000000000001</v>
      </c>
    </row>
    <row r="20" spans="1:17" x14ac:dyDescent="0.3">
      <c r="A20" s="1">
        <v>1746</v>
      </c>
      <c r="B20" s="1" t="s">
        <v>56</v>
      </c>
      <c r="C20" s="1" t="s">
        <v>42</v>
      </c>
      <c r="D20" s="1" t="s">
        <v>183</v>
      </c>
      <c r="E20" s="1" t="s">
        <v>44</v>
      </c>
      <c r="F20" s="1" t="s">
        <v>22</v>
      </c>
      <c r="G20">
        <v>15</v>
      </c>
      <c r="H20" s="4" t="str">
        <f t="shared" si="0"/>
        <v>$1746\pm0.0019\pm0.005$&amp;$32.3\pm1.5\pm0.5$&amp;$143.9\pm0.4\pm0.05$\\</v>
      </c>
      <c r="I20" s="2">
        <v>6.1000000000000004E-3</v>
      </c>
      <c r="J20" s="2">
        <f t="shared" si="3"/>
        <v>1.9289893727027115E-3</v>
      </c>
      <c r="K20" s="2">
        <v>4.78</v>
      </c>
      <c r="L20" s="2">
        <f t="shared" si="1"/>
        <v>1.5115687215604854</v>
      </c>
      <c r="M20" s="2">
        <v>1.2190000000000001</v>
      </c>
      <c r="N20">
        <f t="shared" si="2"/>
        <v>0.38548164677452545</v>
      </c>
      <c r="P20" s="6">
        <v>1.7459</v>
      </c>
      <c r="Q20" s="1">
        <f t="shared" si="4"/>
        <v>1.746</v>
      </c>
    </row>
    <row r="21" spans="1:17" x14ac:dyDescent="0.3">
      <c r="A21" s="1">
        <v>1749</v>
      </c>
      <c r="B21" s="1" t="s">
        <v>20</v>
      </c>
      <c r="C21" s="1" t="s">
        <v>38</v>
      </c>
      <c r="D21" s="1" t="s">
        <v>54</v>
      </c>
      <c r="E21" s="1" t="s">
        <v>40</v>
      </c>
      <c r="F21" s="1" t="s">
        <v>72</v>
      </c>
      <c r="G21">
        <v>15</v>
      </c>
      <c r="H21" s="4" t="str">
        <f t="shared" si="0"/>
        <v>$1749\pm0.004\pm0.005$&amp;$30.4\pm1.3\pm0.5$&amp;$145.8\pm0.8\pm0.05$\\</v>
      </c>
      <c r="I21" s="2">
        <v>1.14E-2</v>
      </c>
      <c r="J21" s="2">
        <f t="shared" si="3"/>
        <v>3.6049965325919524E-3</v>
      </c>
      <c r="K21" s="2">
        <v>4.01</v>
      </c>
      <c r="L21" s="2">
        <f t="shared" si="1"/>
        <v>1.2680733417275201</v>
      </c>
      <c r="M21" s="2">
        <v>2.3969999999999998</v>
      </c>
      <c r="N21">
        <f t="shared" si="2"/>
        <v>0.75799795514236046</v>
      </c>
      <c r="P21" s="7">
        <v>1.7485999999999999</v>
      </c>
      <c r="Q21" s="1">
        <f t="shared" si="4"/>
        <v>1.7490000000000001</v>
      </c>
    </row>
    <row r="22" spans="1:17" x14ac:dyDescent="0.3">
      <c r="A22" s="1">
        <v>1752</v>
      </c>
      <c r="B22" s="1" t="s">
        <v>29</v>
      </c>
      <c r="C22" s="1" t="s">
        <v>35</v>
      </c>
      <c r="D22" s="1" t="s">
        <v>51</v>
      </c>
      <c r="E22" s="1" t="s">
        <v>37</v>
      </c>
      <c r="F22" s="1" t="s">
        <v>32</v>
      </c>
      <c r="G22">
        <v>15</v>
      </c>
      <c r="H22" s="4" t="str">
        <f t="shared" si="0"/>
        <v>$1752\pm0.003\pm0.005$&amp;$27.9\pm1.1\pm0.5$&amp;$155.8\pm0.6\pm0.05$\\</v>
      </c>
      <c r="I22" s="2">
        <v>9.2999999999999992E-3</v>
      </c>
      <c r="J22" s="2">
        <f t="shared" si="3"/>
        <v>2.9409182239565923E-3</v>
      </c>
      <c r="K22" s="2">
        <v>3.34</v>
      </c>
      <c r="L22" s="2">
        <f t="shared" si="1"/>
        <v>1.0562007384962386</v>
      </c>
      <c r="M22" s="2">
        <v>1.7809999999999999</v>
      </c>
      <c r="N22">
        <f t="shared" si="2"/>
        <v>0.56320165127598831</v>
      </c>
      <c r="P22" s="6">
        <v>1.7521</v>
      </c>
      <c r="Q22" s="1">
        <f t="shared" si="4"/>
        <v>1.752</v>
      </c>
    </row>
    <row r="23" spans="1:17" x14ac:dyDescent="0.3">
      <c r="A23" s="1">
        <v>1761</v>
      </c>
      <c r="B23" s="1" t="s">
        <v>46</v>
      </c>
      <c r="C23" s="1" t="s">
        <v>33</v>
      </c>
      <c r="D23" s="1" t="s">
        <v>72</v>
      </c>
      <c r="E23" s="1" t="s">
        <v>34</v>
      </c>
      <c r="F23" s="1" t="s">
        <v>72</v>
      </c>
      <c r="G23">
        <v>15</v>
      </c>
      <c r="H23" s="4" t="str">
        <f t="shared" si="0"/>
        <v>$1761\pm0.0017\pm0.005$&amp;$25.1\pm0.8\pm0.5$&amp;$163.1\pm0.8\pm0.05$\\</v>
      </c>
      <c r="I23" s="2">
        <v>5.4000000000000003E-3</v>
      </c>
      <c r="J23" s="2">
        <f t="shared" si="3"/>
        <v>1.7076299364909247E-3</v>
      </c>
      <c r="K23" s="2">
        <v>2.64</v>
      </c>
      <c r="L23" s="2">
        <f t="shared" si="1"/>
        <v>0.83484130228445208</v>
      </c>
      <c r="M23" s="2">
        <v>2.665</v>
      </c>
      <c r="N23">
        <f t="shared" si="2"/>
        <v>0.84274699643487305</v>
      </c>
      <c r="P23" s="7">
        <v>1.7605</v>
      </c>
      <c r="Q23" s="1">
        <f t="shared" si="4"/>
        <v>1.7609999999999999</v>
      </c>
    </row>
    <row r="24" spans="1:17" x14ac:dyDescent="0.3">
      <c r="A24" s="1">
        <v>1765</v>
      </c>
      <c r="B24" s="1" t="s">
        <v>20</v>
      </c>
      <c r="C24" s="1" t="s">
        <v>30</v>
      </c>
      <c r="D24" s="1" t="s">
        <v>24</v>
      </c>
      <c r="E24" s="1" t="s">
        <v>31</v>
      </c>
      <c r="F24" s="1" t="s">
        <v>72</v>
      </c>
      <c r="G24">
        <v>15</v>
      </c>
      <c r="H24" s="4" t="str">
        <f t="shared" si="0"/>
        <v>$1765\pm0.004\pm0.005$&amp;$20.1\pm0.7\pm0.5$&amp;$169.5\pm0.8\pm0.05$\\</v>
      </c>
      <c r="I24" s="2">
        <v>1.35E-2</v>
      </c>
      <c r="J24" s="2">
        <f t="shared" si="3"/>
        <v>4.2690748412273121E-3</v>
      </c>
      <c r="K24" s="2">
        <v>2.0699999999999998</v>
      </c>
      <c r="L24" s="2">
        <f t="shared" si="1"/>
        <v>0.65459147565485443</v>
      </c>
      <c r="M24" s="2">
        <v>2.4169999999999998</v>
      </c>
      <c r="N24">
        <f t="shared" si="2"/>
        <v>0.76432251046269717</v>
      </c>
      <c r="P24" s="6">
        <v>1.7650999999999999</v>
      </c>
      <c r="Q24" s="1">
        <f t="shared" si="4"/>
        <v>1.7649999999999999</v>
      </c>
    </row>
    <row r="25" spans="1:17" x14ac:dyDescent="0.3">
      <c r="A25" s="1">
        <v>1779</v>
      </c>
      <c r="B25" s="1" t="s">
        <v>187</v>
      </c>
      <c r="C25" s="1" t="s">
        <v>21</v>
      </c>
      <c r="D25" s="1" t="s">
        <v>22</v>
      </c>
      <c r="E25" s="1" t="s">
        <v>23</v>
      </c>
      <c r="F25" s="1" t="s">
        <v>72</v>
      </c>
      <c r="G25">
        <v>15</v>
      </c>
      <c r="H25" s="4" t="str">
        <f t="shared" si="0"/>
        <v>$1779\pm0.005\pm0.005$&amp;$18.7\pm0.4\pm0.5$&amp;$175.0\pm0.8\pm0.05$\\</v>
      </c>
      <c r="I25" s="2" t="s">
        <v>7</v>
      </c>
      <c r="J25" s="2">
        <f t="shared" si="3"/>
        <v>4.8382848200576199E-3</v>
      </c>
      <c r="K25" s="2">
        <v>1.39</v>
      </c>
      <c r="L25" s="2">
        <f t="shared" si="1"/>
        <v>0.4395565947634047</v>
      </c>
      <c r="M25" s="2">
        <v>2.609</v>
      </c>
      <c r="N25">
        <f t="shared" si="2"/>
        <v>0.82503824153793015</v>
      </c>
      <c r="P25" s="7">
        <v>1.7789999999999999</v>
      </c>
      <c r="Q25" s="1">
        <f t="shared" si="4"/>
        <v>1.7789999999999999</v>
      </c>
    </row>
    <row r="26" spans="1:17" x14ac:dyDescent="0.3">
      <c r="A26" s="1">
        <v>1785</v>
      </c>
      <c r="B26" s="1" t="s">
        <v>29</v>
      </c>
      <c r="C26" s="1" t="s">
        <v>26</v>
      </c>
      <c r="D26" s="1" t="s">
        <v>28</v>
      </c>
      <c r="E26" s="1" t="s">
        <v>27</v>
      </c>
      <c r="F26" s="1" t="s">
        <v>24</v>
      </c>
      <c r="G26">
        <v>22</v>
      </c>
      <c r="H26" s="4" t="str">
        <f t="shared" si="0"/>
        <v>$1785\pm0.003\pm0.005$&amp;$18.5\pm0.5\pm0.5$&amp;$175.4\pm0.7\pm0.05$\\</v>
      </c>
      <c r="I26" s="2">
        <v>8.6999999999999994E-3</v>
      </c>
      <c r="J26" s="2">
        <f t="shared" si="3"/>
        <v>2.7511815643464898E-3</v>
      </c>
      <c r="K26" s="2">
        <v>1.6</v>
      </c>
      <c r="L26" s="2">
        <f t="shared" si="1"/>
        <v>0.50596442562694066</v>
      </c>
      <c r="M26" s="2">
        <v>2.105</v>
      </c>
      <c r="N26">
        <f t="shared" si="2"/>
        <v>0.66565944746544381</v>
      </c>
      <c r="P26" s="6">
        <v>1.7847999999999999</v>
      </c>
      <c r="Q26" s="1">
        <f t="shared" si="4"/>
        <v>1.7849999999999999</v>
      </c>
    </row>
    <row r="42" spans="1:7" x14ac:dyDescent="0.3">
      <c r="A42">
        <v>1.6233</v>
      </c>
      <c r="B42">
        <v>1.5900000000000001E-2</v>
      </c>
      <c r="C42">
        <v>19.87</v>
      </c>
      <c r="D42">
        <v>1.3</v>
      </c>
      <c r="E42">
        <v>56.256999999999998</v>
      </c>
      <c r="F42">
        <v>1.3089999999999999</v>
      </c>
      <c r="G42">
        <v>15</v>
      </c>
    </row>
    <row r="43" spans="1:7" x14ac:dyDescent="0.3">
      <c r="A43">
        <v>1.6225000000000001</v>
      </c>
      <c r="B43">
        <v>1.17E-2</v>
      </c>
      <c r="C43">
        <v>21.6</v>
      </c>
      <c r="D43">
        <v>1.3</v>
      </c>
      <c r="E43">
        <v>56.929000000000002</v>
      </c>
      <c r="F43">
        <v>1.2310000000000001</v>
      </c>
      <c r="G43">
        <v>15</v>
      </c>
    </row>
    <row r="44" spans="1:7" x14ac:dyDescent="0.3">
      <c r="A44">
        <v>1.6195999999999999</v>
      </c>
      <c r="B44">
        <v>2.2700000000000001E-2</v>
      </c>
      <c r="C44">
        <v>20.329999999999998</v>
      </c>
      <c r="D44">
        <v>1.63</v>
      </c>
      <c r="E44">
        <v>57.414000000000001</v>
      </c>
      <c r="F44">
        <v>2.5179999999999998</v>
      </c>
      <c r="G44">
        <v>15</v>
      </c>
    </row>
    <row r="45" spans="1:7" x14ac:dyDescent="0.3">
      <c r="A45">
        <v>1.5925</v>
      </c>
      <c r="B45">
        <v>9.2999999999999992E-3</v>
      </c>
      <c r="C45">
        <v>15.93</v>
      </c>
      <c r="D45">
        <v>1.22</v>
      </c>
      <c r="E45">
        <v>57.774999999999999</v>
      </c>
      <c r="F45">
        <v>2.7469999999999999</v>
      </c>
      <c r="G45">
        <v>15</v>
      </c>
    </row>
    <row r="46" spans="1:7" x14ac:dyDescent="0.3">
      <c r="A46">
        <v>1.5624</v>
      </c>
      <c r="B46">
        <v>6.7000000000000002E-3</v>
      </c>
      <c r="C46">
        <v>13.69</v>
      </c>
      <c r="D46">
        <v>0.95</v>
      </c>
      <c r="E46">
        <v>58.844999999999999</v>
      </c>
      <c r="F46">
        <v>1.619</v>
      </c>
      <c r="G46">
        <v>16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"/>
  <sheetViews>
    <sheetView topLeftCell="K1" zoomScale="85" zoomScaleNormal="85" workbookViewId="0">
      <selection activeCell="S1" sqref="S1"/>
    </sheetView>
  </sheetViews>
  <sheetFormatPr defaultRowHeight="14.4" x14ac:dyDescent="0.3"/>
  <cols>
    <col min="1" max="1" width="11.109375" bestFit="1" customWidth="1"/>
    <col min="2" max="2" width="10" bestFit="1" customWidth="1"/>
    <col min="3" max="3" width="12.88671875" bestFit="1" customWidth="1"/>
    <col min="4" max="4" width="10.33203125" bestFit="1" customWidth="1"/>
    <col min="5" max="5" width="12.44140625" bestFit="1" customWidth="1"/>
    <col min="6" max="6" width="9.88671875" bestFit="1" customWidth="1"/>
    <col min="7" max="7" width="11.109375" bestFit="1" customWidth="1"/>
    <col min="8" max="8" width="11.33203125" bestFit="1" customWidth="1"/>
    <col min="9" max="9" width="11" bestFit="1" customWidth="1"/>
    <col min="10" max="10" width="63.6640625" bestFit="1" customWidth="1"/>
    <col min="19" max="19" width="117.441406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15</v>
      </c>
      <c r="H1" t="s">
        <v>16</v>
      </c>
      <c r="I1" t="s">
        <v>17</v>
      </c>
      <c r="J1" t="s">
        <v>18</v>
      </c>
      <c r="S1" t="s">
        <v>19</v>
      </c>
    </row>
    <row r="2" spans="1:19" x14ac:dyDescent="0.3">
      <c r="A2" s="1" t="s">
        <v>146</v>
      </c>
      <c r="B2" s="1" t="s">
        <v>115</v>
      </c>
      <c r="C2" s="1" t="s">
        <v>147</v>
      </c>
      <c r="D2" s="1" t="s">
        <v>68</v>
      </c>
      <c r="E2" s="1" t="s">
        <v>93</v>
      </c>
      <c r="F2" s="1" t="s">
        <v>45</v>
      </c>
      <c r="G2">
        <v>1.1999999999999999E-3</v>
      </c>
      <c r="H2">
        <v>0.7</v>
      </c>
      <c r="I2" s="5">
        <v>1065</v>
      </c>
      <c r="J2" t="str">
        <f>CONCATENATE("$",A2,"\pm",B2,"\pm0.005$","&amp;","$",C2,"\pm",D2,"\pm0.5$","&amp;","$",E2,"\pm",F2,"\pm0.05$","\\")</f>
        <v>$0.6060\pm0.0004\pm0.005$&amp;$19.3\pm0.2\pm0.5$&amp;$225.8\pm0.3\pm0.05$\\</v>
      </c>
      <c r="N2" s="1"/>
    </row>
    <row r="3" spans="1:19" x14ac:dyDescent="0.3">
      <c r="A3" s="1" t="s">
        <v>148</v>
      </c>
      <c r="B3" s="1" t="s">
        <v>99</v>
      </c>
      <c r="C3" s="1" t="s">
        <v>94</v>
      </c>
      <c r="D3" s="1" t="s">
        <v>128</v>
      </c>
      <c r="E3" s="1" t="s">
        <v>96</v>
      </c>
      <c r="F3" s="1" t="s">
        <v>28</v>
      </c>
      <c r="G3">
        <v>2E-3</v>
      </c>
      <c r="H3">
        <v>0.59</v>
      </c>
      <c r="I3" s="5">
        <v>1701</v>
      </c>
      <c r="J3" t="str">
        <f t="shared" ref="J3:J27" si="0">CONCATENATE("$",A3,"\pm",B3,"\pm0.005$","&amp;","$",C3,"\pm",D3,"\pm0.5$","&amp;","$",E3,"\pm",F3,"\pm0.05$","\\")</f>
        <v>$0.7615\pm0.0006\pm0.005$&amp;$20.93\pm0.19\pm0.5$&amp;$228.3\pm0.5\pm0.05$\\</v>
      </c>
      <c r="N3" s="1"/>
    </row>
    <row r="4" spans="1:19" x14ac:dyDescent="0.3">
      <c r="A4" s="1" t="s">
        <v>149</v>
      </c>
      <c r="B4" s="1" t="s">
        <v>115</v>
      </c>
      <c r="C4" s="1" t="s">
        <v>97</v>
      </c>
      <c r="D4" s="1" t="s">
        <v>45</v>
      </c>
      <c r="E4" s="1" t="s">
        <v>98</v>
      </c>
      <c r="F4" s="1" t="s">
        <v>45</v>
      </c>
      <c r="G4">
        <v>1.2999999999999999E-3</v>
      </c>
      <c r="H4">
        <v>0.83</v>
      </c>
      <c r="I4">
        <v>0.875</v>
      </c>
      <c r="J4" t="str">
        <f t="shared" si="0"/>
        <v>$0.8639\pm0.0004\pm0.005$&amp;$23.5\pm0.3\pm0.5$&amp;$223.9\pm0.3\pm0.05$\\</v>
      </c>
      <c r="N4" s="1"/>
    </row>
    <row r="5" spans="1:19" x14ac:dyDescent="0.3">
      <c r="A5" s="1" t="s">
        <v>150</v>
      </c>
      <c r="B5" s="1" t="s">
        <v>101</v>
      </c>
      <c r="C5" s="1" t="s">
        <v>100</v>
      </c>
      <c r="D5" s="1" t="s">
        <v>45</v>
      </c>
      <c r="E5" s="1" t="s">
        <v>151</v>
      </c>
      <c r="F5" s="1" t="s">
        <v>68</v>
      </c>
      <c r="G5">
        <v>2.3E-3</v>
      </c>
      <c r="H5">
        <v>0.96</v>
      </c>
      <c r="I5">
        <v>0.65300000000000002</v>
      </c>
      <c r="J5" t="str">
        <f t="shared" si="0"/>
        <v>$0.9596\pm0.0007\pm0.005$&amp;$25.7\pm0.3\pm0.5$&amp;$219.7\pm0.2\pm0.05$\\</v>
      </c>
      <c r="N5" s="1"/>
    </row>
    <row r="6" spans="1:19" x14ac:dyDescent="0.3">
      <c r="A6" s="1" t="s">
        <v>159</v>
      </c>
      <c r="B6" s="1" t="s">
        <v>112</v>
      </c>
      <c r="C6" s="1" t="s">
        <v>102</v>
      </c>
      <c r="D6" s="1" t="s">
        <v>22</v>
      </c>
      <c r="E6" s="1" t="s">
        <v>145</v>
      </c>
      <c r="F6" s="1" t="s">
        <v>144</v>
      </c>
      <c r="G6">
        <v>2.7000000000000001E-3</v>
      </c>
      <c r="H6">
        <v>1.22</v>
      </c>
      <c r="I6">
        <v>65.319999999999993</v>
      </c>
      <c r="J6" t="str">
        <f t="shared" si="0"/>
        <v>$1.0381\pm0.0009\pm0.005$&amp;$26.1\pm0.4\pm0.5$&amp;$230\pm20\pm0.05$\\</v>
      </c>
      <c r="N6" s="1"/>
    </row>
    <row r="7" spans="1:19" x14ac:dyDescent="0.3">
      <c r="A7" s="1" t="s">
        <v>160</v>
      </c>
      <c r="B7" s="1" t="s">
        <v>101</v>
      </c>
      <c r="C7" s="1" t="s">
        <v>103</v>
      </c>
      <c r="D7" s="1" t="s">
        <v>28</v>
      </c>
      <c r="E7" s="1" t="s">
        <v>104</v>
      </c>
      <c r="F7" s="1" t="s">
        <v>92</v>
      </c>
      <c r="G7">
        <v>2.2000000000000001E-3</v>
      </c>
      <c r="H7">
        <v>1.46</v>
      </c>
      <c r="I7">
        <v>0.56000000000000005</v>
      </c>
      <c r="J7" t="str">
        <f t="shared" si="0"/>
        <v>$1.1397\pm0.0007\pm0.005$&amp;$27.0\pm0.5\pm0.5$&amp;$215.72\pm0.18\pm0.05$\\</v>
      </c>
      <c r="N7" s="1"/>
    </row>
    <row r="8" spans="1:19" x14ac:dyDescent="0.3">
      <c r="A8" s="1" t="s">
        <v>161</v>
      </c>
      <c r="B8" s="1" t="s">
        <v>25</v>
      </c>
      <c r="C8" s="1" t="s">
        <v>105</v>
      </c>
      <c r="D8" s="1" t="s">
        <v>22</v>
      </c>
      <c r="E8" s="1" t="s">
        <v>106</v>
      </c>
      <c r="F8" s="1" t="s">
        <v>22</v>
      </c>
      <c r="G8">
        <v>6.7999999999999996E-3</v>
      </c>
      <c r="H8">
        <v>1.29</v>
      </c>
      <c r="I8" s="5">
        <v>1207</v>
      </c>
      <c r="J8" t="str">
        <f t="shared" si="0"/>
        <v>$1.191\pm0.002\pm0.005$&amp;$28.3\pm0.4\pm0.5$&amp;$218.2\pm0.4\pm0.05$\\</v>
      </c>
      <c r="N8" s="1"/>
    </row>
    <row r="9" spans="1:19" x14ac:dyDescent="0.3">
      <c r="A9" s="1" t="s">
        <v>162</v>
      </c>
      <c r="B9" s="1" t="s">
        <v>59</v>
      </c>
      <c r="C9" s="1" t="s">
        <v>107</v>
      </c>
      <c r="D9" s="1" t="s">
        <v>72</v>
      </c>
      <c r="E9" s="1" t="s">
        <v>108</v>
      </c>
      <c r="F9" s="1" t="s">
        <v>45</v>
      </c>
      <c r="G9">
        <v>5.7999999999999996E-3</v>
      </c>
      <c r="H9">
        <v>2.56</v>
      </c>
      <c r="I9" s="5">
        <v>1035</v>
      </c>
      <c r="J9" t="str">
        <f t="shared" si="0"/>
        <v>$1.2415\pm0.0018\pm0.005$&amp;$30.5\pm0.8\pm0.5$&amp;$221.1\pm0.3\pm0.05$\\</v>
      </c>
      <c r="N9" s="1"/>
    </row>
    <row r="10" spans="1:19" x14ac:dyDescent="0.3">
      <c r="A10" s="1" t="s">
        <v>163</v>
      </c>
      <c r="B10" s="1" t="s">
        <v>99</v>
      </c>
      <c r="C10" s="1" t="s">
        <v>50</v>
      </c>
      <c r="D10" s="1" t="s">
        <v>72</v>
      </c>
      <c r="E10" s="1" t="s">
        <v>109</v>
      </c>
      <c r="F10" s="1" t="s">
        <v>45</v>
      </c>
      <c r="G10">
        <v>1.8E-3</v>
      </c>
      <c r="H10">
        <v>2.46</v>
      </c>
      <c r="I10">
        <v>0.84599999999999997</v>
      </c>
      <c r="J10" t="str">
        <f t="shared" si="0"/>
        <v>$1.3141\pm0.0006\pm0.005$&amp;$34.9\pm0.8\pm0.5$&amp;$226.4\pm0.3\pm0.05$\\</v>
      </c>
      <c r="N10" s="1"/>
    </row>
    <row r="11" spans="1:19" x14ac:dyDescent="0.3">
      <c r="A11" s="1" t="s">
        <v>164</v>
      </c>
      <c r="B11" s="1" t="s">
        <v>101</v>
      </c>
      <c r="C11" s="1" t="s">
        <v>110</v>
      </c>
      <c r="D11" s="1" t="s">
        <v>24</v>
      </c>
      <c r="E11" s="1" t="s">
        <v>111</v>
      </c>
      <c r="F11" s="1" t="s">
        <v>68</v>
      </c>
      <c r="G11">
        <v>2.0999999999999999E-3</v>
      </c>
      <c r="H11">
        <v>2.19</v>
      </c>
      <c r="I11">
        <v>0.79</v>
      </c>
      <c r="J11" t="str">
        <f t="shared" si="0"/>
        <v>$1.3574\pm0.0007\pm0.005$&amp;$38.3\pm0.7\pm0.5$&amp;$230.9\pm0.2\pm0.05$\\</v>
      </c>
      <c r="N11" s="1"/>
    </row>
    <row r="12" spans="1:19" x14ac:dyDescent="0.3">
      <c r="A12" s="1" t="s">
        <v>165</v>
      </c>
      <c r="B12" s="1" t="s">
        <v>152</v>
      </c>
      <c r="C12" s="1" t="s">
        <v>113</v>
      </c>
      <c r="D12" s="1" t="s">
        <v>24</v>
      </c>
      <c r="E12" s="1" t="s">
        <v>114</v>
      </c>
      <c r="F12" s="1" t="s">
        <v>45</v>
      </c>
      <c r="G12">
        <v>3.3E-3</v>
      </c>
      <c r="H12">
        <v>2.33</v>
      </c>
      <c r="I12" s="5">
        <v>1035</v>
      </c>
      <c r="J12" t="str">
        <f t="shared" si="0"/>
        <v>$1.3987\pm0.0010\pm0.005$&amp;$41.5\pm0.7\pm0.5$&amp;$236.4\pm0.3\pm0.05$\\</v>
      </c>
      <c r="N12" s="1"/>
    </row>
    <row r="13" spans="1:19" x14ac:dyDescent="0.3">
      <c r="A13" s="1" t="s">
        <v>166</v>
      </c>
      <c r="B13" s="1" t="s">
        <v>99</v>
      </c>
      <c r="C13" s="1" t="s">
        <v>116</v>
      </c>
      <c r="D13" s="1" t="s">
        <v>32</v>
      </c>
      <c r="E13" s="1" t="s">
        <v>153</v>
      </c>
      <c r="F13" s="1" t="s">
        <v>68</v>
      </c>
      <c r="G13">
        <v>1.8E-3</v>
      </c>
      <c r="H13">
        <v>1.81</v>
      </c>
      <c r="I13">
        <v>0.66300000000000003</v>
      </c>
      <c r="J13" t="str">
        <f t="shared" si="0"/>
        <v>$1.4503\pm0.0006\pm0.005$&amp;$43.5\pm0.6\pm0.5$&amp;$244.3\pm0.2\pm0.05$\\</v>
      </c>
      <c r="N13" s="1"/>
    </row>
    <row r="14" spans="1:19" x14ac:dyDescent="0.3">
      <c r="A14" s="1" t="s">
        <v>167</v>
      </c>
      <c r="B14" s="1" t="s">
        <v>25</v>
      </c>
      <c r="C14" s="1" t="s">
        <v>117</v>
      </c>
      <c r="D14" s="1" t="s">
        <v>32</v>
      </c>
      <c r="E14" s="1" t="s">
        <v>118</v>
      </c>
      <c r="F14" s="1" t="s">
        <v>22</v>
      </c>
      <c r="G14">
        <v>6.3E-3</v>
      </c>
      <c r="H14">
        <v>2</v>
      </c>
      <c r="I14" s="5">
        <v>1303</v>
      </c>
      <c r="J14" t="str">
        <f t="shared" si="0"/>
        <v>$1.520\pm0.002\pm0.005$&amp;$43.0\pm0.6\pm0.5$&amp;$255.3\pm0.4\pm0.05$\\</v>
      </c>
      <c r="N14" s="1"/>
    </row>
    <row r="15" spans="1:19" x14ac:dyDescent="0.3">
      <c r="A15" s="1" t="s">
        <v>168</v>
      </c>
      <c r="B15" s="1" t="s">
        <v>112</v>
      </c>
      <c r="C15" s="1" t="s">
        <v>119</v>
      </c>
      <c r="D15" s="1" t="s">
        <v>32</v>
      </c>
      <c r="E15" s="1" t="s">
        <v>120</v>
      </c>
      <c r="F15" s="1" t="s">
        <v>45</v>
      </c>
      <c r="G15">
        <v>2.8E-3</v>
      </c>
      <c r="H15">
        <v>1.94</v>
      </c>
      <c r="I15">
        <v>0.86399999999999999</v>
      </c>
      <c r="J15" t="str">
        <f t="shared" si="0"/>
        <v>$1.5832\pm0.0009\pm0.005$&amp;$42.9\pm0.6\pm0.5$&amp;$267.4\pm0.3\pm0.05$\\</v>
      </c>
      <c r="N15" s="1"/>
    </row>
    <row r="16" spans="1:19" x14ac:dyDescent="0.3">
      <c r="A16" s="1" t="s">
        <v>169</v>
      </c>
      <c r="B16" s="1" t="s">
        <v>46</v>
      </c>
      <c r="C16" s="1" t="s">
        <v>121</v>
      </c>
      <c r="D16" s="1" t="s">
        <v>24</v>
      </c>
      <c r="E16" s="1" t="s">
        <v>122</v>
      </c>
      <c r="F16" s="1" t="s">
        <v>45</v>
      </c>
      <c r="G16">
        <v>5.3E-3</v>
      </c>
      <c r="H16">
        <v>2.25</v>
      </c>
      <c r="I16">
        <v>0.92400000000000004</v>
      </c>
      <c r="J16" t="str">
        <f t="shared" si="0"/>
        <v>$1.6479\pm0.0017\pm0.005$&amp;$43.7\pm0.7\pm0.5$&amp;$279.1\pm0.3\pm0.05$\\</v>
      </c>
      <c r="N16" s="1"/>
    </row>
    <row r="17" spans="1:14" x14ac:dyDescent="0.3">
      <c r="A17" s="1" t="s">
        <v>170</v>
      </c>
      <c r="B17" s="1" t="s">
        <v>25</v>
      </c>
      <c r="C17" s="1" t="s">
        <v>123</v>
      </c>
      <c r="D17" s="1" t="s">
        <v>24</v>
      </c>
      <c r="E17" s="1" t="s">
        <v>124</v>
      </c>
      <c r="F17" s="1" t="s">
        <v>68</v>
      </c>
      <c r="G17">
        <v>7.4999999999999997E-3</v>
      </c>
      <c r="H17">
        <v>2.09</v>
      </c>
      <c r="I17">
        <v>0.78500000000000003</v>
      </c>
      <c r="J17" t="str">
        <f t="shared" si="0"/>
        <v>$1.703\pm0.002\pm0.005$&amp;$41.9\pm0.7\pm0.5$&amp;$288.4\pm0.2\pm0.05$\\</v>
      </c>
      <c r="N17" s="1"/>
    </row>
    <row r="18" spans="1:14" x14ac:dyDescent="0.3">
      <c r="A18" s="1" t="s">
        <v>171</v>
      </c>
      <c r="B18" s="1" t="s">
        <v>86</v>
      </c>
      <c r="C18" s="1" t="s">
        <v>125</v>
      </c>
      <c r="D18" s="1" t="s">
        <v>32</v>
      </c>
      <c r="E18" s="1" t="s">
        <v>126</v>
      </c>
      <c r="F18" s="1" t="s">
        <v>45</v>
      </c>
      <c r="G18">
        <v>3.3999999999999998E-3</v>
      </c>
      <c r="H18">
        <v>1.78</v>
      </c>
      <c r="I18">
        <v>0.96599999999999997</v>
      </c>
      <c r="J18" t="str">
        <f t="shared" si="0"/>
        <v>$1.7535\pm0.0011\pm0.005$&amp;$38.8\pm0.6\pm0.5$&amp;$298.1\pm0.3\pm0.05$\\</v>
      </c>
      <c r="N18" s="1"/>
    </row>
    <row r="19" spans="1:14" x14ac:dyDescent="0.3">
      <c r="A19" s="1" t="s">
        <v>172</v>
      </c>
      <c r="B19" s="1" t="s">
        <v>29</v>
      </c>
      <c r="C19" s="1" t="s">
        <v>127</v>
      </c>
      <c r="D19" s="1" t="s">
        <v>51</v>
      </c>
      <c r="E19" s="1" t="s">
        <v>154</v>
      </c>
      <c r="F19" s="1" t="s">
        <v>68</v>
      </c>
      <c r="G19">
        <v>8.0999999999999996E-3</v>
      </c>
      <c r="H19">
        <v>3.51</v>
      </c>
      <c r="I19">
        <v>0.73499999999999999</v>
      </c>
      <c r="J19" t="str">
        <f t="shared" si="0"/>
        <v>$1.805\pm0.003\pm0.005$&amp;$36.8\pm1.1\pm0.5$&amp;$306.4\pm0.2\pm0.05$\\</v>
      </c>
      <c r="N19" s="1"/>
    </row>
    <row r="20" spans="1:14" x14ac:dyDescent="0.3">
      <c r="A20" s="1" t="s">
        <v>173</v>
      </c>
      <c r="B20" s="1" t="s">
        <v>29</v>
      </c>
      <c r="C20" s="1" t="s">
        <v>129</v>
      </c>
      <c r="D20" s="1" t="s">
        <v>32</v>
      </c>
      <c r="E20" s="1" t="s">
        <v>130</v>
      </c>
      <c r="F20" s="1" t="s">
        <v>45</v>
      </c>
      <c r="G20">
        <v>8.6999999999999994E-3</v>
      </c>
      <c r="H20">
        <v>2.04</v>
      </c>
      <c r="I20">
        <v>0.85199999999999998</v>
      </c>
      <c r="J20" t="str">
        <f t="shared" si="0"/>
        <v>$1.857\pm0.003\pm0.005$&amp;$34.2\pm0.6\pm0.5$&amp;$315.4\pm0.3\pm0.05$\\</v>
      </c>
      <c r="N20" s="1"/>
    </row>
    <row r="21" spans="1:14" x14ac:dyDescent="0.3">
      <c r="A21" s="1" t="s">
        <v>174</v>
      </c>
      <c r="B21" s="1" t="s">
        <v>89</v>
      </c>
      <c r="C21" s="1" t="s">
        <v>131</v>
      </c>
      <c r="D21" s="1" t="s">
        <v>22</v>
      </c>
      <c r="E21" s="1" t="s">
        <v>132</v>
      </c>
      <c r="F21" s="1" t="s">
        <v>45</v>
      </c>
      <c r="G21">
        <v>4.1999999999999997E-3</v>
      </c>
      <c r="H21">
        <v>1.19</v>
      </c>
      <c r="I21">
        <v>0.84899999999999998</v>
      </c>
      <c r="J21" t="str">
        <f t="shared" si="0"/>
        <v>$1.9321\pm0.0013\pm0.005$&amp;$31.1\pm0.4\pm0.5$&amp;$326.5\pm0.3\pm0.05$\\</v>
      </c>
      <c r="N21" s="1"/>
    </row>
    <row r="22" spans="1:14" x14ac:dyDescent="0.3">
      <c r="A22" s="1" t="s">
        <v>175</v>
      </c>
      <c r="B22" s="1" t="s">
        <v>152</v>
      </c>
      <c r="C22" s="1" t="s">
        <v>133</v>
      </c>
      <c r="D22" s="1" t="s">
        <v>45</v>
      </c>
      <c r="E22" s="1" t="s">
        <v>134</v>
      </c>
      <c r="F22" s="1" t="s">
        <v>45</v>
      </c>
      <c r="G22">
        <v>3.3E-3</v>
      </c>
      <c r="H22">
        <v>1.06</v>
      </c>
      <c r="I22" s="5">
        <v>1106</v>
      </c>
      <c r="J22" t="str">
        <f t="shared" si="0"/>
        <v>$1.9859\pm0.0010\pm0.005$&amp;$27.6\pm0.3\pm0.5$&amp;$334.3\pm0.3\pm0.05$\\</v>
      </c>
      <c r="N22" s="1"/>
    </row>
    <row r="23" spans="1:14" x14ac:dyDescent="0.3">
      <c r="A23" s="1" t="s">
        <v>176</v>
      </c>
      <c r="B23" s="1" t="s">
        <v>56</v>
      </c>
      <c r="C23" s="1" t="s">
        <v>155</v>
      </c>
      <c r="D23" s="1" t="s">
        <v>68</v>
      </c>
      <c r="E23" s="1" t="s">
        <v>135</v>
      </c>
      <c r="F23" s="1" t="s">
        <v>45</v>
      </c>
      <c r="G23">
        <v>6.1000000000000004E-3</v>
      </c>
      <c r="H23">
        <v>0.64</v>
      </c>
      <c r="I23">
        <v>0.94799999999999995</v>
      </c>
      <c r="J23" t="str">
        <f t="shared" si="0"/>
        <v>$2.085\pm0.0019\pm0.005$&amp;$24.1\pm0.2\pm0.5$&amp;$346.4\pm0.3\pm0.05$\\</v>
      </c>
      <c r="N23" s="1"/>
    </row>
    <row r="24" spans="1:14" x14ac:dyDescent="0.3">
      <c r="A24" s="1" t="s">
        <v>177</v>
      </c>
      <c r="B24" s="1" t="s">
        <v>56</v>
      </c>
      <c r="C24" s="1" t="s">
        <v>136</v>
      </c>
      <c r="D24" s="1" t="s">
        <v>68</v>
      </c>
      <c r="E24" s="1" t="s">
        <v>137</v>
      </c>
      <c r="F24" s="1" t="s">
        <v>156</v>
      </c>
      <c r="G24">
        <v>5.8999999999999999E-3</v>
      </c>
      <c r="H24">
        <v>0.76</v>
      </c>
      <c r="I24">
        <v>0.51400000000000001</v>
      </c>
      <c r="J24" t="str">
        <f t="shared" si="0"/>
        <v>$2.2387\pm0.0019\pm0.005$&amp;$18.0\pm0.2\pm0.5$&amp;$1.72\pm0.16\pm0.05$\\</v>
      </c>
    </row>
    <row r="25" spans="1:14" x14ac:dyDescent="0.3">
      <c r="A25" s="1" t="s">
        <v>178</v>
      </c>
      <c r="B25" s="1" t="s">
        <v>25</v>
      </c>
      <c r="C25" s="1" t="s">
        <v>138</v>
      </c>
      <c r="D25" s="1" t="s">
        <v>45</v>
      </c>
      <c r="E25" s="1" t="s">
        <v>157</v>
      </c>
      <c r="F25" s="1" t="s">
        <v>45</v>
      </c>
      <c r="G25">
        <v>7.4000000000000003E-3</v>
      </c>
      <c r="H25">
        <v>1.1000000000000001</v>
      </c>
      <c r="I25">
        <v>0.82499999999999996</v>
      </c>
      <c r="J25" t="str">
        <f t="shared" si="0"/>
        <v>$2.336\pm0.002\pm0.005$&amp;$14.7\pm0.3\pm0.5$&amp;$10.0\pm0.3\pm0.05$\\</v>
      </c>
    </row>
    <row r="26" spans="1:14" x14ac:dyDescent="0.3">
      <c r="A26" s="1" t="s">
        <v>179</v>
      </c>
      <c r="B26" s="1" t="s">
        <v>158</v>
      </c>
      <c r="C26" s="1" t="s">
        <v>140</v>
      </c>
      <c r="D26" s="1" t="s">
        <v>95</v>
      </c>
      <c r="E26" s="1" t="s">
        <v>141</v>
      </c>
      <c r="F26" s="1" t="s">
        <v>32</v>
      </c>
      <c r="G26">
        <v>3.3799999999999997E-2</v>
      </c>
      <c r="H26">
        <v>0.46</v>
      </c>
      <c r="I26" s="5">
        <v>1913</v>
      </c>
      <c r="J26" t="str">
        <f t="shared" si="0"/>
        <v>$2.486\pm0.011\pm0.005$&amp;$12.27\pm0.15\pm0.5$&amp;$24.2\pm0.6\pm0.05$\\</v>
      </c>
    </row>
    <row r="27" spans="1:14" x14ac:dyDescent="0.3">
      <c r="A27" s="1" t="s">
        <v>180</v>
      </c>
      <c r="B27" s="1" t="s">
        <v>139</v>
      </c>
      <c r="C27" s="1" t="s">
        <v>142</v>
      </c>
      <c r="D27" s="1" t="s">
        <v>45</v>
      </c>
      <c r="E27" s="1" t="s">
        <v>143</v>
      </c>
      <c r="F27" s="1" t="s">
        <v>36</v>
      </c>
      <c r="G27">
        <v>2.8799999999999999E-2</v>
      </c>
      <c r="H27">
        <v>1.03</v>
      </c>
      <c r="I27" s="5">
        <v>2775</v>
      </c>
      <c r="J27" t="str">
        <f t="shared" si="0"/>
        <v>$2.698\pm0.009\pm0.005$&amp;$8.7\pm0.3\pm0.5$&amp;$52.4\pm0.9\pm0.05$\\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MyStuff</dc:creator>
  <cp:lastModifiedBy>Ruben Van der Borght</cp:lastModifiedBy>
  <dcterms:created xsi:type="dcterms:W3CDTF">2021-12-06T08:13:06Z</dcterms:created>
  <dcterms:modified xsi:type="dcterms:W3CDTF">2021-12-12T23:55:36Z</dcterms:modified>
</cp:coreProperties>
</file>