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39940" windowHeight="19440" activeTab="2"/>
  </bookViews>
  <sheets>
    <sheet name="Elemental C" sheetId="1" r:id="rId1"/>
    <sheet name="Elemental J" sheetId="2" r:id="rId2"/>
    <sheet name="Elemental EJ" sheetId="3" r:id="rId3"/>
    <sheet name="ChuuninValues" sheetId="4" r:id="rId4"/>
    <sheet name="JouninValues" sheetId="5" r:id="rId5"/>
    <sheet name="EJValues" sheetId="6" r:id="rId6"/>
    <sheet name="Sheet1" sheetId="7" r:id="rId7"/>
  </sheets>
  <definedNames>
    <definedName name="_xlnm._FilterDatabase" localSheetId="6" hidden="1">Sheet1!$F$1:$F$101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27" i="7" l="1"/>
  <c r="W125" i="7"/>
  <c r="Y127" i="7"/>
  <c r="W126" i="7"/>
  <c r="X126" i="7"/>
  <c r="G118" i="7"/>
  <c r="G119" i="7"/>
  <c r="M118" i="7"/>
  <c r="F118" i="7"/>
  <c r="F119" i="7"/>
  <c r="M117" i="7"/>
  <c r="F80" i="7"/>
  <c r="F81" i="7"/>
  <c r="F78" i="7"/>
  <c r="F77" i="7"/>
  <c r="F74" i="7"/>
  <c r="F73" i="7"/>
  <c r="F63" i="7"/>
  <c r="F72" i="7"/>
  <c r="F69" i="7"/>
  <c r="F68" i="7"/>
  <c r="F66" i="7"/>
  <c r="F59" i="7"/>
  <c r="F48" i="7"/>
  <c r="L29" i="7"/>
  <c r="L45" i="7"/>
  <c r="L47" i="7"/>
  <c r="M29" i="7"/>
  <c r="M45" i="7"/>
  <c r="M47" i="7"/>
  <c r="F44" i="7"/>
  <c r="F42" i="7"/>
  <c r="F40" i="7"/>
  <c r="F38" i="7"/>
  <c r="F37" i="7"/>
  <c r="F34" i="7"/>
  <c r="F30" i="7"/>
  <c r="F28" i="7"/>
  <c r="F24" i="7"/>
  <c r="F23" i="7"/>
  <c r="F19" i="7"/>
  <c r="F10" i="7"/>
  <c r="P28" i="6"/>
  <c r="O28" i="6"/>
  <c r="P26" i="6"/>
  <c r="O26" i="6"/>
  <c r="P24" i="6"/>
  <c r="O24" i="6"/>
  <c r="P22" i="6"/>
  <c r="O22" i="6"/>
  <c r="O14" i="6"/>
  <c r="M14" i="6"/>
  <c r="N14" i="6"/>
  <c r="L14" i="6"/>
  <c r="K14" i="6"/>
  <c r="J14" i="6"/>
  <c r="O13" i="6"/>
  <c r="M13" i="6"/>
  <c r="N13" i="6"/>
  <c r="L13" i="6"/>
  <c r="K13" i="6"/>
  <c r="J13" i="6"/>
  <c r="O12" i="6"/>
  <c r="M12" i="6"/>
  <c r="N12" i="6"/>
  <c r="L12" i="6"/>
  <c r="K12" i="6"/>
  <c r="J12" i="6"/>
  <c r="S11" i="6"/>
  <c r="R11" i="6"/>
  <c r="Q11" i="6"/>
  <c r="P11" i="6"/>
  <c r="O11" i="6"/>
  <c r="M11" i="6"/>
  <c r="N11" i="6"/>
  <c r="L11" i="6"/>
  <c r="K11" i="6"/>
  <c r="J11" i="6"/>
  <c r="S10" i="6"/>
  <c r="R10" i="6"/>
  <c r="Q10" i="6"/>
  <c r="P10" i="6"/>
  <c r="O10" i="6"/>
  <c r="M10" i="6"/>
  <c r="N10" i="6"/>
  <c r="L10" i="6"/>
  <c r="K10" i="6"/>
  <c r="J10" i="6"/>
  <c r="S9" i="6"/>
  <c r="R9" i="6"/>
  <c r="Q9" i="6"/>
  <c r="P9" i="6"/>
  <c r="M9" i="6"/>
  <c r="N9" i="6"/>
  <c r="L9" i="6"/>
  <c r="K9" i="6"/>
  <c r="J9" i="6"/>
  <c r="S8" i="6"/>
  <c r="R8" i="6"/>
  <c r="Q8" i="6"/>
  <c r="P8" i="6"/>
  <c r="M8" i="6"/>
  <c r="N8" i="6"/>
  <c r="L8" i="6"/>
  <c r="K8" i="6"/>
  <c r="J8" i="6"/>
  <c r="S7" i="6"/>
  <c r="R7" i="6"/>
  <c r="Q7" i="6"/>
  <c r="P7" i="6"/>
  <c r="M7" i="6"/>
  <c r="N7" i="6"/>
  <c r="L7" i="6"/>
  <c r="K7" i="6"/>
  <c r="J7" i="6"/>
  <c r="S6" i="6"/>
  <c r="R6" i="6"/>
  <c r="Q6" i="6"/>
  <c r="P6" i="6"/>
  <c r="M6" i="6"/>
  <c r="O6" i="6"/>
  <c r="N6" i="6"/>
  <c r="L6" i="6"/>
  <c r="K6" i="6"/>
  <c r="J6" i="6"/>
  <c r="S5" i="6"/>
  <c r="R5" i="6"/>
  <c r="Q5" i="6"/>
  <c r="P5" i="6"/>
  <c r="M5" i="6"/>
  <c r="O7" i="6"/>
  <c r="L5" i="6"/>
  <c r="K5" i="6"/>
  <c r="J5" i="6"/>
  <c r="S4" i="6"/>
  <c r="R4" i="6"/>
  <c r="Q4" i="6"/>
  <c r="P4" i="6"/>
  <c r="O4" i="6"/>
  <c r="M4" i="6"/>
  <c r="N4" i="6"/>
  <c r="L4" i="6"/>
  <c r="K4" i="6"/>
  <c r="J4" i="6"/>
  <c r="S3" i="6"/>
  <c r="R3" i="6"/>
  <c r="Q3" i="6"/>
  <c r="P3" i="6"/>
  <c r="O3" i="6"/>
  <c r="M3" i="6"/>
  <c r="N3" i="6"/>
  <c r="L3" i="6"/>
  <c r="K3" i="6"/>
  <c r="J3" i="6"/>
  <c r="N2" i="6"/>
  <c r="N29" i="5"/>
  <c r="M29" i="5"/>
  <c r="N27" i="5"/>
  <c r="M27" i="5"/>
  <c r="N25" i="5"/>
  <c r="M25" i="5"/>
  <c r="N23" i="5"/>
  <c r="M23" i="5"/>
  <c r="N14" i="5"/>
  <c r="N13" i="5"/>
  <c r="N12" i="5"/>
  <c r="N11" i="5"/>
  <c r="N10" i="5"/>
  <c r="N9" i="5"/>
  <c r="N8" i="5"/>
  <c r="N7" i="5"/>
  <c r="N6" i="5"/>
  <c r="O5" i="5"/>
  <c r="N5" i="5"/>
  <c r="O4" i="5"/>
  <c r="N4" i="5"/>
  <c r="O3" i="5"/>
  <c r="N3" i="5"/>
  <c r="P18" i="4"/>
  <c r="P19" i="4"/>
  <c r="N14" i="4"/>
  <c r="N13" i="4"/>
  <c r="N12" i="4"/>
  <c r="N11" i="4"/>
  <c r="N10" i="4"/>
  <c r="N9" i="4"/>
  <c r="N8" i="4"/>
  <c r="N7" i="4"/>
  <c r="O6" i="4"/>
  <c r="N6" i="4"/>
  <c r="O5" i="4"/>
  <c r="N5" i="4"/>
  <c r="O4" i="4"/>
  <c r="N4" i="4"/>
  <c r="O3" i="4"/>
  <c r="N3" i="4"/>
  <c r="N2" i="4"/>
  <c r="I34" i="4"/>
  <c r="O8" i="6"/>
  <c r="N5" i="6"/>
  <c r="O5" i="6"/>
  <c r="O9" i="6"/>
  <c r="X127" i="7"/>
</calcChain>
</file>

<file path=xl/sharedStrings.xml><?xml version="1.0" encoding="utf-8"?>
<sst xmlns="http://schemas.openxmlformats.org/spreadsheetml/2006/main" count="5908" uniqueCount="697">
  <si>
    <t>Taijutsu</t>
  </si>
  <si>
    <t>Type</t>
  </si>
  <si>
    <t>Effect</t>
  </si>
  <si>
    <t>Effect 2</t>
  </si>
  <si>
    <t>Effect 3</t>
  </si>
  <si>
    <t>General 1</t>
  </si>
  <si>
    <t>Dam</t>
  </si>
  <si>
    <t>Effect 1</t>
  </si>
  <si>
    <t>Total</t>
  </si>
  <si>
    <t>E1</t>
  </si>
  <si>
    <t>E2</t>
  </si>
  <si>
    <t>E3</t>
  </si>
  <si>
    <t>Palm Style: Fire Disk</t>
  </si>
  <si>
    <t>Normal</t>
  </si>
  <si>
    <t>DEFU</t>
  </si>
  <si>
    <t>Intelligence</t>
  </si>
  <si>
    <t>DAM:CALC:9577:28.8:intelligence:strength</t>
  </si>
  <si>
    <t>Flaming Gut Kick</t>
  </si>
  <si>
    <t>DEFD</t>
  </si>
  <si>
    <t>Str u</t>
  </si>
  <si>
    <t>NFLE</t>
  </si>
  <si>
    <t>Speed</t>
  </si>
  <si>
    <t>DAM:CALC:9577:28.8:speed:strength</t>
  </si>
  <si>
    <t>NFLE:opponent:25:0.25:1:3</t>
  </si>
  <si>
    <t>x</t>
  </si>
  <si>
    <t>Flare Punch</t>
  </si>
  <si>
    <t>RDAM</t>
  </si>
  <si>
    <t>Stun</t>
  </si>
  <si>
    <t>Willlpower</t>
  </si>
  <si>
    <t>DAM:CALC:7657:28.8:willpower:strength</t>
  </si>
  <si>
    <t>STUN:opponent:1:1:0:0.01875</t>
  </si>
  <si>
    <t>Fiery Combo</t>
  </si>
  <si>
    <t>Special</t>
  </si>
  <si>
    <t>OFFU</t>
  </si>
  <si>
    <t>Strength</t>
  </si>
  <si>
    <t>DAM:CALC:8617:38.4:strength:strength</t>
  </si>
  <si>
    <t>Razor Kick</t>
  </si>
  <si>
    <t>ARDEC</t>
  </si>
  <si>
    <t>DAM:CALC:8617:28.8:intelligence:strength</t>
  </si>
  <si>
    <t>Cranial Abuse</t>
  </si>
  <si>
    <t>Int D</t>
  </si>
  <si>
    <t>DAM:CALC:10537:19.2:speed:strength</t>
  </si>
  <si>
    <t>Whirling Kick Combo</t>
  </si>
  <si>
    <t>Spd U</t>
  </si>
  <si>
    <t>DAM:CALC:9577:28.8:willpower:strength</t>
  </si>
  <si>
    <t>Resonating Strike</t>
  </si>
  <si>
    <t>OFFD</t>
  </si>
  <si>
    <t>Siphon</t>
  </si>
  <si>
    <t>DAM:CALC:7657:38.4:strength:strength</t>
  </si>
  <si>
    <t>Palm Style: Joint Strike</t>
  </si>
  <si>
    <t>Str D</t>
  </si>
  <si>
    <t>DAM:CALC:7657:38.4:intelligence:strength</t>
  </si>
  <si>
    <t>Bolt Smash</t>
  </si>
  <si>
    <t>Vortex Bolt</t>
  </si>
  <si>
    <t>Recoil</t>
  </si>
  <si>
    <t>DAM:CALC:12457:19.2:willpower:strength</t>
  </si>
  <si>
    <t>REC:DAM:5:0.0</t>
  </si>
  <si>
    <t>Piercing Strike</t>
  </si>
  <si>
    <t>DAM:CALC:6697:48:strength:strength</t>
  </si>
  <si>
    <t>Stone Grasp</t>
  </si>
  <si>
    <t>Spd D</t>
  </si>
  <si>
    <t>Mayhem Assault</t>
  </si>
  <si>
    <t>Impact Boulder</t>
  </si>
  <si>
    <t>Str U</t>
  </si>
  <si>
    <t>Spire Dance</t>
  </si>
  <si>
    <t>Surfing Straight</t>
  </si>
  <si>
    <t>Hydroflow Beating</t>
  </si>
  <si>
    <t>Blinding Flow</t>
  </si>
  <si>
    <t>Tsunami Legdrop</t>
  </si>
  <si>
    <t>Ninjutsu</t>
  </si>
  <si>
    <t>Burning Chain</t>
  </si>
  <si>
    <t>Rec</t>
  </si>
  <si>
    <t>DAM:CALC:8617:19.2:speed:intelligence</t>
  </si>
  <si>
    <t>REC:DAM:2.5:0.025</t>
  </si>
  <si>
    <t>Fireball</t>
  </si>
  <si>
    <t>DAM:CALC:8617:19.2:willpower:intelligence</t>
  </si>
  <si>
    <t>Engulfing Fire</t>
  </si>
  <si>
    <t>DAM:CALC:6697:19.2:strength:intelligence</t>
  </si>
  <si>
    <t>Surging Flame</t>
  </si>
  <si>
    <t>DAM:CALC:4777:38.4:intelligence:intelligence</t>
  </si>
  <si>
    <t>Blast Cut</t>
  </si>
  <si>
    <t>DAM:CALC:6697:19.2:speed:intelligence</t>
  </si>
  <si>
    <t>Wind Pillar</t>
  </si>
  <si>
    <t>ARINC</t>
  </si>
  <si>
    <t>DAM:CALC:6697:19.2:willpower:intelligence</t>
  </si>
  <si>
    <t>Perception</t>
  </si>
  <si>
    <t>Int U</t>
  </si>
  <si>
    <t>Thunderous Roar</t>
  </si>
  <si>
    <t>Static Insight</t>
  </si>
  <si>
    <t>DAM:CALC:10537:0:speed:intelligence</t>
  </si>
  <si>
    <t>Static Armor</t>
  </si>
  <si>
    <t>DAM:CALC:8617:9.6:willpower:intelligence</t>
  </si>
  <si>
    <t>Thunderbolt</t>
  </si>
  <si>
    <t>Will D</t>
  </si>
  <si>
    <t>Lightning Scissor</t>
  </si>
  <si>
    <t>DAM:CALC:3817:38.4:intelligence:intelligence</t>
  </si>
  <si>
    <t>Greater Burden</t>
  </si>
  <si>
    <t>Spire Array</t>
  </si>
  <si>
    <t>Granite Spire</t>
  </si>
  <si>
    <t>Earth Form: Golem</t>
  </si>
  <si>
    <t>STUP:user:PERC:intelligence:2:2:3:0.03</t>
  </si>
  <si>
    <t>Water Cannon</t>
  </si>
  <si>
    <t>DAM:CALC:4777:38.4:speed:intelligence</t>
  </si>
  <si>
    <t>Grasping Tides</t>
  </si>
  <si>
    <t>DAM:CALC:10537:0:willpower:intelligence</t>
  </si>
  <si>
    <t>Blast Bubble</t>
  </si>
  <si>
    <t>DAM:CALC:9577:9.6:strength:intelligence</t>
  </si>
  <si>
    <t>Geyser Strike</t>
  </si>
  <si>
    <t>DAM:CALC:5737:28.8:intelligence:intelligence</t>
  </si>
  <si>
    <t>Weapon</t>
  </si>
  <si>
    <t>Spark Spray</t>
  </si>
  <si>
    <t>Willpower</t>
  </si>
  <si>
    <t>DAM:CALC:8617:19.2:willpower:speed</t>
  </si>
  <si>
    <t>Cut and Burn</t>
  </si>
  <si>
    <t>DAM:CALC:7657:28.8:strength:speed</t>
  </si>
  <si>
    <t>Daggers of Amaterasu</t>
  </si>
  <si>
    <t>DAM:CALC:8617:19.2:intelligence:speed</t>
  </si>
  <si>
    <t>Arc Shimmer</t>
  </si>
  <si>
    <t>DAM:CALC:8617:19.2:speed:speed</t>
  </si>
  <si>
    <t>Backtrack Blades</t>
  </si>
  <si>
    <t>DAM:CALC:8617:28.8:willpower:speed</t>
  </si>
  <si>
    <t>Shadowwind Cut</t>
  </si>
  <si>
    <t>DAM:CALC:10537:0:strength:speed</t>
  </si>
  <si>
    <t>Wind Shield</t>
  </si>
  <si>
    <t>StunR</t>
  </si>
  <si>
    <t>STUNR:user:1:4:75:0</t>
  </si>
  <si>
    <t>Momentum Twister</t>
  </si>
  <si>
    <t>RDAM:opponent:TSTA:3:3:DAM:0:0.0136</t>
  </si>
  <si>
    <t>Live Wire</t>
  </si>
  <si>
    <t>Shatterstrike</t>
  </si>
  <si>
    <t>DAM:CALC:9577:9.6:strength:speed</t>
  </si>
  <si>
    <t>Lightning Rod</t>
  </si>
  <si>
    <t>Numbing Darts</t>
  </si>
  <si>
    <t>DAM:CALC:7657:28.8:speed:speed</t>
  </si>
  <si>
    <t>Earth Shield</t>
  </si>
  <si>
    <t>Crumbling Fissure</t>
  </si>
  <si>
    <t>DAM:CALC:8617:19.2:strength:speed</t>
  </si>
  <si>
    <t>Spinning Tremor</t>
  </si>
  <si>
    <t>Will U</t>
  </si>
  <si>
    <t>DAM:CALC:9577:9.6:intelligence:speed</t>
  </si>
  <si>
    <t>Rock Casing</t>
  </si>
  <si>
    <t>OFFD (Self)</t>
  </si>
  <si>
    <t>DAM:CALC:6697:38.4:speed:speed</t>
  </si>
  <si>
    <t>DEFD:opponent:PERC:-2.2:0.066</t>
  </si>
  <si>
    <t>Distracting Flow</t>
  </si>
  <si>
    <t>Wave Spire</t>
  </si>
  <si>
    <t>DAM:CALC:6697:28.8:strength:speed</t>
  </si>
  <si>
    <t>Hydropower Whip</t>
  </si>
  <si>
    <t>Double Scythe</t>
  </si>
  <si>
    <t>Genjutsu</t>
  </si>
  <si>
    <t>Mesmerizing Flame</t>
  </si>
  <si>
    <t>DAM:CALC:7657:9.6:speed:willpower</t>
  </si>
  <si>
    <t>Distortion Flame</t>
  </si>
  <si>
    <t>DAM:CALC:3817:28.8:intelligence:willpower</t>
  </si>
  <si>
    <t>Skull Torch</t>
  </si>
  <si>
    <t>DAM:CALC:3817:28.8:strength:willpower</t>
  </si>
  <si>
    <t>Flaming Soul</t>
  </si>
  <si>
    <t>DAM:CALC:2857:38.4:willpower:willpower</t>
  </si>
  <si>
    <t>RDAM:opponent:TINC:3:3:DAM:0.84:0</t>
  </si>
  <si>
    <t>Wind Sprout</t>
  </si>
  <si>
    <t>DAM:CALC:3817:28.8:speed:willpower</t>
  </si>
  <si>
    <t>Dreamweave</t>
  </si>
  <si>
    <t>Gale Dispersion</t>
  </si>
  <si>
    <t>DAM:CALC:6697:19.2:strength:willpower</t>
  </si>
  <si>
    <t>Circular Displacement</t>
  </si>
  <si>
    <t>DAM:CALC:8617:9.6:willpower:willpower</t>
  </si>
  <si>
    <t>Conductivity Link</t>
  </si>
  <si>
    <t>DAM:CALC:2857:38.4:speed:willpower</t>
  </si>
  <si>
    <t>Mind Shock</t>
  </si>
  <si>
    <t>Lightning Step</t>
  </si>
  <si>
    <t>DAM:CALC:7657:9.6:strength:willpower</t>
  </si>
  <si>
    <t>Raijin's Claws</t>
  </si>
  <si>
    <t>DAM:CALC:3817:28.8:willpower:willpower</t>
  </si>
  <si>
    <t>STUN:opponent:1:1:2.5:0.0125</t>
  </si>
  <si>
    <t>Snake's Embrace</t>
  </si>
  <si>
    <t>Stone Arms</t>
  </si>
  <si>
    <t>DAM:CALC:2857:38.4:intelligence:willpower</t>
  </si>
  <si>
    <t>Rock Shatter</t>
  </si>
  <si>
    <t>Golem's Eye</t>
  </si>
  <si>
    <t>Int u</t>
  </si>
  <si>
    <t>Mist Breath</t>
  </si>
  <si>
    <t>DAM:CALC:6697:19.2:speed:willpower</t>
  </si>
  <si>
    <t>Mistbound Shackles</t>
  </si>
  <si>
    <t>Str d</t>
  </si>
  <si>
    <t>Still Waters</t>
  </si>
  <si>
    <t>Raging Current</t>
  </si>
  <si>
    <t>Boost</t>
  </si>
  <si>
    <t>OFF</t>
  </si>
  <si>
    <t>Def</t>
  </si>
  <si>
    <t>Main Gen = Specialization</t>
  </si>
  <si>
    <t>Main Gen =/</t>
  </si>
  <si>
    <t>Armour</t>
  </si>
  <si>
    <t>Double Dragon</t>
  </si>
  <si>
    <t>DAM:CALC:8702:33.18:intelligence:strength</t>
  </si>
  <si>
    <t>Shooting Star</t>
  </si>
  <si>
    <t>DAM:CALC:8702:33.18:speed:strength</t>
  </si>
  <si>
    <t>Explosive Barrage</t>
  </si>
  <si>
    <t>AoE</t>
  </si>
  <si>
    <t>DAM:CALC:7596:22.12:willpower:strength:AOE:1:50:0</t>
  </si>
  <si>
    <t>Sun Arc</t>
  </si>
  <si>
    <t>DAM:CALC:8702:33.18:strength:strength</t>
  </si>
  <si>
    <t>Gate Strike: Unbalancing Blow</t>
  </si>
  <si>
    <t>Slipstream Tristep</t>
  </si>
  <si>
    <t>Shockwave Bombardment</t>
  </si>
  <si>
    <t>Palm Style: Typhoon Disk</t>
  </si>
  <si>
    <t>Rebound Bolt</t>
  </si>
  <si>
    <t>Thunder Clap</t>
  </si>
  <si>
    <t>Gate Strike: Lightning Belt</t>
  </si>
  <si>
    <t>Electric  Ruin</t>
  </si>
  <si>
    <t>Body Manipulation: Gravel Golem</t>
  </si>
  <si>
    <t>Body Manipulation: Stone Sinew</t>
  </si>
  <si>
    <t>Earthshatter</t>
  </si>
  <si>
    <t>Shatter Spear</t>
  </si>
  <si>
    <t>Palm Style: Mist Dance</t>
  </si>
  <si>
    <t>Palm Style: Demon Torrent</t>
  </si>
  <si>
    <t>Palm Style: Hydro Clones</t>
  </si>
  <si>
    <t>Palm Style: Abyssal Coils</t>
  </si>
  <si>
    <t>Flame Geyser</t>
  </si>
  <si>
    <t>DAM:CALC:8702:11.06:speed:intelligence</t>
  </si>
  <si>
    <t>Flaming Lotus</t>
  </si>
  <si>
    <t>DAM:CALC:4278:33.18:willpower:intelligence</t>
  </si>
  <si>
    <t>Unyielding Inferno</t>
  </si>
  <si>
    <t>DAM:CALC:4278:33.18:strength:intelligence:AOE:1:50:0</t>
  </si>
  <si>
    <t>Fireball Shower</t>
  </si>
  <si>
    <t>DAM:CALC:8702:11.06:intelligence:intelligence</t>
  </si>
  <si>
    <t>Eye of the Storm</t>
  </si>
  <si>
    <t>Dazing Winds</t>
  </si>
  <si>
    <t>DAM:CALC:8702:11.06:willpower:intelligence</t>
  </si>
  <si>
    <t>Acidic Cloud</t>
  </si>
  <si>
    <t>Vacuum Wave</t>
  </si>
  <si>
    <t>DAM:CALC:7596:22.12:intelligence:intelligence</t>
  </si>
  <si>
    <t>Thunderstrike</t>
  </si>
  <si>
    <t>DAM:CALC:7596:22.12:speed:intelligence</t>
  </si>
  <si>
    <t>Tesla Coil</t>
  </si>
  <si>
    <t>Thunderous Discharge</t>
  </si>
  <si>
    <t>Ball Lightning</t>
  </si>
  <si>
    <t>DAM:CALC:6490:33.18:intelligence:intelligence</t>
  </si>
  <si>
    <t>Stoneshard Spire</t>
  </si>
  <si>
    <t>Scatterstone Shot</t>
  </si>
  <si>
    <t>Boulder Bomb</t>
  </si>
  <si>
    <t>Earth Slam</t>
  </si>
  <si>
    <t>DAM:CALC:4278:33.18:intelligence:intelligence</t>
  </si>
  <si>
    <t>Hydro Ring</t>
  </si>
  <si>
    <t>Grasping Haze</t>
  </si>
  <si>
    <t>Aqua Jelly</t>
  </si>
  <si>
    <t>Erupting Geyser</t>
  </si>
  <si>
    <t>Fire Star</t>
  </si>
  <si>
    <t>DAM:CALC:7596:22.12:willpower:speed</t>
  </si>
  <si>
    <t>Blazing Death Star</t>
  </si>
  <si>
    <t>DAM:CALC:8702:22.12:strength:speed</t>
  </si>
  <si>
    <t>Shuriken Rain</t>
  </si>
  <si>
    <t>DAM:CALC:5384:33.18:intelligence:speed:AOE:1:50:0</t>
  </si>
  <si>
    <t>Sunfire Arc</t>
  </si>
  <si>
    <t>Will d</t>
  </si>
  <si>
    <t>DAM:CALC:6490:33.18:speed:speed</t>
  </si>
  <si>
    <t>Wind Step</t>
  </si>
  <si>
    <t>Arc Wind</t>
  </si>
  <si>
    <t>Star Wind Wall</t>
  </si>
  <si>
    <t>Vortex Blade</t>
  </si>
  <si>
    <t>DAM:CALC:8702:22.12:speed:speed</t>
  </si>
  <si>
    <t>Electroblade</t>
  </si>
  <si>
    <t>Circle Crash</t>
  </si>
  <si>
    <t>Static Rain</t>
  </si>
  <si>
    <t>Rolling Thunder</t>
  </si>
  <si>
    <t>Hailstone</t>
  </si>
  <si>
    <t>DAM:CALC:9808:11.06:willpower:speed</t>
  </si>
  <si>
    <t>Rock Bash</t>
  </si>
  <si>
    <t>Stone Rain</t>
  </si>
  <si>
    <t>DAM:CALC:7596:22.12:intelligence:speed:AOE:1:50:0</t>
  </si>
  <si>
    <t>Grave</t>
  </si>
  <si>
    <t>Hydro Step</t>
  </si>
  <si>
    <t>Blade's Clarity</t>
  </si>
  <si>
    <t>DAM:CALC:4278:44.24:strength:speed</t>
  </si>
  <si>
    <t>Torrent</t>
  </si>
  <si>
    <t>Lance of the Blue Dragon</t>
  </si>
  <si>
    <t>Vermillion Inferno</t>
  </si>
  <si>
    <t>DAM:CALC:5384:22.12:speed:willpower:AOE:1:50:0</t>
  </si>
  <si>
    <t>Gentle Flame</t>
  </si>
  <si>
    <t>DAM:CALC:6490:22.12:intelligence:willpower</t>
  </si>
  <si>
    <t>Burning Gaze</t>
  </si>
  <si>
    <t>DAM:CALC:7596:11.06:strength:willpower</t>
  </si>
  <si>
    <t>Internal Combustion</t>
  </si>
  <si>
    <t>Seal</t>
  </si>
  <si>
    <t>DAM:CALC:5384:22.12:willpower:willpower</t>
  </si>
  <si>
    <t>Whistling Distortion</t>
  </si>
  <si>
    <t>Crimson Windlord</t>
  </si>
  <si>
    <t>DAM:CALC:7596:11.06:intelligence:willpower</t>
  </si>
  <si>
    <t>Shatterblade</t>
  </si>
  <si>
    <t>Highrise Yo-yo</t>
  </si>
  <si>
    <t>DAM:CALC:7596:11.06:willpower:willpower</t>
  </si>
  <si>
    <t>Inner Spark</t>
  </si>
  <si>
    <t>Static Halt</t>
  </si>
  <si>
    <t>Ring of Torment</t>
  </si>
  <si>
    <t>Erupting Lightning</t>
  </si>
  <si>
    <t>Ancient Army</t>
  </si>
  <si>
    <t>Mind's Funeral</t>
  </si>
  <si>
    <t>Drowning Despair</t>
  </si>
  <si>
    <t>Medusa's Coffin</t>
  </si>
  <si>
    <t>Aggressive Armor</t>
  </si>
  <si>
    <t>Aqua Blood</t>
  </si>
  <si>
    <t>Sanguine Cocoon</t>
  </si>
  <si>
    <t>Ocean's Form</t>
  </si>
  <si>
    <t>DAM:CALC:6490:22.12:willpower:willpower</t>
  </si>
  <si>
    <t>Gate Strike: Falling Comet</t>
  </si>
  <si>
    <t>DAM:CALC:10933:25.53:willpower:strength</t>
  </si>
  <si>
    <t>REC:DAM:10:0</t>
  </si>
  <si>
    <t>Searing Intimidation</t>
  </si>
  <si>
    <t>DAM:CALC:8372:25.57:speed:strength</t>
  </si>
  <si>
    <t>One Thousand Flames</t>
  </si>
  <si>
    <t>DAM:CALC:4528:38.4:intelligence:strength:AOE:1:50:0</t>
  </si>
  <si>
    <t>Infernal Gate Strike</t>
  </si>
  <si>
    <t>DAM:CALC:1973:63.95:strength:strength</t>
  </si>
  <si>
    <t>STUN:opponent:1:1:-0.41:0.0208</t>
  </si>
  <si>
    <t>Gate Strike: Double Time</t>
  </si>
  <si>
    <t>DAM:CALC:7095:38.34:willpower:strength</t>
  </si>
  <si>
    <t>Vortex Claws</t>
  </si>
  <si>
    <t>DAM:CALC:7095:38.34:speed:strength</t>
  </si>
  <si>
    <t>STUN:opponent:1:1:1.8:0.01</t>
  </si>
  <si>
    <t>Piercing Wind Impact</t>
  </si>
  <si>
    <t>Fusion Technique: Wind Lord</t>
  </si>
  <si>
    <t>DAM:CALC:697:76.71:strength:strength</t>
  </si>
  <si>
    <t>Flash Fang</t>
  </si>
  <si>
    <t>DAM:CALC:7090:25.59:willpower:strength</t>
  </si>
  <si>
    <t>Defibrillator Assault</t>
  </si>
  <si>
    <t>Gate Strike: Dynamo</t>
  </si>
  <si>
    <t>Fusion Technique: Lightning King</t>
  </si>
  <si>
    <t>DAM:CALC:1984:76.65:strength:strength</t>
  </si>
  <si>
    <t>STUNR:user:2:2:25:0.05</t>
  </si>
  <si>
    <t>Aerial Acrobat</t>
  </si>
  <si>
    <t>Boulder Impact</t>
  </si>
  <si>
    <t>STUP:user:PERC:strength:1:1:6:0</t>
  </si>
  <si>
    <t>Transfusion: Rock Plating</t>
  </si>
  <si>
    <t>Mountain's Strength</t>
  </si>
  <si>
    <t>DAM:CALC:4535:51.14:strength:strength</t>
  </si>
  <si>
    <t>STUN:opponent:1:1:-1:0.03</t>
  </si>
  <si>
    <t>Body Manipulation: Hydro Flow</t>
  </si>
  <si>
    <t>DAM:CALC:3250:51.18:willpower:strength</t>
  </si>
  <si>
    <t>STUN:opponent:1:1:3.73:0.01</t>
  </si>
  <si>
    <t>Midsea Stance</t>
  </si>
  <si>
    <t>Gate Strike: One Thousand Fists</t>
  </si>
  <si>
    <t>Abyssal Demoralization</t>
  </si>
  <si>
    <t>DAM:CALC:5819:51.1:strength:strength</t>
  </si>
  <si>
    <t>Devil's Play</t>
  </si>
  <si>
    <t>DAM:CALC:4528:38.4:strength:intelligence</t>
  </si>
  <si>
    <t>Helltube</t>
  </si>
  <si>
    <t>DAM:CALC:7087:12.81:willpower:intelligence</t>
  </si>
  <si>
    <t>Fields of Purgatory</t>
  </si>
  <si>
    <t>DAM:CALC:4523:25.63:speed:intelligence:AOE:1:50:0</t>
  </si>
  <si>
    <t>NFLE:opponent:25:0.25:1:3:AOE:1:100:0</t>
  </si>
  <si>
    <t>Hell's Fireball</t>
  </si>
  <si>
    <t>DAM:CALC:4528:38.4:intelligence:intelligence</t>
  </si>
  <si>
    <t>RDAM:opponent:DAM:3:3:TSTA:1.35:0.014</t>
  </si>
  <si>
    <t>Fairy Wind</t>
  </si>
  <si>
    <t>DAM:CALC:5807:25.61:strength:intelligence</t>
  </si>
  <si>
    <t>Aerial Insight</t>
  </si>
  <si>
    <t>DAM:CALC:4528:38.4:willpower:intelligence</t>
  </si>
  <si>
    <t>REC:DAM:0:0.05</t>
  </si>
  <si>
    <t>Blast Breath</t>
  </si>
  <si>
    <t>DAM:CALC:1957:38.46:speed:intelligence:AOE:1:50:0</t>
  </si>
  <si>
    <t>RDAM:opponent:DAM:3:3:TSTA:1.35:0.014:AOE:1:50:0</t>
  </si>
  <si>
    <t>Wind Form: Lord of the Sky</t>
  </si>
  <si>
    <t>Skyline</t>
  </si>
  <si>
    <t>Blinding Streak</t>
  </si>
  <si>
    <t>DAM:CALC:5804:12.82:willpower:intelligence</t>
  </si>
  <si>
    <t>Voltaic Field</t>
  </si>
  <si>
    <t>Great Lightning Dragon</t>
  </si>
  <si>
    <t>DAM:CALC:1964:51.22:intelligence:intelligence</t>
  </si>
  <si>
    <t>Temple of Solitude</t>
  </si>
  <si>
    <t>Throne of Destruction</t>
  </si>
  <si>
    <t>Cataclysmic Explosion</t>
  </si>
  <si>
    <t>Spd d</t>
  </si>
  <si>
    <t>Mountain Crush</t>
  </si>
  <si>
    <t>Black Water</t>
  </si>
  <si>
    <t>DAM:CALC:1957:38.46:strength:intelligence</t>
  </si>
  <si>
    <t>Water Release: Great Squid</t>
  </si>
  <si>
    <t>DAM:CALC:8368:0:willpower:intelligence</t>
  </si>
  <si>
    <t>Churning Murk</t>
  </si>
  <si>
    <t>DAM:CALC:677:51.26:speed:intelligence:AOE:1:50:0</t>
  </si>
  <si>
    <t>Subterranean Dragon</t>
  </si>
  <si>
    <t>DAM:CALC:3243:38.43:intelligence:intelligence</t>
  </si>
  <si>
    <t>Flame Bullet</t>
  </si>
  <si>
    <t>DAM:CALC:5812:38.37:intelligence:speed</t>
  </si>
  <si>
    <t>Sun's Torment</t>
  </si>
  <si>
    <t>DAM:CALC:5807:25.61:strength:speed</t>
  </si>
  <si>
    <t>Bombing Run</t>
  </si>
  <si>
    <t>DAM:CALC:5807:25.61:willpower:speed:AOE:1:50:0</t>
  </si>
  <si>
    <t>Flamewake Desecration</t>
  </si>
  <si>
    <t>DAM:CALC:5812:38.37:speed:speed</t>
  </si>
  <si>
    <t>RDAM:opponent:TINC:3:3:DAM:-0.84:0.013</t>
  </si>
  <si>
    <t>Needle Twister</t>
  </si>
  <si>
    <t>Vacuum Blade</t>
  </si>
  <si>
    <t>RDAM:opponent:TSTA:3:3:DAM:1.35:0.014</t>
  </si>
  <si>
    <t>Bladewind Tornado</t>
  </si>
  <si>
    <t>DAM:CALC:3243:38.43:willpower:speed:AOE:1:50:0</t>
  </si>
  <si>
    <t>Velocity Force</t>
  </si>
  <si>
    <t>DAM:CALC:5807:25.61:speed:speed</t>
  </si>
  <si>
    <t>RDAM:opponent:STAT:3:3:DAM:0.01:0.017</t>
  </si>
  <si>
    <t>Bolt Jump</t>
  </si>
  <si>
    <t>DAM:CALC:5807:25.61:intelligence:speed</t>
  </si>
  <si>
    <t>Gattling Impact</t>
  </si>
  <si>
    <t>DAM:CALC:3250:51.18:strength:speed</t>
  </si>
  <si>
    <t>Crackling Dance</t>
  </si>
  <si>
    <t>Electromagnetic Acceleration</t>
  </si>
  <si>
    <t>DAM:CALC:3250:51.18:speed:speed</t>
  </si>
  <si>
    <t>RDAM:opponent:STAT:3:3:DAM:3.33</t>
  </si>
  <si>
    <t>Gaia's Impact</t>
  </si>
  <si>
    <t>DAM:CALC:3243:38.43:intelligence:speed</t>
  </si>
  <si>
    <t>STUN:opponent:1:1:0.25:0.018</t>
  </si>
  <si>
    <t>Chained Rocks</t>
  </si>
  <si>
    <t>DAM:CALC:5812:38.37:strength:speed</t>
  </si>
  <si>
    <t>Rubble Rumble</t>
  </si>
  <si>
    <t>Impact Avalanche</t>
  </si>
  <si>
    <t>Hydrolance Dance</t>
  </si>
  <si>
    <t>RDAM:opponent:TSTA:3:3:DAM:2.72:0</t>
  </si>
  <si>
    <t>Last Harvest</t>
  </si>
  <si>
    <t>Hydroweb</t>
  </si>
  <si>
    <t>DAM:CALC:3238:25.65:willpower:speed:AOE:1:50:0</t>
  </si>
  <si>
    <t>RDAM:opponent:TSTA:3:3:DAM:1.35:0.014:AOE:1:100:0</t>
  </si>
  <si>
    <t>Azure Ocean</t>
  </si>
  <si>
    <t>Final Sunlight</t>
  </si>
  <si>
    <t>DAM:CALC:5807:25.61:speed:willpower</t>
  </si>
  <si>
    <t>Hell's Gate</t>
  </si>
  <si>
    <t>DAM:CALC:4523:25.63:intelligence:willpower</t>
  </si>
  <si>
    <t>Ember Pyre</t>
  </si>
  <si>
    <t>DAM:CALC:670:38.49:strength:willpower:AOE:1:50:0</t>
  </si>
  <si>
    <t>Cosmic Rhapsody</t>
  </si>
  <si>
    <t>DAM:CALC:1957:38.46:willpower:willpower</t>
  </si>
  <si>
    <t>Chocking Tornadoes</t>
  </si>
  <si>
    <t>DAM:CALC:4523:25.63:speed:willpower</t>
  </si>
  <si>
    <t>Heaven's Tune</t>
  </si>
  <si>
    <t>Tormenting Gale</t>
  </si>
  <si>
    <t>DAM:CALC:-611:51.3:strength:willpower:AOE:1:50:0</t>
  </si>
  <si>
    <t>Wind Lord's Gaze</t>
  </si>
  <si>
    <t>DAM:CALC:3243:38.43:willpower:willpower</t>
  </si>
  <si>
    <t>Spectral Shock</t>
  </si>
  <si>
    <t>Neuro Shock</t>
  </si>
  <si>
    <t>Cell of the Chain Demon</t>
  </si>
  <si>
    <t>Tesla's Torment</t>
  </si>
  <si>
    <t>REF:Wind</t>
  </si>
  <si>
    <t>EREFL:user:PERC:wind:2:2:15:0</t>
  </si>
  <si>
    <t>Whispering Prison</t>
  </si>
  <si>
    <t xml:space="preserve">Tomb of the Earth Lord </t>
  </si>
  <si>
    <t>Sand Surprise</t>
  </si>
  <si>
    <t>REF:Water</t>
  </si>
  <si>
    <t>EREFL:user:PERC:water:2:2:15:0</t>
  </si>
  <si>
    <t>Sky Debris</t>
  </si>
  <si>
    <t>DAM:CALC:1964:51.22:willpower:willpower</t>
  </si>
  <si>
    <t>Endless Depths</t>
  </si>
  <si>
    <t>STUNR</t>
  </si>
  <si>
    <t>Everlasting Tides</t>
  </si>
  <si>
    <t>REFL:Fire</t>
  </si>
  <si>
    <t>EREFL:user:PERC:fire:2:2:15:0</t>
  </si>
  <si>
    <t>Call of the Kraken</t>
  </si>
  <si>
    <t>DAM:CALC:3238:25.65:strength:willpower:AOE:1:50:0</t>
  </si>
  <si>
    <t>Kraken's Gaze</t>
  </si>
  <si>
    <t>DAM:CALC:3238:25.65:willpower:willpower</t>
  </si>
  <si>
    <t>RDAM:opponent:TSTA:3:3:DAM:1.35:0.0137</t>
  </si>
  <si>
    <t>Damage Boost</t>
  </si>
  <si>
    <t>Damage done</t>
  </si>
  <si>
    <t>Round Diff</t>
  </si>
  <si>
    <t>Main Gen =/ Specialization</t>
  </si>
  <si>
    <t>Main Gen =</t>
  </si>
  <si>
    <t>STDE</t>
  </si>
  <si>
    <t>STUP</t>
  </si>
  <si>
    <t>Chuunin Armour</t>
  </si>
  <si>
    <t>Jounin Armour</t>
  </si>
  <si>
    <t>EJ Armour</t>
  </si>
  <si>
    <t>HEA:user:DAM:11.1:0</t>
  </si>
  <si>
    <t>ActiveEffect1</t>
  </si>
  <si>
    <t>ActiveEffect2</t>
  </si>
  <si>
    <t>ActiveEffect3</t>
  </si>
  <si>
    <t>ActiveEffect4</t>
  </si>
  <si>
    <t>DEFU:user:PERC:6,926:0,093</t>
  </si>
  <si>
    <t/>
  </si>
  <si>
    <t>user</t>
  </si>
  <si>
    <t>PERC</t>
  </si>
  <si>
    <t>Assess Manually</t>
  </si>
  <si>
    <t xml:space="preserve"> </t>
  </si>
  <si>
    <t>DEFD:opponent:PERC:2,152:0,115</t>
  </si>
  <si>
    <t>STUP:user:PERC:strength:3,078:0</t>
  </si>
  <si>
    <t>opponent</t>
  </si>
  <si>
    <t>strength</t>
  </si>
  <si>
    <t>OFFU:user:PERC:-4,569:0,091</t>
  </si>
  <si>
    <t>ARDEC:opponent:PERC:54,493:0</t>
  </si>
  <si>
    <t>STDE:opponent:PERC:intelligence:0,798:0,087</t>
  </si>
  <si>
    <t>intelligence</t>
  </si>
  <si>
    <t>STUP:user:PERC:speed:4,397:0</t>
  </si>
  <si>
    <t>speed</t>
  </si>
  <si>
    <t>OFFD:opponent:PERC:-2,205:0,044</t>
  </si>
  <si>
    <t>OFFD:opponent:PERC:0,02:0,022</t>
  </si>
  <si>
    <t>STDE:opponent:PERC:strength:18,819:-0,061</t>
  </si>
  <si>
    <t>OFFU:user:PERC:-4,521:0,068</t>
  </si>
  <si>
    <t>STDE:opponent:PERC:speed:10,198:0,08</t>
  </si>
  <si>
    <t>STUP:user:PERC:strength:2,212:0,022</t>
  </si>
  <si>
    <t>DEFU:user:PERC:-20,137:0,279</t>
  </si>
  <si>
    <t>STDE:opponent:PERC:speed:18,184:0</t>
  </si>
  <si>
    <t>STUP:user:PERC:speed:4,433:0,043</t>
  </si>
  <si>
    <t>OFFD:opponent:PERC:4,484:0,044</t>
  </si>
  <si>
    <t>OFFU:user:PERC:-9,121:0,136</t>
  </si>
  <si>
    <t>OFFD:opponent:PERC:6,676:0,022</t>
  </si>
  <si>
    <t>OFFU:user:PERC:4,457:0,045</t>
  </si>
  <si>
    <t>STDE:opponent:PERC:intelligence:18,711:0,047</t>
  </si>
  <si>
    <t>DEFD:opponent:PERC:0,059:0,196</t>
  </si>
  <si>
    <t>DEFD:opponent:PERC:26,693:0,083</t>
  </si>
  <si>
    <t>STDE:opponent:PERC:speed:5,623:0,083</t>
  </si>
  <si>
    <t>ARINC:user:STAT:25,545:0</t>
  </si>
  <si>
    <t>STAT</t>
  </si>
  <si>
    <t>OFFU:user:PERC:2,246:0,022</t>
  </si>
  <si>
    <t>STUP:user:PERC:intelligence:4,615:0,015</t>
  </si>
  <si>
    <t>OFFD:opponent:PERC:2,304:0,066</t>
  </si>
  <si>
    <t>STUP:user:PERC:intelligence:0,093:0,06</t>
  </si>
  <si>
    <t>DEFU:user:PERC:30,918:0,281</t>
  </si>
  <si>
    <t>STUP:user:PERC:speed:0,029:0,044</t>
  </si>
  <si>
    <t>DEFD:opponent:PERC:9,071:0,106</t>
  </si>
  <si>
    <t>STDE:opponent:PERC:willpower:26,17:0</t>
  </si>
  <si>
    <t>willpower</t>
  </si>
  <si>
    <t>OFFU:user:PERC:-2,332:0,091</t>
  </si>
  <si>
    <t>OFFD:opponent:PERC:4,635:0,086</t>
  </si>
  <si>
    <t>STDE:opponent:PERC:speed:0,798:0,087</t>
  </si>
  <si>
    <t>DEFD:opponent:PERC:20,097:0,051</t>
  </si>
  <si>
    <t>DEFU:user:PERC:-3,206:0,194</t>
  </si>
  <si>
    <t>OFFD:opponent:PERC:13,285:0</t>
  </si>
  <si>
    <t>STDE:opponent:PERC:speed:-7,188:0,167</t>
  </si>
  <si>
    <t>ARDEC:opponent:PERC:28,4:0</t>
  </si>
  <si>
    <t>OFFU:user:PERC:-2,271:0,068</t>
  </si>
  <si>
    <t>ARINC:user:STAT:16,236:0</t>
  </si>
  <si>
    <t>DEFD:opponent:PERC:15,397:0,098</t>
  </si>
  <si>
    <t>STUP:user:PERC:speed:-4,132:0,129</t>
  </si>
  <si>
    <t>STDE:opponent:PERC:willpower:14,114:0,041</t>
  </si>
  <si>
    <t>OFFU:user:PERC:-0,021:0,045</t>
  </si>
  <si>
    <t>STUP:user:PERC:strength:8,795:0,043</t>
  </si>
  <si>
    <t>OFFU:user:PERC:-0,095:0,091</t>
  </si>
  <si>
    <t>ARINC:user:STAT:-3,206:0,194</t>
  </si>
  <si>
    <t>STDE:opponent:PERC:willpower:-14,526:0,24</t>
  </si>
  <si>
    <t>OFFU:user:PERC:9,002:0,046</t>
  </si>
  <si>
    <t>STDE:opponent:PERC:willpower:-8,473:0,133</t>
  </si>
  <si>
    <t>DEFU:user:PERC:-3,203:0,623</t>
  </si>
  <si>
    <t>STDE:opponent:PERC:speed:7,155:0,056</t>
  </si>
  <si>
    <t>STUP:user:PERC:willpower:0,132:0,086</t>
  </si>
  <si>
    <t>OFFD (Self):user:PERC:0,024:0,044</t>
  </si>
  <si>
    <t>DEFD:opponent:PERC:0,572:0,066</t>
  </si>
  <si>
    <t>STDE:opponent:PERC:speed:6,769:0,03</t>
  </si>
  <si>
    <t>STDE:opponent:PERC:willpower:9,693:0,042</t>
  </si>
  <si>
    <t>DEFD:opponent:PERC:-6,077:0,313</t>
  </si>
  <si>
    <t>STDE:opponent:PERC:strength:10,198:0,08</t>
  </si>
  <si>
    <t>OFFD:opponent:PERC:8,9:0,022</t>
  </si>
  <si>
    <t>STDE:opponent:PERC:willpower:13,164:0,051</t>
  </si>
  <si>
    <t>OFFD:opponent:PERC:13,33:0,043</t>
  </si>
  <si>
    <t>STDE:opponent:PERC:strength:9,693:0,042</t>
  </si>
  <si>
    <t>OFFU:user:PERC:18,095:0,046</t>
  </si>
  <si>
    <t>DEFD:opponent:PERC:-11,026:0,307</t>
  </si>
  <si>
    <t>STUP:user:PERC:intelligence:8,779:0,022</t>
  </si>
  <si>
    <t>OFFD:opponent:PERC:9,073:0,086</t>
  </si>
  <si>
    <t>DEFU:user:PERC:-44,864:1,039</t>
  </si>
  <si>
    <t>DEFD:opponent:PERC:19,681:0</t>
  </si>
  <si>
    <t>STDE:opponent:PERC:strength:0,798:0,087</t>
  </si>
  <si>
    <t>STDE:opponent:PERC:willpower:6,769:0,03</t>
  </si>
  <si>
    <t>OFFU:user:PERC:-4,629:0,114</t>
  </si>
  <si>
    <t>STUP:user:PERC:intelligence:17,396:0</t>
  </si>
  <si>
    <t>OFFD:opponent:PERC:17,632:0</t>
  </si>
  <si>
    <t>STDE:opponent:PERC:strength:5,623:0,083</t>
  </si>
  <si>
    <t>STDE:opponent:PERC:willpower:15,584:0</t>
  </si>
  <si>
    <t>DEFD:opponent:PERC:-7,646:0,213</t>
  </si>
  <si>
    <t>OFFU:user:PERC:-12,941:0,13</t>
  </si>
  <si>
    <t>STDE:opponent:PERC:intelligence:4,923:0,043</t>
  </si>
  <si>
    <t>ARDEC:opponent:PERC:40,936:0,158</t>
  </si>
  <si>
    <t>DEFD:opponent:PERC:-10,94:0,181</t>
  </si>
  <si>
    <t>STDE:opponent:PERC:speed:9,983:0,078</t>
  </si>
  <si>
    <t>ARDEC:opponent:PERC:72,511:0</t>
  </si>
  <si>
    <t>DEFD:opponent:PERC:7,68:0,06</t>
  </si>
  <si>
    <t>DEFU:user:PERC:-3,207:0,194</t>
  </si>
  <si>
    <t>STDE:opponent:PERC:intelligence:-3,212:0,125</t>
  </si>
  <si>
    <t>STUP:user:PERC:strength:2,972:0,029</t>
  </si>
  <si>
    <t>OFFD:opponent:PERC:2,168:0,022</t>
  </si>
  <si>
    <t>OFFU:user:PERC:-0,013:0,044</t>
  </si>
  <si>
    <t>STUP:user:PERC:strength:0,025:0,029</t>
  </si>
  <si>
    <t>OFFU:user:PERC:-6,569:0,087</t>
  </si>
  <si>
    <t>STDE:opponent:PERC:strength:0,037:0,042</t>
  </si>
  <si>
    <t>DEFU:user:PERC:6,912:0,093</t>
  </si>
  <si>
    <t>OFFD:opponent:PERC:-2,129:0,065</t>
  </si>
  <si>
    <t>STDE:opponent:PERC:speed:17,767:0</t>
  </si>
  <si>
    <t>STUP:user:PERC:intelligence:2,972:0,029</t>
  </si>
  <si>
    <t>DEFU:user:PERC:24,599:0,111</t>
  </si>
  <si>
    <t>OFFU:user:PERC:-4,411:0,088</t>
  </si>
  <si>
    <t>DEFU:user:PERC:15,443:0,101</t>
  </si>
  <si>
    <t>STUP:user:PERC:intelligence:-2,881:0,058</t>
  </si>
  <si>
    <t>OFFD:opponent:PERC:0,017:0,043</t>
  </si>
  <si>
    <t>DEFD:opponent:PERC:0,581:0,065</t>
  </si>
  <si>
    <t>opponent:PERC:FALSE:0,025:0:0</t>
  </si>
  <si>
    <t>DEFD:opponent:PERC:7,099:0,181</t>
  </si>
  <si>
    <t>STDE:opponent:PERC:speed:-7,014:0,163</t>
  </si>
  <si>
    <t>DEFU:user:PERC:12,294:0,234</t>
  </si>
  <si>
    <t>OFFD:opponent:PERC:4,344:0,043</t>
  </si>
  <si>
    <t>STDE:opponent:PERC:speed:0,771:0,085</t>
  </si>
  <si>
    <t>DEFD:opponent:PERC:20,105:0,051</t>
  </si>
  <si>
    <t>OFFU:user:PERC:-17,644:0,22</t>
  </si>
  <si>
    <t>DEFD:opponent:PERC:15,398:0,098</t>
  </si>
  <si>
    <t>STUP:user:PERC:intelligence:1,503:0,029</t>
  </si>
  <si>
    <t>OFFD:opponent:PERC:6,479:0,021</t>
  </si>
  <si>
    <t>STUP:user:PERC:strength:0,132:0,086</t>
  </si>
  <si>
    <t>OFFD:opponent:PERC:-4,264:0,086</t>
  </si>
  <si>
    <t>DEFD:opponent:PERC:14,139:0,055</t>
  </si>
  <si>
    <t>STDE:opponent:PERC:willpower:0,771:0,085</t>
  </si>
  <si>
    <t>opponent:PERC:willpower:0,025:0,085:0</t>
  </si>
  <si>
    <t>STUP:user:PERC:speed:0,025:0,029</t>
  </si>
  <si>
    <t>DEFD:opponent:PERC:9,049:0,106</t>
  </si>
  <si>
    <t>DEFD:opponent:PERC:-16,031:0,232</t>
  </si>
  <si>
    <t>STDE:opponent:PERC:speed:4,218:0</t>
  </si>
  <si>
    <t>STUP:user:PERC:willpower:0,029:0,044</t>
  </si>
  <si>
    <t>STDE:opponent:PERC:speed:0,037:0,042</t>
  </si>
  <si>
    <t>ARINC:user:STAT:-3,207:0,194</t>
  </si>
  <si>
    <t>DEFU:user:PERC:-26,593:0,428</t>
  </si>
  <si>
    <t>STDE:opponent:PERC:strength:-7,014:0,163</t>
  </si>
  <si>
    <t>ARINC:user:STAT:16,237:0</t>
  </si>
  <si>
    <t>STUP:user:PERC:speed:4,419:0</t>
  </si>
  <si>
    <t>DEFD:opponent:PERC:4,342:0,153</t>
  </si>
  <si>
    <t>STDE:opponent:PERC:willpower:4,218:0</t>
  </si>
  <si>
    <t>OFFU:user:PERC:6,521:0,022</t>
  </si>
  <si>
    <t>STUP:user:PERC:willpower:2,972:0,029</t>
  </si>
  <si>
    <t>OFFU:user:PERC:4,35:0,022</t>
  </si>
  <si>
    <t>STDE:opponent:PERC:strength:0,771:0,085</t>
  </si>
  <si>
    <t>OFFU:user:PERC:-2,209:0,066</t>
  </si>
  <si>
    <t>ARINC:user:STAT:25,562:0</t>
  </si>
  <si>
    <t>OFFU:user:PERC:4,319:0,044</t>
  </si>
  <si>
    <t>STDE:opponent:PERC:willpower:2,148:0,042</t>
  </si>
  <si>
    <t>STDE:opponent:PERC:intelligence:9,983:0,078</t>
  </si>
  <si>
    <t>STDE:opponent:PERC:strength:-5,538:0,192</t>
  </si>
  <si>
    <t>ARDEC:opponent:PERC:58,176:0,143</t>
  </si>
  <si>
    <t>OFFD:opponent:PERC:0,107:0,085</t>
  </si>
  <si>
    <t>STDE:opponent:PERC:strength:9,464:0,042</t>
  </si>
  <si>
    <t>STDE:opponent:PERC:willpower:4,245:0,042</t>
  </si>
  <si>
    <t>OFFU:user:PERC:-12,497:0,126</t>
  </si>
  <si>
    <t>STDE:opponent:PERC:intelligence:0,746:0,083</t>
  </si>
  <si>
    <t>OFFD:opponent:PERC:2,101:0,021</t>
  </si>
  <si>
    <t>DEFD:opponent:PERC:7,659:0,06</t>
  </si>
  <si>
    <t>STDE:opponent:PERC:intelligence:4,804:0,042</t>
  </si>
  <si>
    <t>OFFU:user:PERC:-0,014:0,042</t>
  </si>
  <si>
    <t>STUP:user:PERC:strength:1,419:0,014</t>
  </si>
  <si>
    <t>OFFD:opponent:PERC:0,019:0,042</t>
  </si>
  <si>
    <t>ARDEC:opponent:PERC:5,536:0,268</t>
  </si>
  <si>
    <t>DEFD:opponent:PERC:2,133:0,115</t>
  </si>
  <si>
    <t>OFFD:opponent:PERC:4,214:0,042</t>
  </si>
  <si>
    <t>DEFD:opponent:PERC:-5,43:0,126</t>
  </si>
  <si>
    <t>STDE:opponent:PERC:speed:9,707:0,076</t>
  </si>
  <si>
    <t>DEFU:user:PERC:6,993:0,093</t>
  </si>
  <si>
    <t>ARDEC:opponent:PERC:32,301:0</t>
  </si>
  <si>
    <t>DEFD:opponent:PERC:15,429:0,098</t>
  </si>
  <si>
    <t>OFFU:user:PERC:-4,249:0,085</t>
  </si>
  <si>
    <t>STDE:opponent:PERC:speed:13,428:0,039</t>
  </si>
  <si>
    <t>N/A</t>
  </si>
  <si>
    <t>DEFD:opponent:PERC:-7,643:0,213</t>
  </si>
  <si>
    <t>STDE:opponent:PERC:intelligence:0,135:0,031</t>
  </si>
  <si>
    <t>OFFU:user:PERC:2,063:0,042</t>
  </si>
  <si>
    <t>OFFD:opponent:PERC:-4,132:0,083</t>
  </si>
  <si>
    <t>STDE:opponent:PERC:speed:0,746:0,083</t>
  </si>
  <si>
    <t>STUP:user:PERC:intelligence:4,237:0,014</t>
  </si>
  <si>
    <t>DEFD:opponent:PERC:7,114:0,181</t>
  </si>
  <si>
    <t>OFFU:user:PERC:-2,132:0,063</t>
  </si>
  <si>
    <t>ARINC:user:STAT:-3,176:0,194</t>
  </si>
  <si>
    <t>ARINC:user:STAT:6,993:0,093</t>
  </si>
  <si>
    <t>STDE:opponent:PERC:intelligence:9,411:0,027</t>
  </si>
  <si>
    <t>OFFU:user:PERC:2,111:0,021</t>
  </si>
  <si>
    <t>DEFD:opponent:PERC:20,112:0,051</t>
  </si>
  <si>
    <t>STDE:opponent:PERC:speed:9,044:0</t>
  </si>
  <si>
    <t>DEFU:user:PERC:-49,995:0,857</t>
  </si>
  <si>
    <t>ARDEC:opponent:PERC:1,625:0,153</t>
  </si>
  <si>
    <t>DEFU:user:PERC:-3,176:0,194</t>
  </si>
  <si>
    <t>OFFD:opponent:PERC:0,088:0,083</t>
  </si>
  <si>
    <t>STUP:user:PERC:strength:8,062:0,039</t>
  </si>
  <si>
    <t>DEFU:user:PERC:-15,815:0,515</t>
  </si>
  <si>
    <t>STDE:opponent:PERC:willpower:9,225:0,041</t>
  </si>
  <si>
    <t>OFFU:user:PERC:4,196:0,042</t>
  </si>
  <si>
    <t>DEFD:opponent:PERC:14,153:0,055</t>
  </si>
  <si>
    <t>STUP:user:PERC:speed:0,023:0,028</t>
  </si>
  <si>
    <t>OFFU:user:PERC:8,421:0,042</t>
  </si>
  <si>
    <t>DEFD:opponent:PERC:25,205:0</t>
  </si>
  <si>
    <t>DEFU:user:PERC:30,877:0,282</t>
  </si>
  <si>
    <t>STDE:opponent:PERC:speed:6,462:0,028</t>
  </si>
  <si>
    <t>ARINC:user:STAT:-0,735:0,085</t>
  </si>
  <si>
    <t>STDE:opponent:PERC:strength:0,746:0,083</t>
  </si>
  <si>
    <t>STDE:opponent:PERC:willpower:12,257:0,026</t>
  </si>
  <si>
    <t>ARINC:user:STAT:16,265:0</t>
  </si>
  <si>
    <t>DEFU:user:PERC:4,256:0,213</t>
  </si>
  <si>
    <t>STUP:user:PERC:willpower:4,237:0,014</t>
  </si>
  <si>
    <t>OFFD:opponent:PERC:20,739:0</t>
  </si>
  <si>
    <t>DEFU:user:PERC:-36,151:0,617</t>
  </si>
  <si>
    <t>STUP:user:PERC:willpower:4,225:0</t>
  </si>
  <si>
    <t>OFFU:user:PERC:-2,129:0,042</t>
  </si>
  <si>
    <t>STDE:opponent:PERC:strength:32,005:0</t>
  </si>
  <si>
    <t>OFFD:opponent:PERC:8,375:0,021</t>
  </si>
  <si>
    <t>DEFU:user:PERC:-26,521:0,428</t>
  </si>
  <si>
    <t>OFFD:opponent:PERC:16,641:0</t>
  </si>
  <si>
    <t>STDE:opponent:PERC:strength:-4,039:0,087</t>
  </si>
  <si>
    <t>DEFU:user:PERC:-7,977:0,335</t>
  </si>
  <si>
    <t>STDE:opponent:PERC:strength:5,311:0,08</t>
  </si>
  <si>
    <t>STDE:opponent:PERC:willpower:6,8:0,053</t>
  </si>
  <si>
    <t>OFFD:opponent:PERC:-2,02:0,083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</si>
</sst>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%"/>
    <numFmt numFmtId="165" formatCode="0.0000"/>
    <numFmt numFmtId="166" formatCode="#,##0.000"/>
    <numFmt numFmtId="167" formatCode="0.000"/>
  </numFmts>
  <fonts count="15" x14ac:knownFonts="1">
    <font>
      <sz val="11"/>
      <color rgb="FF000000"/>
      <name val="Calibri"/>
    </font>
    <font>
      <b/>
      <sz val="10"/>
      <color rgb="FFFFFFFF"/>
      <name val="Arial"/>
    </font>
    <font>
      <sz val="10"/>
      <name val="Arial"/>
    </font>
    <font>
      <sz val="11"/>
      <color rgb="FF006100"/>
      <name val="Calibri"/>
    </font>
    <font>
      <sz val="10"/>
      <color rgb="FF000000"/>
      <name val="Arial"/>
    </font>
    <font>
      <sz val="8"/>
      <name val="Arial"/>
    </font>
    <font>
      <sz val="8"/>
      <color rgb="FFFF0000"/>
      <name val="Arial"/>
    </font>
    <font>
      <sz val="8"/>
      <name val="Cambria"/>
    </font>
    <font>
      <sz val="8"/>
      <color rgb="FF7E3794"/>
      <name val="Arial"/>
    </font>
    <font>
      <sz val="8"/>
      <color rgb="FF000000"/>
      <name val="Arial"/>
    </font>
    <font>
      <sz val="8"/>
      <color rgb="FF993366"/>
      <name val="Cambria"/>
    </font>
    <font>
      <sz val="8"/>
      <color rgb="FFFF0000"/>
      <name val="Calibri"/>
    </font>
    <font>
      <sz val="11"/>
      <color rgb="FF000000"/>
      <name val="Arial"/>
    </font>
    <font>
      <u/>
      <sz val="11"/>
      <color theme="10"/>
      <name val="Calibri"/>
    </font>
    <font>
      <u/>
      <sz val="11"/>
      <color theme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EEAF6"/>
        <bgColor rgb="FFDEEAF6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44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5" xfId="0" applyFont="1" applyBorder="1"/>
    <xf numFmtId="0" fontId="0" fillId="0" borderId="6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4" xfId="0" applyFont="1" applyBorder="1"/>
    <xf numFmtId="0" fontId="0" fillId="0" borderId="0" xfId="0" applyFont="1"/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/>
    <xf numFmtId="0" fontId="0" fillId="4" borderId="4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4" borderId="5" xfId="0" applyFont="1" applyFill="1" applyBorder="1"/>
    <xf numFmtId="0" fontId="0" fillId="4" borderId="9" xfId="0" applyFont="1" applyFill="1" applyBorder="1"/>
    <xf numFmtId="0" fontId="0" fillId="4" borderId="0" xfId="0" applyFont="1" applyFill="1"/>
    <xf numFmtId="0" fontId="0" fillId="3" borderId="0" xfId="0" applyFont="1" applyFill="1" applyBorder="1"/>
    <xf numFmtId="0" fontId="1" fillId="3" borderId="12" xfId="0" applyFont="1" applyFill="1" applyBorder="1" applyAlignment="1">
      <alignment horizontal="center"/>
    </xf>
    <xf numFmtId="0" fontId="0" fillId="5" borderId="4" xfId="0" applyFont="1" applyFill="1" applyBorder="1"/>
    <xf numFmtId="0" fontId="0" fillId="5" borderId="4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9" fontId="3" fillId="6" borderId="0" xfId="0" applyNumberFormat="1" applyFont="1" applyFill="1" applyBorder="1"/>
    <xf numFmtId="0" fontId="3" fillId="6" borderId="0" xfId="0" applyFont="1" applyFill="1" applyBorder="1"/>
    <xf numFmtId="10" fontId="2" fillId="0" borderId="0" xfId="0" applyNumberFormat="1" applyFont="1"/>
    <xf numFmtId="0" fontId="4" fillId="0" borderId="0" xfId="0" applyFont="1"/>
    <xf numFmtId="10" fontId="3" fillId="6" borderId="0" xfId="0" applyNumberFormat="1" applyFont="1" applyFill="1" applyBorder="1"/>
    <xf numFmtId="0" fontId="1" fillId="2" borderId="5" xfId="0" applyFont="1" applyFill="1" applyBorder="1" applyAlignment="1">
      <alignment horizontal="center"/>
    </xf>
    <xf numFmtId="0" fontId="0" fillId="0" borderId="7" xfId="0" applyFont="1" applyBorder="1"/>
    <xf numFmtId="0" fontId="0" fillId="0" borderId="14" xfId="0" applyFont="1" applyBorder="1"/>
    <xf numFmtId="164" fontId="0" fillId="0" borderId="0" xfId="0" applyNumberFormat="1" applyFont="1"/>
    <xf numFmtId="164" fontId="0" fillId="0" borderId="5" xfId="0" applyNumberFormat="1" applyFont="1" applyBorder="1" applyAlignment="1">
      <alignment horizontal="center"/>
    </xf>
    <xf numFmtId="0" fontId="0" fillId="0" borderId="8" xfId="0" applyFont="1" applyBorder="1"/>
    <xf numFmtId="0" fontId="0" fillId="0" borderId="13" xfId="0" applyFont="1" applyBorder="1"/>
    <xf numFmtId="0" fontId="0" fillId="0" borderId="11" xfId="0" applyFont="1" applyBorder="1"/>
    <xf numFmtId="0" fontId="0" fillId="0" borderId="15" xfId="0" applyFont="1" applyBorder="1"/>
    <xf numFmtId="0" fontId="0" fillId="4" borderId="14" xfId="0" applyFont="1" applyFill="1" applyBorder="1"/>
    <xf numFmtId="0" fontId="1" fillId="2" borderId="9" xfId="0" applyFont="1" applyFill="1" applyBorder="1" applyAlignment="1">
      <alignment horizontal="center"/>
    </xf>
    <xf numFmtId="0" fontId="0" fillId="4" borderId="15" xfId="0" applyFont="1" applyFill="1" applyBorder="1" applyAlignment="1"/>
    <xf numFmtId="0" fontId="0" fillId="4" borderId="14" xfId="0" applyFont="1" applyFill="1" applyBorder="1" applyAlignment="1"/>
    <xf numFmtId="0" fontId="1" fillId="2" borderId="6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4" borderId="10" xfId="0" applyFont="1" applyFill="1" applyBorder="1"/>
    <xf numFmtId="0" fontId="0" fillId="0" borderId="21" xfId="0" applyFont="1" applyBorder="1" applyAlignment="1">
      <alignment horizontal="center"/>
    </xf>
    <xf numFmtId="0" fontId="0" fillId="4" borderId="0" xfId="0" applyFont="1" applyFill="1"/>
    <xf numFmtId="0" fontId="0" fillId="0" borderId="11" xfId="0" applyFont="1" applyBorder="1" applyAlignment="1">
      <alignment horizontal="left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4" borderId="8" xfId="0" applyFont="1" applyFill="1" applyBorder="1"/>
    <xf numFmtId="0" fontId="0" fillId="4" borderId="6" xfId="0" applyFont="1" applyFill="1" applyBorder="1"/>
    <xf numFmtId="0" fontId="0" fillId="0" borderId="8" xfId="0" applyFont="1" applyBorder="1" applyAlignment="1">
      <alignment horizontal="left"/>
    </xf>
    <xf numFmtId="0" fontId="0" fillId="4" borderId="11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20" xfId="0" applyFont="1" applyFill="1" applyBorder="1" applyAlignment="1">
      <alignment horizontal="center"/>
    </xf>
    <xf numFmtId="0" fontId="0" fillId="0" borderId="10" xfId="0" applyFont="1" applyBorder="1"/>
    <xf numFmtId="0" fontId="0" fillId="0" borderId="8" xfId="0" applyFont="1" applyBorder="1"/>
    <xf numFmtId="0" fontId="0" fillId="0" borderId="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9" fontId="4" fillId="0" borderId="0" xfId="0" applyNumberFormat="1" applyFont="1"/>
    <xf numFmtId="0" fontId="5" fillId="0" borderId="0" xfId="0" applyFont="1"/>
    <xf numFmtId="0" fontId="6" fillId="0" borderId="0" xfId="0" applyFont="1"/>
    <xf numFmtId="9" fontId="5" fillId="0" borderId="0" xfId="0" applyNumberFormat="1" applyFont="1"/>
    <xf numFmtId="4" fontId="7" fillId="0" borderId="0" xfId="0" applyNumberFormat="1" applyFont="1"/>
    <xf numFmtId="0" fontId="8" fillId="0" borderId="0" xfId="0" applyFont="1"/>
    <xf numFmtId="1" fontId="5" fillId="0" borderId="0" xfId="0" applyNumberFormat="1" applyFont="1"/>
    <xf numFmtId="165" fontId="5" fillId="0" borderId="0" xfId="0" applyNumberFormat="1" applyFont="1"/>
    <xf numFmtId="10" fontId="5" fillId="0" borderId="0" xfId="0" applyNumberFormat="1" applyFont="1"/>
    <xf numFmtId="164" fontId="9" fillId="0" borderId="0" xfId="0" applyNumberFormat="1" applyFont="1"/>
    <xf numFmtId="0" fontId="5" fillId="0" borderId="0" xfId="0" applyFont="1"/>
    <xf numFmtId="164" fontId="5" fillId="0" borderId="0" xfId="0" applyNumberFormat="1" applyFont="1"/>
    <xf numFmtId="10" fontId="7" fillId="0" borderId="0" xfId="0" applyNumberFormat="1" applyFont="1"/>
    <xf numFmtId="166" fontId="10" fillId="0" borderId="0" xfId="0" applyNumberFormat="1" applyFont="1"/>
    <xf numFmtId="0" fontId="7" fillId="0" borderId="0" xfId="0" applyFont="1"/>
    <xf numFmtId="9" fontId="7" fillId="0" borderId="0" xfId="0" applyNumberFormat="1" applyFont="1"/>
    <xf numFmtId="10" fontId="9" fillId="0" borderId="0" xfId="0" applyNumberFormat="1" applyFont="1"/>
    <xf numFmtId="0" fontId="9" fillId="0" borderId="0" xfId="0" applyFont="1"/>
    <xf numFmtId="0" fontId="0" fillId="0" borderId="0" xfId="0" applyFont="1"/>
    <xf numFmtId="0" fontId="11" fillId="0" borderId="0" xfId="0" applyFont="1"/>
    <xf numFmtId="2" fontId="5" fillId="0" borderId="0" xfId="0" applyNumberFormat="1" applyFont="1"/>
    <xf numFmtId="2" fontId="9" fillId="0" borderId="0" xfId="0" applyNumberFormat="1" applyFont="1"/>
    <xf numFmtId="0" fontId="12" fillId="0" borderId="0" xfId="0" applyFont="1"/>
    <xf numFmtId="0" fontId="7" fillId="5" borderId="0" xfId="0" applyFont="1" applyFill="1" applyBorder="1"/>
    <xf numFmtId="167" fontId="5" fillId="0" borderId="0" xfId="0" applyNumberFormat="1" applyFont="1"/>
    <xf numFmtId="4" fontId="5" fillId="0" borderId="0" xfId="0" applyNumberFormat="1" applyFont="1"/>
    <xf numFmtId="11" fontId="5" fillId="0" borderId="0" xfId="0" applyNumberFormat="1" applyFont="1"/>
    <xf numFmtId="0" fontId="1" fillId="2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9" fontId="3" fillId="6" borderId="0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7" fontId="0" fillId="0" borderId="0" xfId="0" applyNumberFormat="1" applyFont="1" applyAlignment="1">
      <alignment horizontal="center"/>
    </xf>
    <xf numFmtId="10" fontId="3" fillId="6" borderId="0" xfId="0" applyNumberFormat="1" applyFont="1" applyFill="1" applyBorder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topLeftCell="A50" zoomScale="85" zoomScaleNormal="85" zoomScalePageLayoutView="85" workbookViewId="0">
      <selection activeCell="R8" sqref="R8"/>
    </sheetView>
  </sheetViews>
  <sheetFormatPr baseColWidth="10" defaultColWidth="15.1640625" defaultRowHeight="15" customHeight="1" x14ac:dyDescent="0"/>
  <cols>
    <col min="1" max="1" width="20.5" style="23" customWidth="1"/>
    <col min="2" max="2" width="7.5" style="23" customWidth="1"/>
    <col min="3" max="3" width="11.5" style="23" customWidth="1"/>
    <col min="4" max="5" width="9.5" style="23" customWidth="1"/>
    <col min="6" max="6" width="10.6640625" style="23" customWidth="1"/>
    <col min="7" max="7" width="7.1640625" style="23" customWidth="1"/>
    <col min="8" max="10" width="9.5" style="23" customWidth="1"/>
    <col min="11" max="11" width="4.6640625" style="23" customWidth="1"/>
    <col min="12" max="12" width="7.1640625" style="23" customWidth="1"/>
    <col min="13" max="15" width="9.5" style="23" customWidth="1"/>
    <col min="16" max="16" width="4.6640625" style="23" customWidth="1"/>
    <col min="17" max="17" width="40.5" style="23" customWidth="1"/>
    <col min="18" max="18" width="42.5" style="23" customWidth="1"/>
    <col min="19" max="19" width="40.5" style="23" customWidth="1"/>
    <col min="20" max="20" width="32" style="23" customWidth="1"/>
    <col min="21" max="21" width="4.83203125" style="23" hidden="1" customWidth="1"/>
    <col min="22" max="22" width="8.6640625" style="23" hidden="1" customWidth="1"/>
    <col min="23" max="23" width="26.1640625" style="23" hidden="1" customWidth="1"/>
    <col min="24" max="24" width="19.6640625" style="23" hidden="1" customWidth="1"/>
    <col min="25" max="42" width="19.1640625" style="23" hidden="1" customWidth="1"/>
    <col min="43" max="43" width="14.33203125" style="23" hidden="1" customWidth="1"/>
    <col min="44" max="44" width="19.1640625" style="23" hidden="1" customWidth="1"/>
    <col min="45" max="45" width="11.5" style="23" hidden="1" customWidth="1"/>
    <col min="46" max="46" width="20" style="23" hidden="1" customWidth="1"/>
    <col min="47" max="47" width="20.6640625" style="23" customWidth="1"/>
    <col min="48" max="48" width="21.5" style="23" customWidth="1"/>
    <col min="49" max="49" width="1.33203125" style="23" hidden="1" customWidth="1"/>
    <col min="50" max="50" width="25.33203125" style="23" hidden="1" customWidth="1"/>
    <col min="51" max="51" width="23.5" style="23" hidden="1" customWidth="1"/>
    <col min="52" max="52" width="13.5" style="23" hidden="1" customWidth="1"/>
    <col min="53" max="53" width="8.6640625" style="23" hidden="1" customWidth="1"/>
    <col min="54" max="54" width="5.1640625" style="23" hidden="1" customWidth="1"/>
    <col min="55" max="55" width="5.33203125" style="23" hidden="1" customWidth="1"/>
    <col min="56" max="16384" width="15.1640625" style="23"/>
  </cols>
  <sheetData>
    <row r="1" spans="1:55" ht="14.25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7" t="s">
        <v>6</v>
      </c>
      <c r="H1" s="8" t="s">
        <v>7</v>
      </c>
      <c r="I1" s="8" t="s">
        <v>3</v>
      </c>
      <c r="J1" s="8" t="s">
        <v>4</v>
      </c>
      <c r="K1" s="8" t="s">
        <v>8</v>
      </c>
      <c r="L1" s="7" t="s">
        <v>6</v>
      </c>
      <c r="M1" s="8" t="s">
        <v>7</v>
      </c>
      <c r="N1" s="8" t="s">
        <v>3</v>
      </c>
      <c r="O1" s="8" t="s">
        <v>4</v>
      </c>
      <c r="P1" s="5" t="s">
        <v>8</v>
      </c>
      <c r="Q1" s="88" t="s">
        <v>468</v>
      </c>
      <c r="R1" s="7" t="s">
        <v>469</v>
      </c>
      <c r="S1" s="7" t="s">
        <v>470</v>
      </c>
      <c r="T1" s="7" t="s">
        <v>471</v>
      </c>
      <c r="U1" s="7" t="s">
        <v>9</v>
      </c>
      <c r="V1" s="8" t="s">
        <v>10</v>
      </c>
      <c r="W1" s="8" t="s">
        <v>11</v>
      </c>
      <c r="X1" s="7" t="s">
        <v>7</v>
      </c>
      <c r="Y1" s="8" t="s">
        <v>7</v>
      </c>
      <c r="Z1" s="8" t="s">
        <v>7</v>
      </c>
      <c r="AA1" s="7"/>
      <c r="AB1" s="131" t="s">
        <v>7</v>
      </c>
      <c r="AC1" s="131" t="s">
        <v>7</v>
      </c>
      <c r="AD1" s="131" t="s">
        <v>7</v>
      </c>
      <c r="AE1" s="131" t="s">
        <v>7</v>
      </c>
      <c r="AF1" s="7" t="s">
        <v>7</v>
      </c>
      <c r="AG1" s="8" t="s">
        <v>7</v>
      </c>
      <c r="AH1" s="8"/>
      <c r="AI1" s="7" t="s">
        <v>3</v>
      </c>
      <c r="AJ1" s="8" t="s">
        <v>3</v>
      </c>
      <c r="AK1" s="8" t="s">
        <v>3</v>
      </c>
      <c r="AL1" s="7"/>
      <c r="AM1" s="86" t="s">
        <v>3</v>
      </c>
      <c r="AN1" s="86" t="s">
        <v>3</v>
      </c>
      <c r="AO1" s="86" t="s">
        <v>3</v>
      </c>
      <c r="AP1" s="86" t="s">
        <v>3</v>
      </c>
      <c r="AQ1" s="7" t="s">
        <v>3</v>
      </c>
      <c r="AR1" s="8" t="s">
        <v>3</v>
      </c>
      <c r="AS1" s="8"/>
      <c r="AT1" s="7" t="s">
        <v>4</v>
      </c>
      <c r="AU1" s="8" t="s">
        <v>4</v>
      </c>
      <c r="AV1" s="8" t="s">
        <v>4</v>
      </c>
      <c r="AW1" s="7"/>
      <c r="AX1" s="86" t="s">
        <v>4</v>
      </c>
      <c r="AY1" s="86" t="s">
        <v>4</v>
      </c>
      <c r="AZ1" s="86" t="s">
        <v>4</v>
      </c>
      <c r="BA1" s="86" t="s">
        <v>4</v>
      </c>
      <c r="BB1" s="7" t="s">
        <v>4</v>
      </c>
      <c r="BC1" s="8" t="s">
        <v>4</v>
      </c>
    </row>
    <row r="2" spans="1:55" ht="14.25" customHeight="1">
      <c r="A2" s="18" t="s">
        <v>12</v>
      </c>
      <c r="B2" s="15" t="s">
        <v>13</v>
      </c>
      <c r="C2" s="15" t="s">
        <v>14</v>
      </c>
      <c r="D2" s="15"/>
      <c r="E2" s="15"/>
      <c r="F2" s="15" t="s">
        <v>15</v>
      </c>
      <c r="G2" s="18">
        <v>0.95</v>
      </c>
      <c r="H2" s="15">
        <v>0.05</v>
      </c>
      <c r="I2" s="15"/>
      <c r="J2" s="15"/>
      <c r="K2" s="15">
        <v>1</v>
      </c>
      <c r="L2" s="18">
        <v>1.0249999999999999</v>
      </c>
      <c r="M2" s="15">
        <v>7.4999999999999997E-2</v>
      </c>
      <c r="N2" s="15"/>
      <c r="O2" s="15"/>
      <c r="P2" s="16">
        <v>1.0999999999999999</v>
      </c>
      <c r="Q2" s="23" t="s">
        <v>16</v>
      </c>
      <c r="R2" s="18" t="s">
        <v>472</v>
      </c>
      <c r="S2" s="18" t="s">
        <v>473</v>
      </c>
      <c r="T2" s="18" t="s">
        <v>473</v>
      </c>
      <c r="U2" s="18">
        <v>2</v>
      </c>
      <c r="V2" s="15"/>
      <c r="W2" s="15"/>
      <c r="X2" s="18" t="s">
        <v>14</v>
      </c>
      <c r="Y2" s="15" t="s">
        <v>474</v>
      </c>
      <c r="Z2" s="15" t="s">
        <v>475</v>
      </c>
      <c r="AA2" s="18" t="b">
        <v>0</v>
      </c>
      <c r="AB2" s="132">
        <v>2.5000000000000001E-2</v>
      </c>
      <c r="AC2" s="132">
        <v>3.7499999999999999E-2</v>
      </c>
      <c r="AD2" s="132">
        <v>16.235635765380255</v>
      </c>
      <c r="AE2" s="132">
        <v>25.54495246684365</v>
      </c>
      <c r="AF2" s="18">
        <v>6.9263190639168606</v>
      </c>
      <c r="AG2" s="15">
        <v>9.3093167014633951E-2</v>
      </c>
      <c r="AH2" s="15"/>
      <c r="AI2" s="18" t="s">
        <v>476</v>
      </c>
      <c r="AJ2" s="15" t="s">
        <v>477</v>
      </c>
      <c r="AK2" s="15" t="s">
        <v>477</v>
      </c>
      <c r="AL2" s="18" t="b">
        <v>0</v>
      </c>
      <c r="AM2" s="132" t="e">
        <v>#DIV/0!</v>
      </c>
      <c r="AN2" s="132" t="e">
        <v>#DIV/0!</v>
      </c>
      <c r="AO2" s="132" t="e">
        <v>#DIV/0!</v>
      </c>
      <c r="AP2" s="132" t="e">
        <v>#DIV/0!</v>
      </c>
      <c r="AQ2" s="18" t="s">
        <v>477</v>
      </c>
      <c r="AR2" s="15" t="s">
        <v>477</v>
      </c>
      <c r="AS2" s="15"/>
      <c r="AT2" s="18" t="s">
        <v>476</v>
      </c>
      <c r="AU2" s="15" t="s">
        <v>477</v>
      </c>
      <c r="AV2" s="15" t="s">
        <v>477</v>
      </c>
      <c r="AW2" s="18" t="b">
        <v>0</v>
      </c>
      <c r="AX2" s="132" t="e">
        <v>#DIV/0!</v>
      </c>
      <c r="AY2" s="132" t="e">
        <v>#DIV/0!</v>
      </c>
      <c r="AZ2" s="132" t="e">
        <v>#DIV/0!</v>
      </c>
      <c r="BA2" s="132" t="e">
        <v>#DIV/0!</v>
      </c>
      <c r="BB2" s="18" t="s">
        <v>477</v>
      </c>
      <c r="BC2" s="15" t="s">
        <v>477</v>
      </c>
    </row>
    <row r="3" spans="1:55" ht="14.25" customHeight="1">
      <c r="A3" s="25" t="s">
        <v>17</v>
      </c>
      <c r="B3" s="23" t="s">
        <v>13</v>
      </c>
      <c r="C3" s="23" t="s">
        <v>18</v>
      </c>
      <c r="D3" s="23" t="s">
        <v>19</v>
      </c>
      <c r="E3" s="23" t="s">
        <v>20</v>
      </c>
      <c r="F3" s="23" t="s">
        <v>21</v>
      </c>
      <c r="G3" s="25">
        <v>0.95</v>
      </c>
      <c r="H3" s="23">
        <v>2.5000000000000001E-2</v>
      </c>
      <c r="I3" s="23">
        <v>2.5000000000000001E-2</v>
      </c>
      <c r="K3" s="23">
        <v>1</v>
      </c>
      <c r="L3" s="25">
        <v>1.0249999999999999</v>
      </c>
      <c r="M3" s="23">
        <v>0.05</v>
      </c>
      <c r="N3" s="23">
        <v>2.5000000000000001E-2</v>
      </c>
      <c r="P3" s="24">
        <v>1.0999999999999999</v>
      </c>
      <c r="Q3" s="23" t="s">
        <v>22</v>
      </c>
      <c r="R3" s="25" t="s">
        <v>478</v>
      </c>
      <c r="S3" s="25" t="s">
        <v>479</v>
      </c>
      <c r="T3" s="25" t="s">
        <v>23</v>
      </c>
      <c r="U3" s="25">
        <v>1</v>
      </c>
      <c r="V3" s="23">
        <v>1</v>
      </c>
      <c r="W3" s="23" t="s">
        <v>24</v>
      </c>
      <c r="X3" s="25" t="s">
        <v>18</v>
      </c>
      <c r="Y3" s="23" t="s">
        <v>480</v>
      </c>
      <c r="Z3" s="23" t="s">
        <v>475</v>
      </c>
      <c r="AA3" s="25" t="b">
        <v>0</v>
      </c>
      <c r="AB3" s="23">
        <v>2.5000000000000001E-2</v>
      </c>
      <c r="AC3" s="23">
        <v>0.05</v>
      </c>
      <c r="AD3" s="23">
        <v>13.672802249999993</v>
      </c>
      <c r="AE3" s="23">
        <v>25.193925469508628</v>
      </c>
      <c r="AF3" s="25">
        <v>2.1516790304913584</v>
      </c>
      <c r="AG3" s="23">
        <v>0.11521123219508635</v>
      </c>
      <c r="AI3" s="25" t="s">
        <v>463</v>
      </c>
      <c r="AJ3" s="23" t="s">
        <v>474</v>
      </c>
      <c r="AK3" s="23" t="s">
        <v>475</v>
      </c>
      <c r="AL3" s="25" t="s">
        <v>481</v>
      </c>
      <c r="AM3" s="23">
        <v>2.5000000000000001E-2</v>
      </c>
      <c r="AN3" s="23">
        <v>2.5000000000000001E-2</v>
      </c>
      <c r="AO3" s="23">
        <v>3.0779845625000051</v>
      </c>
      <c r="AP3" s="23">
        <v>3.0779845625000051</v>
      </c>
      <c r="AQ3" s="25">
        <v>3.0779845625000051</v>
      </c>
      <c r="AR3" s="23">
        <v>0</v>
      </c>
      <c r="AT3" s="25" t="s">
        <v>476</v>
      </c>
      <c r="AU3" s="23" t="s">
        <v>477</v>
      </c>
      <c r="AV3" s="23" t="s">
        <v>477</v>
      </c>
      <c r="AW3" s="25" t="b">
        <v>0</v>
      </c>
      <c r="AX3" s="23" t="e">
        <v>#VALUE!</v>
      </c>
      <c r="AY3" s="23" t="e">
        <v>#VALUE!</v>
      </c>
      <c r="AZ3" s="23" t="e">
        <v>#VALUE!</v>
      </c>
      <c r="BA3" s="23" t="e">
        <v>#VALUE!</v>
      </c>
      <c r="BB3" s="25" t="s">
        <v>477</v>
      </c>
      <c r="BC3" s="23" t="s">
        <v>477</v>
      </c>
    </row>
    <row r="4" spans="1:55" ht="14.25" customHeight="1">
      <c r="A4" s="25" t="s">
        <v>25</v>
      </c>
      <c r="B4" s="23" t="s">
        <v>13</v>
      </c>
      <c r="C4" s="23" t="s">
        <v>26</v>
      </c>
      <c r="D4" s="23" t="s">
        <v>27</v>
      </c>
      <c r="F4" s="23" t="s">
        <v>28</v>
      </c>
      <c r="G4" s="25">
        <v>0.9</v>
      </c>
      <c r="H4" s="23">
        <v>7.4999999999999997E-2</v>
      </c>
      <c r="I4" s="23">
        <v>2.5000000000000001E-2</v>
      </c>
      <c r="K4" s="23">
        <v>1</v>
      </c>
      <c r="L4" s="25">
        <v>0.97499999999999998</v>
      </c>
      <c r="M4" s="23">
        <v>7.4999999999999997E-2</v>
      </c>
      <c r="N4" s="23">
        <v>0.05</v>
      </c>
      <c r="P4" s="24">
        <v>1.1000000000000001</v>
      </c>
      <c r="Q4" s="23" t="s">
        <v>29</v>
      </c>
      <c r="R4" s="133" t="s">
        <v>26</v>
      </c>
      <c r="S4" s="133" t="s">
        <v>30</v>
      </c>
      <c r="T4" s="25" t="s">
        <v>473</v>
      </c>
      <c r="U4" s="25" t="s">
        <v>24</v>
      </c>
      <c r="V4" s="23" t="s">
        <v>24</v>
      </c>
      <c r="X4" s="25" t="s">
        <v>476</v>
      </c>
      <c r="Y4" s="23" t="s">
        <v>476</v>
      </c>
      <c r="Z4" s="23" t="s">
        <v>477</v>
      </c>
      <c r="AA4" s="25" t="b">
        <v>0</v>
      </c>
      <c r="AB4" s="23" t="e">
        <v>#VALUE!</v>
      </c>
      <c r="AC4" s="23" t="e">
        <v>#VALUE!</v>
      </c>
      <c r="AD4" s="23" t="e">
        <v>#VALUE!</v>
      </c>
      <c r="AE4" s="23" t="e">
        <v>#VALUE!</v>
      </c>
      <c r="AF4" s="25" t="s">
        <v>477</v>
      </c>
      <c r="AG4" s="23" t="s">
        <v>477</v>
      </c>
      <c r="AI4" s="25" t="s">
        <v>476</v>
      </c>
      <c r="AJ4" s="23" t="s">
        <v>477</v>
      </c>
      <c r="AK4" s="23" t="s">
        <v>477</v>
      </c>
      <c r="AL4" s="25" t="b">
        <v>0</v>
      </c>
      <c r="AO4" s="23" t="e">
        <v>#N/A</v>
      </c>
      <c r="AP4" s="23" t="e">
        <v>#N/A</v>
      </c>
      <c r="AQ4" s="25" t="s">
        <v>477</v>
      </c>
      <c r="AR4" s="23" t="s">
        <v>477</v>
      </c>
      <c r="AT4" s="25" t="s">
        <v>476</v>
      </c>
      <c r="AU4" s="23" t="s">
        <v>477</v>
      </c>
      <c r="AV4" s="23" t="s">
        <v>477</v>
      </c>
      <c r="AW4" s="25" t="b">
        <v>0</v>
      </c>
      <c r="AX4" s="23" t="e">
        <v>#DIV/0!</v>
      </c>
      <c r="AY4" s="23" t="e">
        <v>#DIV/0!</v>
      </c>
      <c r="AZ4" s="23" t="e">
        <v>#DIV/0!</v>
      </c>
      <c r="BA4" s="23" t="e">
        <v>#DIV/0!</v>
      </c>
      <c r="BB4" s="25" t="s">
        <v>477</v>
      </c>
      <c r="BC4" s="23" t="s">
        <v>477</v>
      </c>
    </row>
    <row r="5" spans="1:55" ht="14.25" customHeight="1">
      <c r="A5" s="34" t="s">
        <v>31</v>
      </c>
      <c r="B5" s="32" t="s">
        <v>32</v>
      </c>
      <c r="C5" s="32" t="s">
        <v>33</v>
      </c>
      <c r="D5" s="32"/>
      <c r="E5" s="32"/>
      <c r="F5" s="32" t="s">
        <v>34</v>
      </c>
      <c r="G5" s="34">
        <v>0.95</v>
      </c>
      <c r="H5" s="32">
        <v>0.05</v>
      </c>
      <c r="I5" s="32"/>
      <c r="J5" s="32"/>
      <c r="K5" s="32">
        <v>1</v>
      </c>
      <c r="L5" s="34">
        <v>1.05</v>
      </c>
      <c r="M5" s="32">
        <v>0.15</v>
      </c>
      <c r="N5" s="32"/>
      <c r="O5" s="32"/>
      <c r="P5" s="33">
        <v>1.2</v>
      </c>
      <c r="Q5" s="23" t="s">
        <v>35</v>
      </c>
      <c r="R5" s="34" t="s">
        <v>482</v>
      </c>
      <c r="S5" s="34" t="s">
        <v>473</v>
      </c>
      <c r="T5" s="34" t="s">
        <v>473</v>
      </c>
      <c r="U5" s="34">
        <v>2</v>
      </c>
      <c r="V5" s="32"/>
      <c r="W5" s="32"/>
      <c r="X5" s="34" t="s">
        <v>33</v>
      </c>
      <c r="Y5" s="32" t="s">
        <v>474</v>
      </c>
      <c r="Z5" s="32" t="s">
        <v>475</v>
      </c>
      <c r="AA5" s="34" t="b">
        <v>0</v>
      </c>
      <c r="AB5" s="23">
        <v>2.5000000000000001E-2</v>
      </c>
      <c r="AC5" s="23">
        <v>7.4999999999999997E-2</v>
      </c>
      <c r="AD5" s="23">
        <v>4.4921442499999982</v>
      </c>
      <c r="AE5" s="23">
        <v>13.553633749999994</v>
      </c>
      <c r="AF5" s="34">
        <v>-4.5693452499999987</v>
      </c>
      <c r="AG5" s="32">
        <v>9.0614894999999973E-2</v>
      </c>
      <c r="AH5" s="32"/>
      <c r="AI5" s="34" t="s">
        <v>476</v>
      </c>
      <c r="AJ5" s="32" t="s">
        <v>477</v>
      </c>
      <c r="AK5" s="32" t="s">
        <v>477</v>
      </c>
      <c r="AL5" s="34" t="b">
        <v>0</v>
      </c>
      <c r="AM5" s="23" t="e">
        <v>#DIV/0!</v>
      </c>
      <c r="AN5" s="23" t="e">
        <v>#DIV/0!</v>
      </c>
      <c r="AO5" s="23" t="e">
        <v>#DIV/0!</v>
      </c>
      <c r="AP5" s="23" t="e">
        <v>#DIV/0!</v>
      </c>
      <c r="AQ5" s="34" t="s">
        <v>477</v>
      </c>
      <c r="AR5" s="32" t="s">
        <v>477</v>
      </c>
      <c r="AS5" s="32"/>
      <c r="AT5" s="34" t="s">
        <v>476</v>
      </c>
      <c r="AU5" s="32" t="s">
        <v>477</v>
      </c>
      <c r="AV5" s="32" t="s">
        <v>477</v>
      </c>
      <c r="AW5" s="34" t="b">
        <v>0</v>
      </c>
      <c r="AX5" s="23" t="e">
        <v>#DIV/0!</v>
      </c>
      <c r="AY5" s="23" t="e">
        <v>#DIV/0!</v>
      </c>
      <c r="AZ5" s="23" t="e">
        <v>#DIV/0!</v>
      </c>
      <c r="BA5" s="23" t="e">
        <v>#DIV/0!</v>
      </c>
      <c r="BB5" s="34" t="s">
        <v>477</v>
      </c>
      <c r="BC5" s="32" t="s">
        <v>477</v>
      </c>
    </row>
    <row r="6" spans="1:55" ht="14.25" customHeight="1">
      <c r="A6" s="18" t="s">
        <v>36</v>
      </c>
      <c r="B6" s="15" t="s">
        <v>13</v>
      </c>
      <c r="C6" s="15" t="s">
        <v>37</v>
      </c>
      <c r="D6" s="15" t="s">
        <v>26</v>
      </c>
      <c r="E6" s="15"/>
      <c r="F6" s="15" t="s">
        <v>15</v>
      </c>
      <c r="G6" s="35">
        <v>0.92500000000000004</v>
      </c>
      <c r="H6" s="36">
        <v>0.05</v>
      </c>
      <c r="I6" s="15">
        <v>2.5000000000000001E-2</v>
      </c>
      <c r="J6" s="15"/>
      <c r="K6" s="15">
        <v>1</v>
      </c>
      <c r="L6" s="35">
        <v>1</v>
      </c>
      <c r="M6" s="36">
        <v>0.05</v>
      </c>
      <c r="N6" s="15">
        <v>0.05</v>
      </c>
      <c r="O6" s="15"/>
      <c r="P6" s="16">
        <v>1.1000000000000001</v>
      </c>
      <c r="Q6" s="36" t="s">
        <v>38</v>
      </c>
      <c r="R6" s="18" t="s">
        <v>483</v>
      </c>
      <c r="S6" s="134" t="s">
        <v>26</v>
      </c>
      <c r="T6" s="18" t="s">
        <v>473</v>
      </c>
      <c r="U6" s="18">
        <v>2</v>
      </c>
      <c r="V6" s="15" t="s">
        <v>24</v>
      </c>
      <c r="W6" s="15"/>
      <c r="X6" s="18" t="s">
        <v>37</v>
      </c>
      <c r="Y6" s="15" t="s">
        <v>480</v>
      </c>
      <c r="Z6" s="15" t="s">
        <v>475</v>
      </c>
      <c r="AA6" s="18" t="b">
        <v>0</v>
      </c>
      <c r="AB6" s="23">
        <v>2.5000000000000001E-2</v>
      </c>
      <c r="AC6" s="23">
        <v>2.5000000000000001E-2</v>
      </c>
      <c r="AD6" s="23">
        <v>54.49339767533823</v>
      </c>
      <c r="AE6" s="23">
        <v>54.49339767533823</v>
      </c>
      <c r="AF6" s="18">
        <v>54.49339767533823</v>
      </c>
      <c r="AG6" s="15">
        <v>0</v>
      </c>
      <c r="AH6" s="15"/>
      <c r="AI6" s="18" t="s">
        <v>476</v>
      </c>
      <c r="AJ6" s="15" t="s">
        <v>477</v>
      </c>
      <c r="AK6" s="15" t="s">
        <v>477</v>
      </c>
      <c r="AL6" s="18" t="b">
        <v>0</v>
      </c>
      <c r="AM6" s="23" t="e">
        <v>#VALUE!</v>
      </c>
      <c r="AN6" s="23" t="e">
        <v>#VALUE!</v>
      </c>
      <c r="AO6" s="23" t="e">
        <v>#VALUE!</v>
      </c>
      <c r="AP6" s="23" t="e">
        <v>#VALUE!</v>
      </c>
      <c r="AQ6" s="18" t="s">
        <v>477</v>
      </c>
      <c r="AR6" s="15" t="s">
        <v>477</v>
      </c>
      <c r="AS6" s="15"/>
      <c r="AT6" s="18" t="s">
        <v>476</v>
      </c>
      <c r="AU6" s="15" t="s">
        <v>477</v>
      </c>
      <c r="AV6" s="15" t="s">
        <v>477</v>
      </c>
      <c r="AW6" s="18" t="b">
        <v>0</v>
      </c>
      <c r="AX6" s="23" t="e">
        <v>#DIV/0!</v>
      </c>
      <c r="AY6" s="23" t="e">
        <v>#DIV/0!</v>
      </c>
      <c r="AZ6" s="23" t="e">
        <v>#DIV/0!</v>
      </c>
      <c r="BA6" s="23" t="e">
        <v>#DIV/0!</v>
      </c>
      <c r="BB6" s="18" t="s">
        <v>477</v>
      </c>
      <c r="BC6" s="15" t="s">
        <v>477</v>
      </c>
    </row>
    <row r="7" spans="1:55" ht="14.25" customHeight="1">
      <c r="A7" s="25" t="s">
        <v>39</v>
      </c>
      <c r="B7" s="23" t="s">
        <v>13</v>
      </c>
      <c r="C7" s="23" t="s">
        <v>40</v>
      </c>
      <c r="D7" s="23" t="s">
        <v>20</v>
      </c>
      <c r="F7" s="23" t="s">
        <v>21</v>
      </c>
      <c r="G7" s="25">
        <v>0.95</v>
      </c>
      <c r="H7" s="23">
        <v>0.05</v>
      </c>
      <c r="K7" s="23">
        <v>1</v>
      </c>
      <c r="L7" s="25">
        <v>1</v>
      </c>
      <c r="M7" s="23">
        <v>0.1</v>
      </c>
      <c r="P7" s="24">
        <v>1.1000000000000001</v>
      </c>
      <c r="Q7" s="23" t="s">
        <v>41</v>
      </c>
      <c r="R7" s="25" t="s">
        <v>484</v>
      </c>
      <c r="S7" s="25" t="s">
        <v>23</v>
      </c>
      <c r="T7" s="25" t="s">
        <v>473</v>
      </c>
      <c r="U7" s="25">
        <v>2</v>
      </c>
      <c r="V7" s="23" t="s">
        <v>24</v>
      </c>
      <c r="X7" s="25" t="s">
        <v>462</v>
      </c>
      <c r="Y7" s="23" t="s">
        <v>480</v>
      </c>
      <c r="Z7" s="23" t="s">
        <v>475</v>
      </c>
      <c r="AA7" s="25" t="s">
        <v>485</v>
      </c>
      <c r="AB7" s="23">
        <v>2.5000000000000001E-2</v>
      </c>
      <c r="AC7" s="23">
        <v>0.05</v>
      </c>
      <c r="AD7" s="23">
        <v>9.4908996250000008</v>
      </c>
      <c r="AE7" s="23">
        <v>18.183901125000002</v>
      </c>
      <c r="AF7" s="25">
        <v>0.79789812499999968</v>
      </c>
      <c r="AG7" s="23">
        <v>8.6930015000000013E-2</v>
      </c>
      <c r="AI7" s="25" t="s">
        <v>476</v>
      </c>
      <c r="AJ7" s="23" t="s">
        <v>477</v>
      </c>
      <c r="AK7" s="23" t="s">
        <v>477</v>
      </c>
      <c r="AL7" s="25" t="b">
        <v>0</v>
      </c>
      <c r="AM7" s="23" t="e">
        <v>#VALUE!</v>
      </c>
      <c r="AN7" s="23" t="e">
        <v>#VALUE!</v>
      </c>
      <c r="AO7" s="23" t="e">
        <v>#VALUE!</v>
      </c>
      <c r="AP7" s="23" t="e">
        <v>#VALUE!</v>
      </c>
      <c r="AQ7" s="25" t="s">
        <v>477</v>
      </c>
      <c r="AR7" s="23" t="s">
        <v>477</v>
      </c>
      <c r="AT7" s="25" t="s">
        <v>476</v>
      </c>
      <c r="AU7" s="23" t="s">
        <v>477</v>
      </c>
      <c r="AV7" s="23" t="s">
        <v>477</v>
      </c>
      <c r="AW7" s="25" t="b">
        <v>0</v>
      </c>
      <c r="AX7" s="23" t="e">
        <v>#DIV/0!</v>
      </c>
      <c r="AY7" s="23" t="e">
        <v>#DIV/0!</v>
      </c>
      <c r="AZ7" s="23" t="e">
        <v>#DIV/0!</v>
      </c>
      <c r="BA7" s="23" t="e">
        <v>#DIV/0!</v>
      </c>
      <c r="BB7" s="25" t="s">
        <v>477</v>
      </c>
      <c r="BC7" s="23" t="s">
        <v>477</v>
      </c>
    </row>
    <row r="8" spans="1:55" ht="14.25" customHeight="1">
      <c r="A8" s="25" t="s">
        <v>42</v>
      </c>
      <c r="B8" s="23" t="s">
        <v>13</v>
      </c>
      <c r="C8" s="23" t="s">
        <v>18</v>
      </c>
      <c r="D8" s="23" t="s">
        <v>43</v>
      </c>
      <c r="F8" s="23" t="s">
        <v>28</v>
      </c>
      <c r="G8" s="25">
        <v>0.95</v>
      </c>
      <c r="H8" s="23">
        <v>2.5000000000000001E-2</v>
      </c>
      <c r="I8" s="23">
        <v>2.5000000000000001E-2</v>
      </c>
      <c r="K8" s="23">
        <v>1</v>
      </c>
      <c r="L8" s="25">
        <v>1.0249999999999999</v>
      </c>
      <c r="M8" s="23">
        <v>0.05</v>
      </c>
      <c r="N8" s="23">
        <v>2.5000000000000001E-2</v>
      </c>
      <c r="P8" s="24">
        <v>1.0999999999999999</v>
      </c>
      <c r="Q8" s="23" t="s">
        <v>44</v>
      </c>
      <c r="R8" s="25" t="s">
        <v>478</v>
      </c>
      <c r="S8" s="25" t="s">
        <v>486</v>
      </c>
      <c r="T8" s="25" t="s">
        <v>473</v>
      </c>
      <c r="U8" s="25">
        <v>1</v>
      </c>
      <c r="V8" s="23">
        <v>1</v>
      </c>
      <c r="X8" s="25" t="s">
        <v>18</v>
      </c>
      <c r="Y8" s="23" t="s">
        <v>480</v>
      </c>
      <c r="Z8" s="23" t="s">
        <v>475</v>
      </c>
      <c r="AA8" s="25" t="b">
        <v>0</v>
      </c>
      <c r="AB8" s="23">
        <v>2.5000000000000001E-2</v>
      </c>
      <c r="AC8" s="23">
        <v>0.05</v>
      </c>
      <c r="AD8" s="23">
        <v>13.672802249999993</v>
      </c>
      <c r="AE8" s="23">
        <v>25.193925469508628</v>
      </c>
      <c r="AF8" s="25">
        <v>2.1516790304913584</v>
      </c>
      <c r="AG8" s="23">
        <v>0.11521123219508635</v>
      </c>
      <c r="AI8" s="25" t="s">
        <v>463</v>
      </c>
      <c r="AJ8" s="23" t="s">
        <v>474</v>
      </c>
      <c r="AK8" s="23" t="s">
        <v>475</v>
      </c>
      <c r="AL8" s="25" t="s">
        <v>487</v>
      </c>
      <c r="AM8" s="23">
        <v>2.5000000000000001E-2</v>
      </c>
      <c r="AN8" s="23">
        <v>2.5000000000000001E-2</v>
      </c>
      <c r="AO8" s="23">
        <v>4.3968514375000085</v>
      </c>
      <c r="AP8" s="23">
        <v>4.3968514375000085</v>
      </c>
      <c r="AQ8" s="25">
        <v>4.3968514375000085</v>
      </c>
      <c r="AR8" s="23">
        <v>0</v>
      </c>
      <c r="AT8" s="25" t="s">
        <v>476</v>
      </c>
      <c r="AU8" s="23" t="s">
        <v>477</v>
      </c>
      <c r="AV8" s="23" t="s">
        <v>477</v>
      </c>
      <c r="AW8" s="25" t="b">
        <v>0</v>
      </c>
      <c r="AX8" s="23" t="e">
        <v>#DIV/0!</v>
      </c>
      <c r="AY8" s="23" t="e">
        <v>#DIV/0!</v>
      </c>
      <c r="AZ8" s="23" t="e">
        <v>#DIV/0!</v>
      </c>
      <c r="BA8" s="23" t="e">
        <v>#DIV/0!</v>
      </c>
      <c r="BB8" s="25" t="s">
        <v>477</v>
      </c>
      <c r="BC8" s="23" t="s">
        <v>477</v>
      </c>
    </row>
    <row r="9" spans="1:55" ht="14.25" customHeight="1">
      <c r="A9" s="34" t="s">
        <v>45</v>
      </c>
      <c r="B9" s="32" t="s">
        <v>32</v>
      </c>
      <c r="C9" s="32" t="s">
        <v>46</v>
      </c>
      <c r="D9" s="32" t="s">
        <v>47</v>
      </c>
      <c r="E9" s="32"/>
      <c r="F9" s="32" t="s">
        <v>34</v>
      </c>
      <c r="G9" s="34">
        <v>0.92500000000000004</v>
      </c>
      <c r="H9" s="32">
        <v>2.5000000000000001E-2</v>
      </c>
      <c r="I9" s="32">
        <v>0.05</v>
      </c>
      <c r="J9" s="32"/>
      <c r="K9" s="32">
        <v>1</v>
      </c>
      <c r="L9" s="34">
        <v>1.0249999999999999</v>
      </c>
      <c r="M9" s="32">
        <v>7.4999999999999997E-2</v>
      </c>
      <c r="N9" s="32">
        <v>0.1</v>
      </c>
      <c r="O9" s="32"/>
      <c r="P9" s="33">
        <v>1.2</v>
      </c>
      <c r="Q9" s="32" t="s">
        <v>48</v>
      </c>
      <c r="R9" s="34" t="s">
        <v>488</v>
      </c>
      <c r="S9" s="135" t="s">
        <v>47</v>
      </c>
      <c r="T9" s="34" t="s">
        <v>473</v>
      </c>
      <c r="U9" s="34">
        <v>2</v>
      </c>
      <c r="V9" s="32" t="s">
        <v>24</v>
      </c>
      <c r="W9" s="32"/>
      <c r="X9" s="34" t="s">
        <v>46</v>
      </c>
      <c r="Y9" s="32" t="s">
        <v>480</v>
      </c>
      <c r="Z9" s="32" t="s">
        <v>475</v>
      </c>
      <c r="AA9" s="34" t="b">
        <v>0</v>
      </c>
      <c r="AB9" s="23">
        <v>1.2500000000000001E-2</v>
      </c>
      <c r="AC9" s="23">
        <v>3.7499999999999999E-2</v>
      </c>
      <c r="AD9" s="23">
        <v>2.2370053284430615</v>
      </c>
      <c r="AE9" s="23">
        <v>6.6785761761674802</v>
      </c>
      <c r="AF9" s="34">
        <v>-2.2045655192813576</v>
      </c>
      <c r="AG9" s="32">
        <v>4.4415708477244194E-2</v>
      </c>
      <c r="AH9" s="32"/>
      <c r="AI9" s="34" t="s">
        <v>476</v>
      </c>
      <c r="AJ9" s="32" t="s">
        <v>477</v>
      </c>
      <c r="AK9" s="32" t="s">
        <v>477</v>
      </c>
      <c r="AL9" s="34" t="b">
        <v>0</v>
      </c>
      <c r="AM9" s="23" t="e">
        <v>#VALUE!</v>
      </c>
      <c r="AN9" s="23" t="e">
        <v>#VALUE!</v>
      </c>
      <c r="AO9" s="23" t="e">
        <v>#VALUE!</v>
      </c>
      <c r="AP9" s="23" t="e">
        <v>#VALUE!</v>
      </c>
      <c r="AQ9" s="34" t="s">
        <v>477</v>
      </c>
      <c r="AR9" s="32" t="s">
        <v>477</v>
      </c>
      <c r="AS9" s="32"/>
      <c r="AT9" s="34" t="s">
        <v>476</v>
      </c>
      <c r="AU9" s="32" t="s">
        <v>477</v>
      </c>
      <c r="AV9" s="32" t="s">
        <v>477</v>
      </c>
      <c r="AW9" s="34" t="b">
        <v>0</v>
      </c>
      <c r="AX9" s="23" t="e">
        <v>#DIV/0!</v>
      </c>
      <c r="AY9" s="23" t="e">
        <v>#DIV/0!</v>
      </c>
      <c r="AZ9" s="23" t="e">
        <v>#DIV/0!</v>
      </c>
      <c r="BA9" s="23" t="e">
        <v>#DIV/0!</v>
      </c>
      <c r="BB9" s="34" t="s">
        <v>477</v>
      </c>
      <c r="BC9" s="32" t="s">
        <v>477</v>
      </c>
    </row>
    <row r="10" spans="1:55" ht="14.25" customHeight="1">
      <c r="A10" s="18" t="s">
        <v>49</v>
      </c>
      <c r="B10" s="15" t="s">
        <v>13</v>
      </c>
      <c r="C10" s="15" t="s">
        <v>46</v>
      </c>
      <c r="D10" s="15" t="s">
        <v>50</v>
      </c>
      <c r="E10" s="15"/>
      <c r="F10" s="15" t="s">
        <v>15</v>
      </c>
      <c r="G10" s="18">
        <v>0.92500000000000004</v>
      </c>
      <c r="H10" s="15">
        <v>2.5000000000000001E-2</v>
      </c>
      <c r="I10" s="15">
        <v>0.05</v>
      </c>
      <c r="J10" s="15"/>
      <c r="K10" s="15">
        <v>1</v>
      </c>
      <c r="L10" s="18">
        <v>1.0249999999999999</v>
      </c>
      <c r="M10" s="15">
        <v>0.05</v>
      </c>
      <c r="N10" s="15">
        <v>2.5000000000000001E-2</v>
      </c>
      <c r="O10" s="15"/>
      <c r="P10" s="16">
        <v>1.0999999999999999</v>
      </c>
      <c r="Q10" s="23" t="s">
        <v>51</v>
      </c>
      <c r="R10" s="18" t="s">
        <v>489</v>
      </c>
      <c r="S10" s="18" t="s">
        <v>490</v>
      </c>
      <c r="T10" s="18" t="s">
        <v>473</v>
      </c>
      <c r="U10" s="18">
        <v>2</v>
      </c>
      <c r="V10" s="15">
        <v>1</v>
      </c>
      <c r="W10" s="15"/>
      <c r="X10" s="18" t="s">
        <v>46</v>
      </c>
      <c r="Y10" s="15" t="s">
        <v>480</v>
      </c>
      <c r="Z10" s="15" t="s">
        <v>475</v>
      </c>
      <c r="AA10" s="18" t="b">
        <v>0</v>
      </c>
      <c r="AB10" s="23">
        <v>1.2500000000000001E-2</v>
      </c>
      <c r="AC10" s="23">
        <v>2.5000000000000001E-2</v>
      </c>
      <c r="AD10" s="23">
        <v>2.2370053284430615</v>
      </c>
      <c r="AE10" s="23">
        <v>4.4540918051231273</v>
      </c>
      <c r="AF10" s="18">
        <v>1.9918851762995793E-2</v>
      </c>
      <c r="AG10" s="15">
        <v>2.2170864766800656E-2</v>
      </c>
      <c r="AH10" s="15"/>
      <c r="AI10" s="18" t="s">
        <v>462</v>
      </c>
      <c r="AJ10" s="15" t="s">
        <v>480</v>
      </c>
      <c r="AK10" s="15" t="s">
        <v>475</v>
      </c>
      <c r="AL10" s="18" t="s">
        <v>481</v>
      </c>
      <c r="AM10" s="23">
        <v>0.05</v>
      </c>
      <c r="AN10" s="23">
        <v>2.5000000000000001E-2</v>
      </c>
      <c r="AO10" s="23">
        <v>12.731468999999999</v>
      </c>
      <c r="AP10" s="23">
        <v>6.6438393750000078</v>
      </c>
      <c r="AQ10" s="18">
        <v>18.819098624999988</v>
      </c>
      <c r="AR10" s="15">
        <v>-6.0876296249999913E-2</v>
      </c>
      <c r="AS10" s="15"/>
      <c r="AT10" s="18" t="s">
        <v>476</v>
      </c>
      <c r="AU10" s="15" t="s">
        <v>477</v>
      </c>
      <c r="AV10" s="15" t="s">
        <v>477</v>
      </c>
      <c r="AW10" s="18" t="b">
        <v>0</v>
      </c>
      <c r="AX10" s="23" t="e">
        <v>#DIV/0!</v>
      </c>
      <c r="AY10" s="23" t="e">
        <v>#DIV/0!</v>
      </c>
      <c r="AZ10" s="23" t="e">
        <v>#DIV/0!</v>
      </c>
      <c r="BA10" s="23" t="e">
        <v>#DIV/0!</v>
      </c>
      <c r="BB10" s="18" t="s">
        <v>477</v>
      </c>
      <c r="BC10" s="15" t="s">
        <v>477</v>
      </c>
    </row>
    <row r="11" spans="1:55" ht="14.25" customHeight="1">
      <c r="A11" s="25" t="s">
        <v>52</v>
      </c>
      <c r="B11" s="23" t="s">
        <v>13</v>
      </c>
      <c r="C11" s="23" t="s">
        <v>18</v>
      </c>
      <c r="D11" s="23" t="s">
        <v>27</v>
      </c>
      <c r="E11" s="23" t="s">
        <v>20</v>
      </c>
      <c r="F11" s="23" t="s">
        <v>21</v>
      </c>
      <c r="G11" s="25">
        <v>0.95</v>
      </c>
      <c r="H11" s="23">
        <v>2.5000000000000001E-2</v>
      </c>
      <c r="I11" s="23">
        <v>2.5000000000000001E-2</v>
      </c>
      <c r="K11" s="23">
        <v>1</v>
      </c>
      <c r="L11" s="25">
        <v>1</v>
      </c>
      <c r="M11" s="23">
        <v>0.05</v>
      </c>
      <c r="N11" s="23">
        <v>0.05</v>
      </c>
      <c r="P11" s="24">
        <v>1.1000000000000001</v>
      </c>
      <c r="Q11" s="23" t="s">
        <v>41</v>
      </c>
      <c r="R11" s="25" t="s">
        <v>478</v>
      </c>
      <c r="S11" s="25" t="s">
        <v>30</v>
      </c>
      <c r="T11" s="25" t="s">
        <v>23</v>
      </c>
      <c r="U11" s="25">
        <v>1</v>
      </c>
      <c r="V11" s="23">
        <v>1</v>
      </c>
      <c r="X11" s="25" t="s">
        <v>18</v>
      </c>
      <c r="Y11" s="23" t="s">
        <v>480</v>
      </c>
      <c r="Z11" s="23" t="s">
        <v>475</v>
      </c>
      <c r="AA11" s="25" t="b">
        <v>0</v>
      </c>
      <c r="AB11" s="23">
        <v>2.5000000000000001E-2</v>
      </c>
      <c r="AC11" s="23">
        <v>0.05</v>
      </c>
      <c r="AD11" s="23">
        <v>13.672802249999993</v>
      </c>
      <c r="AE11" s="23">
        <v>25.193925469508628</v>
      </c>
      <c r="AF11" s="25">
        <v>2.1516790304913584</v>
      </c>
      <c r="AG11" s="23">
        <v>0.11521123219508635</v>
      </c>
      <c r="AI11" s="25" t="s">
        <v>476</v>
      </c>
      <c r="AJ11" s="23" t="s">
        <v>477</v>
      </c>
      <c r="AK11" s="23" t="s">
        <v>477</v>
      </c>
      <c r="AL11" s="25" t="b">
        <v>0</v>
      </c>
      <c r="AM11" s="23">
        <v>2.5000000000000001E-2</v>
      </c>
      <c r="AN11" s="23">
        <v>0.05</v>
      </c>
      <c r="AO11" s="23" t="e">
        <v>#N/A</v>
      </c>
      <c r="AP11" s="23" t="e">
        <v>#N/A</v>
      </c>
      <c r="AQ11" s="25" t="s">
        <v>477</v>
      </c>
      <c r="AR11" s="23" t="s">
        <v>477</v>
      </c>
      <c r="AT11" s="25" t="s">
        <v>476</v>
      </c>
      <c r="AU11" s="23" t="s">
        <v>477</v>
      </c>
      <c r="AV11" s="23" t="s">
        <v>477</v>
      </c>
      <c r="AW11" s="25" t="b">
        <v>0</v>
      </c>
      <c r="AX11" s="23" t="e">
        <v>#DIV/0!</v>
      </c>
      <c r="AY11" s="23" t="e">
        <v>#DIV/0!</v>
      </c>
      <c r="AZ11" s="23" t="e">
        <v>#DIV/0!</v>
      </c>
      <c r="BA11" s="23" t="e">
        <v>#DIV/0!</v>
      </c>
      <c r="BB11" s="25" t="s">
        <v>477</v>
      </c>
      <c r="BC11" s="23" t="s">
        <v>477</v>
      </c>
    </row>
    <row r="12" spans="1:55" ht="14.25" customHeight="1">
      <c r="A12" s="25" t="s">
        <v>53</v>
      </c>
      <c r="B12" s="23" t="s">
        <v>13</v>
      </c>
      <c r="C12" s="23" t="s">
        <v>54</v>
      </c>
      <c r="D12" s="23" t="s">
        <v>27</v>
      </c>
      <c r="F12" s="23" t="s">
        <v>28</v>
      </c>
      <c r="G12" s="25">
        <v>1</v>
      </c>
      <c r="H12" s="23">
        <v>-0.05</v>
      </c>
      <c r="I12" s="23">
        <v>0.05</v>
      </c>
      <c r="K12" s="23">
        <v>1</v>
      </c>
      <c r="L12" s="25">
        <v>1.05</v>
      </c>
      <c r="M12" s="23">
        <v>-0.05</v>
      </c>
      <c r="N12" s="23">
        <v>0.1</v>
      </c>
      <c r="P12" s="24">
        <v>1.1000000000000001</v>
      </c>
      <c r="Q12" s="23" t="s">
        <v>55</v>
      </c>
      <c r="R12" s="23" t="s">
        <v>56</v>
      </c>
      <c r="S12" s="136" t="s">
        <v>27</v>
      </c>
      <c r="T12" s="23" t="s">
        <v>473</v>
      </c>
      <c r="U12" s="25" t="s">
        <v>24</v>
      </c>
      <c r="V12" s="23" t="s">
        <v>24</v>
      </c>
      <c r="X12" s="25" t="s">
        <v>476</v>
      </c>
      <c r="Y12" s="23" t="s">
        <v>476</v>
      </c>
      <c r="Z12" s="23" t="s">
        <v>477</v>
      </c>
      <c r="AA12" s="25" t="b">
        <v>0</v>
      </c>
      <c r="AB12" s="23" t="e">
        <v>#VALUE!</v>
      </c>
      <c r="AC12" s="23" t="e">
        <v>#VALUE!</v>
      </c>
      <c r="AD12" s="23" t="e">
        <v>#VALUE!</v>
      </c>
      <c r="AE12" s="23" t="e">
        <v>#VALUE!</v>
      </c>
      <c r="AF12" s="25" t="s">
        <v>477</v>
      </c>
      <c r="AG12" s="23" t="s">
        <v>477</v>
      </c>
      <c r="AI12" s="25" t="s">
        <v>476</v>
      </c>
      <c r="AJ12" s="23" t="s">
        <v>477</v>
      </c>
      <c r="AK12" s="23" t="s">
        <v>477</v>
      </c>
      <c r="AL12" s="25" t="b">
        <v>0</v>
      </c>
      <c r="AO12" s="23" t="e">
        <v>#N/A</v>
      </c>
      <c r="AP12" s="23" t="e">
        <v>#N/A</v>
      </c>
      <c r="AQ12" s="25" t="s">
        <v>477</v>
      </c>
      <c r="AR12" s="23" t="s">
        <v>477</v>
      </c>
      <c r="AT12" s="25" t="s">
        <v>476</v>
      </c>
      <c r="AU12" s="23" t="s">
        <v>477</v>
      </c>
      <c r="AV12" s="23" t="s">
        <v>477</v>
      </c>
      <c r="AW12" s="25" t="b">
        <v>0</v>
      </c>
      <c r="AX12" s="23" t="e">
        <v>#DIV/0!</v>
      </c>
      <c r="AY12" s="23" t="e">
        <v>#DIV/0!</v>
      </c>
      <c r="AZ12" s="23" t="e">
        <v>#DIV/0!</v>
      </c>
      <c r="BA12" s="23" t="e">
        <v>#DIV/0!</v>
      </c>
      <c r="BB12" s="25" t="s">
        <v>477</v>
      </c>
      <c r="BC12" s="23" t="s">
        <v>477</v>
      </c>
    </row>
    <row r="13" spans="1:55" ht="14.25" customHeight="1">
      <c r="A13" s="34" t="s">
        <v>57</v>
      </c>
      <c r="B13" s="32" t="s">
        <v>32</v>
      </c>
      <c r="C13" s="32" t="s">
        <v>33</v>
      </c>
      <c r="D13" s="32" t="s">
        <v>37</v>
      </c>
      <c r="E13" s="32"/>
      <c r="F13" s="32" t="s">
        <v>34</v>
      </c>
      <c r="G13" s="34">
        <v>0.92500000000000004</v>
      </c>
      <c r="H13" s="32">
        <v>2.5000000000000001E-2</v>
      </c>
      <c r="I13" s="32">
        <v>0.05</v>
      </c>
      <c r="J13" s="32"/>
      <c r="K13" s="32">
        <v>1</v>
      </c>
      <c r="L13" s="34">
        <v>1.05</v>
      </c>
      <c r="M13" s="32">
        <v>0.1</v>
      </c>
      <c r="N13" s="32">
        <v>0.05</v>
      </c>
      <c r="O13" s="32"/>
      <c r="P13" s="33">
        <v>1.2000000000000002</v>
      </c>
      <c r="Q13" s="23" t="s">
        <v>58</v>
      </c>
      <c r="R13" s="34" t="s">
        <v>491</v>
      </c>
      <c r="S13" s="34" t="s">
        <v>483</v>
      </c>
      <c r="T13" s="34" t="s">
        <v>473</v>
      </c>
      <c r="U13" s="34">
        <v>2</v>
      </c>
      <c r="V13" s="32">
        <v>2</v>
      </c>
      <c r="W13" s="32"/>
      <c r="X13" s="34" t="s">
        <v>33</v>
      </c>
      <c r="Y13" s="32" t="s">
        <v>474</v>
      </c>
      <c r="Z13" s="32" t="s">
        <v>475</v>
      </c>
      <c r="AA13" s="34" t="b">
        <v>0</v>
      </c>
      <c r="AB13" s="23">
        <v>1.2500000000000001E-2</v>
      </c>
      <c r="AC13" s="23">
        <v>0.05</v>
      </c>
      <c r="AD13" s="23">
        <v>2.2420117039371834</v>
      </c>
      <c r="AE13" s="23">
        <v>9.0052472584420755</v>
      </c>
      <c r="AF13" s="34">
        <v>-4.5212238505677078</v>
      </c>
      <c r="AG13" s="32">
        <v>6.7632355545048914E-2</v>
      </c>
      <c r="AH13" s="32"/>
      <c r="AI13" s="34" t="s">
        <v>37</v>
      </c>
      <c r="AJ13" s="32" t="s">
        <v>480</v>
      </c>
      <c r="AK13" s="32" t="s">
        <v>475</v>
      </c>
      <c r="AL13" s="34" t="b">
        <v>0</v>
      </c>
      <c r="AM13" s="23">
        <v>2.5000000000000001E-2</v>
      </c>
      <c r="AN13" s="23">
        <v>2.5000000000000001E-2</v>
      </c>
      <c r="AO13" s="23">
        <v>54.49339767533823</v>
      </c>
      <c r="AP13" s="23">
        <v>54.49339767533823</v>
      </c>
      <c r="AQ13" s="34">
        <v>54.49339767533823</v>
      </c>
      <c r="AR13" s="32">
        <v>0</v>
      </c>
      <c r="AS13" s="32"/>
      <c r="AT13" s="34" t="s">
        <v>476</v>
      </c>
      <c r="AU13" s="32" t="s">
        <v>477</v>
      </c>
      <c r="AV13" s="32" t="s">
        <v>477</v>
      </c>
      <c r="AW13" s="34" t="b">
        <v>0</v>
      </c>
      <c r="AX13" s="23" t="e">
        <v>#DIV/0!</v>
      </c>
      <c r="AY13" s="23" t="e">
        <v>#DIV/0!</v>
      </c>
      <c r="AZ13" s="23" t="e">
        <v>#DIV/0!</v>
      </c>
      <c r="BA13" s="23" t="e">
        <v>#DIV/0!</v>
      </c>
      <c r="BB13" s="34" t="s">
        <v>477</v>
      </c>
      <c r="BC13" s="32" t="s">
        <v>477</v>
      </c>
    </row>
    <row r="14" spans="1:55" ht="14.25" customHeight="1">
      <c r="A14" s="18" t="s">
        <v>59</v>
      </c>
      <c r="B14" s="15" t="s">
        <v>13</v>
      </c>
      <c r="C14" s="15" t="s">
        <v>60</v>
      </c>
      <c r="D14" s="15" t="s">
        <v>20</v>
      </c>
      <c r="E14" s="15"/>
      <c r="F14" s="15" t="s">
        <v>15</v>
      </c>
      <c r="G14" s="18">
        <v>0.95</v>
      </c>
      <c r="H14" s="15">
        <v>0.05</v>
      </c>
      <c r="I14" s="15"/>
      <c r="J14" s="15"/>
      <c r="K14" s="15">
        <v>1</v>
      </c>
      <c r="L14" s="18">
        <v>1.0249999999999999</v>
      </c>
      <c r="M14" s="15">
        <v>7.4999999999999997E-2</v>
      </c>
      <c r="N14" s="15"/>
      <c r="O14" s="15"/>
      <c r="P14" s="16">
        <v>1.0999999999999999</v>
      </c>
      <c r="Q14" s="15" t="s">
        <v>16</v>
      </c>
      <c r="R14" s="18" t="s">
        <v>492</v>
      </c>
      <c r="S14" s="18" t="s">
        <v>23</v>
      </c>
      <c r="T14" s="18" t="s">
        <v>473</v>
      </c>
      <c r="U14" s="18">
        <v>1</v>
      </c>
      <c r="V14" s="15" t="s">
        <v>24</v>
      </c>
      <c r="W14" s="15"/>
      <c r="X14" s="18" t="s">
        <v>462</v>
      </c>
      <c r="Y14" s="15" t="s">
        <v>480</v>
      </c>
      <c r="Z14" s="15" t="s">
        <v>475</v>
      </c>
      <c r="AA14" s="18" t="s">
        <v>487</v>
      </c>
      <c r="AB14" s="23">
        <v>0.05</v>
      </c>
      <c r="AC14" s="23">
        <v>7.4999999999999997E-2</v>
      </c>
      <c r="AD14" s="23">
        <v>18.183901125000002</v>
      </c>
      <c r="AE14" s="23">
        <v>26.169845750000004</v>
      </c>
      <c r="AF14" s="18">
        <v>10.1979565</v>
      </c>
      <c r="AG14" s="15">
        <v>7.9859446250000021E-2</v>
      </c>
      <c r="AH14" s="15"/>
      <c r="AI14" s="18" t="s">
        <v>476</v>
      </c>
      <c r="AJ14" s="15" t="s">
        <v>477</v>
      </c>
      <c r="AK14" s="15" t="s">
        <v>477</v>
      </c>
      <c r="AL14" s="18" t="b">
        <v>0</v>
      </c>
      <c r="AM14" s="23" t="e">
        <v>#VALUE!</v>
      </c>
      <c r="AN14" s="23" t="e">
        <v>#VALUE!</v>
      </c>
      <c r="AO14" s="23" t="e">
        <v>#VALUE!</v>
      </c>
      <c r="AP14" s="23" t="e">
        <v>#VALUE!</v>
      </c>
      <c r="AQ14" s="18" t="s">
        <v>477</v>
      </c>
      <c r="AR14" s="15" t="s">
        <v>477</v>
      </c>
      <c r="AS14" s="15"/>
      <c r="AT14" s="18" t="s">
        <v>476</v>
      </c>
      <c r="AU14" s="15" t="s">
        <v>477</v>
      </c>
      <c r="AV14" s="15" t="s">
        <v>477</v>
      </c>
      <c r="AW14" s="18" t="b">
        <v>0</v>
      </c>
      <c r="AX14" s="23" t="e">
        <v>#DIV/0!</v>
      </c>
      <c r="AY14" s="23" t="e">
        <v>#DIV/0!</v>
      </c>
      <c r="AZ14" s="23" t="e">
        <v>#DIV/0!</v>
      </c>
      <c r="BA14" s="23" t="e">
        <v>#DIV/0!</v>
      </c>
      <c r="BB14" s="18" t="s">
        <v>477</v>
      </c>
      <c r="BC14" s="15" t="s">
        <v>477</v>
      </c>
    </row>
    <row r="15" spans="1:55" ht="14.25" customHeight="1">
      <c r="A15" s="25" t="s">
        <v>61</v>
      </c>
      <c r="B15" s="23" t="s">
        <v>13</v>
      </c>
      <c r="C15" s="23" t="s">
        <v>18</v>
      </c>
      <c r="D15" s="23" t="s">
        <v>27</v>
      </c>
      <c r="F15" s="23" t="s">
        <v>21</v>
      </c>
      <c r="G15" s="25">
        <v>0.95</v>
      </c>
      <c r="H15" s="23">
        <v>2.5000000000000001E-2</v>
      </c>
      <c r="I15" s="23">
        <v>2.5000000000000001E-2</v>
      </c>
      <c r="K15" s="23">
        <v>1</v>
      </c>
      <c r="L15" s="25">
        <v>1</v>
      </c>
      <c r="M15" s="23">
        <v>0.05</v>
      </c>
      <c r="N15" s="23">
        <v>0.05</v>
      </c>
      <c r="P15" s="24">
        <v>1.1000000000000001</v>
      </c>
      <c r="Q15" s="23" t="s">
        <v>41</v>
      </c>
      <c r="R15" s="25" t="s">
        <v>478</v>
      </c>
      <c r="S15" s="133" t="s">
        <v>30</v>
      </c>
      <c r="T15" s="25" t="s">
        <v>473</v>
      </c>
      <c r="U15" s="25">
        <v>1</v>
      </c>
      <c r="V15" s="23" t="s">
        <v>24</v>
      </c>
      <c r="X15" s="25" t="s">
        <v>18</v>
      </c>
      <c r="Y15" s="23" t="s">
        <v>480</v>
      </c>
      <c r="Z15" s="23" t="s">
        <v>475</v>
      </c>
      <c r="AA15" s="25" t="b">
        <v>0</v>
      </c>
      <c r="AB15" s="23">
        <v>2.5000000000000001E-2</v>
      </c>
      <c r="AC15" s="23">
        <v>0.05</v>
      </c>
      <c r="AD15" s="23">
        <v>13.672802249999993</v>
      </c>
      <c r="AE15" s="23">
        <v>25.193925469508628</v>
      </c>
      <c r="AF15" s="25">
        <v>2.1516790304913584</v>
      </c>
      <c r="AG15" s="23">
        <v>0.11521123219508635</v>
      </c>
      <c r="AI15" s="25" t="s">
        <v>476</v>
      </c>
      <c r="AJ15" s="23" t="s">
        <v>477</v>
      </c>
      <c r="AK15" s="23" t="s">
        <v>477</v>
      </c>
      <c r="AL15" s="25" t="b">
        <v>0</v>
      </c>
      <c r="AM15" s="23" t="e">
        <v>#VALUE!</v>
      </c>
      <c r="AN15" s="23" t="e">
        <v>#VALUE!</v>
      </c>
      <c r="AO15" s="23" t="e">
        <v>#VALUE!</v>
      </c>
      <c r="AP15" s="23" t="e">
        <v>#VALUE!</v>
      </c>
      <c r="AQ15" s="25" t="s">
        <v>477</v>
      </c>
      <c r="AR15" s="23" t="s">
        <v>477</v>
      </c>
      <c r="AT15" s="25" t="s">
        <v>476</v>
      </c>
      <c r="AU15" s="23" t="s">
        <v>477</v>
      </c>
      <c r="AV15" s="23" t="s">
        <v>477</v>
      </c>
      <c r="AW15" s="25" t="b">
        <v>0</v>
      </c>
      <c r="AX15" s="23" t="e">
        <v>#DIV/0!</v>
      </c>
      <c r="AY15" s="23" t="e">
        <v>#DIV/0!</v>
      </c>
      <c r="AZ15" s="23" t="e">
        <v>#DIV/0!</v>
      </c>
      <c r="BA15" s="23" t="e">
        <v>#DIV/0!</v>
      </c>
      <c r="BB15" s="25" t="s">
        <v>477</v>
      </c>
      <c r="BC15" s="23" t="s">
        <v>477</v>
      </c>
    </row>
    <row r="16" spans="1:55" ht="14.25" customHeight="1">
      <c r="A16" s="25" t="s">
        <v>62</v>
      </c>
      <c r="B16" s="23" t="s">
        <v>13</v>
      </c>
      <c r="C16" s="23" t="s">
        <v>63</v>
      </c>
      <c r="F16" s="23" t="s">
        <v>28</v>
      </c>
      <c r="G16" s="25">
        <v>0.95</v>
      </c>
      <c r="H16" s="23">
        <v>0.05</v>
      </c>
      <c r="K16" s="23">
        <v>1</v>
      </c>
      <c r="L16" s="25">
        <v>1.0249999999999999</v>
      </c>
      <c r="M16" s="23">
        <v>7.4999999999999997E-2</v>
      </c>
      <c r="P16" s="24">
        <v>1.0999999999999999</v>
      </c>
      <c r="Q16" s="23" t="s">
        <v>44</v>
      </c>
      <c r="R16" s="25" t="s">
        <v>493</v>
      </c>
      <c r="S16" s="25" t="s">
        <v>473</v>
      </c>
      <c r="T16" s="25" t="s">
        <v>473</v>
      </c>
      <c r="U16" s="25">
        <v>2</v>
      </c>
      <c r="X16" s="25" t="s">
        <v>463</v>
      </c>
      <c r="Y16" s="23" t="s">
        <v>474</v>
      </c>
      <c r="Z16" s="23" t="s">
        <v>475</v>
      </c>
      <c r="AA16" s="25" t="s">
        <v>481</v>
      </c>
      <c r="AB16" s="23">
        <v>2.5000000000000001E-2</v>
      </c>
      <c r="AC16" s="23">
        <v>3.7499999999999999E-2</v>
      </c>
      <c r="AD16" s="23">
        <v>4.3968514375000085</v>
      </c>
      <c r="AE16" s="23">
        <v>6.5821370625000055</v>
      </c>
      <c r="AF16" s="25">
        <v>2.2115658125000115</v>
      </c>
      <c r="AG16" s="23">
        <v>2.1852856249999969E-2</v>
      </c>
      <c r="AI16" s="25" t="s">
        <v>476</v>
      </c>
      <c r="AJ16" s="23" t="s">
        <v>477</v>
      </c>
      <c r="AK16" s="23" t="s">
        <v>477</v>
      </c>
      <c r="AL16" s="25" t="b">
        <v>0</v>
      </c>
      <c r="AM16" s="23" t="e">
        <v>#DIV/0!</v>
      </c>
      <c r="AN16" s="23" t="e">
        <v>#DIV/0!</v>
      </c>
      <c r="AO16" s="23" t="e">
        <v>#DIV/0!</v>
      </c>
      <c r="AP16" s="23" t="e">
        <v>#DIV/0!</v>
      </c>
      <c r="AQ16" s="25" t="s">
        <v>477</v>
      </c>
      <c r="AR16" s="23" t="s">
        <v>477</v>
      </c>
      <c r="AT16" s="25" t="s">
        <v>476</v>
      </c>
      <c r="AU16" s="23" t="s">
        <v>477</v>
      </c>
      <c r="AV16" s="23" t="s">
        <v>477</v>
      </c>
      <c r="AW16" s="25" t="b">
        <v>0</v>
      </c>
      <c r="AX16" s="23" t="e">
        <v>#DIV/0!</v>
      </c>
      <c r="AY16" s="23" t="e">
        <v>#DIV/0!</v>
      </c>
      <c r="AZ16" s="23" t="e">
        <v>#DIV/0!</v>
      </c>
      <c r="BA16" s="23" t="e">
        <v>#DIV/0!</v>
      </c>
      <c r="BB16" s="25" t="s">
        <v>477</v>
      </c>
      <c r="BC16" s="23" t="s">
        <v>477</v>
      </c>
    </row>
    <row r="17" spans="1:55" ht="14.25" customHeight="1">
      <c r="A17" s="34" t="s">
        <v>64</v>
      </c>
      <c r="B17" s="32" t="s">
        <v>32</v>
      </c>
      <c r="C17" s="32" t="s">
        <v>14</v>
      </c>
      <c r="D17" s="32" t="s">
        <v>60</v>
      </c>
      <c r="E17" s="32"/>
      <c r="F17" s="32" t="s">
        <v>34</v>
      </c>
      <c r="G17" s="34">
        <v>0.92500000000000004</v>
      </c>
      <c r="H17" s="32">
        <v>2.5000000000000001E-2</v>
      </c>
      <c r="I17" s="32">
        <v>0.05</v>
      </c>
      <c r="J17" s="32"/>
      <c r="K17" s="32">
        <v>1</v>
      </c>
      <c r="L17" s="34">
        <v>1.05</v>
      </c>
      <c r="M17" s="32">
        <v>0.1</v>
      </c>
      <c r="N17" s="32">
        <v>0.05</v>
      </c>
      <c r="O17" s="32"/>
      <c r="P17" s="33">
        <v>1.2000000000000002</v>
      </c>
      <c r="Q17" s="32" t="s">
        <v>58</v>
      </c>
      <c r="R17" s="34" t="s">
        <v>494</v>
      </c>
      <c r="S17" s="34" t="s">
        <v>495</v>
      </c>
      <c r="T17" s="34" t="s">
        <v>473</v>
      </c>
      <c r="U17" s="51">
        <v>2</v>
      </c>
      <c r="V17" s="32">
        <v>1</v>
      </c>
      <c r="W17" s="32"/>
      <c r="X17" s="34" t="s">
        <v>14</v>
      </c>
      <c r="Y17" s="32" t="s">
        <v>474</v>
      </c>
      <c r="Z17" s="32" t="s">
        <v>475</v>
      </c>
      <c r="AA17" s="34" t="b">
        <v>0</v>
      </c>
      <c r="AB17" s="23">
        <v>1.2500000000000001E-2</v>
      </c>
      <c r="AC17" s="23">
        <v>0.05</v>
      </c>
      <c r="AD17" s="23">
        <v>7.7700370276956674</v>
      </c>
      <c r="AE17" s="23">
        <v>35.677538999999989</v>
      </c>
      <c r="AF17" s="34">
        <v>-20.137464944608652</v>
      </c>
      <c r="AG17" s="32">
        <v>0.27907501972304322</v>
      </c>
      <c r="AH17" s="32"/>
      <c r="AI17" s="34" t="s">
        <v>462</v>
      </c>
      <c r="AJ17" s="32" t="s">
        <v>480</v>
      </c>
      <c r="AK17" s="32" t="s">
        <v>475</v>
      </c>
      <c r="AL17" s="34" t="s">
        <v>487</v>
      </c>
      <c r="AM17" s="23">
        <v>0.05</v>
      </c>
      <c r="AN17" s="23">
        <v>0.05</v>
      </c>
      <c r="AO17" s="23">
        <v>18.183901125000002</v>
      </c>
      <c r="AP17" s="23">
        <v>18.183901125000002</v>
      </c>
      <c r="AQ17" s="34">
        <v>18.183901125000002</v>
      </c>
      <c r="AR17" s="32">
        <v>0</v>
      </c>
      <c r="AS17" s="32"/>
      <c r="AT17" s="34" t="s">
        <v>476</v>
      </c>
      <c r="AU17" s="32" t="s">
        <v>477</v>
      </c>
      <c r="AV17" s="32" t="s">
        <v>477</v>
      </c>
      <c r="AW17" s="34" t="b">
        <v>0</v>
      </c>
      <c r="AX17" s="23" t="e">
        <v>#DIV/0!</v>
      </c>
      <c r="AY17" s="23" t="e">
        <v>#DIV/0!</v>
      </c>
      <c r="AZ17" s="23" t="e">
        <v>#DIV/0!</v>
      </c>
      <c r="BA17" s="23" t="e">
        <v>#DIV/0!</v>
      </c>
      <c r="BB17" s="34" t="s">
        <v>477</v>
      </c>
      <c r="BC17" s="32" t="s">
        <v>477</v>
      </c>
    </row>
    <row r="18" spans="1:55" ht="14.25" customHeight="1">
      <c r="A18" s="18" t="s">
        <v>65</v>
      </c>
      <c r="B18" s="15" t="s">
        <v>13</v>
      </c>
      <c r="C18" s="15" t="s">
        <v>43</v>
      </c>
      <c r="D18" s="15" t="s">
        <v>20</v>
      </c>
      <c r="E18" s="15"/>
      <c r="F18" s="15" t="s">
        <v>15</v>
      </c>
      <c r="G18" s="18">
        <v>0.95</v>
      </c>
      <c r="H18" s="15">
        <v>0.05</v>
      </c>
      <c r="I18" s="15"/>
      <c r="J18" s="15"/>
      <c r="K18" s="15">
        <v>1</v>
      </c>
      <c r="L18" s="18">
        <v>1.0249999999999999</v>
      </c>
      <c r="M18" s="15">
        <v>7.4999999999999997E-2</v>
      </c>
      <c r="N18" s="15"/>
      <c r="O18" s="15"/>
      <c r="P18" s="16">
        <v>1.0999999999999999</v>
      </c>
      <c r="Q18" s="23" t="s">
        <v>16</v>
      </c>
      <c r="R18" s="18" t="s">
        <v>496</v>
      </c>
      <c r="S18" s="18" t="s">
        <v>23</v>
      </c>
      <c r="T18" s="18" t="s">
        <v>473</v>
      </c>
      <c r="U18" s="18">
        <v>1</v>
      </c>
      <c r="V18" s="15" t="s">
        <v>24</v>
      </c>
      <c r="W18" s="15"/>
      <c r="X18" s="18" t="s">
        <v>463</v>
      </c>
      <c r="Y18" s="15" t="s">
        <v>474</v>
      </c>
      <c r="Z18" s="15" t="s">
        <v>475</v>
      </c>
      <c r="AA18" s="18" t="s">
        <v>487</v>
      </c>
      <c r="AB18" s="23">
        <v>0.05</v>
      </c>
      <c r="AC18" s="23">
        <v>7.4999999999999997E-2</v>
      </c>
      <c r="AD18" s="23">
        <v>8.7642569999999971</v>
      </c>
      <c r="AE18" s="23">
        <v>13.09567037500001</v>
      </c>
      <c r="AF18" s="18">
        <v>4.4328436249999843</v>
      </c>
      <c r="AG18" s="15">
        <v>4.3314133750000129E-2</v>
      </c>
      <c r="AH18" s="15"/>
      <c r="AI18" s="18" t="s">
        <v>476</v>
      </c>
      <c r="AJ18" s="15" t="s">
        <v>477</v>
      </c>
      <c r="AK18" s="15" t="s">
        <v>477</v>
      </c>
      <c r="AL18" s="18" t="b">
        <v>0</v>
      </c>
      <c r="AM18" s="23" t="e">
        <v>#VALUE!</v>
      </c>
      <c r="AN18" s="23" t="e">
        <v>#VALUE!</v>
      </c>
      <c r="AO18" s="23" t="e">
        <v>#VALUE!</v>
      </c>
      <c r="AP18" s="23" t="e">
        <v>#VALUE!</v>
      </c>
      <c r="AQ18" s="18" t="s">
        <v>477</v>
      </c>
      <c r="AR18" s="15" t="s">
        <v>477</v>
      </c>
      <c r="AS18" s="15"/>
      <c r="AT18" s="18" t="s">
        <v>476</v>
      </c>
      <c r="AU18" s="15" t="s">
        <v>477</v>
      </c>
      <c r="AV18" s="15" t="s">
        <v>477</v>
      </c>
      <c r="AW18" s="18" t="b">
        <v>0</v>
      </c>
      <c r="AX18" s="23" t="e">
        <v>#DIV/0!</v>
      </c>
      <c r="AY18" s="23" t="e">
        <v>#DIV/0!</v>
      </c>
      <c r="AZ18" s="23" t="e">
        <v>#DIV/0!</v>
      </c>
      <c r="BA18" s="23" t="e">
        <v>#DIV/0!</v>
      </c>
      <c r="BB18" s="18" t="s">
        <v>477</v>
      </c>
      <c r="BC18" s="15" t="s">
        <v>477</v>
      </c>
    </row>
    <row r="19" spans="1:55" ht="14.25" customHeight="1">
      <c r="A19" s="25" t="s">
        <v>66</v>
      </c>
      <c r="B19" s="23" t="s">
        <v>13</v>
      </c>
      <c r="C19" s="23" t="s">
        <v>14</v>
      </c>
      <c r="F19" s="23" t="s">
        <v>21</v>
      </c>
      <c r="G19" s="25">
        <v>0.95</v>
      </c>
      <c r="H19" s="23">
        <v>0.05</v>
      </c>
      <c r="K19" s="23">
        <v>1</v>
      </c>
      <c r="L19" s="25">
        <v>1.0249999999999999</v>
      </c>
      <c r="M19" s="23">
        <v>7.4999999999999997E-2</v>
      </c>
      <c r="P19" s="24">
        <v>1.0999999999999999</v>
      </c>
      <c r="Q19" s="23" t="s">
        <v>22</v>
      </c>
      <c r="R19" s="25" t="s">
        <v>472</v>
      </c>
      <c r="S19" s="25" t="s">
        <v>473</v>
      </c>
      <c r="T19" s="25" t="s">
        <v>473</v>
      </c>
      <c r="U19" s="25">
        <v>2</v>
      </c>
      <c r="X19" s="25" t="s">
        <v>14</v>
      </c>
      <c r="Y19" s="23" t="s">
        <v>474</v>
      </c>
      <c r="Z19" s="23" t="s">
        <v>475</v>
      </c>
      <c r="AA19" s="25" t="b">
        <v>0</v>
      </c>
      <c r="AB19" s="23">
        <v>2.5000000000000001E-2</v>
      </c>
      <c r="AC19" s="23">
        <v>3.7499999999999999E-2</v>
      </c>
      <c r="AD19" s="23">
        <v>16.235635765380255</v>
      </c>
      <c r="AE19" s="23">
        <v>25.54495246684365</v>
      </c>
      <c r="AF19" s="25">
        <v>6.9263190639168606</v>
      </c>
      <c r="AG19" s="23">
        <v>9.3093167014633951E-2</v>
      </c>
      <c r="AI19" s="25" t="s">
        <v>476</v>
      </c>
      <c r="AJ19" s="23" t="s">
        <v>477</v>
      </c>
      <c r="AK19" s="23" t="s">
        <v>477</v>
      </c>
      <c r="AL19" s="25" t="b">
        <v>0</v>
      </c>
      <c r="AM19" s="23" t="e">
        <v>#DIV/0!</v>
      </c>
      <c r="AN19" s="23" t="e">
        <v>#DIV/0!</v>
      </c>
      <c r="AO19" s="23" t="e">
        <v>#DIV/0!</v>
      </c>
      <c r="AP19" s="23" t="e">
        <v>#DIV/0!</v>
      </c>
      <c r="AQ19" s="25" t="s">
        <v>477</v>
      </c>
      <c r="AR19" s="23" t="s">
        <v>477</v>
      </c>
      <c r="AT19" s="25" t="s">
        <v>476</v>
      </c>
      <c r="AU19" s="23" t="s">
        <v>477</v>
      </c>
      <c r="AV19" s="23" t="s">
        <v>477</v>
      </c>
      <c r="AW19" s="25" t="b">
        <v>0</v>
      </c>
      <c r="AX19" s="23" t="e">
        <v>#DIV/0!</v>
      </c>
      <c r="AY19" s="23" t="e">
        <v>#DIV/0!</v>
      </c>
      <c r="AZ19" s="23" t="e">
        <v>#DIV/0!</v>
      </c>
      <c r="BA19" s="23" t="e">
        <v>#DIV/0!</v>
      </c>
      <c r="BB19" s="25" t="s">
        <v>477</v>
      </c>
      <c r="BC19" s="23" t="s">
        <v>477</v>
      </c>
    </row>
    <row r="20" spans="1:55" ht="14.25" customHeight="1">
      <c r="A20" s="25" t="s">
        <v>67</v>
      </c>
      <c r="B20" s="23" t="s">
        <v>13</v>
      </c>
      <c r="C20" s="23" t="s">
        <v>46</v>
      </c>
      <c r="F20" s="23" t="s">
        <v>28</v>
      </c>
      <c r="G20" s="25">
        <v>0.95</v>
      </c>
      <c r="H20" s="23">
        <v>0.05</v>
      </c>
      <c r="K20" s="23">
        <v>1</v>
      </c>
      <c r="L20" s="25">
        <v>1.0249999999999999</v>
      </c>
      <c r="M20" s="23">
        <v>7.4999999999999997E-2</v>
      </c>
      <c r="P20" s="24">
        <v>1.0999999999999999</v>
      </c>
      <c r="Q20" s="23" t="s">
        <v>44</v>
      </c>
      <c r="R20" s="25" t="s">
        <v>497</v>
      </c>
      <c r="S20" s="25" t="s">
        <v>473</v>
      </c>
      <c r="T20" s="25" t="s">
        <v>473</v>
      </c>
      <c r="U20" s="25">
        <v>1</v>
      </c>
      <c r="X20" s="25" t="s">
        <v>46</v>
      </c>
      <c r="Y20" s="23" t="s">
        <v>480</v>
      </c>
      <c r="Z20" s="23" t="s">
        <v>475</v>
      </c>
      <c r="AA20" s="25" t="b">
        <v>0</v>
      </c>
      <c r="AB20" s="23">
        <v>0.05</v>
      </c>
      <c r="AC20" s="23">
        <v>7.4999999999999997E-2</v>
      </c>
      <c r="AD20" s="23">
        <v>8.8844543750000025</v>
      </c>
      <c r="AE20" s="23">
        <v>13.284599625000002</v>
      </c>
      <c r="AF20" s="25">
        <v>4.4843091250000029</v>
      </c>
      <c r="AG20" s="23">
        <v>4.4001452499999996E-2</v>
      </c>
      <c r="AI20" s="25" t="s">
        <v>476</v>
      </c>
      <c r="AJ20" s="23" t="s">
        <v>477</v>
      </c>
      <c r="AK20" s="23" t="s">
        <v>477</v>
      </c>
      <c r="AL20" s="25" t="b">
        <v>0</v>
      </c>
      <c r="AM20" s="23" t="e">
        <v>#DIV/0!</v>
      </c>
      <c r="AN20" s="23" t="e">
        <v>#DIV/0!</v>
      </c>
      <c r="AO20" s="23" t="e">
        <v>#DIV/0!</v>
      </c>
      <c r="AP20" s="23" t="e">
        <v>#DIV/0!</v>
      </c>
      <c r="AQ20" s="25" t="s">
        <v>477</v>
      </c>
      <c r="AR20" s="23" t="s">
        <v>477</v>
      </c>
      <c r="AT20" s="25" t="s">
        <v>476</v>
      </c>
      <c r="AU20" s="23" t="s">
        <v>477</v>
      </c>
      <c r="AV20" s="23" t="s">
        <v>477</v>
      </c>
      <c r="AW20" s="25" t="b">
        <v>0</v>
      </c>
      <c r="AX20" s="23" t="e">
        <v>#DIV/0!</v>
      </c>
      <c r="AY20" s="23" t="e">
        <v>#DIV/0!</v>
      </c>
      <c r="AZ20" s="23" t="e">
        <v>#DIV/0!</v>
      </c>
      <c r="BA20" s="23" t="e">
        <v>#DIV/0!</v>
      </c>
      <c r="BB20" s="25" t="s">
        <v>477</v>
      </c>
      <c r="BC20" s="23" t="s">
        <v>477</v>
      </c>
    </row>
    <row r="21" spans="1:55" ht="14.25" customHeight="1">
      <c r="A21" s="34" t="s">
        <v>68</v>
      </c>
      <c r="B21" s="32" t="s">
        <v>32</v>
      </c>
      <c r="C21" s="32" t="s">
        <v>33</v>
      </c>
      <c r="D21" s="32" t="s">
        <v>27</v>
      </c>
      <c r="E21" s="32"/>
      <c r="F21" s="32" t="s">
        <v>34</v>
      </c>
      <c r="G21" s="34">
        <v>0.95</v>
      </c>
      <c r="H21" s="32">
        <v>2.5000000000000001E-2</v>
      </c>
      <c r="I21" s="32">
        <v>2.5000000000000001E-2</v>
      </c>
      <c r="J21" s="32"/>
      <c r="K21" s="32">
        <v>1</v>
      </c>
      <c r="L21" s="34">
        <v>1.05</v>
      </c>
      <c r="M21" s="32">
        <v>0.1</v>
      </c>
      <c r="N21" s="32">
        <v>0.05</v>
      </c>
      <c r="O21" s="32"/>
      <c r="P21" s="33">
        <v>1.2000000000000002</v>
      </c>
      <c r="Q21" s="23" t="s">
        <v>35</v>
      </c>
      <c r="R21" s="34" t="s">
        <v>498</v>
      </c>
      <c r="S21" s="34" t="s">
        <v>30</v>
      </c>
      <c r="T21" s="34" t="s">
        <v>473</v>
      </c>
      <c r="U21" s="34">
        <v>1</v>
      </c>
      <c r="V21" s="32" t="s">
        <v>24</v>
      </c>
      <c r="W21" s="32"/>
      <c r="X21" s="34" t="s">
        <v>33</v>
      </c>
      <c r="Y21" s="32" t="s">
        <v>474</v>
      </c>
      <c r="Z21" s="32" t="s">
        <v>475</v>
      </c>
      <c r="AA21" s="34" t="b">
        <v>0</v>
      </c>
      <c r="AB21" s="23">
        <v>2.5000000000000001E-2</v>
      </c>
      <c r="AC21" s="23">
        <v>0.1</v>
      </c>
      <c r="AD21" s="23">
        <v>4.4921442499999982</v>
      </c>
      <c r="AE21" s="23">
        <v>18.105586624999997</v>
      </c>
      <c r="AF21" s="34">
        <v>-9.1212981249999991</v>
      </c>
      <c r="AG21" s="32">
        <v>0.13613442374999998</v>
      </c>
      <c r="AH21" s="32"/>
      <c r="AI21" s="34" t="s">
        <v>476</v>
      </c>
      <c r="AJ21" s="32" t="s">
        <v>477</v>
      </c>
      <c r="AK21" s="32" t="s">
        <v>477</v>
      </c>
      <c r="AL21" s="34" t="b">
        <v>0</v>
      </c>
      <c r="AM21" s="23" t="e">
        <v>#VALUE!</v>
      </c>
      <c r="AN21" s="23" t="e">
        <v>#VALUE!</v>
      </c>
      <c r="AO21" s="23" t="e">
        <v>#VALUE!</v>
      </c>
      <c r="AP21" s="23" t="e">
        <v>#VALUE!</v>
      </c>
      <c r="AQ21" s="34" t="s">
        <v>477</v>
      </c>
      <c r="AR21" s="32" t="s">
        <v>477</v>
      </c>
      <c r="AS21" s="32"/>
      <c r="AT21" s="34" t="s">
        <v>476</v>
      </c>
      <c r="AU21" s="32" t="s">
        <v>477</v>
      </c>
      <c r="AV21" s="32" t="s">
        <v>477</v>
      </c>
      <c r="AW21" s="34" t="b">
        <v>0</v>
      </c>
      <c r="AX21" s="23" t="e">
        <v>#DIV/0!</v>
      </c>
      <c r="AY21" s="23" t="e">
        <v>#DIV/0!</v>
      </c>
      <c r="AZ21" s="23" t="e">
        <v>#DIV/0!</v>
      </c>
      <c r="BA21" s="23" t="e">
        <v>#DIV/0!</v>
      </c>
      <c r="BB21" s="34" t="s">
        <v>477</v>
      </c>
      <c r="BC21" s="32" t="s">
        <v>477</v>
      </c>
    </row>
    <row r="22" spans="1:55" ht="14.25" customHeight="1">
      <c r="A22" s="7" t="s">
        <v>69</v>
      </c>
      <c r="B22" s="8" t="s">
        <v>1</v>
      </c>
      <c r="C22" s="8" t="s">
        <v>2</v>
      </c>
      <c r="D22" s="8" t="s">
        <v>3</v>
      </c>
      <c r="E22" s="8" t="s">
        <v>4</v>
      </c>
      <c r="F22" s="5" t="s">
        <v>5</v>
      </c>
      <c r="G22" s="7" t="s">
        <v>6</v>
      </c>
      <c r="H22" s="8" t="s">
        <v>7</v>
      </c>
      <c r="I22" s="8" t="s">
        <v>3</v>
      </c>
      <c r="J22" s="8" t="s">
        <v>4</v>
      </c>
      <c r="K22" s="8" t="s">
        <v>8</v>
      </c>
      <c r="L22" s="7" t="s">
        <v>6</v>
      </c>
      <c r="M22" s="8" t="s">
        <v>7</v>
      </c>
      <c r="N22" s="8" t="s">
        <v>3</v>
      </c>
      <c r="O22" s="8" t="s">
        <v>4</v>
      </c>
      <c r="P22" s="5" t="s">
        <v>8</v>
      </c>
      <c r="Q22" s="88" t="s">
        <v>468</v>
      </c>
      <c r="R22" s="7" t="s">
        <v>469</v>
      </c>
      <c r="S22" s="7" t="s">
        <v>470</v>
      </c>
      <c r="T22" s="7" t="s">
        <v>471</v>
      </c>
      <c r="U22" s="7"/>
      <c r="V22" s="8"/>
      <c r="W22" s="8"/>
      <c r="X22" s="7"/>
      <c r="Y22" s="8"/>
      <c r="Z22" s="8"/>
      <c r="AA22" s="7"/>
      <c r="AB22" s="132"/>
      <c r="AC22" s="132"/>
      <c r="AD22" s="132"/>
      <c r="AE22" s="132"/>
      <c r="AF22" s="7"/>
      <c r="AG22" s="8"/>
      <c r="AH22" s="8"/>
      <c r="AI22" s="7"/>
      <c r="AJ22" s="8"/>
      <c r="AK22" s="8"/>
      <c r="AL22" s="7"/>
      <c r="AM22" s="41"/>
      <c r="AN22" s="41"/>
      <c r="AO22" s="132"/>
      <c r="AP22" s="132"/>
      <c r="AQ22" s="7"/>
      <c r="AR22" s="8"/>
      <c r="AS22" s="8"/>
      <c r="AT22" s="7"/>
      <c r="AU22" s="8"/>
      <c r="AV22" s="8"/>
      <c r="AW22" s="7"/>
      <c r="AX22" s="132"/>
      <c r="AY22" s="132"/>
      <c r="AZ22" s="132"/>
      <c r="BA22" s="132"/>
      <c r="BB22" s="7"/>
      <c r="BC22" s="8" t="s">
        <v>477</v>
      </c>
    </row>
    <row r="23" spans="1:55" ht="14.25" customHeight="1">
      <c r="A23" s="25" t="s">
        <v>70</v>
      </c>
      <c r="B23" s="23" t="s">
        <v>13</v>
      </c>
      <c r="C23" s="23" t="s">
        <v>46</v>
      </c>
      <c r="D23" s="23" t="s">
        <v>60</v>
      </c>
      <c r="E23" s="23" t="s">
        <v>71</v>
      </c>
      <c r="F23" s="23" t="s">
        <v>21</v>
      </c>
      <c r="G23" s="25">
        <v>0.9</v>
      </c>
      <c r="H23" s="23">
        <v>0.1</v>
      </c>
      <c r="I23" s="23">
        <v>0.1</v>
      </c>
      <c r="J23" s="23">
        <v>-0.05</v>
      </c>
      <c r="K23" s="23">
        <v>1.05</v>
      </c>
      <c r="L23" s="25">
        <v>0.95</v>
      </c>
      <c r="M23" s="23">
        <v>0.125</v>
      </c>
      <c r="N23" s="23">
        <v>0.1</v>
      </c>
      <c r="O23" s="23">
        <v>-7.4999999999999997E-2</v>
      </c>
      <c r="P23" s="24">
        <v>1.1000000000000001</v>
      </c>
      <c r="Q23" s="23" t="s">
        <v>72</v>
      </c>
      <c r="R23" s="25" t="s">
        <v>499</v>
      </c>
      <c r="S23" s="25" t="s">
        <v>495</v>
      </c>
      <c r="T23" s="25" t="s">
        <v>73</v>
      </c>
      <c r="U23" s="25">
        <v>2</v>
      </c>
      <c r="V23" s="23">
        <v>2</v>
      </c>
      <c r="W23" s="23" t="s">
        <v>24</v>
      </c>
      <c r="X23" s="25" t="s">
        <v>46</v>
      </c>
      <c r="Y23" s="23" t="s">
        <v>480</v>
      </c>
      <c r="Z23" s="23" t="s">
        <v>475</v>
      </c>
      <c r="AA23" s="25" t="b">
        <v>0</v>
      </c>
      <c r="AB23" s="132">
        <v>0.05</v>
      </c>
      <c r="AC23" s="132">
        <v>6.25E-2</v>
      </c>
      <c r="AD23" s="132">
        <v>8.8844543750000025</v>
      </c>
      <c r="AE23" s="132">
        <v>11.092434037050857</v>
      </c>
      <c r="AF23" s="25">
        <v>6.6764747129491475</v>
      </c>
      <c r="AG23" s="23">
        <v>2.207979662050855E-2</v>
      </c>
      <c r="AI23" s="25" t="s">
        <v>462</v>
      </c>
      <c r="AJ23" s="23" t="s">
        <v>480</v>
      </c>
      <c r="AK23" s="23" t="s">
        <v>475</v>
      </c>
      <c r="AL23" s="25" t="s">
        <v>487</v>
      </c>
      <c r="AM23" s="132">
        <v>0.05</v>
      </c>
      <c r="AN23" s="132">
        <v>0.05</v>
      </c>
      <c r="AO23" s="132">
        <v>18.183901125000002</v>
      </c>
      <c r="AP23" s="132">
        <v>18.183901125000002</v>
      </c>
      <c r="AQ23" s="25">
        <v>18.183901125000002</v>
      </c>
      <c r="AR23" s="23">
        <v>0</v>
      </c>
      <c r="AT23" s="25" t="s">
        <v>476</v>
      </c>
      <c r="AU23" s="23" t="s">
        <v>477</v>
      </c>
      <c r="AV23" s="23" t="s">
        <v>477</v>
      </c>
      <c r="AW23" s="25" t="b">
        <v>0</v>
      </c>
      <c r="AX23" s="132" t="e">
        <v>#VALUE!</v>
      </c>
      <c r="AY23" s="132" t="e">
        <v>#VALUE!</v>
      </c>
      <c r="AZ23" s="132" t="e">
        <v>#VALUE!</v>
      </c>
      <c r="BA23" s="132" t="e">
        <v>#VALUE!</v>
      </c>
      <c r="BB23" s="25" t="s">
        <v>477</v>
      </c>
      <c r="BC23" s="23" t="s">
        <v>477</v>
      </c>
    </row>
    <row r="24" spans="1:55" ht="14.25" customHeight="1">
      <c r="A24" s="25" t="s">
        <v>74</v>
      </c>
      <c r="B24" s="23" t="s">
        <v>13</v>
      </c>
      <c r="C24" s="23" t="s">
        <v>33</v>
      </c>
      <c r="F24" s="23" t="s">
        <v>28</v>
      </c>
      <c r="G24" s="25">
        <v>0.9</v>
      </c>
      <c r="H24" s="23">
        <v>0.1</v>
      </c>
      <c r="K24" s="23">
        <v>1</v>
      </c>
      <c r="L24" s="25">
        <v>0.95</v>
      </c>
      <c r="M24" s="23">
        <v>0.15</v>
      </c>
      <c r="P24" s="24">
        <v>1.0999999999999999</v>
      </c>
      <c r="Q24" s="23" t="s">
        <v>75</v>
      </c>
      <c r="R24" s="25" t="s">
        <v>500</v>
      </c>
      <c r="S24" s="25" t="s">
        <v>473</v>
      </c>
      <c r="T24" s="25" t="s">
        <v>473</v>
      </c>
      <c r="U24" s="25">
        <v>2</v>
      </c>
      <c r="X24" s="25" t="s">
        <v>33</v>
      </c>
      <c r="Y24" s="23" t="s">
        <v>474</v>
      </c>
      <c r="Z24" s="23" t="s">
        <v>475</v>
      </c>
      <c r="AA24" s="25" t="b">
        <v>0</v>
      </c>
      <c r="AB24" s="132">
        <v>0.05</v>
      </c>
      <c r="AC24" s="132">
        <v>7.4999999999999997E-2</v>
      </c>
      <c r="AD24" s="132">
        <v>9.0052472584420755</v>
      </c>
      <c r="AE24" s="132">
        <v>13.553633749999994</v>
      </c>
      <c r="AF24" s="25">
        <v>4.4568607668841569</v>
      </c>
      <c r="AG24" s="23">
        <v>4.5483864915579188E-2</v>
      </c>
      <c r="AI24" s="25" t="s">
        <v>476</v>
      </c>
      <c r="AJ24" s="23" t="s">
        <v>477</v>
      </c>
      <c r="AK24" s="23" t="s">
        <v>477</v>
      </c>
      <c r="AL24" s="25" t="b">
        <v>0</v>
      </c>
      <c r="AM24" s="132" t="e">
        <v>#DIV/0!</v>
      </c>
      <c r="AN24" s="132" t="e">
        <v>#DIV/0!</v>
      </c>
      <c r="AO24" s="132" t="e">
        <v>#DIV/0!</v>
      </c>
      <c r="AP24" s="132" t="e">
        <v>#DIV/0!</v>
      </c>
      <c r="AQ24" s="25" t="s">
        <v>477</v>
      </c>
      <c r="AR24" s="23" t="s">
        <v>477</v>
      </c>
      <c r="AT24" s="25" t="s">
        <v>476</v>
      </c>
      <c r="AU24" s="23" t="s">
        <v>477</v>
      </c>
      <c r="AV24" s="23" t="s">
        <v>477</v>
      </c>
      <c r="AW24" s="25" t="b">
        <v>0</v>
      </c>
      <c r="AX24" s="132" t="e">
        <v>#DIV/0!</v>
      </c>
      <c r="AY24" s="132" t="e">
        <v>#DIV/0!</v>
      </c>
      <c r="AZ24" s="132" t="e">
        <v>#DIV/0!</v>
      </c>
      <c r="BA24" s="132" t="e">
        <v>#DIV/0!</v>
      </c>
      <c r="BB24" s="25" t="s">
        <v>477</v>
      </c>
      <c r="BC24" s="23" t="s">
        <v>477</v>
      </c>
    </row>
    <row r="25" spans="1:55" ht="14.25" customHeight="1">
      <c r="A25" s="25" t="s">
        <v>76</v>
      </c>
      <c r="B25" s="23" t="s">
        <v>13</v>
      </c>
      <c r="C25" s="23" t="s">
        <v>40</v>
      </c>
      <c r="D25" s="23" t="s">
        <v>26</v>
      </c>
      <c r="E25" s="23" t="s">
        <v>20</v>
      </c>
      <c r="F25" s="23" t="s">
        <v>34</v>
      </c>
      <c r="G25" s="25">
        <v>0.85</v>
      </c>
      <c r="H25" s="23">
        <v>0.1</v>
      </c>
      <c r="I25" s="23">
        <v>0.05</v>
      </c>
      <c r="K25" s="23">
        <v>1</v>
      </c>
      <c r="L25" s="25">
        <v>0.9</v>
      </c>
      <c r="M25" s="23">
        <v>0.125</v>
      </c>
      <c r="N25" s="23">
        <v>7.4999999999999997E-2</v>
      </c>
      <c r="P25" s="24">
        <v>1.0999999999999999</v>
      </c>
      <c r="Q25" s="23" t="s">
        <v>77</v>
      </c>
      <c r="R25" s="25" t="s">
        <v>501</v>
      </c>
      <c r="S25" s="133" t="s">
        <v>26</v>
      </c>
      <c r="T25" s="25" t="s">
        <v>23</v>
      </c>
      <c r="U25" s="25">
        <v>1</v>
      </c>
      <c r="V25" s="23" t="s">
        <v>24</v>
      </c>
      <c r="W25" s="23" t="s">
        <v>24</v>
      </c>
      <c r="X25" s="25" t="s">
        <v>462</v>
      </c>
      <c r="Y25" s="23" t="s">
        <v>480</v>
      </c>
      <c r="Z25" s="23" t="s">
        <v>475</v>
      </c>
      <c r="AA25" s="25" t="s">
        <v>485</v>
      </c>
      <c r="AB25" s="23">
        <v>0.1</v>
      </c>
      <c r="AC25" s="23">
        <v>0.125</v>
      </c>
      <c r="AD25" s="23">
        <v>23.451113249999999</v>
      </c>
      <c r="AE25" s="23">
        <v>28.191055875000004</v>
      </c>
      <c r="AF25" s="25">
        <v>18.711170624999994</v>
      </c>
      <c r="AG25" s="23">
        <v>4.739942625000005E-2</v>
      </c>
      <c r="AI25" s="25" t="s">
        <v>476</v>
      </c>
      <c r="AJ25" s="23" t="s">
        <v>477</v>
      </c>
      <c r="AK25" s="23" t="s">
        <v>477</v>
      </c>
      <c r="AL25" s="25" t="b">
        <v>0</v>
      </c>
      <c r="AM25" s="23" t="e">
        <v>#VALUE!</v>
      </c>
      <c r="AN25" s="23" t="e">
        <v>#VALUE!</v>
      </c>
      <c r="AO25" s="23" t="e">
        <v>#VALUE!</v>
      </c>
      <c r="AP25" s="23" t="e">
        <v>#VALUE!</v>
      </c>
      <c r="AQ25" s="25" t="s">
        <v>477</v>
      </c>
      <c r="AR25" s="23" t="s">
        <v>477</v>
      </c>
      <c r="AT25" s="25" t="s">
        <v>476</v>
      </c>
      <c r="AU25" s="23" t="s">
        <v>477</v>
      </c>
      <c r="AV25" s="23" t="s">
        <v>477</v>
      </c>
      <c r="AW25" s="25" t="b">
        <v>0</v>
      </c>
      <c r="AX25" s="23" t="e">
        <v>#VALUE!</v>
      </c>
      <c r="AY25" s="23" t="e">
        <v>#VALUE!</v>
      </c>
      <c r="AZ25" s="23" t="e">
        <v>#VALUE!</v>
      </c>
      <c r="BA25" s="23" t="e">
        <v>#VALUE!</v>
      </c>
      <c r="BB25" s="25" t="s">
        <v>477</v>
      </c>
      <c r="BC25" s="23" t="s">
        <v>477</v>
      </c>
    </row>
    <row r="26" spans="1:55" ht="14.25" customHeight="1">
      <c r="A26" s="47" t="s">
        <v>78</v>
      </c>
      <c r="B26" s="45" t="s">
        <v>32</v>
      </c>
      <c r="C26" s="45" t="s">
        <v>18</v>
      </c>
      <c r="D26" s="45" t="s">
        <v>37</v>
      </c>
      <c r="E26" s="45"/>
      <c r="F26" s="45" t="s">
        <v>15</v>
      </c>
      <c r="G26" s="47">
        <v>0.85</v>
      </c>
      <c r="H26" s="45">
        <v>7.4999999999999997E-2</v>
      </c>
      <c r="I26" s="45">
        <v>7.4999999999999997E-2</v>
      </c>
      <c r="J26" s="45"/>
      <c r="K26" s="45">
        <v>0.99999999999999989</v>
      </c>
      <c r="L26" s="47">
        <v>0.95</v>
      </c>
      <c r="M26" s="45">
        <v>0.17499999999999999</v>
      </c>
      <c r="N26" s="45">
        <v>7.4999999999999997E-2</v>
      </c>
      <c r="O26" s="45"/>
      <c r="P26" s="46">
        <v>1.2</v>
      </c>
      <c r="Q26" s="49" t="s">
        <v>79</v>
      </c>
      <c r="R26" s="47" t="s">
        <v>502</v>
      </c>
      <c r="S26" s="47" t="s">
        <v>483</v>
      </c>
      <c r="T26" s="47" t="s">
        <v>473</v>
      </c>
      <c r="U26" s="47">
        <v>2</v>
      </c>
      <c r="V26" s="45">
        <v>3</v>
      </c>
      <c r="W26" s="45"/>
      <c r="X26" s="47" t="s">
        <v>18</v>
      </c>
      <c r="Y26" s="45" t="s">
        <v>480</v>
      </c>
      <c r="Z26" s="45" t="s">
        <v>475</v>
      </c>
      <c r="AA26" s="47" t="b">
        <v>0</v>
      </c>
      <c r="AB26" s="132">
        <v>3.7499999999999999E-2</v>
      </c>
      <c r="AC26" s="132">
        <v>8.7499999999999994E-2</v>
      </c>
      <c r="AD26" s="132">
        <v>19.6809833224576</v>
      </c>
      <c r="AE26" s="132">
        <v>39.303326723491885</v>
      </c>
      <c r="AF26" s="47">
        <v>5.8639921423313979E-2</v>
      </c>
      <c r="AG26" s="45">
        <v>0.19622343401034287</v>
      </c>
      <c r="AH26" s="45"/>
      <c r="AI26" s="47" t="s">
        <v>37</v>
      </c>
      <c r="AJ26" s="45" t="s">
        <v>480</v>
      </c>
      <c r="AK26" s="45" t="s">
        <v>475</v>
      </c>
      <c r="AL26" s="47" t="b">
        <v>0</v>
      </c>
      <c r="AM26" s="132">
        <v>2.4999999999999998E-2</v>
      </c>
      <c r="AN26" s="132">
        <v>2.4999999999999998E-2</v>
      </c>
      <c r="AO26" s="23">
        <v>54.49339767533823</v>
      </c>
      <c r="AP26" s="23">
        <v>54.49339767533823</v>
      </c>
      <c r="AQ26" s="47">
        <v>54.49339767533823</v>
      </c>
      <c r="AR26" s="45">
        <v>0</v>
      </c>
      <c r="AS26" s="45"/>
      <c r="AT26" s="47" t="s">
        <v>476</v>
      </c>
      <c r="AU26" s="45" t="s">
        <v>477</v>
      </c>
      <c r="AV26" s="45" t="s">
        <v>477</v>
      </c>
      <c r="AW26" s="47" t="b">
        <v>0</v>
      </c>
      <c r="AX26" s="132" t="e">
        <v>#DIV/0!</v>
      </c>
      <c r="AY26" s="132" t="e">
        <v>#DIV/0!</v>
      </c>
      <c r="AZ26" s="132" t="e">
        <v>#DIV/0!</v>
      </c>
      <c r="BA26" s="132" t="e">
        <v>#DIV/0!</v>
      </c>
      <c r="BB26" s="47" t="s">
        <v>477</v>
      </c>
      <c r="BC26" s="45" t="s">
        <v>477</v>
      </c>
    </row>
    <row r="27" spans="1:55" ht="14.25" customHeight="1">
      <c r="A27" s="18" t="s">
        <v>80</v>
      </c>
      <c r="B27" s="15" t="s">
        <v>13</v>
      </c>
      <c r="C27" s="15" t="s">
        <v>18</v>
      </c>
      <c r="D27" s="15" t="s">
        <v>20</v>
      </c>
      <c r="E27" s="15"/>
      <c r="F27" s="15" t="s">
        <v>21</v>
      </c>
      <c r="G27" s="18">
        <v>0.85</v>
      </c>
      <c r="H27" s="15">
        <v>0.15</v>
      </c>
      <c r="I27" s="15"/>
      <c r="J27" s="15"/>
      <c r="K27" s="15">
        <v>1</v>
      </c>
      <c r="L27" s="18">
        <v>0.9</v>
      </c>
      <c r="M27" s="15">
        <v>0.2</v>
      </c>
      <c r="N27" s="15"/>
      <c r="O27" s="15"/>
      <c r="P27" s="16">
        <v>1.1000000000000001</v>
      </c>
      <c r="Q27" s="15" t="s">
        <v>81</v>
      </c>
      <c r="R27" s="18" t="s">
        <v>503</v>
      </c>
      <c r="S27" s="18" t="s">
        <v>23</v>
      </c>
      <c r="T27" s="18" t="s">
        <v>473</v>
      </c>
      <c r="U27" s="18">
        <v>2</v>
      </c>
      <c r="V27" s="15" t="s">
        <v>24</v>
      </c>
      <c r="W27" s="15"/>
      <c r="X27" s="18" t="s">
        <v>18</v>
      </c>
      <c r="Y27" s="15" t="s">
        <v>480</v>
      </c>
      <c r="Z27" s="15" t="s">
        <v>475</v>
      </c>
      <c r="AA27" s="18" t="b">
        <v>0</v>
      </c>
      <c r="AB27" s="132">
        <v>7.4999999999999997E-2</v>
      </c>
      <c r="AC27" s="132">
        <v>0.1</v>
      </c>
      <c r="AD27" s="132">
        <v>34.991153624999995</v>
      </c>
      <c r="AE27" s="132">
        <v>43.289300628912372</v>
      </c>
      <c r="AF27" s="18">
        <v>26.693006621087619</v>
      </c>
      <c r="AG27" s="15">
        <v>8.2981470039123761E-2</v>
      </c>
      <c r="AH27" s="15"/>
      <c r="AI27" s="18" t="s">
        <v>476</v>
      </c>
      <c r="AJ27" s="15" t="s">
        <v>477</v>
      </c>
      <c r="AK27" s="15" t="s">
        <v>477</v>
      </c>
      <c r="AL27" s="18" t="b">
        <v>0</v>
      </c>
      <c r="AM27" s="132" t="e">
        <v>#VALUE!</v>
      </c>
      <c r="AN27" s="132" t="e">
        <v>#VALUE!</v>
      </c>
      <c r="AO27" s="132" t="e">
        <v>#VALUE!</v>
      </c>
      <c r="AP27" s="132" t="e">
        <v>#VALUE!</v>
      </c>
      <c r="AQ27" s="18" t="s">
        <v>477</v>
      </c>
      <c r="AR27" s="15" t="s">
        <v>477</v>
      </c>
      <c r="AS27" s="15"/>
      <c r="AT27" s="18" t="s">
        <v>476</v>
      </c>
      <c r="AU27" s="15" t="s">
        <v>477</v>
      </c>
      <c r="AV27" s="15" t="s">
        <v>477</v>
      </c>
      <c r="AW27" s="18" t="b">
        <v>0</v>
      </c>
      <c r="AX27" s="132" t="e">
        <v>#DIV/0!</v>
      </c>
      <c r="AY27" s="132" t="e">
        <v>#DIV/0!</v>
      </c>
      <c r="AZ27" s="132" t="e">
        <v>#DIV/0!</v>
      </c>
      <c r="BA27" s="132" t="e">
        <v>#DIV/0!</v>
      </c>
      <c r="BB27" s="18" t="s">
        <v>477</v>
      </c>
      <c r="BC27" s="15" t="s">
        <v>477</v>
      </c>
    </row>
    <row r="28" spans="1:55" ht="14.25" customHeight="1">
      <c r="A28" s="25" t="s">
        <v>82</v>
      </c>
      <c r="B28" s="23" t="s">
        <v>13</v>
      </c>
      <c r="C28" s="23" t="s">
        <v>60</v>
      </c>
      <c r="D28" s="23" t="s">
        <v>83</v>
      </c>
      <c r="F28" s="23" t="s">
        <v>28</v>
      </c>
      <c r="G28" s="25">
        <v>0.85</v>
      </c>
      <c r="H28" s="23">
        <v>7.4999999999999997E-2</v>
      </c>
      <c r="I28" s="23">
        <v>7.4999999999999997E-2</v>
      </c>
      <c r="K28" s="23">
        <v>0.99999999999999989</v>
      </c>
      <c r="L28" s="25">
        <v>0.9</v>
      </c>
      <c r="M28" s="23">
        <v>0.125</v>
      </c>
      <c r="N28" s="23">
        <v>7.4999999999999997E-2</v>
      </c>
      <c r="P28" s="24">
        <v>1.0999999999999999</v>
      </c>
      <c r="Q28" s="23" t="s">
        <v>84</v>
      </c>
      <c r="R28" s="25" t="s">
        <v>504</v>
      </c>
      <c r="S28" s="25" t="s">
        <v>505</v>
      </c>
      <c r="T28" s="25" t="s">
        <v>473</v>
      </c>
      <c r="U28" s="25">
        <v>2</v>
      </c>
      <c r="V28" s="23">
        <v>2</v>
      </c>
      <c r="X28" s="25" t="s">
        <v>462</v>
      </c>
      <c r="Y28" s="23" t="s">
        <v>480</v>
      </c>
      <c r="Z28" s="23" t="s">
        <v>475</v>
      </c>
      <c r="AA28" s="25" t="s">
        <v>487</v>
      </c>
      <c r="AB28" s="132">
        <v>3.7499999999999999E-2</v>
      </c>
      <c r="AC28" s="132">
        <v>6.25E-2</v>
      </c>
      <c r="AD28" s="132">
        <v>13.938372062500001</v>
      </c>
      <c r="AE28" s="132">
        <v>22.254225937499996</v>
      </c>
      <c r="AF28" s="25">
        <v>5.6225181875000061</v>
      </c>
      <c r="AG28" s="23">
        <v>8.3158538749999955E-2</v>
      </c>
      <c r="AI28" s="25" t="s">
        <v>83</v>
      </c>
      <c r="AJ28" s="23" t="s">
        <v>474</v>
      </c>
      <c r="AK28" s="23" t="s">
        <v>506</v>
      </c>
      <c r="AL28" s="25" t="b">
        <v>0</v>
      </c>
      <c r="AM28" s="132">
        <v>3.7499999999999999E-2</v>
      </c>
      <c r="AN28" s="132">
        <v>3.7499999999999999E-2</v>
      </c>
      <c r="AO28" s="132">
        <v>25.54495246684365</v>
      </c>
      <c r="AP28" s="132">
        <v>25.54495246684365</v>
      </c>
      <c r="AQ28" s="25">
        <v>25.54495246684365</v>
      </c>
      <c r="AR28" s="23">
        <v>0</v>
      </c>
      <c r="AT28" s="25" t="s">
        <v>476</v>
      </c>
      <c r="AU28" s="23" t="s">
        <v>477</v>
      </c>
      <c r="AV28" s="23" t="s">
        <v>477</v>
      </c>
      <c r="AW28" s="25" t="b">
        <v>0</v>
      </c>
      <c r="AX28" s="132" t="e">
        <v>#DIV/0!</v>
      </c>
      <c r="AY28" s="132" t="e">
        <v>#DIV/0!</v>
      </c>
      <c r="AZ28" s="132" t="e">
        <v>#DIV/0!</v>
      </c>
      <c r="BA28" s="132" t="e">
        <v>#DIV/0!</v>
      </c>
      <c r="BB28" s="25" t="s">
        <v>477</v>
      </c>
      <c r="BC28" s="23" t="s">
        <v>477</v>
      </c>
    </row>
    <row r="29" spans="1:55" ht="14.25" customHeight="1">
      <c r="A29" s="25" t="s">
        <v>85</v>
      </c>
      <c r="B29" s="23" t="s">
        <v>13</v>
      </c>
      <c r="C29" s="23" t="s">
        <v>33</v>
      </c>
      <c r="D29" s="23" t="s">
        <v>86</v>
      </c>
      <c r="F29" s="23" t="s">
        <v>34</v>
      </c>
      <c r="G29" s="25">
        <v>0.85</v>
      </c>
      <c r="H29" s="23">
        <v>0.05</v>
      </c>
      <c r="I29" s="23">
        <v>0.1</v>
      </c>
      <c r="K29" s="23">
        <v>1</v>
      </c>
      <c r="L29" s="25">
        <v>0.9</v>
      </c>
      <c r="M29" s="23">
        <v>7.4999999999999997E-2</v>
      </c>
      <c r="N29" s="23">
        <v>0.125</v>
      </c>
      <c r="P29" s="24">
        <v>1.1000000000000001</v>
      </c>
      <c r="Q29" s="23" t="s">
        <v>77</v>
      </c>
      <c r="R29" s="25" t="s">
        <v>507</v>
      </c>
      <c r="S29" s="25" t="s">
        <v>508</v>
      </c>
      <c r="T29" s="25" t="s">
        <v>473</v>
      </c>
      <c r="U29" s="25">
        <v>2</v>
      </c>
      <c r="V29" s="23">
        <v>2</v>
      </c>
      <c r="X29" s="25" t="s">
        <v>33</v>
      </c>
      <c r="Y29" s="23" t="s">
        <v>474</v>
      </c>
      <c r="Z29" s="23" t="s">
        <v>475</v>
      </c>
      <c r="AA29" s="25" t="b">
        <v>0</v>
      </c>
      <c r="AB29" s="23">
        <v>2.5000000000000001E-2</v>
      </c>
      <c r="AC29" s="23">
        <v>3.7499999999999999E-2</v>
      </c>
      <c r="AD29" s="23">
        <v>4.4921442499999982</v>
      </c>
      <c r="AE29" s="23">
        <v>6.7381175168910126</v>
      </c>
      <c r="AF29" s="25">
        <v>2.2461709831089838</v>
      </c>
      <c r="AG29" s="23">
        <v>2.2459732668910146E-2</v>
      </c>
      <c r="AI29" s="25" t="s">
        <v>463</v>
      </c>
      <c r="AJ29" s="23" t="s">
        <v>474</v>
      </c>
      <c r="AK29" s="23" t="s">
        <v>475</v>
      </c>
      <c r="AL29" s="25" t="s">
        <v>485</v>
      </c>
      <c r="AM29" s="23">
        <v>0.05</v>
      </c>
      <c r="AN29" s="23">
        <v>6.25E-2</v>
      </c>
      <c r="AO29" s="23">
        <v>6.1352934375000041</v>
      </c>
      <c r="AP29" s="23">
        <v>7.656058062499997</v>
      </c>
      <c r="AQ29" s="25">
        <v>4.6145288125000112</v>
      </c>
      <c r="AR29" s="23">
        <v>1.5207646249999929E-2</v>
      </c>
      <c r="AT29" s="25" t="s">
        <v>476</v>
      </c>
      <c r="AU29" s="23" t="s">
        <v>477</v>
      </c>
      <c r="AV29" s="23" t="s">
        <v>477</v>
      </c>
      <c r="AW29" s="25" t="b">
        <v>0</v>
      </c>
      <c r="AX29" s="23" t="e">
        <v>#DIV/0!</v>
      </c>
      <c r="AY29" s="23" t="e">
        <v>#DIV/0!</v>
      </c>
      <c r="AZ29" s="23" t="e">
        <v>#DIV/0!</v>
      </c>
      <c r="BA29" s="23" t="e">
        <v>#DIV/0!</v>
      </c>
      <c r="BB29" s="25" t="s">
        <v>477</v>
      </c>
      <c r="BC29" s="23" t="s">
        <v>477</v>
      </c>
    </row>
    <row r="30" spans="1:55" ht="14.25" customHeight="1">
      <c r="A30" s="51" t="s">
        <v>87</v>
      </c>
      <c r="B30" s="49" t="s">
        <v>32</v>
      </c>
      <c r="C30" s="49" t="s">
        <v>46</v>
      </c>
      <c r="D30" s="49" t="s">
        <v>27</v>
      </c>
      <c r="E30" s="49"/>
      <c r="F30" s="49" t="s">
        <v>15</v>
      </c>
      <c r="G30" s="51">
        <v>0.85</v>
      </c>
      <c r="H30" s="49">
        <v>0.1</v>
      </c>
      <c r="I30" s="49">
        <v>0.05</v>
      </c>
      <c r="J30" s="49"/>
      <c r="K30" s="49">
        <v>1</v>
      </c>
      <c r="L30" s="51">
        <v>0.95</v>
      </c>
      <c r="M30" s="49">
        <v>0.17499999999999999</v>
      </c>
      <c r="N30" s="49">
        <v>7.4999999999999997E-2</v>
      </c>
      <c r="O30" s="49"/>
      <c r="P30" s="50">
        <v>1.2</v>
      </c>
      <c r="Q30" s="49" t="s">
        <v>79</v>
      </c>
      <c r="R30" s="51" t="s">
        <v>509</v>
      </c>
      <c r="S30" s="135" t="s">
        <v>27</v>
      </c>
      <c r="T30" s="51" t="s">
        <v>473</v>
      </c>
      <c r="U30" s="51">
        <v>2</v>
      </c>
      <c r="V30" s="49" t="s">
        <v>24</v>
      </c>
      <c r="W30" s="49"/>
      <c r="X30" s="51" t="s">
        <v>46</v>
      </c>
      <c r="Y30" s="49" t="s">
        <v>480</v>
      </c>
      <c r="Z30" s="49" t="s">
        <v>475</v>
      </c>
      <c r="AA30" s="51" t="b">
        <v>0</v>
      </c>
      <c r="AB30" s="132">
        <v>0.05</v>
      </c>
      <c r="AC30" s="132">
        <v>8.7499999999999994E-2</v>
      </c>
      <c r="AD30" s="132">
        <v>8.8844543750000025</v>
      </c>
      <c r="AE30" s="132">
        <v>15.464436779222421</v>
      </c>
      <c r="AF30" s="51">
        <v>2.3044719707775831</v>
      </c>
      <c r="AG30" s="49">
        <v>6.5799824042224189E-2</v>
      </c>
      <c r="AH30" s="49"/>
      <c r="AI30" s="51" t="s">
        <v>476</v>
      </c>
      <c r="AJ30" s="49" t="s">
        <v>477</v>
      </c>
      <c r="AK30" s="49" t="s">
        <v>477</v>
      </c>
      <c r="AL30" s="51" t="b">
        <v>0</v>
      </c>
      <c r="AM30" s="132" t="e">
        <v>#VALUE!</v>
      </c>
      <c r="AN30" s="132" t="e">
        <v>#VALUE!</v>
      </c>
      <c r="AO30" s="132" t="e">
        <v>#VALUE!</v>
      </c>
      <c r="AP30" s="132" t="e">
        <v>#VALUE!</v>
      </c>
      <c r="AQ30" s="51" t="s">
        <v>477</v>
      </c>
      <c r="AR30" s="49" t="s">
        <v>477</v>
      </c>
      <c r="AS30" s="49"/>
      <c r="AT30" s="51" t="s">
        <v>476</v>
      </c>
      <c r="AU30" s="49" t="s">
        <v>477</v>
      </c>
      <c r="AV30" s="49" t="s">
        <v>477</v>
      </c>
      <c r="AW30" s="51" t="b">
        <v>0</v>
      </c>
      <c r="AX30" s="132" t="e">
        <v>#DIV/0!</v>
      </c>
      <c r="AY30" s="132" t="e">
        <v>#DIV/0!</v>
      </c>
      <c r="AZ30" s="132" t="e">
        <v>#DIV/0!</v>
      </c>
      <c r="BA30" s="132" t="e">
        <v>#DIV/0!</v>
      </c>
      <c r="BB30" s="51" t="s">
        <v>477</v>
      </c>
      <c r="BC30" s="49" t="s">
        <v>477</v>
      </c>
    </row>
    <row r="31" spans="1:55" ht="14.25" customHeight="1">
      <c r="A31" s="25" t="s">
        <v>88</v>
      </c>
      <c r="B31" s="23" t="s">
        <v>13</v>
      </c>
      <c r="C31" s="23" t="s">
        <v>86</v>
      </c>
      <c r="D31" s="23" t="s">
        <v>20</v>
      </c>
      <c r="F31" s="23" t="s">
        <v>21</v>
      </c>
      <c r="G31" s="25">
        <v>0.9</v>
      </c>
      <c r="H31" s="23">
        <v>0.1</v>
      </c>
      <c r="K31" s="23">
        <v>1</v>
      </c>
      <c r="L31" s="25">
        <v>0.9</v>
      </c>
      <c r="M31" s="23">
        <v>0.2</v>
      </c>
      <c r="P31" s="24">
        <v>1.1000000000000001</v>
      </c>
      <c r="Q31" s="23" t="s">
        <v>89</v>
      </c>
      <c r="R31" s="25" t="s">
        <v>510</v>
      </c>
      <c r="S31" s="25" t="s">
        <v>23</v>
      </c>
      <c r="T31" s="25" t="s">
        <v>473</v>
      </c>
      <c r="U31" s="25">
        <v>2</v>
      </c>
      <c r="V31" s="23" t="s">
        <v>24</v>
      </c>
      <c r="X31" s="25" t="s">
        <v>463</v>
      </c>
      <c r="Y31" s="23" t="s">
        <v>474</v>
      </c>
      <c r="Z31" s="23" t="s">
        <v>475</v>
      </c>
      <c r="AA31" s="25" t="s">
        <v>485</v>
      </c>
      <c r="AB31" s="23">
        <v>0.05</v>
      </c>
      <c r="AC31" s="23">
        <v>0.1</v>
      </c>
      <c r="AD31" s="23">
        <v>6.1352934375000041</v>
      </c>
      <c r="AE31" s="23">
        <v>12.177659750000004</v>
      </c>
      <c r="AF31" s="25">
        <v>9.2927125000004551E-2</v>
      </c>
      <c r="AG31" s="23">
        <v>6.0423663124999999E-2</v>
      </c>
      <c r="AI31" s="25" t="s">
        <v>476</v>
      </c>
      <c r="AJ31" s="23" t="s">
        <v>477</v>
      </c>
      <c r="AK31" s="23" t="s">
        <v>477</v>
      </c>
      <c r="AL31" s="25" t="b">
        <v>0</v>
      </c>
      <c r="AM31" s="23" t="e">
        <v>#VALUE!</v>
      </c>
      <c r="AN31" s="23" t="e">
        <v>#VALUE!</v>
      </c>
      <c r="AO31" s="23" t="e">
        <v>#VALUE!</v>
      </c>
      <c r="AP31" s="23" t="e">
        <v>#VALUE!</v>
      </c>
      <c r="AQ31" s="25" t="s">
        <v>477</v>
      </c>
      <c r="AR31" s="23" t="s">
        <v>477</v>
      </c>
      <c r="AT31" s="25" t="s">
        <v>476</v>
      </c>
      <c r="AU31" s="23" t="s">
        <v>477</v>
      </c>
      <c r="AV31" s="23" t="s">
        <v>477</v>
      </c>
      <c r="AW31" s="25" t="b">
        <v>0</v>
      </c>
      <c r="AX31" s="23" t="e">
        <v>#DIV/0!</v>
      </c>
      <c r="AY31" s="23" t="e">
        <v>#DIV/0!</v>
      </c>
      <c r="AZ31" s="23" t="e">
        <v>#DIV/0!</v>
      </c>
      <c r="BA31" s="23" t="e">
        <v>#DIV/0!</v>
      </c>
      <c r="BB31" s="25" t="s">
        <v>477</v>
      </c>
      <c r="BC31" s="23" t="s">
        <v>477</v>
      </c>
    </row>
    <row r="32" spans="1:55" ht="14.25" customHeight="1">
      <c r="A32" s="25" t="s">
        <v>90</v>
      </c>
      <c r="B32" s="23" t="s">
        <v>13</v>
      </c>
      <c r="C32" s="23" t="s">
        <v>14</v>
      </c>
      <c r="D32" s="23" t="s">
        <v>43</v>
      </c>
      <c r="F32" s="23" t="s">
        <v>28</v>
      </c>
      <c r="G32" s="25">
        <v>0.875</v>
      </c>
      <c r="H32" s="23">
        <v>7.4999999999999997E-2</v>
      </c>
      <c r="I32" s="23">
        <v>0.05</v>
      </c>
      <c r="K32" s="23">
        <v>1</v>
      </c>
      <c r="L32" s="25">
        <v>0.9</v>
      </c>
      <c r="M32" s="23">
        <v>0.1</v>
      </c>
      <c r="N32" s="23">
        <v>0.1</v>
      </c>
      <c r="P32" s="24">
        <v>1.1000000000000001</v>
      </c>
      <c r="Q32" s="23" t="s">
        <v>91</v>
      </c>
      <c r="R32" s="25" t="s">
        <v>511</v>
      </c>
      <c r="S32" s="25" t="s">
        <v>512</v>
      </c>
      <c r="T32" s="25" t="s">
        <v>473</v>
      </c>
      <c r="U32" s="25">
        <v>1</v>
      </c>
      <c r="V32" s="23">
        <v>2</v>
      </c>
      <c r="X32" s="25" t="s">
        <v>14</v>
      </c>
      <c r="Y32" s="23" t="s">
        <v>474</v>
      </c>
      <c r="Z32" s="23" t="s">
        <v>475</v>
      </c>
      <c r="AA32" s="25" t="b">
        <v>0</v>
      </c>
      <c r="AB32" s="132">
        <v>7.4999999999999997E-2</v>
      </c>
      <c r="AC32" s="132">
        <v>0.1</v>
      </c>
      <c r="AD32" s="132">
        <v>59.061277624999988</v>
      </c>
      <c r="AE32" s="132">
        <v>87.204405999999992</v>
      </c>
      <c r="AF32" s="25">
        <v>30.918149249999985</v>
      </c>
      <c r="AG32" s="23">
        <v>0.28143128375000004</v>
      </c>
      <c r="AI32" s="25" t="s">
        <v>463</v>
      </c>
      <c r="AJ32" s="23" t="s">
        <v>474</v>
      </c>
      <c r="AK32" s="23" t="s">
        <v>475</v>
      </c>
      <c r="AL32" s="25" t="s">
        <v>487</v>
      </c>
      <c r="AM32" s="132">
        <v>2.5000000000000001E-2</v>
      </c>
      <c r="AN32" s="132">
        <v>0.05</v>
      </c>
      <c r="AO32" s="132">
        <v>4.3968514375000085</v>
      </c>
      <c r="AP32" s="132">
        <v>8.7642569999999971</v>
      </c>
      <c r="AQ32" s="25">
        <v>2.9445875000019939E-2</v>
      </c>
      <c r="AR32" s="23">
        <v>4.3674055624999888E-2</v>
      </c>
      <c r="AT32" s="25" t="s">
        <v>476</v>
      </c>
      <c r="AU32" s="23" t="s">
        <v>477</v>
      </c>
      <c r="AV32" s="23" t="s">
        <v>477</v>
      </c>
      <c r="AW32" s="25" t="b">
        <v>0</v>
      </c>
      <c r="AX32" s="132" t="e">
        <v>#DIV/0!</v>
      </c>
      <c r="AY32" s="132" t="e">
        <v>#DIV/0!</v>
      </c>
      <c r="AZ32" s="132" t="e">
        <v>#DIV/0!</v>
      </c>
      <c r="BA32" s="132" t="e">
        <v>#DIV/0!</v>
      </c>
      <c r="BB32" s="25" t="s">
        <v>477</v>
      </c>
      <c r="BC32" s="23" t="s">
        <v>477</v>
      </c>
    </row>
    <row r="33" spans="1:55" ht="14.25" customHeight="1">
      <c r="A33" s="25" t="s">
        <v>92</v>
      </c>
      <c r="B33" s="23" t="s">
        <v>13</v>
      </c>
      <c r="C33" s="23" t="s">
        <v>18</v>
      </c>
      <c r="D33" s="23" t="s">
        <v>93</v>
      </c>
      <c r="F33" s="23" t="s">
        <v>34</v>
      </c>
      <c r="G33" s="25">
        <v>0.85</v>
      </c>
      <c r="H33" s="23">
        <v>7.4999999999999997E-2</v>
      </c>
      <c r="I33" s="23">
        <v>7.4999999999999997E-2</v>
      </c>
      <c r="K33" s="23">
        <v>0.99999999999999989</v>
      </c>
      <c r="L33" s="25">
        <v>0.9</v>
      </c>
      <c r="M33" s="23">
        <v>0.125</v>
      </c>
      <c r="N33" s="23">
        <v>7.4999999999999997E-2</v>
      </c>
      <c r="P33" s="24">
        <v>1.0999999999999999</v>
      </c>
      <c r="Q33" s="23" t="s">
        <v>77</v>
      </c>
      <c r="R33" s="25" t="s">
        <v>513</v>
      </c>
      <c r="S33" s="25" t="s">
        <v>514</v>
      </c>
      <c r="T33" s="25" t="s">
        <v>473</v>
      </c>
      <c r="U33" s="25">
        <v>2</v>
      </c>
      <c r="V33" s="23">
        <v>1</v>
      </c>
      <c r="X33" s="25" t="s">
        <v>18</v>
      </c>
      <c r="Y33" s="23" t="s">
        <v>480</v>
      </c>
      <c r="Z33" s="23" t="s">
        <v>475</v>
      </c>
      <c r="AA33" s="25" t="b">
        <v>0</v>
      </c>
      <c r="AB33" s="132">
        <v>3.7499999999999999E-2</v>
      </c>
      <c r="AC33" s="132">
        <v>6.25E-2</v>
      </c>
      <c r="AD33" s="132">
        <v>19.6809833224576</v>
      </c>
      <c r="AE33" s="132">
        <v>30.291290026058721</v>
      </c>
      <c r="AF33" s="25">
        <v>9.0706766188564778</v>
      </c>
      <c r="AG33" s="23">
        <v>0.10610306703601122</v>
      </c>
      <c r="AI33" s="25" t="s">
        <v>462</v>
      </c>
      <c r="AJ33" s="23" t="s">
        <v>480</v>
      </c>
      <c r="AK33" s="23" t="s">
        <v>475</v>
      </c>
      <c r="AL33" s="25" t="s">
        <v>515</v>
      </c>
      <c r="AM33" s="132">
        <v>7.4999999999999997E-2</v>
      </c>
      <c r="AN33" s="132">
        <v>7.4999999999999997E-2</v>
      </c>
      <c r="AO33" s="132">
        <v>26.169845750000004</v>
      </c>
      <c r="AP33" s="132">
        <v>26.169845750000004</v>
      </c>
      <c r="AQ33" s="25">
        <v>26.169845750000004</v>
      </c>
      <c r="AR33" s="23">
        <v>0</v>
      </c>
      <c r="AT33" s="25" t="s">
        <v>476</v>
      </c>
      <c r="AU33" s="23" t="s">
        <v>477</v>
      </c>
      <c r="AV33" s="23" t="s">
        <v>477</v>
      </c>
      <c r="AW33" s="25" t="b">
        <v>0</v>
      </c>
      <c r="AX33" s="132" t="e">
        <v>#DIV/0!</v>
      </c>
      <c r="AY33" s="132" t="e">
        <v>#DIV/0!</v>
      </c>
      <c r="AZ33" s="132" t="e">
        <v>#DIV/0!</v>
      </c>
      <c r="BA33" s="132" t="e">
        <v>#DIV/0!</v>
      </c>
      <c r="BB33" s="25" t="s">
        <v>477</v>
      </c>
      <c r="BC33" s="23" t="s">
        <v>477</v>
      </c>
    </row>
    <row r="34" spans="1:55" ht="14.25" customHeight="1">
      <c r="A34" s="25" t="s">
        <v>94</v>
      </c>
      <c r="B34" s="23" t="s">
        <v>32</v>
      </c>
      <c r="C34" s="23" t="s">
        <v>33</v>
      </c>
      <c r="D34" s="23" t="s">
        <v>47</v>
      </c>
      <c r="F34" s="23" t="s">
        <v>15</v>
      </c>
      <c r="G34" s="25">
        <v>0.82499999999999996</v>
      </c>
      <c r="H34" s="23">
        <v>7.4999999999999997E-2</v>
      </c>
      <c r="I34" s="23">
        <v>0.1</v>
      </c>
      <c r="K34" s="23">
        <v>0.99999999999999989</v>
      </c>
      <c r="L34" s="25">
        <v>0.92500000000000004</v>
      </c>
      <c r="M34" s="23">
        <v>0.17499999999999999</v>
      </c>
      <c r="N34" s="23">
        <v>0.1</v>
      </c>
      <c r="P34" s="24">
        <v>1.2000000000000002</v>
      </c>
      <c r="Q34" s="23" t="s">
        <v>95</v>
      </c>
      <c r="R34" s="25" t="s">
        <v>516</v>
      </c>
      <c r="S34" s="133" t="s">
        <v>47</v>
      </c>
      <c r="T34" s="25" t="s">
        <v>473</v>
      </c>
      <c r="U34" s="25">
        <v>2</v>
      </c>
      <c r="V34" s="23" t="s">
        <v>24</v>
      </c>
      <c r="X34" s="25" t="s">
        <v>33</v>
      </c>
      <c r="Y34" s="23" t="s">
        <v>474</v>
      </c>
      <c r="Z34" s="23" t="s">
        <v>475</v>
      </c>
      <c r="AA34" s="25" t="b">
        <v>0</v>
      </c>
      <c r="AB34" s="132">
        <v>3.7499999999999999E-2</v>
      </c>
      <c r="AC34" s="132">
        <v>8.7499999999999994E-2</v>
      </c>
      <c r="AD34" s="132">
        <v>6.7381175168910126</v>
      </c>
      <c r="AE34" s="132">
        <v>15.808210519398635</v>
      </c>
      <c r="AF34" s="25">
        <v>-2.3319754856166099</v>
      </c>
      <c r="AG34" s="23">
        <v>9.0700930025076232E-2</v>
      </c>
      <c r="AI34" s="25" t="s">
        <v>476</v>
      </c>
      <c r="AJ34" s="23" t="s">
        <v>477</v>
      </c>
      <c r="AK34" s="23" t="s">
        <v>477</v>
      </c>
      <c r="AL34" s="25" t="b">
        <v>0</v>
      </c>
      <c r="AM34" s="132" t="e">
        <v>#VALUE!</v>
      </c>
      <c r="AN34" s="132" t="e">
        <v>#VALUE!</v>
      </c>
      <c r="AO34" s="132" t="e">
        <v>#VALUE!</v>
      </c>
      <c r="AP34" s="132" t="e">
        <v>#VALUE!</v>
      </c>
      <c r="AQ34" s="25" t="s">
        <v>477</v>
      </c>
      <c r="AR34" s="23" t="s">
        <v>477</v>
      </c>
      <c r="AT34" s="25" t="s">
        <v>476</v>
      </c>
      <c r="AU34" s="23" t="s">
        <v>477</v>
      </c>
      <c r="AV34" s="23" t="s">
        <v>477</v>
      </c>
      <c r="AW34" s="25" t="b">
        <v>0</v>
      </c>
      <c r="AX34" s="132" t="e">
        <v>#DIV/0!</v>
      </c>
      <c r="AY34" s="132" t="e">
        <v>#DIV/0!</v>
      </c>
      <c r="AZ34" s="132" t="e">
        <v>#DIV/0!</v>
      </c>
      <c r="BA34" s="132" t="e">
        <v>#DIV/0!</v>
      </c>
      <c r="BB34" s="25" t="s">
        <v>477</v>
      </c>
      <c r="BC34" s="23" t="s">
        <v>477</v>
      </c>
    </row>
    <row r="35" spans="1:55" ht="14.25" customHeight="1">
      <c r="A35" s="18" t="s">
        <v>96</v>
      </c>
      <c r="B35" s="15" t="s">
        <v>13</v>
      </c>
      <c r="C35" s="15" t="s">
        <v>46</v>
      </c>
      <c r="D35" s="15" t="s">
        <v>37</v>
      </c>
      <c r="E35" s="15" t="s">
        <v>20</v>
      </c>
      <c r="F35" s="15" t="s">
        <v>21</v>
      </c>
      <c r="G35" s="18">
        <v>0.85</v>
      </c>
      <c r="H35" s="15">
        <v>7.4999999999999997E-2</v>
      </c>
      <c r="I35" s="15">
        <v>7.4999999999999997E-2</v>
      </c>
      <c r="J35" s="15"/>
      <c r="K35" s="15">
        <v>0.99999999999999989</v>
      </c>
      <c r="L35" s="18">
        <v>0.9</v>
      </c>
      <c r="M35" s="15">
        <v>0.125</v>
      </c>
      <c r="N35" s="15">
        <v>7.4999999999999997E-2</v>
      </c>
      <c r="O35" s="15"/>
      <c r="P35" s="16">
        <v>1.0999999999999999</v>
      </c>
      <c r="Q35" s="15" t="s">
        <v>81</v>
      </c>
      <c r="R35" s="18" t="s">
        <v>517</v>
      </c>
      <c r="S35" s="18" t="s">
        <v>483</v>
      </c>
      <c r="T35" s="18" t="s">
        <v>23</v>
      </c>
      <c r="U35" s="18">
        <v>1</v>
      </c>
      <c r="V35" s="15">
        <v>3</v>
      </c>
      <c r="W35" s="15" t="s">
        <v>24</v>
      </c>
      <c r="X35" s="18" t="s">
        <v>46</v>
      </c>
      <c r="Y35" s="15" t="s">
        <v>480</v>
      </c>
      <c r="Z35" s="15" t="s">
        <v>475</v>
      </c>
      <c r="AA35" s="18" t="b">
        <v>0</v>
      </c>
      <c r="AB35" s="132">
        <v>7.4999999999999997E-2</v>
      </c>
      <c r="AC35" s="132">
        <v>0.125</v>
      </c>
      <c r="AD35" s="132">
        <v>13.284599625000002</v>
      </c>
      <c r="AE35" s="132">
        <v>21.934415799655632</v>
      </c>
      <c r="AF35" s="18">
        <v>4.6347834503443721</v>
      </c>
      <c r="AG35" s="15">
        <v>8.6498161746556293E-2</v>
      </c>
      <c r="AH35" s="15"/>
      <c r="AI35" s="18" t="s">
        <v>37</v>
      </c>
      <c r="AJ35" s="15" t="s">
        <v>480</v>
      </c>
      <c r="AK35" s="15" t="s">
        <v>475</v>
      </c>
      <c r="AL35" s="18" t="b">
        <v>0</v>
      </c>
      <c r="AM35" s="132">
        <v>2.4999999999999998E-2</v>
      </c>
      <c r="AN35" s="132">
        <v>2.4999999999999998E-2</v>
      </c>
      <c r="AO35" s="23">
        <v>54.49339767533823</v>
      </c>
      <c r="AP35" s="23">
        <v>54.49339767533823</v>
      </c>
      <c r="AQ35" s="18">
        <v>54.49339767533823</v>
      </c>
      <c r="AR35" s="15">
        <v>0</v>
      </c>
      <c r="AS35" s="15"/>
      <c r="AT35" s="18" t="s">
        <v>476</v>
      </c>
      <c r="AU35" s="15" t="s">
        <v>477</v>
      </c>
      <c r="AV35" s="15" t="s">
        <v>477</v>
      </c>
      <c r="AW35" s="18" t="b">
        <v>0</v>
      </c>
      <c r="AX35" s="132" t="e">
        <v>#VALUE!</v>
      </c>
      <c r="AY35" s="132" t="e">
        <v>#VALUE!</v>
      </c>
      <c r="AZ35" s="132" t="e">
        <v>#VALUE!</v>
      </c>
      <c r="BA35" s="132" t="e">
        <v>#VALUE!</v>
      </c>
      <c r="BB35" s="18" t="s">
        <v>477</v>
      </c>
      <c r="BC35" s="15" t="s">
        <v>477</v>
      </c>
    </row>
    <row r="36" spans="1:55" ht="14.25" customHeight="1">
      <c r="A36" s="25" t="s">
        <v>97</v>
      </c>
      <c r="B36" s="23" t="s">
        <v>13</v>
      </c>
      <c r="C36" s="23" t="s">
        <v>60</v>
      </c>
      <c r="D36" s="23" t="s">
        <v>47</v>
      </c>
      <c r="F36" s="23" t="s">
        <v>28</v>
      </c>
      <c r="G36" s="25">
        <v>0.85</v>
      </c>
      <c r="H36" s="23">
        <v>0.05</v>
      </c>
      <c r="I36" s="23">
        <v>0.1</v>
      </c>
      <c r="K36" s="23">
        <v>1</v>
      </c>
      <c r="L36" s="25">
        <v>0.9</v>
      </c>
      <c r="M36" s="23">
        <v>0.1</v>
      </c>
      <c r="N36" s="23">
        <v>0.1</v>
      </c>
      <c r="P36" s="24">
        <v>1.1000000000000001</v>
      </c>
      <c r="Q36" s="23" t="s">
        <v>84</v>
      </c>
      <c r="R36" s="25" t="s">
        <v>518</v>
      </c>
      <c r="S36" s="133" t="s">
        <v>47</v>
      </c>
      <c r="T36" s="25" t="s">
        <v>473</v>
      </c>
      <c r="U36" s="25">
        <v>2</v>
      </c>
      <c r="V36" s="23" t="s">
        <v>24</v>
      </c>
      <c r="X36" s="25" t="s">
        <v>462</v>
      </c>
      <c r="Y36" s="23" t="s">
        <v>480</v>
      </c>
      <c r="Z36" s="23" t="s">
        <v>475</v>
      </c>
      <c r="AA36" s="25" t="s">
        <v>487</v>
      </c>
      <c r="AB36" s="132">
        <v>2.5000000000000001E-2</v>
      </c>
      <c r="AC36" s="132">
        <v>0.05</v>
      </c>
      <c r="AD36" s="132">
        <v>9.4908996250000008</v>
      </c>
      <c r="AE36" s="132">
        <v>18.183901125000002</v>
      </c>
      <c r="AF36" s="25">
        <v>0.79789812499999968</v>
      </c>
      <c r="AG36" s="23">
        <v>8.6930015000000013E-2</v>
      </c>
      <c r="AI36" s="25" t="s">
        <v>476</v>
      </c>
      <c r="AJ36" s="23" t="s">
        <v>477</v>
      </c>
      <c r="AK36" s="23" t="s">
        <v>477</v>
      </c>
      <c r="AL36" s="25" t="b">
        <v>0</v>
      </c>
      <c r="AM36" s="132" t="e">
        <v>#VALUE!</v>
      </c>
      <c r="AN36" s="132" t="e">
        <v>#VALUE!</v>
      </c>
      <c r="AO36" s="132" t="e">
        <v>#VALUE!</v>
      </c>
      <c r="AP36" s="132" t="e">
        <v>#VALUE!</v>
      </c>
      <c r="AQ36" s="25" t="s">
        <v>477</v>
      </c>
      <c r="AR36" s="23" t="s">
        <v>477</v>
      </c>
      <c r="AT36" s="25" t="s">
        <v>476</v>
      </c>
      <c r="AU36" s="23" t="s">
        <v>477</v>
      </c>
      <c r="AV36" s="23" t="s">
        <v>477</v>
      </c>
      <c r="AW36" s="25" t="b">
        <v>0</v>
      </c>
      <c r="AX36" s="132" t="e">
        <v>#DIV/0!</v>
      </c>
      <c r="AY36" s="132" t="e">
        <v>#DIV/0!</v>
      </c>
      <c r="AZ36" s="132" t="e">
        <v>#DIV/0!</v>
      </c>
      <c r="BA36" s="132" t="e">
        <v>#DIV/0!</v>
      </c>
      <c r="BB36" s="25" t="s">
        <v>477</v>
      </c>
      <c r="BC36" s="23" t="s">
        <v>477</v>
      </c>
    </row>
    <row r="37" spans="1:55" ht="14.25" customHeight="1">
      <c r="A37" s="25" t="s">
        <v>98</v>
      </c>
      <c r="B37" s="23" t="s">
        <v>13</v>
      </c>
      <c r="C37" s="23" t="s">
        <v>18</v>
      </c>
      <c r="D37" s="23" t="s">
        <v>27</v>
      </c>
      <c r="F37" s="23" t="s">
        <v>34</v>
      </c>
      <c r="G37" s="25">
        <v>0.85</v>
      </c>
      <c r="H37" s="23">
        <v>0.1</v>
      </c>
      <c r="I37" s="23">
        <v>0.05</v>
      </c>
      <c r="K37" s="23">
        <v>1</v>
      </c>
      <c r="L37" s="25">
        <v>0.9</v>
      </c>
      <c r="M37" s="23">
        <v>0.125</v>
      </c>
      <c r="N37" s="23">
        <v>7.4999999999999997E-2</v>
      </c>
      <c r="P37" s="24">
        <v>1.0999999999999999</v>
      </c>
      <c r="Q37" s="23" t="s">
        <v>77</v>
      </c>
      <c r="R37" s="25" t="s">
        <v>519</v>
      </c>
      <c r="S37" s="133" t="s">
        <v>27</v>
      </c>
      <c r="T37" s="25" t="s">
        <v>473</v>
      </c>
      <c r="U37" s="25">
        <v>2</v>
      </c>
      <c r="V37" s="23" t="s">
        <v>24</v>
      </c>
      <c r="X37" s="25" t="s">
        <v>18</v>
      </c>
      <c r="Y37" s="23" t="s">
        <v>480</v>
      </c>
      <c r="Z37" s="23" t="s">
        <v>475</v>
      </c>
      <c r="AA37" s="25" t="b">
        <v>0</v>
      </c>
      <c r="AB37" s="132">
        <v>0.05</v>
      </c>
      <c r="AC37" s="132">
        <v>6.25E-2</v>
      </c>
      <c r="AD37" s="132">
        <v>25.193925469508628</v>
      </c>
      <c r="AE37" s="132">
        <v>30.291290026058721</v>
      </c>
      <c r="AF37" s="25">
        <v>20.096560912958534</v>
      </c>
      <c r="AG37" s="23">
        <v>5.0973645565500936E-2</v>
      </c>
      <c r="AI37" s="25" t="s">
        <v>476</v>
      </c>
      <c r="AJ37" s="23" t="s">
        <v>477</v>
      </c>
      <c r="AK37" s="23" t="s">
        <v>477</v>
      </c>
      <c r="AL37" s="25" t="b">
        <v>0</v>
      </c>
      <c r="AM37" s="132" t="e">
        <v>#VALUE!</v>
      </c>
      <c r="AN37" s="132" t="e">
        <v>#VALUE!</v>
      </c>
      <c r="AO37" s="132" t="e">
        <v>#VALUE!</v>
      </c>
      <c r="AP37" s="132" t="e">
        <v>#VALUE!</v>
      </c>
      <c r="AQ37" s="25" t="s">
        <v>477</v>
      </c>
      <c r="AR37" s="23" t="s">
        <v>477</v>
      </c>
      <c r="AT37" s="25" t="s">
        <v>476</v>
      </c>
      <c r="AU37" s="23" t="s">
        <v>477</v>
      </c>
      <c r="AV37" s="23" t="s">
        <v>477</v>
      </c>
      <c r="AW37" s="25" t="b">
        <v>0</v>
      </c>
      <c r="AX37" s="132" t="e">
        <v>#DIV/0!</v>
      </c>
      <c r="AY37" s="132" t="e">
        <v>#DIV/0!</v>
      </c>
      <c r="AZ37" s="132" t="e">
        <v>#DIV/0!</v>
      </c>
      <c r="BA37" s="132" t="e">
        <v>#DIV/0!</v>
      </c>
      <c r="BB37" s="25" t="s">
        <v>477</v>
      </c>
      <c r="BC37" s="23" t="s">
        <v>477</v>
      </c>
    </row>
    <row r="38" spans="1:55" ht="14.25" customHeight="1">
      <c r="A38" s="34" t="s">
        <v>99</v>
      </c>
      <c r="B38" s="32" t="s">
        <v>32</v>
      </c>
      <c r="C38" s="32" t="s">
        <v>33</v>
      </c>
      <c r="D38" s="32" t="s">
        <v>14</v>
      </c>
      <c r="E38" s="32" t="s">
        <v>86</v>
      </c>
      <c r="F38" s="32" t="s">
        <v>15</v>
      </c>
      <c r="G38" s="34">
        <v>0.85</v>
      </c>
      <c r="H38" s="32">
        <v>0.05</v>
      </c>
      <c r="I38" s="32">
        <v>0.05</v>
      </c>
      <c r="J38" s="32">
        <v>0.05</v>
      </c>
      <c r="K38" s="32">
        <v>1</v>
      </c>
      <c r="L38" s="34">
        <v>0.95</v>
      </c>
      <c r="M38" s="32">
        <v>7.4999999999999997E-2</v>
      </c>
      <c r="N38" s="32">
        <v>0.1</v>
      </c>
      <c r="O38" s="32">
        <v>7.4999999999999997E-2</v>
      </c>
      <c r="P38" s="33">
        <v>1.2</v>
      </c>
      <c r="Q38" s="32" t="s">
        <v>79</v>
      </c>
      <c r="R38" s="34" t="s">
        <v>500</v>
      </c>
      <c r="S38" s="34" t="s">
        <v>520</v>
      </c>
      <c r="T38" s="34" t="s">
        <v>100</v>
      </c>
      <c r="U38" s="34">
        <v>1</v>
      </c>
      <c r="V38" s="32">
        <v>2</v>
      </c>
      <c r="W38" s="32">
        <v>2</v>
      </c>
      <c r="X38" s="34" t="s">
        <v>33</v>
      </c>
      <c r="Y38" s="32" t="s">
        <v>474</v>
      </c>
      <c r="Z38" s="32" t="s">
        <v>475</v>
      </c>
      <c r="AA38" s="34" t="b">
        <v>0</v>
      </c>
      <c r="AB38" s="132">
        <v>0.05</v>
      </c>
      <c r="AC38" s="132">
        <v>7.4999999999999997E-2</v>
      </c>
      <c r="AD38" s="132">
        <v>9.0052472584420755</v>
      </c>
      <c r="AE38" s="132">
        <v>13.553633749999994</v>
      </c>
      <c r="AF38" s="34">
        <v>4.4568607668841569</v>
      </c>
      <c r="AG38" s="32">
        <v>4.5483864915579188E-2</v>
      </c>
      <c r="AH38" s="32"/>
      <c r="AI38" s="34" t="s">
        <v>14</v>
      </c>
      <c r="AJ38" s="32" t="s">
        <v>474</v>
      </c>
      <c r="AK38" s="32" t="s">
        <v>475</v>
      </c>
      <c r="AL38" s="34" t="b">
        <v>0</v>
      </c>
      <c r="AM38" s="132">
        <v>2.5000000000000001E-2</v>
      </c>
      <c r="AN38" s="132">
        <v>0.05</v>
      </c>
      <c r="AO38" s="132">
        <v>16.235635765380255</v>
      </c>
      <c r="AP38" s="132">
        <v>35.677538999999989</v>
      </c>
      <c r="AQ38" s="34">
        <v>-3.2062674692394779</v>
      </c>
      <c r="AR38" s="32">
        <v>0.19441903234619734</v>
      </c>
      <c r="AS38" s="32"/>
      <c r="AT38" s="34" t="s">
        <v>463</v>
      </c>
      <c r="AU38" s="32" t="s">
        <v>474</v>
      </c>
      <c r="AV38" s="32" t="s">
        <v>475</v>
      </c>
      <c r="AW38" s="34" t="s">
        <v>485</v>
      </c>
      <c r="AX38" s="132">
        <v>2.5000000000000001E-2</v>
      </c>
      <c r="AY38" s="132">
        <v>3.7499999999999999E-2</v>
      </c>
      <c r="AZ38" s="132">
        <v>4.3968514375000085</v>
      </c>
      <c r="BA38" s="132">
        <v>6.5821370625000055</v>
      </c>
      <c r="BB38" s="34">
        <v>2.2115658125000115</v>
      </c>
      <c r="BC38" s="32">
        <v>2.1852856249999969E-2</v>
      </c>
    </row>
    <row r="39" spans="1:55" ht="14.25" customHeight="1">
      <c r="A39" s="25" t="s">
        <v>101</v>
      </c>
      <c r="B39" s="23" t="s">
        <v>13</v>
      </c>
      <c r="C39" s="23" t="s">
        <v>46</v>
      </c>
      <c r="F39" s="23" t="s">
        <v>21</v>
      </c>
      <c r="G39" s="25">
        <v>0.85</v>
      </c>
      <c r="H39" s="23">
        <v>0.15</v>
      </c>
      <c r="K39" s="23">
        <v>1</v>
      </c>
      <c r="L39" s="25">
        <v>0.95</v>
      </c>
      <c r="M39" s="23">
        <v>0.15</v>
      </c>
      <c r="P39" s="24">
        <v>1.0999999999999999</v>
      </c>
      <c r="Q39" s="23" t="s">
        <v>102</v>
      </c>
      <c r="R39" s="25" t="s">
        <v>521</v>
      </c>
      <c r="S39" s="25" t="s">
        <v>473</v>
      </c>
      <c r="T39" s="25" t="s">
        <v>473</v>
      </c>
      <c r="U39" s="25">
        <v>2</v>
      </c>
      <c r="X39" s="25" t="s">
        <v>46</v>
      </c>
      <c r="Y39" s="23" t="s">
        <v>480</v>
      </c>
      <c r="Z39" s="23" t="s">
        <v>475</v>
      </c>
      <c r="AA39" s="25" t="b">
        <v>0</v>
      </c>
      <c r="AB39" s="132">
        <v>7.4999999999999997E-2</v>
      </c>
      <c r="AC39" s="132">
        <v>7.4999999999999997E-2</v>
      </c>
      <c r="AD39" s="132">
        <v>13.284599625000002</v>
      </c>
      <c r="AE39" s="132">
        <v>13.284599625000002</v>
      </c>
      <c r="AF39" s="25">
        <v>13.284599625000002</v>
      </c>
      <c r="AG39" s="23">
        <v>0</v>
      </c>
      <c r="AI39" s="25" t="s">
        <v>476</v>
      </c>
      <c r="AJ39" s="23" t="s">
        <v>477</v>
      </c>
      <c r="AK39" s="23" t="s">
        <v>477</v>
      </c>
      <c r="AL39" s="25" t="b">
        <v>0</v>
      </c>
      <c r="AM39" s="132" t="e">
        <v>#DIV/0!</v>
      </c>
      <c r="AN39" s="132" t="e">
        <v>#DIV/0!</v>
      </c>
      <c r="AO39" s="132" t="e">
        <v>#DIV/0!</v>
      </c>
      <c r="AP39" s="132" t="e">
        <v>#DIV/0!</v>
      </c>
      <c r="AQ39" s="25" t="s">
        <v>477</v>
      </c>
      <c r="AR39" s="23" t="s">
        <v>477</v>
      </c>
      <c r="AT39" s="25" t="s">
        <v>476</v>
      </c>
      <c r="AU39" s="23" t="s">
        <v>477</v>
      </c>
      <c r="AV39" s="23" t="s">
        <v>477</v>
      </c>
      <c r="AW39" s="25" t="b">
        <v>0</v>
      </c>
      <c r="AX39" s="132" t="e">
        <v>#DIV/0!</v>
      </c>
      <c r="AY39" s="132" t="e">
        <v>#DIV/0!</v>
      </c>
      <c r="AZ39" s="132" t="e">
        <v>#DIV/0!</v>
      </c>
      <c r="BA39" s="132" t="e">
        <v>#DIV/0!</v>
      </c>
      <c r="BB39" s="25" t="s">
        <v>477</v>
      </c>
      <c r="BC39" s="23" t="s">
        <v>477</v>
      </c>
    </row>
    <row r="40" spans="1:55" ht="14.25" customHeight="1">
      <c r="A40" s="25" t="s">
        <v>103</v>
      </c>
      <c r="B40" s="23" t="s">
        <v>13</v>
      </c>
      <c r="C40" s="23" t="s">
        <v>60</v>
      </c>
      <c r="D40" s="23" t="s">
        <v>37</v>
      </c>
      <c r="F40" s="23" t="s">
        <v>28</v>
      </c>
      <c r="G40" s="25">
        <v>0.9</v>
      </c>
      <c r="H40" s="23">
        <v>0.05</v>
      </c>
      <c r="I40" s="23">
        <v>0.05</v>
      </c>
      <c r="K40" s="23">
        <v>1</v>
      </c>
      <c r="L40" s="25">
        <v>0.9</v>
      </c>
      <c r="M40" s="45">
        <v>0.15</v>
      </c>
      <c r="N40" s="45">
        <v>0.05</v>
      </c>
      <c r="P40" s="24">
        <v>1.1000000000000001</v>
      </c>
      <c r="Q40" s="23" t="s">
        <v>104</v>
      </c>
      <c r="R40" s="25" t="s">
        <v>522</v>
      </c>
      <c r="S40" s="25" t="s">
        <v>523</v>
      </c>
      <c r="T40" s="25" t="s">
        <v>473</v>
      </c>
      <c r="U40" s="25">
        <v>2</v>
      </c>
      <c r="V40" s="23">
        <v>4</v>
      </c>
      <c r="X40" s="25" t="s">
        <v>462</v>
      </c>
      <c r="Y40" s="23" t="s">
        <v>480</v>
      </c>
      <c r="Z40" s="23" t="s">
        <v>475</v>
      </c>
      <c r="AA40" s="25" t="s">
        <v>487</v>
      </c>
      <c r="AB40" s="132">
        <v>2.5000000000000001E-2</v>
      </c>
      <c r="AC40" s="132">
        <v>7.4999999999999997E-2</v>
      </c>
      <c r="AD40" s="132">
        <v>9.4908996250000008</v>
      </c>
      <c r="AE40" s="132">
        <v>26.169845750000004</v>
      </c>
      <c r="AF40" s="25">
        <v>-7.1880465000000022</v>
      </c>
      <c r="AG40" s="23">
        <v>0.16678946125000002</v>
      </c>
      <c r="AI40" s="25" t="s">
        <v>37</v>
      </c>
      <c r="AJ40" s="23" t="s">
        <v>480</v>
      </c>
      <c r="AK40" s="23" t="s">
        <v>475</v>
      </c>
      <c r="AL40" s="25" t="b">
        <v>0</v>
      </c>
      <c r="AM40" s="132">
        <v>1.2500000000000001E-2</v>
      </c>
      <c r="AN40" s="132">
        <v>1.2500000000000001E-2</v>
      </c>
      <c r="AO40" s="23">
        <v>28.400463640001121</v>
      </c>
      <c r="AP40" s="23">
        <v>28.400463640001121</v>
      </c>
      <c r="AQ40" s="25">
        <v>28.400463640001121</v>
      </c>
      <c r="AR40" s="23">
        <v>0</v>
      </c>
      <c r="AT40" s="25" t="s">
        <v>476</v>
      </c>
      <c r="AU40" s="23" t="s">
        <v>477</v>
      </c>
      <c r="AV40" s="23" t="s">
        <v>477</v>
      </c>
      <c r="AW40" s="25" t="b">
        <v>0</v>
      </c>
      <c r="AX40" s="132" t="e">
        <v>#DIV/0!</v>
      </c>
      <c r="AY40" s="132" t="e">
        <v>#DIV/0!</v>
      </c>
      <c r="AZ40" s="132" t="e">
        <v>#DIV/0!</v>
      </c>
      <c r="BA40" s="132" t="e">
        <v>#DIV/0!</v>
      </c>
      <c r="BB40" s="25" t="s">
        <v>477</v>
      </c>
      <c r="BC40" s="23" t="s">
        <v>477</v>
      </c>
    </row>
    <row r="41" spans="1:55" ht="14.25" customHeight="1">
      <c r="A41" s="25" t="s">
        <v>105</v>
      </c>
      <c r="B41" s="23" t="s">
        <v>13</v>
      </c>
      <c r="C41" s="23" t="s">
        <v>33</v>
      </c>
      <c r="D41" s="23" t="s">
        <v>83</v>
      </c>
      <c r="F41" s="23" t="s">
        <v>34</v>
      </c>
      <c r="G41" s="25">
        <v>0.9</v>
      </c>
      <c r="H41" s="23">
        <v>0.05</v>
      </c>
      <c r="I41" s="23">
        <v>0.05</v>
      </c>
      <c r="K41" s="23">
        <v>1</v>
      </c>
      <c r="L41" s="25">
        <v>0.92500000000000004</v>
      </c>
      <c r="M41" s="23">
        <v>0.125</v>
      </c>
      <c r="N41" s="23">
        <v>0.05</v>
      </c>
      <c r="P41" s="24">
        <v>1.1000000000000001</v>
      </c>
      <c r="Q41" s="23" t="s">
        <v>106</v>
      </c>
      <c r="R41" s="25" t="s">
        <v>524</v>
      </c>
      <c r="S41" s="25" t="s">
        <v>525</v>
      </c>
      <c r="T41" s="25" t="s">
        <v>473</v>
      </c>
      <c r="U41" s="25">
        <v>2</v>
      </c>
      <c r="V41" s="23">
        <v>2</v>
      </c>
      <c r="X41" s="25" t="s">
        <v>33</v>
      </c>
      <c r="Y41" s="23" t="s">
        <v>474</v>
      </c>
      <c r="Z41" s="23" t="s">
        <v>475</v>
      </c>
      <c r="AA41" s="25" t="b">
        <v>0</v>
      </c>
      <c r="AB41" s="132">
        <v>2.5000000000000001E-2</v>
      </c>
      <c r="AC41" s="132">
        <v>6.25E-2</v>
      </c>
      <c r="AD41" s="132">
        <v>4.4921442499999982</v>
      </c>
      <c r="AE41" s="132">
        <v>11.255776388144412</v>
      </c>
      <c r="AF41" s="25">
        <v>-2.2714878881444154</v>
      </c>
      <c r="AG41" s="23">
        <v>6.7636321381444139E-2</v>
      </c>
      <c r="AI41" s="25" t="s">
        <v>83</v>
      </c>
      <c r="AJ41" s="23" t="s">
        <v>474</v>
      </c>
      <c r="AK41" s="23" t="s">
        <v>506</v>
      </c>
      <c r="AL41" s="25" t="b">
        <v>0</v>
      </c>
      <c r="AM41" s="132">
        <v>2.5000000000000001E-2</v>
      </c>
      <c r="AN41" s="132">
        <v>2.5000000000000001E-2</v>
      </c>
      <c r="AO41" s="132">
        <v>16.235635765380255</v>
      </c>
      <c r="AP41" s="132">
        <v>16.235635765380255</v>
      </c>
      <c r="AQ41" s="25">
        <v>16.235635765380255</v>
      </c>
      <c r="AR41" s="23">
        <v>0</v>
      </c>
      <c r="AT41" s="25" t="s">
        <v>476</v>
      </c>
      <c r="AU41" s="23" t="s">
        <v>477</v>
      </c>
      <c r="AV41" s="23" t="s">
        <v>477</v>
      </c>
      <c r="AW41" s="25" t="b">
        <v>0</v>
      </c>
      <c r="AX41" s="132" t="e">
        <v>#DIV/0!</v>
      </c>
      <c r="AY41" s="132" t="e">
        <v>#DIV/0!</v>
      </c>
      <c r="AZ41" s="132" t="e">
        <v>#DIV/0!</v>
      </c>
      <c r="BA41" s="132" t="e">
        <v>#DIV/0!</v>
      </c>
      <c r="BB41" s="25" t="s">
        <v>477</v>
      </c>
      <c r="BC41" s="23" t="s">
        <v>477</v>
      </c>
    </row>
    <row r="42" spans="1:55" ht="14.25" customHeight="1">
      <c r="A42" s="25" t="s">
        <v>107</v>
      </c>
      <c r="B42" s="23" t="s">
        <v>32</v>
      </c>
      <c r="C42" s="23" t="s">
        <v>18</v>
      </c>
      <c r="D42" s="23" t="s">
        <v>43</v>
      </c>
      <c r="F42" s="23" t="s">
        <v>15</v>
      </c>
      <c r="G42" s="25">
        <v>0.85</v>
      </c>
      <c r="H42" s="23">
        <v>0.1</v>
      </c>
      <c r="I42" s="23">
        <v>0.05</v>
      </c>
      <c r="K42" s="23">
        <v>1</v>
      </c>
      <c r="L42" s="25">
        <v>0.92500000000000004</v>
      </c>
      <c r="M42" s="23">
        <v>0.15</v>
      </c>
      <c r="N42" s="23">
        <v>0.125</v>
      </c>
      <c r="P42" s="24">
        <v>1.2</v>
      </c>
      <c r="Q42" s="23" t="s">
        <v>108</v>
      </c>
      <c r="R42" s="25" t="s">
        <v>526</v>
      </c>
      <c r="S42" s="25" t="s">
        <v>527</v>
      </c>
      <c r="T42" s="25" t="s">
        <v>473</v>
      </c>
      <c r="U42" s="25">
        <v>2</v>
      </c>
      <c r="V42" s="23">
        <v>1</v>
      </c>
      <c r="X42" s="25" t="s">
        <v>18</v>
      </c>
      <c r="Y42" s="23" t="s">
        <v>480</v>
      </c>
      <c r="Z42" s="23" t="s">
        <v>475</v>
      </c>
      <c r="AA42" s="25" t="b">
        <v>0</v>
      </c>
      <c r="AB42" s="132">
        <v>0.05</v>
      </c>
      <c r="AC42" s="132">
        <v>7.4999999999999997E-2</v>
      </c>
      <c r="AD42" s="132">
        <v>25.193925469508628</v>
      </c>
      <c r="AE42" s="132">
        <v>34.991153624999995</v>
      </c>
      <c r="AF42" s="25">
        <v>15.39669731401726</v>
      </c>
      <c r="AG42" s="23">
        <v>9.7972281554913679E-2</v>
      </c>
      <c r="AI42" s="25" t="s">
        <v>463</v>
      </c>
      <c r="AJ42" s="23" t="s">
        <v>474</v>
      </c>
      <c r="AK42" s="23" t="s">
        <v>475</v>
      </c>
      <c r="AL42" s="25" t="s">
        <v>487</v>
      </c>
      <c r="AM42" s="132">
        <v>0.05</v>
      </c>
      <c r="AN42" s="132">
        <v>0.125</v>
      </c>
      <c r="AO42" s="132">
        <v>8.7642569999999971</v>
      </c>
      <c r="AP42" s="132">
        <v>21.660512500000003</v>
      </c>
      <c r="AQ42" s="25">
        <v>-4.1319985000000088</v>
      </c>
      <c r="AR42" s="23">
        <v>0.12896255500000006</v>
      </c>
      <c r="AT42" s="25" t="s">
        <v>476</v>
      </c>
      <c r="AU42" s="23" t="s">
        <v>477</v>
      </c>
      <c r="AV42" s="23" t="s">
        <v>477</v>
      </c>
      <c r="AW42" s="25" t="b">
        <v>0</v>
      </c>
      <c r="AX42" s="132" t="e">
        <v>#DIV/0!</v>
      </c>
      <c r="AY42" s="132" t="e">
        <v>#DIV/0!</v>
      </c>
      <c r="AZ42" s="132" t="e">
        <v>#DIV/0!</v>
      </c>
      <c r="BA42" s="132" t="e">
        <v>#DIV/0!</v>
      </c>
      <c r="BB42" s="25" t="s">
        <v>477</v>
      </c>
      <c r="BC42" s="23" t="s">
        <v>477</v>
      </c>
    </row>
    <row r="43" spans="1:55" ht="14.25" customHeight="1">
      <c r="A43" s="7" t="s">
        <v>109</v>
      </c>
      <c r="B43" s="8" t="s">
        <v>1</v>
      </c>
      <c r="C43" s="8" t="s">
        <v>2</v>
      </c>
      <c r="D43" s="8" t="s">
        <v>3</v>
      </c>
      <c r="E43" s="8" t="s">
        <v>4</v>
      </c>
      <c r="F43" s="5" t="s">
        <v>5</v>
      </c>
      <c r="G43" s="7" t="s">
        <v>6</v>
      </c>
      <c r="H43" s="8" t="s">
        <v>7</v>
      </c>
      <c r="I43" s="8" t="s">
        <v>3</v>
      </c>
      <c r="J43" s="8" t="s">
        <v>4</v>
      </c>
      <c r="K43" s="8" t="s">
        <v>8</v>
      </c>
      <c r="L43" s="7" t="s">
        <v>6</v>
      </c>
      <c r="M43" s="8" t="s">
        <v>7</v>
      </c>
      <c r="N43" s="8" t="s">
        <v>3</v>
      </c>
      <c r="O43" s="8" t="s">
        <v>4</v>
      </c>
      <c r="P43" s="5" t="s">
        <v>8</v>
      </c>
      <c r="Q43" s="88" t="s">
        <v>468</v>
      </c>
      <c r="R43" s="7" t="s">
        <v>469</v>
      </c>
      <c r="S43" s="7" t="s">
        <v>470</v>
      </c>
      <c r="T43" s="7" t="s">
        <v>471</v>
      </c>
      <c r="U43" s="7"/>
      <c r="V43" s="8"/>
      <c r="W43" s="8"/>
      <c r="X43" s="7"/>
      <c r="Y43" s="8"/>
      <c r="Z43" s="8"/>
      <c r="AA43" s="7"/>
      <c r="AB43" s="132"/>
      <c r="AC43" s="132"/>
      <c r="AD43" s="132"/>
      <c r="AE43" s="132"/>
      <c r="AF43" s="7"/>
      <c r="AG43" s="8"/>
      <c r="AH43" s="8"/>
      <c r="AI43" s="7"/>
      <c r="AJ43" s="8"/>
      <c r="AK43" s="8"/>
      <c r="AL43" s="7"/>
      <c r="AM43" s="41"/>
      <c r="AN43" s="41"/>
      <c r="AO43" s="132"/>
      <c r="AP43" s="132"/>
      <c r="AQ43" s="7"/>
      <c r="AR43" s="8"/>
      <c r="AS43" s="8"/>
      <c r="AT43" s="7"/>
      <c r="AU43" s="8"/>
      <c r="AV43" s="8"/>
      <c r="AW43" s="7"/>
      <c r="AX43" s="132"/>
      <c r="AY43" s="132"/>
      <c r="AZ43" s="132"/>
      <c r="BA43" s="132"/>
      <c r="BB43" s="7" t="s">
        <v>477</v>
      </c>
      <c r="BC43" s="8" t="s">
        <v>477</v>
      </c>
    </row>
    <row r="44" spans="1:55" ht="14.25" customHeight="1">
      <c r="A44" s="25" t="s">
        <v>110</v>
      </c>
      <c r="B44" s="23" t="s">
        <v>13</v>
      </c>
      <c r="C44" s="23" t="s">
        <v>18</v>
      </c>
      <c r="D44" s="23" t="s">
        <v>26</v>
      </c>
      <c r="F44" s="23" t="s">
        <v>111</v>
      </c>
      <c r="G44" s="25">
        <v>0.9</v>
      </c>
      <c r="H44" s="23">
        <v>7.4999999999999997E-2</v>
      </c>
      <c r="I44" s="23">
        <v>2.5000000000000001E-2</v>
      </c>
      <c r="K44" s="23">
        <v>1</v>
      </c>
      <c r="L44" s="25">
        <v>0.95</v>
      </c>
      <c r="M44" s="23">
        <v>0.1</v>
      </c>
      <c r="N44" s="23">
        <v>0.05</v>
      </c>
      <c r="P44" s="24">
        <v>1.1000000000000001</v>
      </c>
      <c r="Q44" s="23" t="s">
        <v>112</v>
      </c>
      <c r="R44" s="25" t="s">
        <v>503</v>
      </c>
      <c r="S44" s="133" t="s">
        <v>26</v>
      </c>
      <c r="T44" s="25" t="s">
        <v>473</v>
      </c>
      <c r="U44" s="25">
        <v>1</v>
      </c>
      <c r="V44" s="23" t="s">
        <v>24</v>
      </c>
      <c r="X44" s="25" t="s">
        <v>18</v>
      </c>
      <c r="Y44" s="23" t="s">
        <v>480</v>
      </c>
      <c r="Z44" s="23" t="s">
        <v>475</v>
      </c>
      <c r="AA44" s="25" t="b">
        <v>0</v>
      </c>
      <c r="AB44" s="132">
        <v>7.4999999999999997E-2</v>
      </c>
      <c r="AC44" s="132">
        <v>0.1</v>
      </c>
      <c r="AD44" s="132">
        <v>34.991153624999995</v>
      </c>
      <c r="AE44" s="132">
        <v>43.289300628912372</v>
      </c>
      <c r="AF44" s="25">
        <v>26.693006621087619</v>
      </c>
      <c r="AG44" s="23">
        <v>8.2981470039123761E-2</v>
      </c>
      <c r="AI44" s="25" t="s">
        <v>476</v>
      </c>
      <c r="AJ44" s="23" t="s">
        <v>477</v>
      </c>
      <c r="AK44" s="23" t="s">
        <v>477</v>
      </c>
      <c r="AL44" s="25" t="b">
        <v>0</v>
      </c>
      <c r="AM44" s="132" t="e">
        <v>#VALUE!</v>
      </c>
      <c r="AN44" s="132" t="e">
        <v>#VALUE!</v>
      </c>
      <c r="AO44" s="132" t="e">
        <v>#VALUE!</v>
      </c>
      <c r="AP44" s="132" t="e">
        <v>#VALUE!</v>
      </c>
      <c r="AQ44" s="25" t="s">
        <v>477</v>
      </c>
      <c r="AR44" s="23" t="s">
        <v>477</v>
      </c>
      <c r="AT44" s="25" t="s">
        <v>476</v>
      </c>
      <c r="AU44" s="23" t="s">
        <v>477</v>
      </c>
      <c r="AV44" s="23" t="s">
        <v>477</v>
      </c>
      <c r="AW44" s="25" t="b">
        <v>0</v>
      </c>
      <c r="AX44" s="132" t="e">
        <v>#DIV/0!</v>
      </c>
      <c r="AY44" s="132" t="e">
        <v>#DIV/0!</v>
      </c>
      <c r="AZ44" s="132" t="e">
        <v>#DIV/0!</v>
      </c>
      <c r="BA44" s="132" t="e">
        <v>#DIV/0!</v>
      </c>
      <c r="BB44" s="25" t="s">
        <v>477</v>
      </c>
      <c r="BC44" s="23" t="s">
        <v>477</v>
      </c>
    </row>
    <row r="45" spans="1:55" ht="14.25" customHeight="1">
      <c r="A45" s="25" t="s">
        <v>113</v>
      </c>
      <c r="B45" s="23" t="s">
        <v>13</v>
      </c>
      <c r="C45" s="23" t="s">
        <v>93</v>
      </c>
      <c r="F45" s="23" t="s">
        <v>34</v>
      </c>
      <c r="G45" s="25">
        <v>0.9</v>
      </c>
      <c r="H45" s="23">
        <v>0.1</v>
      </c>
      <c r="K45" s="23">
        <v>1</v>
      </c>
      <c r="L45" s="25">
        <v>0.97499999999999998</v>
      </c>
      <c r="M45" s="23">
        <v>0.125</v>
      </c>
      <c r="P45" s="24">
        <v>1.1000000000000001</v>
      </c>
      <c r="Q45" s="23" t="s">
        <v>114</v>
      </c>
      <c r="R45" s="25" t="s">
        <v>528</v>
      </c>
      <c r="S45" s="25" t="s">
        <v>473</v>
      </c>
      <c r="T45" s="25" t="s">
        <v>473</v>
      </c>
      <c r="U45" s="25">
        <v>2</v>
      </c>
      <c r="X45" s="25" t="s">
        <v>462</v>
      </c>
      <c r="Y45" s="23" t="s">
        <v>480</v>
      </c>
      <c r="Z45" s="23" t="s">
        <v>475</v>
      </c>
      <c r="AA45" s="25" t="s">
        <v>515</v>
      </c>
      <c r="AB45" s="132">
        <v>0.05</v>
      </c>
      <c r="AC45" s="132">
        <v>6.25E-2</v>
      </c>
      <c r="AD45" s="132">
        <v>18.183901125000002</v>
      </c>
      <c r="AE45" s="132">
        <v>22.254225937499996</v>
      </c>
      <c r="AF45" s="25">
        <v>14.113576312500008</v>
      </c>
      <c r="AG45" s="23">
        <v>4.0703248124999938E-2</v>
      </c>
      <c r="AI45" s="25" t="s">
        <v>476</v>
      </c>
      <c r="AJ45" s="23" t="s">
        <v>477</v>
      </c>
      <c r="AK45" s="23" t="s">
        <v>477</v>
      </c>
      <c r="AL45" s="25" t="b">
        <v>0</v>
      </c>
      <c r="AM45" s="132" t="e">
        <v>#DIV/0!</v>
      </c>
      <c r="AN45" s="132" t="e">
        <v>#DIV/0!</v>
      </c>
      <c r="AO45" s="132" t="e">
        <v>#DIV/0!</v>
      </c>
      <c r="AP45" s="132" t="e">
        <v>#DIV/0!</v>
      </c>
      <c r="AQ45" s="25" t="s">
        <v>477</v>
      </c>
      <c r="AR45" s="23" t="s">
        <v>477</v>
      </c>
      <c r="AT45" s="25" t="s">
        <v>476</v>
      </c>
      <c r="AU45" s="23" t="s">
        <v>477</v>
      </c>
      <c r="AV45" s="23" t="s">
        <v>477</v>
      </c>
      <c r="AW45" s="25" t="b">
        <v>0</v>
      </c>
      <c r="AX45" s="132" t="e">
        <v>#DIV/0!</v>
      </c>
      <c r="AY45" s="132" t="e">
        <v>#DIV/0!</v>
      </c>
      <c r="AZ45" s="132" t="e">
        <v>#DIV/0!</v>
      </c>
      <c r="BA45" s="132" t="e">
        <v>#DIV/0!</v>
      </c>
      <c r="BB45" s="25" t="s">
        <v>477</v>
      </c>
      <c r="BC45" s="23" t="s">
        <v>477</v>
      </c>
    </row>
    <row r="46" spans="1:55" ht="14.25" customHeight="1">
      <c r="A46" s="25" t="s">
        <v>115</v>
      </c>
      <c r="B46" s="23" t="s">
        <v>13</v>
      </c>
      <c r="C46" s="23" t="s">
        <v>14</v>
      </c>
      <c r="D46" s="23" t="s">
        <v>37</v>
      </c>
      <c r="F46" s="23" t="s">
        <v>15</v>
      </c>
      <c r="G46" s="25">
        <v>0.9</v>
      </c>
      <c r="H46" s="23">
        <v>0.05</v>
      </c>
      <c r="I46" s="23">
        <v>0.05</v>
      </c>
      <c r="K46" s="23">
        <v>1</v>
      </c>
      <c r="L46" s="25">
        <v>0.95</v>
      </c>
      <c r="M46" s="23">
        <v>0.1</v>
      </c>
      <c r="N46" s="23">
        <v>0.05</v>
      </c>
      <c r="P46" s="24">
        <v>1.1000000000000001</v>
      </c>
      <c r="Q46" s="23" t="s">
        <v>116</v>
      </c>
      <c r="R46" s="25" t="s">
        <v>520</v>
      </c>
      <c r="S46" s="25" t="s">
        <v>483</v>
      </c>
      <c r="T46" s="25" t="s">
        <v>23</v>
      </c>
      <c r="U46" s="25">
        <v>2</v>
      </c>
      <c r="V46" s="23">
        <v>2</v>
      </c>
      <c r="X46" s="25" t="s">
        <v>14</v>
      </c>
      <c r="Y46" s="23" t="s">
        <v>474</v>
      </c>
      <c r="Z46" s="23" t="s">
        <v>475</v>
      </c>
      <c r="AA46" s="25" t="b">
        <v>0</v>
      </c>
      <c r="AB46" s="132">
        <v>2.5000000000000001E-2</v>
      </c>
      <c r="AC46" s="132">
        <v>0.05</v>
      </c>
      <c r="AD46" s="132">
        <v>16.235635765380255</v>
      </c>
      <c r="AE46" s="132">
        <v>35.677538999999989</v>
      </c>
      <c r="AF46" s="25">
        <v>-3.2062674692394779</v>
      </c>
      <c r="AG46" s="23">
        <v>0.19441903234619734</v>
      </c>
      <c r="AI46" s="25" t="s">
        <v>37</v>
      </c>
      <c r="AJ46" s="23" t="s">
        <v>480</v>
      </c>
      <c r="AK46" s="23" t="s">
        <v>475</v>
      </c>
      <c r="AL46" s="25" t="b">
        <v>0</v>
      </c>
      <c r="AM46" s="132">
        <v>2.5000000000000001E-2</v>
      </c>
      <c r="AN46" s="132">
        <v>2.5000000000000001E-2</v>
      </c>
      <c r="AO46" s="23">
        <v>54.49339767533823</v>
      </c>
      <c r="AP46" s="23">
        <v>54.49339767533823</v>
      </c>
      <c r="AQ46" s="25">
        <v>54.49339767533823</v>
      </c>
      <c r="AR46" s="23">
        <v>0</v>
      </c>
      <c r="AT46" s="25" t="s">
        <v>476</v>
      </c>
      <c r="AU46" s="23" t="s">
        <v>477</v>
      </c>
      <c r="AV46" s="23" t="s">
        <v>477</v>
      </c>
      <c r="AW46" s="25" t="b">
        <v>0</v>
      </c>
      <c r="AX46" s="132" t="e">
        <v>#DIV/0!</v>
      </c>
      <c r="AY46" s="132" t="e">
        <v>#DIV/0!</v>
      </c>
      <c r="AZ46" s="132" t="e">
        <v>#DIV/0!</v>
      </c>
      <c r="BA46" s="132" t="e">
        <v>#DIV/0!</v>
      </c>
      <c r="BB46" s="25" t="s">
        <v>477</v>
      </c>
      <c r="BC46" s="23" t="s">
        <v>477</v>
      </c>
    </row>
    <row r="47" spans="1:55" ht="14.25" customHeight="1">
      <c r="A47" s="25" t="s">
        <v>117</v>
      </c>
      <c r="B47" s="23" t="s">
        <v>32</v>
      </c>
      <c r="C47" s="23" t="s">
        <v>33</v>
      </c>
      <c r="D47" s="23" t="s">
        <v>26</v>
      </c>
      <c r="E47" s="23" t="s">
        <v>27</v>
      </c>
      <c r="F47" s="23" t="s">
        <v>21</v>
      </c>
      <c r="G47" s="25">
        <v>0.9</v>
      </c>
      <c r="H47" s="23">
        <v>0.05</v>
      </c>
      <c r="I47" s="23">
        <v>2.5000000000000001E-2</v>
      </c>
      <c r="J47" s="23">
        <v>2.5000000000000001E-2</v>
      </c>
      <c r="K47" s="23">
        <v>1</v>
      </c>
      <c r="L47" s="25">
        <v>0.95</v>
      </c>
      <c r="M47" s="23">
        <v>0.1</v>
      </c>
      <c r="N47" s="23">
        <v>0.1</v>
      </c>
      <c r="O47" s="23">
        <v>0.05</v>
      </c>
      <c r="P47" s="24">
        <v>1.2000000000000002</v>
      </c>
      <c r="Q47" s="23" t="s">
        <v>118</v>
      </c>
      <c r="R47" s="25" t="s">
        <v>529</v>
      </c>
      <c r="S47" s="133" t="s">
        <v>26</v>
      </c>
      <c r="T47" s="133" t="s">
        <v>30</v>
      </c>
      <c r="U47" s="25">
        <v>2</v>
      </c>
      <c r="V47" s="23" t="s">
        <v>24</v>
      </c>
      <c r="W47" s="23" t="s">
        <v>24</v>
      </c>
      <c r="X47" s="25" t="s">
        <v>33</v>
      </c>
      <c r="Y47" s="23" t="s">
        <v>474</v>
      </c>
      <c r="Z47" s="23" t="s">
        <v>475</v>
      </c>
      <c r="AA47" s="25" t="b">
        <v>0</v>
      </c>
      <c r="AB47" s="132">
        <v>2.5000000000000001E-2</v>
      </c>
      <c r="AC47" s="132">
        <v>0.05</v>
      </c>
      <c r="AD47" s="132">
        <v>4.4921442499999982</v>
      </c>
      <c r="AE47" s="132">
        <v>9.0052472584420755</v>
      </c>
      <c r="AF47" s="25">
        <v>-2.0958758442079173E-2</v>
      </c>
      <c r="AG47" s="23">
        <v>4.5131030084420772E-2</v>
      </c>
      <c r="AI47" s="25" t="s">
        <v>476</v>
      </c>
      <c r="AJ47" s="23" t="s">
        <v>477</v>
      </c>
      <c r="AK47" s="23" t="s">
        <v>477</v>
      </c>
      <c r="AL47" s="25" t="b">
        <v>0</v>
      </c>
      <c r="AM47" s="132" t="e">
        <v>#VALUE!</v>
      </c>
      <c r="AN47" s="132" t="e">
        <v>#VALUE!</v>
      </c>
      <c r="AO47" s="132" t="e">
        <v>#VALUE!</v>
      </c>
      <c r="AP47" s="132" t="e">
        <v>#VALUE!</v>
      </c>
      <c r="AQ47" s="25" t="s">
        <v>477</v>
      </c>
      <c r="AR47" s="23" t="s">
        <v>477</v>
      </c>
      <c r="AT47" s="25" t="s">
        <v>476</v>
      </c>
      <c r="AU47" s="23" t="s">
        <v>477</v>
      </c>
      <c r="AV47" s="23" t="s">
        <v>477</v>
      </c>
      <c r="AW47" s="25" t="b">
        <v>0</v>
      </c>
      <c r="AX47" s="132" t="e">
        <v>#VALUE!</v>
      </c>
      <c r="AY47" s="132" t="e">
        <v>#VALUE!</v>
      </c>
      <c r="AZ47" s="132" t="e">
        <v>#VALUE!</v>
      </c>
      <c r="BA47" s="132" t="e">
        <v>#VALUE!</v>
      </c>
      <c r="BB47" s="25" t="s">
        <v>477</v>
      </c>
      <c r="BC47" s="23" t="s">
        <v>477</v>
      </c>
    </row>
    <row r="48" spans="1:55" ht="14.25" customHeight="1">
      <c r="A48" s="18" t="s">
        <v>119</v>
      </c>
      <c r="B48" s="15" t="s">
        <v>13</v>
      </c>
      <c r="C48" s="15" t="s">
        <v>63</v>
      </c>
      <c r="D48" s="15" t="s">
        <v>20</v>
      </c>
      <c r="E48" s="15"/>
      <c r="F48" s="15" t="s">
        <v>111</v>
      </c>
      <c r="G48" s="18">
        <v>0.92500000000000004</v>
      </c>
      <c r="H48" s="15">
        <v>7.4999999999999997E-2</v>
      </c>
      <c r="I48" s="15"/>
      <c r="J48" s="15"/>
      <c r="K48" s="15">
        <v>1</v>
      </c>
      <c r="L48" s="18">
        <v>1</v>
      </c>
      <c r="M48" s="15">
        <v>0.1</v>
      </c>
      <c r="N48" s="15"/>
      <c r="O48" s="15"/>
      <c r="P48" s="16">
        <v>1.1000000000000001</v>
      </c>
      <c r="Q48" s="15" t="s">
        <v>120</v>
      </c>
      <c r="R48" s="18" t="s">
        <v>530</v>
      </c>
      <c r="S48" s="18" t="s">
        <v>23</v>
      </c>
      <c r="T48" s="18" t="s">
        <v>473</v>
      </c>
      <c r="U48" s="18">
        <v>1</v>
      </c>
      <c r="V48" s="15" t="s">
        <v>24</v>
      </c>
      <c r="W48" s="15"/>
      <c r="X48" s="18" t="s">
        <v>463</v>
      </c>
      <c r="Y48" s="15" t="s">
        <v>474</v>
      </c>
      <c r="Z48" s="15" t="s">
        <v>475</v>
      </c>
      <c r="AA48" s="18" t="s">
        <v>481</v>
      </c>
      <c r="AB48" s="132">
        <v>7.4999999999999997E-2</v>
      </c>
      <c r="AC48" s="132">
        <v>0.1</v>
      </c>
      <c r="AD48" s="132">
        <v>13.09567037500001</v>
      </c>
      <c r="AE48" s="132">
        <v>17.3962213125</v>
      </c>
      <c r="AF48" s="18">
        <v>8.7951194375000199</v>
      </c>
      <c r="AG48" s="15">
        <v>4.3005509374999897E-2</v>
      </c>
      <c r="AH48" s="15"/>
      <c r="AI48" s="18" t="s">
        <v>476</v>
      </c>
      <c r="AJ48" s="15" t="s">
        <v>477</v>
      </c>
      <c r="AK48" s="15" t="s">
        <v>477</v>
      </c>
      <c r="AL48" s="18" t="b">
        <v>0</v>
      </c>
      <c r="AM48" s="132" t="e">
        <v>#VALUE!</v>
      </c>
      <c r="AN48" s="132" t="e">
        <v>#VALUE!</v>
      </c>
      <c r="AO48" s="132" t="e">
        <v>#VALUE!</v>
      </c>
      <c r="AP48" s="132" t="e">
        <v>#VALUE!</v>
      </c>
      <c r="AQ48" s="18" t="s">
        <v>477</v>
      </c>
      <c r="AR48" s="15" t="s">
        <v>477</v>
      </c>
      <c r="AS48" s="15"/>
      <c r="AT48" s="18" t="s">
        <v>476</v>
      </c>
      <c r="AU48" s="15" t="s">
        <v>477</v>
      </c>
      <c r="AV48" s="15" t="s">
        <v>477</v>
      </c>
      <c r="AW48" s="18" t="b">
        <v>0</v>
      </c>
      <c r="AX48" s="132" t="e">
        <v>#DIV/0!</v>
      </c>
      <c r="AY48" s="132" t="e">
        <v>#DIV/0!</v>
      </c>
      <c r="AZ48" s="132" t="e">
        <v>#DIV/0!</v>
      </c>
      <c r="BA48" s="132" t="e">
        <v>#DIV/0!</v>
      </c>
      <c r="BB48" s="18" t="s">
        <v>477</v>
      </c>
      <c r="BC48" s="15" t="s">
        <v>477</v>
      </c>
    </row>
    <row r="49" spans="1:55" ht="14.25" customHeight="1">
      <c r="A49" s="25" t="s">
        <v>121</v>
      </c>
      <c r="B49" s="23" t="s">
        <v>13</v>
      </c>
      <c r="C49" s="23" t="s">
        <v>33</v>
      </c>
      <c r="D49" s="23" t="s">
        <v>26</v>
      </c>
      <c r="F49" s="23" t="s">
        <v>34</v>
      </c>
      <c r="G49" s="25">
        <v>0.9</v>
      </c>
      <c r="H49" s="23">
        <v>0.05</v>
      </c>
      <c r="I49" s="23">
        <v>0.05</v>
      </c>
      <c r="K49" s="23">
        <v>1</v>
      </c>
      <c r="L49" s="25">
        <v>0.9</v>
      </c>
      <c r="M49" s="23">
        <v>0.1</v>
      </c>
      <c r="N49" s="23">
        <v>0.1</v>
      </c>
      <c r="P49" s="24">
        <v>1.1000000000000001</v>
      </c>
      <c r="Q49" s="23" t="s">
        <v>122</v>
      </c>
      <c r="R49" s="25" t="s">
        <v>531</v>
      </c>
      <c r="S49" s="133" t="s">
        <v>26</v>
      </c>
      <c r="T49" s="25" t="s">
        <v>473</v>
      </c>
      <c r="U49" s="25">
        <v>1</v>
      </c>
      <c r="V49" s="23" t="s">
        <v>24</v>
      </c>
      <c r="X49" s="25" t="s">
        <v>33</v>
      </c>
      <c r="Y49" s="23" t="s">
        <v>474</v>
      </c>
      <c r="Z49" s="23" t="s">
        <v>475</v>
      </c>
      <c r="AA49" s="25" t="b">
        <v>0</v>
      </c>
      <c r="AB49" s="132">
        <v>0.05</v>
      </c>
      <c r="AC49" s="132">
        <v>0.1</v>
      </c>
      <c r="AD49" s="132">
        <v>9.0052472584420755</v>
      </c>
      <c r="AE49" s="132">
        <v>18.105586624999997</v>
      </c>
      <c r="AF49" s="25">
        <v>-9.509210811584623E-2</v>
      </c>
      <c r="AG49" s="23">
        <v>9.1003393665579219E-2</v>
      </c>
      <c r="AI49" s="25" t="s">
        <v>476</v>
      </c>
      <c r="AJ49" s="23" t="s">
        <v>477</v>
      </c>
      <c r="AK49" s="23" t="s">
        <v>477</v>
      </c>
      <c r="AL49" s="25" t="b">
        <v>0</v>
      </c>
      <c r="AM49" s="132" t="e">
        <v>#VALUE!</v>
      </c>
      <c r="AN49" s="132" t="e">
        <v>#VALUE!</v>
      </c>
      <c r="AO49" s="132" t="e">
        <v>#VALUE!</v>
      </c>
      <c r="AP49" s="132" t="e">
        <v>#VALUE!</v>
      </c>
      <c r="AQ49" s="25" t="s">
        <v>477</v>
      </c>
      <c r="AR49" s="23" t="s">
        <v>477</v>
      </c>
      <c r="AT49" s="25" t="s">
        <v>476</v>
      </c>
      <c r="AU49" s="23" t="s">
        <v>477</v>
      </c>
      <c r="AV49" s="23" t="s">
        <v>477</v>
      </c>
      <c r="AW49" s="25" t="b">
        <v>0</v>
      </c>
      <c r="AX49" s="132" t="e">
        <v>#DIV/0!</v>
      </c>
      <c r="AY49" s="132" t="e">
        <v>#DIV/0!</v>
      </c>
      <c r="AZ49" s="132" t="e">
        <v>#DIV/0!</v>
      </c>
      <c r="BA49" s="132" t="e">
        <v>#DIV/0!</v>
      </c>
      <c r="BB49" s="25" t="s">
        <v>477</v>
      </c>
      <c r="BC49" s="23" t="s">
        <v>477</v>
      </c>
    </row>
    <row r="50" spans="1:55" ht="14.25" customHeight="1">
      <c r="A50" s="25" t="s">
        <v>123</v>
      </c>
      <c r="B50" s="23" t="s">
        <v>13</v>
      </c>
      <c r="C50" s="23" t="s">
        <v>14</v>
      </c>
      <c r="D50" s="23" t="s">
        <v>124</v>
      </c>
      <c r="F50" s="23" t="s">
        <v>15</v>
      </c>
      <c r="G50" s="25">
        <v>0.9</v>
      </c>
      <c r="H50" s="23">
        <v>0.05</v>
      </c>
      <c r="I50" s="23">
        <v>0.05</v>
      </c>
      <c r="K50" s="23">
        <v>1</v>
      </c>
      <c r="L50" s="25">
        <v>0.95</v>
      </c>
      <c r="M50" s="23">
        <v>0.1</v>
      </c>
      <c r="N50" s="23">
        <v>0.05</v>
      </c>
      <c r="P50" s="24">
        <v>1.1000000000000001</v>
      </c>
      <c r="Q50" s="23" t="s">
        <v>116</v>
      </c>
      <c r="R50" s="25" t="s">
        <v>520</v>
      </c>
      <c r="S50" s="25" t="s">
        <v>125</v>
      </c>
      <c r="T50" s="25" t="s">
        <v>473</v>
      </c>
      <c r="U50" s="25">
        <v>2</v>
      </c>
      <c r="V50" s="23" t="s">
        <v>24</v>
      </c>
      <c r="X50" s="25" t="s">
        <v>14</v>
      </c>
      <c r="Y50" s="23" t="s">
        <v>474</v>
      </c>
      <c r="Z50" s="23" t="s">
        <v>475</v>
      </c>
      <c r="AA50" s="25" t="b">
        <v>0</v>
      </c>
      <c r="AB50" s="132">
        <v>2.5000000000000001E-2</v>
      </c>
      <c r="AC50" s="132">
        <v>0.05</v>
      </c>
      <c r="AD50" s="132">
        <v>16.235635765380255</v>
      </c>
      <c r="AE50" s="132">
        <v>35.677538999999989</v>
      </c>
      <c r="AF50" s="25">
        <v>-3.2062674692394779</v>
      </c>
      <c r="AG50" s="23">
        <v>0.19441903234619734</v>
      </c>
      <c r="AI50" s="25" t="s">
        <v>476</v>
      </c>
      <c r="AJ50" s="23" t="s">
        <v>477</v>
      </c>
      <c r="AK50" s="23" t="s">
        <v>477</v>
      </c>
      <c r="AL50" s="25" t="b">
        <v>0</v>
      </c>
      <c r="AM50" s="132" t="e">
        <v>#VALUE!</v>
      </c>
      <c r="AN50" s="132" t="e">
        <v>#VALUE!</v>
      </c>
      <c r="AO50" s="132" t="e">
        <v>#VALUE!</v>
      </c>
      <c r="AP50" s="132" t="e">
        <v>#VALUE!</v>
      </c>
      <c r="AQ50" s="25" t="s">
        <v>477</v>
      </c>
      <c r="AR50" s="23" t="s">
        <v>477</v>
      </c>
      <c r="AT50" s="25" t="s">
        <v>476</v>
      </c>
      <c r="AU50" s="23" t="s">
        <v>477</v>
      </c>
      <c r="AV50" s="23" t="s">
        <v>477</v>
      </c>
      <c r="AW50" s="25" t="b">
        <v>0</v>
      </c>
      <c r="AX50" s="132" t="e">
        <v>#DIV/0!</v>
      </c>
      <c r="AY50" s="132" t="e">
        <v>#DIV/0!</v>
      </c>
      <c r="AZ50" s="132" t="e">
        <v>#DIV/0!</v>
      </c>
      <c r="BA50" s="132" t="e">
        <v>#DIV/0!</v>
      </c>
      <c r="BB50" s="25" t="s">
        <v>477</v>
      </c>
      <c r="BC50" s="23" t="s">
        <v>477</v>
      </c>
    </row>
    <row r="51" spans="1:55" ht="14.25" customHeight="1">
      <c r="A51" s="34" t="s">
        <v>126</v>
      </c>
      <c r="B51" s="32" t="s">
        <v>32</v>
      </c>
      <c r="C51" s="32" t="s">
        <v>83</v>
      </c>
      <c r="D51" s="32" t="s">
        <v>93</v>
      </c>
      <c r="E51" s="32" t="s">
        <v>26</v>
      </c>
      <c r="F51" s="32" t="s">
        <v>21</v>
      </c>
      <c r="G51" s="34">
        <v>0.9</v>
      </c>
      <c r="H51" s="32">
        <v>0.05</v>
      </c>
      <c r="I51" s="32">
        <v>2.5000000000000001E-2</v>
      </c>
      <c r="J51" s="32">
        <v>2.5000000000000001E-2</v>
      </c>
      <c r="K51" s="32">
        <v>1</v>
      </c>
      <c r="L51" s="34">
        <v>0.95</v>
      </c>
      <c r="M51" s="32">
        <v>0.1</v>
      </c>
      <c r="N51" s="32">
        <v>0.1</v>
      </c>
      <c r="O51" s="32">
        <v>0.05</v>
      </c>
      <c r="P51" s="33">
        <v>1.2000000000000002</v>
      </c>
      <c r="Q51" s="34" t="s">
        <v>118</v>
      </c>
      <c r="R51" s="34" t="s">
        <v>532</v>
      </c>
      <c r="S51" s="34" t="s">
        <v>533</v>
      </c>
      <c r="T51" s="135" t="s">
        <v>127</v>
      </c>
      <c r="U51" s="34">
        <v>2</v>
      </c>
      <c r="V51" s="32">
        <v>1</v>
      </c>
      <c r="W51" s="32" t="s">
        <v>24</v>
      </c>
      <c r="X51" s="34" t="s">
        <v>83</v>
      </c>
      <c r="Y51" s="32" t="s">
        <v>474</v>
      </c>
      <c r="Z51" s="32" t="s">
        <v>506</v>
      </c>
      <c r="AA51" s="34" t="b">
        <v>0</v>
      </c>
      <c r="AB51" s="132">
        <v>2.5000000000000001E-2</v>
      </c>
      <c r="AC51" s="132">
        <v>0.05</v>
      </c>
      <c r="AD51" s="132">
        <v>16.235635765380255</v>
      </c>
      <c r="AE51" s="132">
        <v>35.677538999999989</v>
      </c>
      <c r="AF51" s="34">
        <v>-3.2062674692394779</v>
      </c>
      <c r="AG51" s="32">
        <v>0.19441903234619734</v>
      </c>
      <c r="AH51" s="32"/>
      <c r="AI51" s="34" t="s">
        <v>462</v>
      </c>
      <c r="AJ51" s="32" t="s">
        <v>480</v>
      </c>
      <c r="AK51" s="32" t="s">
        <v>475</v>
      </c>
      <c r="AL51" s="34" t="s">
        <v>515</v>
      </c>
      <c r="AM51" s="132">
        <v>2.5000000000000001E-2</v>
      </c>
      <c r="AN51" s="132">
        <v>0.1</v>
      </c>
      <c r="AO51" s="132">
        <v>9.4908996250000008</v>
      </c>
      <c r="AP51" s="132">
        <v>33.508171312500004</v>
      </c>
      <c r="AQ51" s="34">
        <v>-14.526372062500002</v>
      </c>
      <c r="AR51" s="32">
        <v>0.24017271687500003</v>
      </c>
      <c r="AS51" s="32"/>
      <c r="AT51" s="34" t="s">
        <v>476</v>
      </c>
      <c r="AU51" s="32" t="s">
        <v>477</v>
      </c>
      <c r="AV51" s="32" t="s">
        <v>477</v>
      </c>
      <c r="AW51" s="34" t="b">
        <v>0</v>
      </c>
      <c r="AX51" s="132" t="e">
        <v>#VALUE!</v>
      </c>
      <c r="AY51" s="132" t="e">
        <v>#VALUE!</v>
      </c>
      <c r="AZ51" s="132" t="e">
        <v>#VALUE!</v>
      </c>
      <c r="BA51" s="132" t="e">
        <v>#VALUE!</v>
      </c>
      <c r="BB51" s="34" t="s">
        <v>477</v>
      </c>
      <c r="BC51" s="32" t="s">
        <v>477</v>
      </c>
    </row>
    <row r="52" spans="1:55" ht="14.25" customHeight="1">
      <c r="A52" s="25" t="s">
        <v>128</v>
      </c>
      <c r="B52" s="23" t="s">
        <v>13</v>
      </c>
      <c r="C52" s="23" t="s">
        <v>33</v>
      </c>
      <c r="D52" s="23" t="s">
        <v>27</v>
      </c>
      <c r="E52" s="23" t="s">
        <v>20</v>
      </c>
      <c r="F52" s="23" t="s">
        <v>111</v>
      </c>
      <c r="G52" s="25">
        <v>0.9</v>
      </c>
      <c r="H52" s="23">
        <v>7.4999999999999997E-2</v>
      </c>
      <c r="I52" s="23">
        <v>2.5000000000000001E-2</v>
      </c>
      <c r="K52" s="23">
        <v>1</v>
      </c>
      <c r="L52" s="25">
        <v>0.95</v>
      </c>
      <c r="M52" s="23">
        <v>0.1</v>
      </c>
      <c r="N52" s="23">
        <v>0.05</v>
      </c>
      <c r="P52" s="24">
        <v>1.1000000000000001</v>
      </c>
      <c r="Q52" s="18" t="s">
        <v>112</v>
      </c>
      <c r="R52" s="25" t="s">
        <v>534</v>
      </c>
      <c r="S52" s="25" t="s">
        <v>30</v>
      </c>
      <c r="T52" s="25" t="s">
        <v>23</v>
      </c>
      <c r="U52" s="25">
        <v>1</v>
      </c>
      <c r="V52" s="23" t="s">
        <v>24</v>
      </c>
      <c r="W52" s="23" t="s">
        <v>24</v>
      </c>
      <c r="X52" s="25" t="s">
        <v>33</v>
      </c>
      <c r="Y52" s="23" t="s">
        <v>474</v>
      </c>
      <c r="Z52" s="23" t="s">
        <v>475</v>
      </c>
      <c r="AA52" s="25" t="b">
        <v>0</v>
      </c>
      <c r="AB52" s="132">
        <v>7.4999999999999997E-2</v>
      </c>
      <c r="AC52" s="132">
        <v>0.1</v>
      </c>
      <c r="AD52" s="132">
        <v>13.553633749999994</v>
      </c>
      <c r="AE52" s="132">
        <v>18.105586624999997</v>
      </c>
      <c r="AF52" s="25">
        <v>9.001680874999991</v>
      </c>
      <c r="AG52" s="23">
        <v>4.5519528750000031E-2</v>
      </c>
      <c r="AI52" s="25" t="s">
        <v>476</v>
      </c>
      <c r="AJ52" s="23" t="s">
        <v>477</v>
      </c>
      <c r="AK52" s="23" t="s">
        <v>477</v>
      </c>
      <c r="AL52" s="25" t="b">
        <v>0</v>
      </c>
      <c r="AM52" s="132" t="e">
        <v>#VALUE!</v>
      </c>
      <c r="AN52" s="132" t="e">
        <v>#VALUE!</v>
      </c>
      <c r="AO52" s="132" t="e">
        <v>#VALUE!</v>
      </c>
      <c r="AP52" s="132" t="e">
        <v>#VALUE!</v>
      </c>
      <c r="AQ52" s="25" t="s">
        <v>477</v>
      </c>
      <c r="AR52" s="23" t="s">
        <v>477</v>
      </c>
      <c r="AT52" s="25" t="s">
        <v>476</v>
      </c>
      <c r="AU52" s="23" t="s">
        <v>477</v>
      </c>
      <c r="AV52" s="23" t="s">
        <v>477</v>
      </c>
      <c r="AW52" s="25" t="b">
        <v>0</v>
      </c>
      <c r="AX52" s="132" t="e">
        <v>#VALUE!</v>
      </c>
      <c r="AY52" s="132" t="e">
        <v>#VALUE!</v>
      </c>
      <c r="AZ52" s="132" t="e">
        <v>#VALUE!</v>
      </c>
      <c r="BA52" s="132" t="e">
        <v>#VALUE!</v>
      </c>
      <c r="BB52" s="25" t="s">
        <v>477</v>
      </c>
      <c r="BC52" s="23" t="s">
        <v>477</v>
      </c>
    </row>
    <row r="53" spans="1:55" ht="14.25" customHeight="1">
      <c r="A53" s="25" t="s">
        <v>129</v>
      </c>
      <c r="B53" s="23" t="s">
        <v>13</v>
      </c>
      <c r="C53" s="23" t="s">
        <v>37</v>
      </c>
      <c r="D53" s="23" t="s">
        <v>26</v>
      </c>
      <c r="F53" s="23" t="s">
        <v>34</v>
      </c>
      <c r="G53" s="25">
        <v>0.9</v>
      </c>
      <c r="H53" s="23">
        <v>7.4999999999999997E-2</v>
      </c>
      <c r="I53" s="23">
        <v>2.5000000000000001E-2</v>
      </c>
      <c r="K53" s="23">
        <v>1</v>
      </c>
      <c r="L53" s="25">
        <v>0.92500000000000004</v>
      </c>
      <c r="M53" s="23">
        <v>7.4999999999999997E-2</v>
      </c>
      <c r="N53" s="23">
        <v>0.1</v>
      </c>
      <c r="P53" s="24">
        <v>1.1000000000000001</v>
      </c>
      <c r="Q53" s="25" t="s">
        <v>130</v>
      </c>
      <c r="R53" s="25" t="s">
        <v>483</v>
      </c>
      <c r="S53" s="133" t="s">
        <v>26</v>
      </c>
      <c r="T53" s="25" t="s">
        <v>473</v>
      </c>
      <c r="U53" s="25">
        <v>3</v>
      </c>
      <c r="V53" s="23" t="s">
        <v>24</v>
      </c>
      <c r="X53" s="25" t="s">
        <v>37</v>
      </c>
      <c r="Y53" s="23" t="s">
        <v>480</v>
      </c>
      <c r="Z53" s="23" t="s">
        <v>475</v>
      </c>
      <c r="AA53" s="25" t="b">
        <v>0</v>
      </c>
      <c r="AB53" s="132">
        <v>2.4999999999999998E-2</v>
      </c>
      <c r="AC53" s="132">
        <v>2.4999999999999998E-2</v>
      </c>
      <c r="AD53" s="23">
        <v>54.49339767533823</v>
      </c>
      <c r="AE53" s="23">
        <v>54.49339767533823</v>
      </c>
      <c r="AF53" s="25">
        <v>54.49339767533823</v>
      </c>
      <c r="AG53" s="23">
        <v>0</v>
      </c>
      <c r="AI53" s="25" t="s">
        <v>476</v>
      </c>
      <c r="AJ53" s="23" t="s">
        <v>477</v>
      </c>
      <c r="AK53" s="23" t="s">
        <v>477</v>
      </c>
      <c r="AL53" s="25" t="b">
        <v>0</v>
      </c>
      <c r="AM53" s="132" t="e">
        <v>#VALUE!</v>
      </c>
      <c r="AN53" s="132" t="e">
        <v>#VALUE!</v>
      </c>
      <c r="AO53" s="132" t="e">
        <v>#VALUE!</v>
      </c>
      <c r="AP53" s="132" t="e">
        <v>#VALUE!</v>
      </c>
      <c r="AQ53" s="25" t="s">
        <v>477</v>
      </c>
      <c r="AR53" s="23" t="s">
        <v>477</v>
      </c>
      <c r="AT53" s="25" t="s">
        <v>476</v>
      </c>
      <c r="AU53" s="23" t="s">
        <v>477</v>
      </c>
      <c r="AV53" s="23" t="s">
        <v>477</v>
      </c>
      <c r="AW53" s="25" t="b">
        <v>0</v>
      </c>
      <c r="AX53" s="132" t="e">
        <v>#DIV/0!</v>
      </c>
      <c r="AY53" s="132" t="e">
        <v>#DIV/0!</v>
      </c>
      <c r="AZ53" s="132" t="e">
        <v>#DIV/0!</v>
      </c>
      <c r="BA53" s="132" t="e">
        <v>#DIV/0!</v>
      </c>
      <c r="BB53" s="25" t="s">
        <v>477</v>
      </c>
      <c r="BC53" s="23" t="s">
        <v>477</v>
      </c>
    </row>
    <row r="54" spans="1:55" ht="14.25" customHeight="1">
      <c r="A54" s="25" t="s">
        <v>131</v>
      </c>
      <c r="B54" s="23" t="s">
        <v>13</v>
      </c>
      <c r="C54" s="23" t="s">
        <v>18</v>
      </c>
      <c r="D54" s="23" t="s">
        <v>26</v>
      </c>
      <c r="F54" s="23" t="s">
        <v>15</v>
      </c>
      <c r="G54" s="25">
        <v>0.9</v>
      </c>
      <c r="H54" s="23">
        <v>0.05</v>
      </c>
      <c r="I54" s="23">
        <v>0.05</v>
      </c>
      <c r="K54" s="23">
        <v>1</v>
      </c>
      <c r="L54" s="25">
        <v>0.95</v>
      </c>
      <c r="M54" s="23">
        <v>0.1</v>
      </c>
      <c r="N54" s="23">
        <v>0.05</v>
      </c>
      <c r="P54" s="24">
        <v>1.1000000000000001</v>
      </c>
      <c r="Q54" s="25" t="s">
        <v>116</v>
      </c>
      <c r="R54" s="25" t="s">
        <v>478</v>
      </c>
      <c r="S54" s="133" t="s">
        <v>26</v>
      </c>
      <c r="T54" s="25" t="s">
        <v>473</v>
      </c>
      <c r="U54" s="25">
        <v>2</v>
      </c>
      <c r="V54" s="23" t="s">
        <v>24</v>
      </c>
      <c r="X54" s="25" t="s">
        <v>18</v>
      </c>
      <c r="Y54" s="23" t="s">
        <v>480</v>
      </c>
      <c r="Z54" s="23" t="s">
        <v>475</v>
      </c>
      <c r="AA54" s="25" t="b">
        <v>0</v>
      </c>
      <c r="AB54" s="132">
        <v>2.5000000000000001E-2</v>
      </c>
      <c r="AC54" s="132">
        <v>0.05</v>
      </c>
      <c r="AD54" s="132">
        <v>13.672802249999993</v>
      </c>
      <c r="AE54" s="132">
        <v>25.193925469508628</v>
      </c>
      <c r="AF54" s="25">
        <v>2.1516790304913584</v>
      </c>
      <c r="AG54" s="23">
        <v>0.11521123219508635</v>
      </c>
      <c r="AI54" s="25" t="s">
        <v>476</v>
      </c>
      <c r="AJ54" s="23" t="s">
        <v>477</v>
      </c>
      <c r="AK54" s="23" t="s">
        <v>477</v>
      </c>
      <c r="AL54" s="25" t="b">
        <v>0</v>
      </c>
      <c r="AM54" s="132" t="e">
        <v>#VALUE!</v>
      </c>
      <c r="AN54" s="132" t="e">
        <v>#VALUE!</v>
      </c>
      <c r="AO54" s="132" t="e">
        <v>#VALUE!</v>
      </c>
      <c r="AP54" s="132" t="e">
        <v>#VALUE!</v>
      </c>
      <c r="AQ54" s="25" t="s">
        <v>477</v>
      </c>
      <c r="AR54" s="23" t="s">
        <v>477</v>
      </c>
      <c r="AT54" s="25" t="s">
        <v>476</v>
      </c>
      <c r="AU54" s="23" t="s">
        <v>477</v>
      </c>
      <c r="AV54" s="23" t="s">
        <v>477</v>
      </c>
      <c r="AW54" s="25" t="b">
        <v>0</v>
      </c>
      <c r="AX54" s="132" t="e">
        <v>#DIV/0!</v>
      </c>
      <c r="AY54" s="132" t="e">
        <v>#DIV/0!</v>
      </c>
      <c r="AZ54" s="132" t="e">
        <v>#DIV/0!</v>
      </c>
      <c r="BA54" s="132" t="e">
        <v>#DIV/0!</v>
      </c>
      <c r="BB54" s="25" t="s">
        <v>477</v>
      </c>
      <c r="BC54" s="23" t="s">
        <v>477</v>
      </c>
    </row>
    <row r="55" spans="1:55" ht="14.25" customHeight="1">
      <c r="A55" s="25" t="s">
        <v>132</v>
      </c>
      <c r="B55" s="23" t="s">
        <v>32</v>
      </c>
      <c r="C55" s="23" t="s">
        <v>46</v>
      </c>
      <c r="D55" s="23" t="s">
        <v>93</v>
      </c>
      <c r="F55" s="23" t="s">
        <v>21</v>
      </c>
      <c r="G55" s="25">
        <v>0.9</v>
      </c>
      <c r="H55" s="23">
        <v>7.4999999999999997E-2</v>
      </c>
      <c r="I55" s="23">
        <v>2.5000000000000001E-2</v>
      </c>
      <c r="K55" s="23">
        <v>1</v>
      </c>
      <c r="L55" s="25">
        <v>0.97499999999999998</v>
      </c>
      <c r="M55" s="23">
        <v>0.125</v>
      </c>
      <c r="N55" s="23">
        <v>0.1</v>
      </c>
      <c r="P55" s="24">
        <v>1.2000000000000002</v>
      </c>
      <c r="Q55" s="34" t="s">
        <v>133</v>
      </c>
      <c r="R55" s="25" t="s">
        <v>517</v>
      </c>
      <c r="S55" s="25" t="s">
        <v>535</v>
      </c>
      <c r="U55" s="25">
        <v>1</v>
      </c>
      <c r="V55" s="23">
        <v>2</v>
      </c>
      <c r="X55" s="25" t="s">
        <v>46</v>
      </c>
      <c r="Y55" s="23" t="s">
        <v>480</v>
      </c>
      <c r="Z55" s="23" t="s">
        <v>475</v>
      </c>
      <c r="AA55" s="25" t="b">
        <v>0</v>
      </c>
      <c r="AB55" s="132">
        <v>7.4999999999999997E-2</v>
      </c>
      <c r="AC55" s="132">
        <v>0.125</v>
      </c>
      <c r="AD55" s="132">
        <v>13.284599625000002</v>
      </c>
      <c r="AE55" s="132">
        <v>21.934415799655632</v>
      </c>
      <c r="AF55" s="25">
        <v>4.6347834503443721</v>
      </c>
      <c r="AG55" s="23">
        <v>8.6498161746556293E-2</v>
      </c>
      <c r="AI55" s="25" t="s">
        <v>462</v>
      </c>
      <c r="AJ55" s="23" t="s">
        <v>480</v>
      </c>
      <c r="AK55" s="23" t="s">
        <v>475</v>
      </c>
      <c r="AL55" s="25" t="s">
        <v>515</v>
      </c>
      <c r="AM55" s="132">
        <v>1.2500000000000001E-2</v>
      </c>
      <c r="AN55" s="132">
        <v>0.05</v>
      </c>
      <c r="AO55" s="132">
        <v>4.8555955625000022</v>
      </c>
      <c r="AP55" s="132">
        <v>18.183901125000002</v>
      </c>
      <c r="AQ55" s="25">
        <v>-8.4727099999999957</v>
      </c>
      <c r="AR55" s="23">
        <v>0.13328305562499998</v>
      </c>
      <c r="AT55" s="25" t="s">
        <v>476</v>
      </c>
      <c r="AU55" s="23" t="s">
        <v>477</v>
      </c>
      <c r="AV55" s="23" t="s">
        <v>477</v>
      </c>
      <c r="AW55" s="25" t="b">
        <v>0</v>
      </c>
      <c r="AX55" s="132" t="e">
        <v>#DIV/0!</v>
      </c>
      <c r="AY55" s="132" t="e">
        <v>#DIV/0!</v>
      </c>
      <c r="AZ55" s="132" t="e">
        <v>#DIV/0!</v>
      </c>
      <c r="BA55" s="132" t="e">
        <v>#DIV/0!</v>
      </c>
      <c r="BB55" s="25" t="s">
        <v>477</v>
      </c>
      <c r="BC55" s="23" t="s">
        <v>477</v>
      </c>
    </row>
    <row r="56" spans="1:55" ht="14.25" customHeight="1">
      <c r="A56" s="18" t="s">
        <v>134</v>
      </c>
      <c r="B56" s="15" t="s">
        <v>13</v>
      </c>
      <c r="C56" s="15" t="s">
        <v>14</v>
      </c>
      <c r="D56" s="15" t="s">
        <v>26</v>
      </c>
      <c r="E56" s="15"/>
      <c r="F56" s="15" t="s">
        <v>111</v>
      </c>
      <c r="G56" s="18">
        <v>0.9</v>
      </c>
      <c r="H56" s="15">
        <v>7.4999999999999997E-2</v>
      </c>
      <c r="I56" s="15">
        <v>2.5000000000000001E-2</v>
      </c>
      <c r="J56" s="15"/>
      <c r="K56" s="15">
        <v>1</v>
      </c>
      <c r="L56" s="18">
        <v>0.95</v>
      </c>
      <c r="M56" s="15">
        <v>0.125</v>
      </c>
      <c r="N56" s="15">
        <v>2.5000000000000001E-2</v>
      </c>
      <c r="O56" s="15"/>
      <c r="P56" s="16">
        <v>1.0999999999999999</v>
      </c>
      <c r="Q56" s="23" t="s">
        <v>112</v>
      </c>
      <c r="R56" s="18" t="s">
        <v>536</v>
      </c>
      <c r="S56" s="134" t="s">
        <v>26</v>
      </c>
      <c r="T56" s="18" t="s">
        <v>473</v>
      </c>
      <c r="U56" s="18">
        <v>1</v>
      </c>
      <c r="V56" s="15" t="s">
        <v>24</v>
      </c>
      <c r="W56" s="15"/>
      <c r="X56" s="18" t="s">
        <v>14</v>
      </c>
      <c r="Y56" s="15" t="s">
        <v>474</v>
      </c>
      <c r="Z56" s="15" t="s">
        <v>475</v>
      </c>
      <c r="AA56" s="18" t="b">
        <v>0</v>
      </c>
      <c r="AB56" s="132">
        <v>7.4999999999999997E-2</v>
      </c>
      <c r="AC56" s="132">
        <v>0.125</v>
      </c>
      <c r="AD56" s="132">
        <v>59.061277624999988</v>
      </c>
      <c r="AE56" s="132">
        <v>121.32514499999998</v>
      </c>
      <c r="AF56" s="18">
        <v>-3.2025897500000013</v>
      </c>
      <c r="AG56" s="15">
        <v>0.62263867374999993</v>
      </c>
      <c r="AH56" s="15"/>
      <c r="AI56" s="18" t="s">
        <v>476</v>
      </c>
      <c r="AJ56" s="15" t="s">
        <v>477</v>
      </c>
      <c r="AK56" s="15" t="s">
        <v>477</v>
      </c>
      <c r="AL56" s="18" t="b">
        <v>0</v>
      </c>
      <c r="AM56" s="132" t="e">
        <v>#VALUE!</v>
      </c>
      <c r="AN56" s="132" t="e">
        <v>#VALUE!</v>
      </c>
      <c r="AO56" s="132" t="e">
        <v>#VALUE!</v>
      </c>
      <c r="AP56" s="132" t="e">
        <v>#VALUE!</v>
      </c>
      <c r="AQ56" s="18" t="s">
        <v>477</v>
      </c>
      <c r="AR56" s="15" t="s">
        <v>477</v>
      </c>
      <c r="AS56" s="15"/>
      <c r="AT56" s="18" t="s">
        <v>476</v>
      </c>
      <c r="AU56" s="15" t="s">
        <v>477</v>
      </c>
      <c r="AV56" s="15" t="s">
        <v>477</v>
      </c>
      <c r="AW56" s="18" t="b">
        <v>0</v>
      </c>
      <c r="AX56" s="132" t="e">
        <v>#DIV/0!</v>
      </c>
      <c r="AY56" s="132" t="e">
        <v>#DIV/0!</v>
      </c>
      <c r="AZ56" s="132" t="e">
        <v>#DIV/0!</v>
      </c>
      <c r="BA56" s="132" t="e">
        <v>#DIV/0!</v>
      </c>
      <c r="BB56" s="18" t="s">
        <v>477</v>
      </c>
      <c r="BC56" s="15" t="s">
        <v>477</v>
      </c>
    </row>
    <row r="57" spans="1:55" ht="14.25" customHeight="1">
      <c r="A57" s="25" t="s">
        <v>135</v>
      </c>
      <c r="B57" s="23" t="s">
        <v>13</v>
      </c>
      <c r="C57" s="23" t="s">
        <v>60</v>
      </c>
      <c r="D57" s="23" t="s">
        <v>20</v>
      </c>
      <c r="F57" s="23" t="s">
        <v>34</v>
      </c>
      <c r="G57" s="25">
        <v>0.9</v>
      </c>
      <c r="H57" s="23">
        <v>0.1</v>
      </c>
      <c r="K57" s="23">
        <v>1</v>
      </c>
      <c r="L57" s="25">
        <v>0.95</v>
      </c>
      <c r="M57" s="23">
        <v>0.15</v>
      </c>
      <c r="P57" s="24">
        <v>1.0999999999999999</v>
      </c>
      <c r="Q57" s="23" t="s">
        <v>136</v>
      </c>
      <c r="R57" s="25" t="s">
        <v>537</v>
      </c>
      <c r="S57" s="25" t="s">
        <v>23</v>
      </c>
      <c r="T57" s="25" t="s">
        <v>473</v>
      </c>
      <c r="U57" s="25">
        <v>2</v>
      </c>
      <c r="V57" s="23" t="s">
        <v>24</v>
      </c>
      <c r="X57" s="25" t="s">
        <v>462</v>
      </c>
      <c r="Y57" s="23" t="s">
        <v>480</v>
      </c>
      <c r="Z57" s="23" t="s">
        <v>475</v>
      </c>
      <c r="AA57" s="25" t="s">
        <v>487</v>
      </c>
      <c r="AB57" s="23">
        <v>0.05</v>
      </c>
      <c r="AC57" s="23">
        <v>7.4999999999999997E-2</v>
      </c>
      <c r="AD57" s="23">
        <v>12.731468999999999</v>
      </c>
      <c r="AE57" s="23">
        <v>18.3076451875</v>
      </c>
      <c r="AF57" s="25">
        <v>7.1552928124999973</v>
      </c>
      <c r="AG57" s="23">
        <v>5.5761761875000017E-2</v>
      </c>
      <c r="AI57" s="25" t="s">
        <v>476</v>
      </c>
      <c r="AJ57" s="23" t="s">
        <v>477</v>
      </c>
      <c r="AK57" s="23" t="s">
        <v>477</v>
      </c>
      <c r="AL57" s="25" t="b">
        <v>0</v>
      </c>
      <c r="AM57" s="23" t="e">
        <v>#VALUE!</v>
      </c>
      <c r="AN57" s="23" t="e">
        <v>#VALUE!</v>
      </c>
      <c r="AO57" s="23" t="e">
        <v>#VALUE!</v>
      </c>
      <c r="AP57" s="23" t="e">
        <v>#VALUE!</v>
      </c>
      <c r="AQ57" s="25" t="s">
        <v>477</v>
      </c>
      <c r="AR57" s="23" t="s">
        <v>477</v>
      </c>
      <c r="AT57" s="25" t="s">
        <v>476</v>
      </c>
      <c r="AU57" s="23" t="s">
        <v>477</v>
      </c>
      <c r="AV57" s="23" t="s">
        <v>477</v>
      </c>
      <c r="AW57" s="25" t="b">
        <v>0</v>
      </c>
      <c r="AX57" s="23" t="e">
        <v>#DIV/0!</v>
      </c>
      <c r="AY57" s="23" t="e">
        <v>#DIV/0!</v>
      </c>
      <c r="AZ57" s="23" t="e">
        <v>#DIV/0!</v>
      </c>
      <c r="BA57" s="23" t="e">
        <v>#DIV/0!</v>
      </c>
      <c r="BB57" s="25" t="s">
        <v>477</v>
      </c>
      <c r="BC57" s="23" t="s">
        <v>477</v>
      </c>
    </row>
    <row r="58" spans="1:55" ht="14.25" customHeight="1">
      <c r="A58" s="25" t="s">
        <v>137</v>
      </c>
      <c r="B58" s="23" t="s">
        <v>13</v>
      </c>
      <c r="C58" s="23" t="s">
        <v>138</v>
      </c>
      <c r="D58" s="23" t="s">
        <v>26</v>
      </c>
      <c r="F58" s="23" t="s">
        <v>15</v>
      </c>
      <c r="G58" s="25">
        <v>0.9</v>
      </c>
      <c r="H58" s="23">
        <v>0.05</v>
      </c>
      <c r="I58" s="23">
        <v>0.05</v>
      </c>
      <c r="K58" s="23">
        <v>1</v>
      </c>
      <c r="L58" s="25">
        <v>0.92500000000000004</v>
      </c>
      <c r="M58" s="23">
        <v>0.1</v>
      </c>
      <c r="N58" s="23">
        <v>7.4999999999999997E-2</v>
      </c>
      <c r="P58" s="24">
        <v>1.1000000000000001</v>
      </c>
      <c r="Q58" s="23" t="s">
        <v>139</v>
      </c>
      <c r="R58" s="25" t="s">
        <v>538</v>
      </c>
      <c r="S58" s="133" t="s">
        <v>26</v>
      </c>
      <c r="T58" s="25" t="s">
        <v>473</v>
      </c>
      <c r="U58" s="25">
        <v>1</v>
      </c>
      <c r="V58" s="23" t="s">
        <v>24</v>
      </c>
      <c r="X58" s="25" t="s">
        <v>463</v>
      </c>
      <c r="Y58" s="23" t="s">
        <v>474</v>
      </c>
      <c r="Z58" s="23" t="s">
        <v>475</v>
      </c>
      <c r="AA58" s="25" t="s">
        <v>515</v>
      </c>
      <c r="AB58" s="132">
        <v>0.05</v>
      </c>
      <c r="AC58" s="132">
        <v>0.1</v>
      </c>
      <c r="AD58" s="132">
        <v>8.7642569999999971</v>
      </c>
      <c r="AE58" s="132">
        <v>17.3962213125</v>
      </c>
      <c r="AF58" s="25">
        <v>0.13229268749999434</v>
      </c>
      <c r="AG58" s="23">
        <v>8.6319643125000026E-2</v>
      </c>
      <c r="AI58" s="25" t="s">
        <v>476</v>
      </c>
      <c r="AJ58" s="23" t="s">
        <v>477</v>
      </c>
      <c r="AK58" s="23" t="s">
        <v>477</v>
      </c>
      <c r="AL58" s="25" t="b">
        <v>0</v>
      </c>
      <c r="AM58" s="132" t="e">
        <v>#VALUE!</v>
      </c>
      <c r="AN58" s="132" t="e">
        <v>#VALUE!</v>
      </c>
      <c r="AO58" s="132" t="e">
        <v>#VALUE!</v>
      </c>
      <c r="AP58" s="132" t="e">
        <v>#VALUE!</v>
      </c>
      <c r="AQ58" s="25" t="s">
        <v>477</v>
      </c>
      <c r="AR58" s="23" t="s">
        <v>477</v>
      </c>
      <c r="AT58" s="25" t="s">
        <v>476</v>
      </c>
      <c r="AU58" s="23" t="s">
        <v>477</v>
      </c>
      <c r="AV58" s="23" t="s">
        <v>477</v>
      </c>
      <c r="AW58" s="25" t="b">
        <v>0</v>
      </c>
      <c r="AX58" s="132" t="e">
        <v>#DIV/0!</v>
      </c>
      <c r="AY58" s="132" t="e">
        <v>#DIV/0!</v>
      </c>
      <c r="AZ58" s="132" t="e">
        <v>#DIV/0!</v>
      </c>
      <c r="BA58" s="132" t="e">
        <v>#DIV/0!</v>
      </c>
      <c r="BB58" s="25" t="s">
        <v>477</v>
      </c>
      <c r="BC58" s="23" t="s">
        <v>477</v>
      </c>
    </row>
    <row r="59" spans="1:55" ht="14.25" customHeight="1">
      <c r="A59" s="34" t="s">
        <v>140</v>
      </c>
      <c r="B59" s="32" t="s">
        <v>32</v>
      </c>
      <c r="C59" s="32" t="s">
        <v>141</v>
      </c>
      <c r="D59" s="32" t="s">
        <v>46</v>
      </c>
      <c r="E59" s="32" t="s">
        <v>18</v>
      </c>
      <c r="F59" s="32" t="s">
        <v>21</v>
      </c>
      <c r="G59" s="34">
        <v>0.9</v>
      </c>
      <c r="H59" s="32">
        <v>-0.05</v>
      </c>
      <c r="I59" s="32">
        <v>0.1</v>
      </c>
      <c r="J59" s="32">
        <v>0.05</v>
      </c>
      <c r="K59" s="32">
        <v>1</v>
      </c>
      <c r="L59" s="34">
        <v>1</v>
      </c>
      <c r="M59" s="32">
        <v>-0.1</v>
      </c>
      <c r="N59" s="32">
        <v>0.15</v>
      </c>
      <c r="O59" s="32">
        <v>0.15</v>
      </c>
      <c r="P59" s="33">
        <v>1.2</v>
      </c>
      <c r="Q59" s="32" t="s">
        <v>142</v>
      </c>
      <c r="R59" s="34" t="s">
        <v>539</v>
      </c>
      <c r="S59" s="34" t="s">
        <v>497</v>
      </c>
      <c r="T59" s="34" t="s">
        <v>143</v>
      </c>
      <c r="U59" s="34">
        <v>2</v>
      </c>
      <c r="V59" s="32">
        <v>2</v>
      </c>
      <c r="W59" s="32">
        <v>1</v>
      </c>
      <c r="X59" s="34" t="s">
        <v>141</v>
      </c>
      <c r="Y59" s="32" t="s">
        <v>474</v>
      </c>
      <c r="Z59" s="32" t="s">
        <v>475</v>
      </c>
      <c r="AA59" s="34" t="b">
        <v>0</v>
      </c>
      <c r="AB59" s="132">
        <v>-2.5000000000000001E-2</v>
      </c>
      <c r="AC59" s="132">
        <v>-0.05</v>
      </c>
      <c r="AD59" s="132">
        <v>4.4540918051231273</v>
      </c>
      <c r="AE59" s="132">
        <v>8.8844543750000025</v>
      </c>
      <c r="AF59" s="34">
        <v>2.3729235246252145E-2</v>
      </c>
      <c r="AG59" s="32">
        <v>4.430362569876875E-2</v>
      </c>
      <c r="AH59" s="32"/>
      <c r="AI59" s="34" t="s">
        <v>46</v>
      </c>
      <c r="AJ59" s="32" t="s">
        <v>480</v>
      </c>
      <c r="AK59" s="32" t="s">
        <v>475</v>
      </c>
      <c r="AL59" s="34" t="b">
        <v>0</v>
      </c>
      <c r="AM59" s="132">
        <v>0.05</v>
      </c>
      <c r="AN59" s="132">
        <v>7.4999999999999997E-2</v>
      </c>
      <c r="AO59" s="132">
        <v>8.8844543750000025</v>
      </c>
      <c r="AP59" s="132">
        <v>13.284599625000002</v>
      </c>
      <c r="AQ59" s="34">
        <v>4.4843091250000029</v>
      </c>
      <c r="AR59" s="32">
        <v>4.4001452499999996E-2</v>
      </c>
      <c r="AS59" s="32"/>
      <c r="AT59" s="34" t="s">
        <v>18</v>
      </c>
      <c r="AU59" s="32" t="s">
        <v>480</v>
      </c>
      <c r="AV59" s="32" t="s">
        <v>475</v>
      </c>
      <c r="AW59" s="34" t="b">
        <v>0</v>
      </c>
      <c r="AX59" s="132">
        <v>0.05</v>
      </c>
      <c r="AY59" s="132">
        <v>0.15</v>
      </c>
      <c r="AZ59" s="132">
        <v>25.193925469508628</v>
      </c>
      <c r="BA59" s="132">
        <v>56.46455488677762</v>
      </c>
      <c r="BB59" s="34">
        <v>-6.0767039477603646</v>
      </c>
      <c r="BC59" s="32">
        <v>0.31270629417268991</v>
      </c>
    </row>
    <row r="60" spans="1:55" ht="14.25" customHeight="1">
      <c r="A60" s="25" t="s">
        <v>144</v>
      </c>
      <c r="B60" s="23" t="s">
        <v>13</v>
      </c>
      <c r="C60" s="23" t="s">
        <v>18</v>
      </c>
      <c r="D60" s="23" t="s">
        <v>60</v>
      </c>
      <c r="F60" s="23" t="s">
        <v>111</v>
      </c>
      <c r="G60" s="25">
        <v>0.9</v>
      </c>
      <c r="H60" s="23">
        <v>2.5000000000000001E-2</v>
      </c>
      <c r="I60" s="23">
        <v>7.4999999999999997E-2</v>
      </c>
      <c r="K60" s="23">
        <v>1</v>
      </c>
      <c r="L60" s="25">
        <v>0.95</v>
      </c>
      <c r="M60" s="23">
        <v>0.05</v>
      </c>
      <c r="N60" s="23">
        <v>0.1</v>
      </c>
      <c r="P60" s="24">
        <v>1.1000000000000001</v>
      </c>
      <c r="Q60" s="23" t="s">
        <v>112</v>
      </c>
      <c r="R60" s="25" t="s">
        <v>540</v>
      </c>
      <c r="S60" s="25" t="s">
        <v>541</v>
      </c>
      <c r="T60" s="25" t="s">
        <v>473</v>
      </c>
      <c r="U60" s="25">
        <v>2</v>
      </c>
      <c r="V60" s="23">
        <v>2</v>
      </c>
      <c r="X60" s="25" t="s">
        <v>18</v>
      </c>
      <c r="Y60" s="23" t="s">
        <v>480</v>
      </c>
      <c r="Z60" s="23" t="s">
        <v>475</v>
      </c>
      <c r="AA60" s="25" t="b">
        <v>0</v>
      </c>
      <c r="AB60" s="23">
        <v>1.2500000000000001E-2</v>
      </c>
      <c r="AC60" s="23">
        <v>2.5000000000000001E-2</v>
      </c>
      <c r="AD60" s="23">
        <v>7.1224271435219126</v>
      </c>
      <c r="AE60" s="23">
        <v>13.672802249999993</v>
      </c>
      <c r="AF60" s="25">
        <v>0.57205203704383223</v>
      </c>
      <c r="AG60" s="23">
        <v>6.5503751064780805E-2</v>
      </c>
      <c r="AI60" s="25" t="s">
        <v>462</v>
      </c>
      <c r="AJ60" s="23" t="s">
        <v>480</v>
      </c>
      <c r="AK60" s="23" t="s">
        <v>475</v>
      </c>
      <c r="AL60" s="25" t="s">
        <v>487</v>
      </c>
      <c r="AM60" s="23">
        <v>3.7499999999999999E-2</v>
      </c>
      <c r="AN60" s="23">
        <v>0.05</v>
      </c>
      <c r="AO60" s="23">
        <v>9.7501028749999925</v>
      </c>
      <c r="AP60" s="23">
        <v>12.731468999999999</v>
      </c>
      <c r="AQ60" s="25">
        <v>6.7687367499999862</v>
      </c>
      <c r="AR60" s="23">
        <v>2.9813661250000064E-2</v>
      </c>
      <c r="AT60" s="25" t="s">
        <v>476</v>
      </c>
      <c r="AU60" s="23" t="s">
        <v>477</v>
      </c>
      <c r="AV60" s="23" t="s">
        <v>477</v>
      </c>
      <c r="AW60" s="25" t="b">
        <v>0</v>
      </c>
      <c r="AX60" s="23" t="e">
        <v>#DIV/0!</v>
      </c>
      <c r="AY60" s="23" t="e">
        <v>#DIV/0!</v>
      </c>
      <c r="AZ60" s="23" t="e">
        <v>#DIV/0!</v>
      </c>
      <c r="BA60" s="23" t="e">
        <v>#DIV/0!</v>
      </c>
      <c r="BB60" s="25" t="s">
        <v>477</v>
      </c>
      <c r="BC60" s="23" t="s">
        <v>477</v>
      </c>
    </row>
    <row r="61" spans="1:55" ht="14.25" customHeight="1">
      <c r="A61" s="25" t="s">
        <v>145</v>
      </c>
      <c r="B61" s="23" t="s">
        <v>13</v>
      </c>
      <c r="C61" s="23" t="s">
        <v>93</v>
      </c>
      <c r="D61" s="23" t="s">
        <v>26</v>
      </c>
      <c r="F61" s="23" t="s">
        <v>34</v>
      </c>
      <c r="G61" s="25">
        <v>0.875</v>
      </c>
      <c r="H61" s="23">
        <v>7.4999999999999997E-2</v>
      </c>
      <c r="I61" s="23">
        <v>0.05</v>
      </c>
      <c r="K61" s="23">
        <v>1</v>
      </c>
      <c r="L61" s="25">
        <v>0.95</v>
      </c>
      <c r="M61" s="23">
        <v>0.1</v>
      </c>
      <c r="N61" s="23">
        <v>0.05</v>
      </c>
      <c r="P61" s="24">
        <v>1.1000000000000001</v>
      </c>
      <c r="Q61" s="23" t="s">
        <v>146</v>
      </c>
      <c r="R61" s="25" t="s">
        <v>542</v>
      </c>
      <c r="S61" s="133" t="s">
        <v>26</v>
      </c>
      <c r="T61" s="25" t="s">
        <v>473</v>
      </c>
      <c r="U61" s="25">
        <v>2</v>
      </c>
      <c r="V61" s="23" t="s">
        <v>24</v>
      </c>
      <c r="X61" s="25" t="s">
        <v>462</v>
      </c>
      <c r="Y61" s="23" t="s">
        <v>480</v>
      </c>
      <c r="Z61" s="23" t="s">
        <v>475</v>
      </c>
      <c r="AA61" s="25" t="s">
        <v>515</v>
      </c>
      <c r="AB61" s="132">
        <v>3.7499999999999999E-2</v>
      </c>
      <c r="AC61" s="132">
        <v>0.05</v>
      </c>
      <c r="AD61" s="132">
        <v>13.938372062500001</v>
      </c>
      <c r="AE61" s="132">
        <v>18.183901125000002</v>
      </c>
      <c r="AF61" s="25">
        <v>9.6928429999999999</v>
      </c>
      <c r="AG61" s="23">
        <v>4.245529062500001E-2</v>
      </c>
      <c r="AI61" s="25" t="s">
        <v>476</v>
      </c>
      <c r="AJ61" s="23" t="s">
        <v>477</v>
      </c>
      <c r="AK61" s="23" t="s">
        <v>477</v>
      </c>
      <c r="AL61" s="25" t="b">
        <v>0</v>
      </c>
      <c r="AM61" s="132" t="e">
        <v>#VALUE!</v>
      </c>
      <c r="AN61" s="132" t="e">
        <v>#VALUE!</v>
      </c>
      <c r="AO61" s="132" t="e">
        <v>#VALUE!</v>
      </c>
      <c r="AP61" s="132" t="e">
        <v>#VALUE!</v>
      </c>
      <c r="AQ61" s="25" t="s">
        <v>477</v>
      </c>
      <c r="AR61" s="23" t="s">
        <v>477</v>
      </c>
      <c r="AT61" s="25" t="s">
        <v>476</v>
      </c>
      <c r="AU61" s="23" t="s">
        <v>477</v>
      </c>
      <c r="AV61" s="23" t="s">
        <v>477</v>
      </c>
      <c r="AW61" s="25" t="b">
        <v>0</v>
      </c>
      <c r="AX61" s="132" t="e">
        <v>#DIV/0!</v>
      </c>
      <c r="AY61" s="132" t="e">
        <v>#DIV/0!</v>
      </c>
      <c r="AZ61" s="132" t="e">
        <v>#DIV/0!</v>
      </c>
      <c r="BA61" s="132" t="e">
        <v>#DIV/0!</v>
      </c>
      <c r="BB61" s="25" t="s">
        <v>477</v>
      </c>
      <c r="BC61" s="23" t="s">
        <v>477</v>
      </c>
    </row>
    <row r="62" spans="1:55" ht="14.25" customHeight="1">
      <c r="A62" s="25" t="s">
        <v>147</v>
      </c>
      <c r="B62" s="23" t="s">
        <v>13</v>
      </c>
      <c r="C62" s="23" t="s">
        <v>14</v>
      </c>
      <c r="D62" s="23" t="s">
        <v>26</v>
      </c>
      <c r="E62" s="23" t="s">
        <v>20</v>
      </c>
      <c r="F62" s="23" t="s">
        <v>15</v>
      </c>
      <c r="G62" s="25">
        <v>0.9</v>
      </c>
      <c r="H62" s="23">
        <v>7.4999999999999997E-2</v>
      </c>
      <c r="I62" s="23">
        <v>2.5000000000000001E-2</v>
      </c>
      <c r="K62" s="23">
        <v>1</v>
      </c>
      <c r="L62" s="25">
        <v>0.92500000000000004</v>
      </c>
      <c r="M62" s="23">
        <v>0.125</v>
      </c>
      <c r="N62" s="23">
        <v>0.05</v>
      </c>
      <c r="P62" s="24">
        <v>1.1000000000000001</v>
      </c>
      <c r="Q62" s="23" t="s">
        <v>139</v>
      </c>
      <c r="R62" s="25" t="s">
        <v>536</v>
      </c>
      <c r="S62" s="133" t="s">
        <v>26</v>
      </c>
      <c r="T62" s="25" t="s">
        <v>23</v>
      </c>
      <c r="U62" s="25">
        <v>1</v>
      </c>
      <c r="V62" s="23" t="s">
        <v>24</v>
      </c>
      <c r="W62" s="23" t="s">
        <v>24</v>
      </c>
      <c r="X62" s="25" t="s">
        <v>14</v>
      </c>
      <c r="Y62" s="23" t="s">
        <v>474</v>
      </c>
      <c r="Z62" s="23" t="s">
        <v>475</v>
      </c>
      <c r="AA62" s="25" t="b">
        <v>0</v>
      </c>
      <c r="AB62" s="132">
        <v>7.4999999999999997E-2</v>
      </c>
      <c r="AC62" s="132">
        <v>0.125</v>
      </c>
      <c r="AD62" s="132">
        <v>59.061277624999988</v>
      </c>
      <c r="AE62" s="132">
        <v>121.32514499999998</v>
      </c>
      <c r="AF62" s="25">
        <v>-3.2025897500000013</v>
      </c>
      <c r="AG62" s="23">
        <v>0.62263867374999993</v>
      </c>
      <c r="AI62" s="25" t="s">
        <v>476</v>
      </c>
      <c r="AJ62" s="23" t="s">
        <v>477</v>
      </c>
      <c r="AK62" s="23" t="s">
        <v>477</v>
      </c>
      <c r="AL62" s="25" t="b">
        <v>0</v>
      </c>
      <c r="AM62" s="132" t="e">
        <v>#VALUE!</v>
      </c>
      <c r="AN62" s="132" t="e">
        <v>#VALUE!</v>
      </c>
      <c r="AO62" s="132" t="e">
        <v>#VALUE!</v>
      </c>
      <c r="AP62" s="132" t="e">
        <v>#VALUE!</v>
      </c>
      <c r="AQ62" s="25" t="s">
        <v>477</v>
      </c>
      <c r="AR62" s="23" t="s">
        <v>477</v>
      </c>
      <c r="AT62" s="25" t="s">
        <v>476</v>
      </c>
      <c r="AU62" s="23" t="s">
        <v>477</v>
      </c>
      <c r="AV62" s="23" t="s">
        <v>477</v>
      </c>
      <c r="AW62" s="25" t="b">
        <v>0</v>
      </c>
      <c r="AX62" s="132" t="e">
        <v>#VALUE!</v>
      </c>
      <c r="AY62" s="132" t="e">
        <v>#VALUE!</v>
      </c>
      <c r="AZ62" s="132" t="e">
        <v>#VALUE!</v>
      </c>
      <c r="BA62" s="132" t="e">
        <v>#VALUE!</v>
      </c>
      <c r="BB62" s="25" t="s">
        <v>477</v>
      </c>
      <c r="BC62" s="23" t="s">
        <v>477</v>
      </c>
    </row>
    <row r="63" spans="1:55" ht="14.25" customHeight="1">
      <c r="A63" s="25" t="s">
        <v>148</v>
      </c>
      <c r="B63" s="23" t="s">
        <v>32</v>
      </c>
      <c r="C63" s="23" t="s">
        <v>18</v>
      </c>
      <c r="D63" s="23" t="s">
        <v>37</v>
      </c>
      <c r="F63" s="23" t="s">
        <v>21</v>
      </c>
      <c r="G63" s="25">
        <v>0.9</v>
      </c>
      <c r="H63" s="45">
        <v>0.05</v>
      </c>
      <c r="I63" s="45">
        <v>0.05</v>
      </c>
      <c r="K63" s="23">
        <v>1</v>
      </c>
      <c r="L63" s="25">
        <v>1</v>
      </c>
      <c r="M63" s="45">
        <v>0.15</v>
      </c>
      <c r="N63" s="45">
        <v>0.05</v>
      </c>
      <c r="P63" s="24">
        <v>1.2</v>
      </c>
      <c r="Q63" s="32" t="s">
        <v>142</v>
      </c>
      <c r="R63" s="25" t="s">
        <v>543</v>
      </c>
      <c r="S63" s="25" t="s">
        <v>483</v>
      </c>
      <c r="T63" s="25" t="s">
        <v>473</v>
      </c>
      <c r="U63" s="25">
        <v>1</v>
      </c>
      <c r="V63" s="23">
        <v>2</v>
      </c>
      <c r="X63" s="25" t="s">
        <v>18</v>
      </c>
      <c r="Y63" s="23" t="s">
        <v>480</v>
      </c>
      <c r="Z63" s="23" t="s">
        <v>475</v>
      </c>
      <c r="AA63" s="25" t="b">
        <v>0</v>
      </c>
      <c r="AB63" s="132">
        <v>0.05</v>
      </c>
      <c r="AC63" s="132">
        <v>0.15</v>
      </c>
      <c r="AD63" s="132">
        <v>25.193925469508628</v>
      </c>
      <c r="AE63" s="132">
        <v>56.46455488677762</v>
      </c>
      <c r="AF63" s="25">
        <v>-6.0767039477603646</v>
      </c>
      <c r="AG63" s="23">
        <v>0.31270629417268991</v>
      </c>
      <c r="AI63" s="25" t="s">
        <v>37</v>
      </c>
      <c r="AJ63" s="23" t="s">
        <v>480</v>
      </c>
      <c r="AK63" s="23" t="s">
        <v>475</v>
      </c>
      <c r="AL63" s="25" t="b">
        <v>0</v>
      </c>
      <c r="AM63" s="132">
        <v>2.5000000000000001E-2</v>
      </c>
      <c r="AN63" s="132">
        <v>2.5000000000000001E-2</v>
      </c>
      <c r="AO63" s="23">
        <v>54.49339767533823</v>
      </c>
      <c r="AP63" s="23">
        <v>54.49339767533823</v>
      </c>
      <c r="AQ63" s="25">
        <v>54.49339767533823</v>
      </c>
      <c r="AR63" s="23">
        <v>0</v>
      </c>
      <c r="AT63" s="25" t="s">
        <v>476</v>
      </c>
      <c r="AU63" s="23" t="s">
        <v>477</v>
      </c>
      <c r="AV63" s="23" t="s">
        <v>477</v>
      </c>
      <c r="AW63" s="25" t="b">
        <v>0</v>
      </c>
      <c r="AX63" s="132" t="e">
        <v>#DIV/0!</v>
      </c>
      <c r="AY63" s="132" t="e">
        <v>#DIV/0!</v>
      </c>
      <c r="AZ63" s="132" t="e">
        <v>#DIV/0!</v>
      </c>
      <c r="BA63" s="132" t="e">
        <v>#DIV/0!</v>
      </c>
      <c r="BB63" s="25" t="s">
        <v>477</v>
      </c>
      <c r="BC63" s="23" t="s">
        <v>477</v>
      </c>
    </row>
    <row r="64" spans="1:55" ht="14.25" customHeight="1">
      <c r="A64" s="7" t="s">
        <v>149</v>
      </c>
      <c r="B64" s="8" t="s">
        <v>1</v>
      </c>
      <c r="C64" s="8" t="s">
        <v>2</v>
      </c>
      <c r="D64" s="8" t="s">
        <v>3</v>
      </c>
      <c r="E64" s="8" t="s">
        <v>4</v>
      </c>
      <c r="F64" s="5" t="s">
        <v>5</v>
      </c>
      <c r="G64" s="7" t="s">
        <v>6</v>
      </c>
      <c r="H64" s="8" t="s">
        <v>7</v>
      </c>
      <c r="I64" s="8" t="s">
        <v>3</v>
      </c>
      <c r="J64" s="8" t="s">
        <v>4</v>
      </c>
      <c r="K64" s="8" t="s">
        <v>8</v>
      </c>
      <c r="L64" s="7" t="s">
        <v>6</v>
      </c>
      <c r="M64" s="8" t="s">
        <v>7</v>
      </c>
      <c r="N64" s="8" t="s">
        <v>3</v>
      </c>
      <c r="O64" s="8" t="s">
        <v>4</v>
      </c>
      <c r="P64" s="5" t="s">
        <v>8</v>
      </c>
      <c r="Q64" s="88" t="s">
        <v>468</v>
      </c>
      <c r="R64" s="7" t="s">
        <v>469</v>
      </c>
      <c r="S64" s="7" t="s">
        <v>470</v>
      </c>
      <c r="T64" s="7" t="s">
        <v>471</v>
      </c>
      <c r="U64" s="7"/>
      <c r="V64" s="8"/>
      <c r="W64" s="8"/>
      <c r="X64" s="7"/>
      <c r="Y64" s="8"/>
      <c r="Z64" s="8"/>
      <c r="AA64" s="7"/>
      <c r="AB64" s="132"/>
      <c r="AC64" s="132"/>
      <c r="AD64" s="132"/>
      <c r="AE64" s="132"/>
      <c r="AF64" s="7"/>
      <c r="AG64" s="8"/>
      <c r="AH64" s="8"/>
      <c r="AI64" s="7"/>
      <c r="AJ64" s="8"/>
      <c r="AK64" s="8"/>
      <c r="AL64" s="7"/>
      <c r="AM64" s="41"/>
      <c r="AN64" s="41"/>
      <c r="AO64" s="132"/>
      <c r="AP64" s="132"/>
      <c r="AQ64" s="7"/>
      <c r="AR64" s="8"/>
      <c r="AS64" s="8"/>
      <c r="AT64" s="7"/>
      <c r="AU64" s="8"/>
      <c r="AV64" s="8"/>
      <c r="AW64" s="7"/>
      <c r="AX64" s="132"/>
      <c r="AY64" s="132"/>
      <c r="AZ64" s="132"/>
      <c r="BA64" s="132"/>
      <c r="BB64" s="7" t="s">
        <v>477</v>
      </c>
      <c r="BC64" s="8" t="s">
        <v>477</v>
      </c>
    </row>
    <row r="65" spans="1:55" ht="14.25" customHeight="1">
      <c r="A65" s="25" t="s">
        <v>150</v>
      </c>
      <c r="B65" s="23" t="s">
        <v>13</v>
      </c>
      <c r="C65" s="23" t="s">
        <v>14</v>
      </c>
      <c r="D65" s="23" t="s">
        <v>50</v>
      </c>
      <c r="E65" s="23" t="s">
        <v>20</v>
      </c>
      <c r="F65" s="23" t="s">
        <v>21</v>
      </c>
      <c r="G65" s="25">
        <v>0.85</v>
      </c>
      <c r="H65" s="23">
        <v>0.05</v>
      </c>
      <c r="I65" s="23">
        <v>0.1</v>
      </c>
      <c r="K65" s="23">
        <v>1</v>
      </c>
      <c r="L65" s="25">
        <v>0.875</v>
      </c>
      <c r="M65" s="23">
        <v>7.4999999999999997E-2</v>
      </c>
      <c r="N65" s="23">
        <v>0.15</v>
      </c>
      <c r="P65" s="23">
        <v>1.0999999999999999</v>
      </c>
      <c r="Q65" s="15" t="s">
        <v>151</v>
      </c>
      <c r="R65" s="25" t="s">
        <v>472</v>
      </c>
      <c r="S65" s="25" t="s">
        <v>544</v>
      </c>
      <c r="T65" s="25" t="s">
        <v>23</v>
      </c>
      <c r="U65" s="25">
        <v>2</v>
      </c>
      <c r="V65" s="23">
        <v>2</v>
      </c>
      <c r="W65" s="23" t="s">
        <v>24</v>
      </c>
      <c r="X65" s="25" t="s">
        <v>14</v>
      </c>
      <c r="Y65" s="23" t="s">
        <v>474</v>
      </c>
      <c r="Z65" s="23" t="s">
        <v>475</v>
      </c>
      <c r="AA65" s="25" t="b">
        <v>0</v>
      </c>
      <c r="AB65" s="132">
        <v>2.5000000000000001E-2</v>
      </c>
      <c r="AC65" s="132">
        <v>3.7499999999999999E-2</v>
      </c>
      <c r="AD65" s="132">
        <v>16.235635765380255</v>
      </c>
      <c r="AE65" s="132">
        <v>25.54495246684365</v>
      </c>
      <c r="AF65" s="25">
        <v>6.9263190639168606</v>
      </c>
      <c r="AG65" s="23">
        <v>9.3093167014633951E-2</v>
      </c>
      <c r="AI65" s="25" t="s">
        <v>462</v>
      </c>
      <c r="AJ65" s="23" t="s">
        <v>480</v>
      </c>
      <c r="AK65" s="23" t="s">
        <v>475</v>
      </c>
      <c r="AL65" s="25" t="s">
        <v>481</v>
      </c>
      <c r="AM65" s="132">
        <v>0.05</v>
      </c>
      <c r="AN65" s="132">
        <v>7.4999999999999997E-2</v>
      </c>
      <c r="AO65" s="132">
        <v>18.183901125000002</v>
      </c>
      <c r="AP65" s="132">
        <v>26.169845750000004</v>
      </c>
      <c r="AQ65" s="25">
        <v>10.1979565</v>
      </c>
      <c r="AR65" s="23">
        <v>7.9859446250000021E-2</v>
      </c>
      <c r="AT65" s="25" t="s">
        <v>476</v>
      </c>
      <c r="AU65" s="23" t="s">
        <v>477</v>
      </c>
      <c r="AV65" s="23" t="s">
        <v>477</v>
      </c>
      <c r="AW65" s="25" t="b">
        <v>0</v>
      </c>
      <c r="AX65" s="132" t="e">
        <v>#VALUE!</v>
      </c>
      <c r="AY65" s="132" t="e">
        <v>#VALUE!</v>
      </c>
      <c r="AZ65" s="132" t="e">
        <v>#VALUE!</v>
      </c>
      <c r="BA65" s="132" t="e">
        <v>#VALUE!</v>
      </c>
      <c r="BB65" s="25" t="s">
        <v>477</v>
      </c>
      <c r="BC65" s="23" t="s">
        <v>477</v>
      </c>
    </row>
    <row r="66" spans="1:55" ht="14.25" customHeight="1">
      <c r="A66" s="25" t="s">
        <v>152</v>
      </c>
      <c r="B66" s="23" t="s">
        <v>13</v>
      </c>
      <c r="C66" s="23" t="s">
        <v>46</v>
      </c>
      <c r="D66" s="23" t="s">
        <v>27</v>
      </c>
      <c r="F66" s="23" t="s">
        <v>15</v>
      </c>
      <c r="G66" s="25">
        <v>0.82499999999999996</v>
      </c>
      <c r="H66" s="23">
        <v>0.125</v>
      </c>
      <c r="I66" s="23">
        <v>0.05</v>
      </c>
      <c r="K66" s="23">
        <v>1</v>
      </c>
      <c r="L66" s="25">
        <v>0.875</v>
      </c>
      <c r="M66" s="23">
        <v>0.15</v>
      </c>
      <c r="N66" s="23">
        <v>7.4999999999999997E-2</v>
      </c>
      <c r="P66" s="23">
        <v>1.0999999999999999</v>
      </c>
      <c r="Q66" s="23" t="s">
        <v>153</v>
      </c>
      <c r="R66" s="25" t="s">
        <v>545</v>
      </c>
      <c r="S66" s="133" t="s">
        <v>27</v>
      </c>
      <c r="T66" s="25" t="s">
        <v>473</v>
      </c>
      <c r="U66" s="25">
        <v>2</v>
      </c>
      <c r="V66" s="23" t="s">
        <v>24</v>
      </c>
      <c r="X66" s="25" t="s">
        <v>46</v>
      </c>
      <c r="Y66" s="23" t="s">
        <v>480</v>
      </c>
      <c r="Z66" s="23" t="s">
        <v>475</v>
      </c>
      <c r="AA66" s="25" t="b">
        <v>0</v>
      </c>
      <c r="AB66" s="132">
        <v>6.25E-2</v>
      </c>
      <c r="AC66" s="132">
        <v>7.4999999999999997E-2</v>
      </c>
      <c r="AD66" s="132">
        <v>11.092434037050857</v>
      </c>
      <c r="AE66" s="132">
        <v>13.284599625000002</v>
      </c>
      <c r="AF66" s="25">
        <v>8.9002684491017128</v>
      </c>
      <c r="AG66" s="23">
        <v>2.1921655879491447E-2</v>
      </c>
      <c r="AI66" s="25" t="s">
        <v>476</v>
      </c>
      <c r="AJ66" s="23" t="s">
        <v>477</v>
      </c>
      <c r="AK66" s="23" t="s">
        <v>477</v>
      </c>
      <c r="AL66" s="25" t="b">
        <v>0</v>
      </c>
      <c r="AM66" s="132" t="e">
        <v>#VALUE!</v>
      </c>
      <c r="AN66" s="132" t="e">
        <v>#VALUE!</v>
      </c>
      <c r="AO66" s="132" t="e">
        <v>#VALUE!</v>
      </c>
      <c r="AP66" s="132" t="e">
        <v>#VALUE!</v>
      </c>
      <c r="AQ66" s="25" t="s">
        <v>477</v>
      </c>
      <c r="AR66" s="23" t="s">
        <v>477</v>
      </c>
      <c r="AT66" s="25" t="s">
        <v>476</v>
      </c>
      <c r="AU66" s="23" t="s">
        <v>477</v>
      </c>
      <c r="AV66" s="23" t="s">
        <v>477</v>
      </c>
      <c r="AW66" s="25" t="b">
        <v>0</v>
      </c>
      <c r="AX66" s="132" t="e">
        <v>#DIV/0!</v>
      </c>
      <c r="AY66" s="132" t="e">
        <v>#DIV/0!</v>
      </c>
      <c r="AZ66" s="132" t="e">
        <v>#DIV/0!</v>
      </c>
      <c r="BA66" s="132" t="e">
        <v>#DIV/0!</v>
      </c>
      <c r="BB66" s="25" t="s">
        <v>477</v>
      </c>
      <c r="BC66" s="23" t="s">
        <v>477</v>
      </c>
    </row>
    <row r="67" spans="1:55" ht="14.25" customHeight="1">
      <c r="A67" s="25" t="s">
        <v>154</v>
      </c>
      <c r="B67" s="23" t="s">
        <v>13</v>
      </c>
      <c r="C67" s="23" t="s">
        <v>18</v>
      </c>
      <c r="D67" s="23" t="s">
        <v>93</v>
      </c>
      <c r="F67" s="23" t="s">
        <v>34</v>
      </c>
      <c r="G67" s="25">
        <v>0.82499999999999996</v>
      </c>
      <c r="H67" s="23">
        <v>0.1</v>
      </c>
      <c r="I67" s="23">
        <v>7.4999999999999997E-2</v>
      </c>
      <c r="K67" s="23">
        <v>0.99999999999999989</v>
      </c>
      <c r="L67" s="25">
        <v>0.875</v>
      </c>
      <c r="M67" s="23">
        <v>0.125</v>
      </c>
      <c r="N67" s="23">
        <v>0.1</v>
      </c>
      <c r="P67" s="23">
        <v>1.1000000000000001</v>
      </c>
      <c r="Q67" s="23" t="s">
        <v>155</v>
      </c>
      <c r="R67" s="25" t="s">
        <v>519</v>
      </c>
      <c r="S67" s="25" t="s">
        <v>546</v>
      </c>
      <c r="T67" s="25" t="s">
        <v>473</v>
      </c>
      <c r="U67" s="25">
        <v>2</v>
      </c>
      <c r="V67" s="23">
        <v>1</v>
      </c>
      <c r="X67" s="25" t="s">
        <v>18</v>
      </c>
      <c r="Y67" s="23" t="s">
        <v>480</v>
      </c>
      <c r="Z67" s="23" t="s">
        <v>475</v>
      </c>
      <c r="AA67" s="25" t="b">
        <v>0</v>
      </c>
      <c r="AB67" s="23">
        <v>0.05</v>
      </c>
      <c r="AC67" s="23">
        <v>6.25E-2</v>
      </c>
      <c r="AD67" s="23">
        <v>25.193925469508628</v>
      </c>
      <c r="AE67" s="23">
        <v>30.291290026058721</v>
      </c>
      <c r="AF67" s="25">
        <v>20.096560912958534</v>
      </c>
      <c r="AG67" s="23">
        <v>5.0973645565500936E-2</v>
      </c>
      <c r="AI67" s="25" t="s">
        <v>462</v>
      </c>
      <c r="AJ67" s="23" t="s">
        <v>480</v>
      </c>
      <c r="AK67" s="23" t="s">
        <v>475</v>
      </c>
      <c r="AL67" s="25" t="s">
        <v>515</v>
      </c>
      <c r="AM67" s="23">
        <v>7.4999999999999997E-2</v>
      </c>
      <c r="AN67" s="23">
        <v>0.1</v>
      </c>
      <c r="AO67" s="23">
        <v>18.3076451875</v>
      </c>
      <c r="AP67" s="23">
        <v>23.451113249999999</v>
      </c>
      <c r="AQ67" s="25">
        <v>13.164177125000002</v>
      </c>
      <c r="AR67" s="23">
        <v>5.1434680624999986E-2</v>
      </c>
      <c r="AT67" s="25" t="s">
        <v>476</v>
      </c>
      <c r="AU67" s="23" t="s">
        <v>477</v>
      </c>
      <c r="AV67" s="23" t="s">
        <v>477</v>
      </c>
      <c r="AW67" s="25" t="b">
        <v>0</v>
      </c>
      <c r="AX67" s="23" t="e">
        <v>#DIV/0!</v>
      </c>
      <c r="AY67" s="23" t="e">
        <v>#DIV/0!</v>
      </c>
      <c r="AZ67" s="23" t="e">
        <v>#DIV/0!</v>
      </c>
      <c r="BA67" s="23" t="e">
        <v>#DIV/0!</v>
      </c>
      <c r="BB67" s="25" t="s">
        <v>477</v>
      </c>
      <c r="BC67" s="23" t="s">
        <v>477</v>
      </c>
    </row>
    <row r="68" spans="1:55" ht="14.25" customHeight="1">
      <c r="A68" s="47" t="s">
        <v>156</v>
      </c>
      <c r="B68" s="45" t="s">
        <v>32</v>
      </c>
      <c r="C68" s="45" t="s">
        <v>33</v>
      </c>
      <c r="D68" s="45" t="s">
        <v>37</v>
      </c>
      <c r="E68" s="45" t="s">
        <v>26</v>
      </c>
      <c r="F68" s="45" t="s">
        <v>111</v>
      </c>
      <c r="G68" s="47">
        <v>0.82499999999999996</v>
      </c>
      <c r="H68" s="45">
        <v>0.05</v>
      </c>
      <c r="I68" s="45">
        <v>7.4999999999999997E-2</v>
      </c>
      <c r="J68" s="45">
        <v>0.05</v>
      </c>
      <c r="K68" s="45">
        <v>1</v>
      </c>
      <c r="L68" s="47">
        <v>0.9</v>
      </c>
      <c r="M68" s="45">
        <v>0.125</v>
      </c>
      <c r="N68" s="45">
        <v>7.4999999999999997E-2</v>
      </c>
      <c r="O68" s="45">
        <v>0.1</v>
      </c>
      <c r="P68" s="45">
        <v>1.2</v>
      </c>
      <c r="Q68" s="45" t="s">
        <v>157</v>
      </c>
      <c r="R68" s="47" t="s">
        <v>524</v>
      </c>
      <c r="S68" s="47" t="s">
        <v>483</v>
      </c>
      <c r="T68" s="133" t="s">
        <v>158</v>
      </c>
      <c r="U68" s="47">
        <v>2</v>
      </c>
      <c r="V68" s="45">
        <v>3</v>
      </c>
      <c r="W68" s="45" t="s">
        <v>24</v>
      </c>
      <c r="X68" s="47" t="s">
        <v>33</v>
      </c>
      <c r="Y68" s="45" t="s">
        <v>474</v>
      </c>
      <c r="Z68" s="45" t="s">
        <v>475</v>
      </c>
      <c r="AA68" s="47" t="b">
        <v>0</v>
      </c>
      <c r="AB68" s="132">
        <v>2.5000000000000001E-2</v>
      </c>
      <c r="AC68" s="132">
        <v>6.25E-2</v>
      </c>
      <c r="AD68" s="132">
        <v>4.4921442499999982</v>
      </c>
      <c r="AE68" s="132">
        <v>11.255776388144412</v>
      </c>
      <c r="AF68" s="47">
        <v>-2.2714878881444154</v>
      </c>
      <c r="AG68" s="45">
        <v>6.7636321381444139E-2</v>
      </c>
      <c r="AH68" s="45"/>
      <c r="AI68" s="47" t="s">
        <v>37</v>
      </c>
      <c r="AJ68" s="45" t="s">
        <v>480</v>
      </c>
      <c r="AK68" s="45" t="s">
        <v>475</v>
      </c>
      <c r="AL68" s="47" t="b">
        <v>0</v>
      </c>
      <c r="AM68" s="132">
        <v>2.4999999999999998E-2</v>
      </c>
      <c r="AN68" s="132">
        <v>2.4999999999999998E-2</v>
      </c>
      <c r="AO68" s="23">
        <v>54.49339767533823</v>
      </c>
      <c r="AP68" s="23">
        <v>54.49339767533823</v>
      </c>
      <c r="AQ68" s="47">
        <v>54.49339767533823</v>
      </c>
      <c r="AR68" s="45">
        <v>0</v>
      </c>
      <c r="AS68" s="45"/>
      <c r="AT68" s="47" t="s">
        <v>476</v>
      </c>
      <c r="AU68" s="45" t="s">
        <v>477</v>
      </c>
      <c r="AV68" s="45" t="s">
        <v>477</v>
      </c>
      <c r="AW68" s="47" t="b">
        <v>0</v>
      </c>
      <c r="AX68" s="132" t="e">
        <v>#VALUE!</v>
      </c>
      <c r="AY68" s="132" t="e">
        <v>#VALUE!</v>
      </c>
      <c r="AZ68" s="132" t="e">
        <v>#VALUE!</v>
      </c>
      <c r="BA68" s="132" t="e">
        <v>#VALUE!</v>
      </c>
      <c r="BB68" s="47" t="s">
        <v>477</v>
      </c>
      <c r="BC68" s="45" t="s">
        <v>477</v>
      </c>
    </row>
    <row r="69" spans="1:55" ht="14.25" customHeight="1">
      <c r="A69" s="18" t="s">
        <v>159</v>
      </c>
      <c r="B69" s="15" t="s">
        <v>13</v>
      </c>
      <c r="C69" s="15" t="s">
        <v>46</v>
      </c>
      <c r="D69" s="15" t="s">
        <v>50</v>
      </c>
      <c r="E69" s="15"/>
      <c r="F69" s="15" t="s">
        <v>21</v>
      </c>
      <c r="G69" s="18">
        <v>0.82499999999999996</v>
      </c>
      <c r="H69" s="15">
        <v>0.1</v>
      </c>
      <c r="I69" s="15">
        <v>7.4999999999999997E-2</v>
      </c>
      <c r="J69" s="15"/>
      <c r="K69" s="16">
        <v>0.99999999999999989</v>
      </c>
      <c r="L69" s="18">
        <v>0.875</v>
      </c>
      <c r="M69" s="15">
        <v>0.125</v>
      </c>
      <c r="N69" s="15">
        <v>0.1</v>
      </c>
      <c r="O69" s="15"/>
      <c r="P69" s="15">
        <v>1.1000000000000001</v>
      </c>
      <c r="Q69" s="15" t="s">
        <v>160</v>
      </c>
      <c r="R69" s="18" t="s">
        <v>547</v>
      </c>
      <c r="S69" s="18" t="s">
        <v>548</v>
      </c>
      <c r="T69" s="18" t="s">
        <v>473</v>
      </c>
      <c r="U69" s="18">
        <v>1</v>
      </c>
      <c r="V69" s="15">
        <v>2</v>
      </c>
      <c r="W69" s="15"/>
      <c r="X69" s="18" t="s">
        <v>46</v>
      </c>
      <c r="Y69" s="15" t="s">
        <v>480</v>
      </c>
      <c r="Z69" s="15" t="s">
        <v>475</v>
      </c>
      <c r="AA69" s="18" t="b">
        <v>0</v>
      </c>
      <c r="AB69" s="132">
        <v>0.1</v>
      </c>
      <c r="AC69" s="132">
        <v>0.125</v>
      </c>
      <c r="AD69" s="132">
        <v>17.632438123419504</v>
      </c>
      <c r="AE69" s="132">
        <v>21.934415799655632</v>
      </c>
      <c r="AF69" s="18">
        <v>13.330460447183377</v>
      </c>
      <c r="AG69" s="15">
        <v>4.3019776762361274E-2</v>
      </c>
      <c r="AH69" s="15"/>
      <c r="AI69" s="18" t="s">
        <v>462</v>
      </c>
      <c r="AJ69" s="15" t="s">
        <v>480</v>
      </c>
      <c r="AK69" s="15" t="s">
        <v>475</v>
      </c>
      <c r="AL69" s="18" t="s">
        <v>481</v>
      </c>
      <c r="AM69" s="132">
        <v>3.7499999999999999E-2</v>
      </c>
      <c r="AN69" s="132">
        <v>0.05</v>
      </c>
      <c r="AO69" s="132">
        <v>13.938372062500001</v>
      </c>
      <c r="AP69" s="132">
        <v>18.183901125000002</v>
      </c>
      <c r="AQ69" s="18">
        <v>9.6928429999999999</v>
      </c>
      <c r="AR69" s="15">
        <v>4.245529062500001E-2</v>
      </c>
      <c r="AS69" s="15"/>
      <c r="AT69" s="18" t="s">
        <v>476</v>
      </c>
      <c r="AU69" s="15" t="s">
        <v>477</v>
      </c>
      <c r="AV69" s="15" t="s">
        <v>477</v>
      </c>
      <c r="AW69" s="18" t="b">
        <v>0</v>
      </c>
      <c r="AX69" s="132" t="e">
        <v>#DIV/0!</v>
      </c>
      <c r="AY69" s="132" t="e">
        <v>#DIV/0!</v>
      </c>
      <c r="AZ69" s="132" t="e">
        <v>#DIV/0!</v>
      </c>
      <c r="BA69" s="132" t="e">
        <v>#DIV/0!</v>
      </c>
      <c r="BB69" s="18" t="s">
        <v>477</v>
      </c>
      <c r="BC69" s="15" t="s">
        <v>477</v>
      </c>
    </row>
    <row r="70" spans="1:55" ht="14.25" customHeight="1">
      <c r="A70" s="25" t="s">
        <v>161</v>
      </c>
      <c r="B70" s="23" t="s">
        <v>13</v>
      </c>
      <c r="C70" s="23" t="s">
        <v>33</v>
      </c>
      <c r="D70" s="23" t="s">
        <v>27</v>
      </c>
      <c r="E70" s="23" t="s">
        <v>20</v>
      </c>
      <c r="F70" s="23" t="s">
        <v>15</v>
      </c>
      <c r="G70" s="25">
        <v>0.82499999999999996</v>
      </c>
      <c r="H70" s="23">
        <v>0.125</v>
      </c>
      <c r="I70" s="23">
        <v>0.05</v>
      </c>
      <c r="K70" s="24">
        <v>1</v>
      </c>
      <c r="L70" s="25">
        <v>0.875</v>
      </c>
      <c r="M70" s="23">
        <v>0.15</v>
      </c>
      <c r="N70" s="23">
        <v>7.4999999999999997E-2</v>
      </c>
      <c r="P70" s="23">
        <v>1.0999999999999999</v>
      </c>
      <c r="Q70" s="23" t="s">
        <v>153</v>
      </c>
      <c r="R70" s="25" t="s">
        <v>549</v>
      </c>
      <c r="S70" s="133" t="s">
        <v>27</v>
      </c>
      <c r="T70" s="25" t="s">
        <v>23</v>
      </c>
      <c r="U70" s="25">
        <v>1</v>
      </c>
      <c r="V70" s="23" t="s">
        <v>24</v>
      </c>
      <c r="W70" s="23" t="s">
        <v>24</v>
      </c>
      <c r="X70" s="25" t="s">
        <v>33</v>
      </c>
      <c r="Y70" s="23" t="s">
        <v>474</v>
      </c>
      <c r="Z70" s="23" t="s">
        <v>475</v>
      </c>
      <c r="AA70" s="25" t="b">
        <v>0</v>
      </c>
      <c r="AB70" s="132">
        <v>0.125</v>
      </c>
      <c r="AC70" s="132">
        <v>0.15</v>
      </c>
      <c r="AD70" s="132">
        <v>22.684319000000002</v>
      </c>
      <c r="AE70" s="132">
        <v>27.274070963583757</v>
      </c>
      <c r="AF70" s="25">
        <v>18.094567036416247</v>
      </c>
      <c r="AG70" s="23">
        <v>4.5897519635837547E-2</v>
      </c>
      <c r="AI70" s="25" t="s">
        <v>476</v>
      </c>
      <c r="AJ70" s="23" t="s">
        <v>477</v>
      </c>
      <c r="AK70" s="23" t="s">
        <v>477</v>
      </c>
      <c r="AL70" s="25" t="b">
        <v>0</v>
      </c>
      <c r="AM70" s="132" t="e">
        <v>#VALUE!</v>
      </c>
      <c r="AN70" s="132" t="e">
        <v>#VALUE!</v>
      </c>
      <c r="AO70" s="132" t="e">
        <v>#VALUE!</v>
      </c>
      <c r="AP70" s="132" t="e">
        <v>#VALUE!</v>
      </c>
      <c r="AQ70" s="25" t="s">
        <v>477</v>
      </c>
      <c r="AR70" s="23" t="s">
        <v>477</v>
      </c>
      <c r="AT70" s="25" t="s">
        <v>476</v>
      </c>
      <c r="AU70" s="23" t="s">
        <v>477</v>
      </c>
      <c r="AV70" s="23" t="s">
        <v>477</v>
      </c>
      <c r="AW70" s="25" t="b">
        <v>0</v>
      </c>
      <c r="AX70" s="132" t="e">
        <v>#VALUE!</v>
      </c>
      <c r="AY70" s="132" t="e">
        <v>#VALUE!</v>
      </c>
      <c r="AZ70" s="132" t="e">
        <v>#VALUE!</v>
      </c>
      <c r="BA70" s="132" t="e">
        <v>#VALUE!</v>
      </c>
      <c r="BB70" s="25" t="s">
        <v>477</v>
      </c>
      <c r="BC70" s="23" t="s">
        <v>477</v>
      </c>
    </row>
    <row r="71" spans="1:55" ht="14.25" customHeight="1">
      <c r="A71" s="25" t="s">
        <v>162</v>
      </c>
      <c r="B71" s="23" t="s">
        <v>13</v>
      </c>
      <c r="C71" s="23" t="s">
        <v>18</v>
      </c>
      <c r="D71" s="23" t="s">
        <v>37</v>
      </c>
      <c r="F71" s="23" t="s">
        <v>34</v>
      </c>
      <c r="G71" s="47">
        <v>0.85</v>
      </c>
      <c r="H71" s="23">
        <v>0.1</v>
      </c>
      <c r="I71" s="45">
        <v>0.05</v>
      </c>
      <c r="K71" s="24">
        <v>1</v>
      </c>
      <c r="L71" s="47">
        <v>0.9</v>
      </c>
      <c r="M71" s="23">
        <v>0.15</v>
      </c>
      <c r="N71" s="45">
        <v>0.05</v>
      </c>
      <c r="P71" s="23">
        <v>1.1000000000000001</v>
      </c>
      <c r="Q71" s="45" t="s">
        <v>163</v>
      </c>
      <c r="R71" s="25" t="s">
        <v>526</v>
      </c>
      <c r="S71" s="25" t="s">
        <v>483</v>
      </c>
      <c r="T71" s="25" t="s">
        <v>473</v>
      </c>
      <c r="U71" s="25">
        <v>2</v>
      </c>
      <c r="V71" s="23">
        <v>2</v>
      </c>
      <c r="X71" s="25" t="s">
        <v>18</v>
      </c>
      <c r="Y71" s="23" t="s">
        <v>480</v>
      </c>
      <c r="Z71" s="23" t="s">
        <v>475</v>
      </c>
      <c r="AA71" s="25" t="b">
        <v>0</v>
      </c>
      <c r="AB71" s="132">
        <v>0.05</v>
      </c>
      <c r="AC71" s="132">
        <v>7.4999999999999997E-2</v>
      </c>
      <c r="AD71" s="132">
        <v>25.193925469508628</v>
      </c>
      <c r="AE71" s="132">
        <v>34.991153624999995</v>
      </c>
      <c r="AF71" s="25">
        <v>15.39669731401726</v>
      </c>
      <c r="AG71" s="23">
        <v>9.7972281554913679E-2</v>
      </c>
      <c r="AI71" s="25" t="s">
        <v>37</v>
      </c>
      <c r="AJ71" s="23" t="s">
        <v>480</v>
      </c>
      <c r="AK71" s="23" t="s">
        <v>475</v>
      </c>
      <c r="AL71" s="25" t="b">
        <v>0</v>
      </c>
      <c r="AM71" s="132">
        <v>2.5000000000000001E-2</v>
      </c>
      <c r="AN71" s="132">
        <v>2.5000000000000001E-2</v>
      </c>
      <c r="AO71" s="132">
        <v>54.49339767533823</v>
      </c>
      <c r="AP71" s="132">
        <v>54.49339767533823</v>
      </c>
      <c r="AQ71" s="25">
        <v>54.49339767533823</v>
      </c>
      <c r="AR71" s="23">
        <v>0</v>
      </c>
      <c r="AT71" s="25" t="s">
        <v>476</v>
      </c>
      <c r="AU71" s="23" t="s">
        <v>477</v>
      </c>
      <c r="AV71" s="23" t="s">
        <v>477</v>
      </c>
      <c r="AW71" s="25" t="b">
        <v>0</v>
      </c>
      <c r="AX71" s="132" t="e">
        <v>#DIV/0!</v>
      </c>
      <c r="AY71" s="132" t="e">
        <v>#DIV/0!</v>
      </c>
      <c r="AZ71" s="132" t="e">
        <v>#DIV/0!</v>
      </c>
      <c r="BA71" s="132" t="e">
        <v>#DIV/0!</v>
      </c>
      <c r="BB71" s="25" t="s">
        <v>477</v>
      </c>
      <c r="BC71" s="23" t="s">
        <v>477</v>
      </c>
    </row>
    <row r="72" spans="1:55" ht="14.25" customHeight="1">
      <c r="A72" s="34" t="s">
        <v>164</v>
      </c>
      <c r="B72" s="32" t="s">
        <v>32</v>
      </c>
      <c r="C72" s="32" t="s">
        <v>18</v>
      </c>
      <c r="D72" s="32" t="s">
        <v>124</v>
      </c>
      <c r="E72" s="32"/>
      <c r="F72" s="32" t="s">
        <v>111</v>
      </c>
      <c r="G72" s="34">
        <v>0.875</v>
      </c>
      <c r="H72" s="32">
        <v>7.4999999999999997E-2</v>
      </c>
      <c r="I72" s="32">
        <v>0.05</v>
      </c>
      <c r="J72" s="32"/>
      <c r="K72" s="33">
        <v>1</v>
      </c>
      <c r="L72" s="34">
        <v>0.9</v>
      </c>
      <c r="M72" s="32">
        <v>0.25</v>
      </c>
      <c r="N72" s="32">
        <v>0.05</v>
      </c>
      <c r="O72" s="32"/>
      <c r="P72" s="32">
        <v>1.2</v>
      </c>
      <c r="Q72" s="32" t="s">
        <v>165</v>
      </c>
      <c r="R72" s="34" t="s">
        <v>550</v>
      </c>
      <c r="S72" s="34" t="s">
        <v>125</v>
      </c>
      <c r="T72" s="34" t="s">
        <v>473</v>
      </c>
      <c r="U72" s="34">
        <v>2</v>
      </c>
      <c r="V72" s="32" t="s">
        <v>24</v>
      </c>
      <c r="W72" s="32"/>
      <c r="X72" s="34" t="s">
        <v>18</v>
      </c>
      <c r="Y72" s="32" t="s">
        <v>480</v>
      </c>
      <c r="Z72" s="32" t="s">
        <v>475</v>
      </c>
      <c r="AA72" s="34" t="b">
        <v>0</v>
      </c>
      <c r="AB72" s="132">
        <v>3.7499999999999999E-2</v>
      </c>
      <c r="AC72" s="132">
        <v>0.125</v>
      </c>
      <c r="AD72" s="132">
        <v>19.6809833224576</v>
      </c>
      <c r="AE72" s="132">
        <v>50.388411531608376</v>
      </c>
      <c r="AF72" s="34">
        <v>-11.026444886693177</v>
      </c>
      <c r="AG72" s="32">
        <v>0.30707428209150778</v>
      </c>
      <c r="AH72" s="32"/>
      <c r="AI72" s="34" t="s">
        <v>476</v>
      </c>
      <c r="AJ72" s="32" t="s">
        <v>477</v>
      </c>
      <c r="AK72" s="32" t="s">
        <v>477</v>
      </c>
      <c r="AL72" s="34" t="b">
        <v>0</v>
      </c>
      <c r="AM72" s="132" t="e">
        <v>#VALUE!</v>
      </c>
      <c r="AN72" s="132" t="e">
        <v>#VALUE!</v>
      </c>
      <c r="AO72" s="132" t="e">
        <v>#VALUE!</v>
      </c>
      <c r="AP72" s="132" t="e">
        <v>#VALUE!</v>
      </c>
      <c r="AQ72" s="34" t="s">
        <v>477</v>
      </c>
      <c r="AR72" s="32" t="s">
        <v>477</v>
      </c>
      <c r="AS72" s="32"/>
      <c r="AT72" s="34" t="s">
        <v>476</v>
      </c>
      <c r="AU72" s="32" t="s">
        <v>477</v>
      </c>
      <c r="AV72" s="32" t="s">
        <v>477</v>
      </c>
      <c r="AW72" s="34" t="b">
        <v>0</v>
      </c>
      <c r="AX72" s="132" t="e">
        <v>#DIV/0!</v>
      </c>
      <c r="AY72" s="132" t="e">
        <v>#DIV/0!</v>
      </c>
      <c r="AZ72" s="132" t="e">
        <v>#DIV/0!</v>
      </c>
      <c r="BA72" s="132" t="e">
        <v>#DIV/0!</v>
      </c>
      <c r="BB72" s="34" t="s">
        <v>477</v>
      </c>
      <c r="BC72" s="32" t="s">
        <v>477</v>
      </c>
    </row>
    <row r="73" spans="1:55" ht="14.25" customHeight="1">
      <c r="A73" s="25" t="s">
        <v>166</v>
      </c>
      <c r="B73" s="23" t="s">
        <v>13</v>
      </c>
      <c r="C73" s="23" t="s">
        <v>86</v>
      </c>
      <c r="D73" s="23" t="s">
        <v>124</v>
      </c>
      <c r="F73" s="23" t="s">
        <v>21</v>
      </c>
      <c r="G73" s="25">
        <v>0.82499999999999996</v>
      </c>
      <c r="H73" s="23">
        <v>0.125</v>
      </c>
      <c r="I73" s="23">
        <v>0.05</v>
      </c>
      <c r="K73" s="23">
        <v>1</v>
      </c>
      <c r="L73" s="25">
        <v>0.9</v>
      </c>
      <c r="M73" s="23">
        <v>0.15</v>
      </c>
      <c r="N73" s="23">
        <v>0.05</v>
      </c>
      <c r="P73" s="23">
        <v>1.1000000000000001</v>
      </c>
      <c r="Q73" s="23" t="s">
        <v>167</v>
      </c>
      <c r="R73" s="25" t="s">
        <v>551</v>
      </c>
      <c r="S73" s="25" t="s">
        <v>125</v>
      </c>
      <c r="T73" s="25" t="s">
        <v>473</v>
      </c>
      <c r="U73" s="25">
        <v>2</v>
      </c>
      <c r="V73" s="23" t="s">
        <v>24</v>
      </c>
      <c r="X73" s="25" t="s">
        <v>463</v>
      </c>
      <c r="Y73" s="23" t="s">
        <v>474</v>
      </c>
      <c r="Z73" s="23" t="s">
        <v>475</v>
      </c>
      <c r="AA73" s="25" t="s">
        <v>485</v>
      </c>
      <c r="AB73" s="132">
        <v>6.25E-2</v>
      </c>
      <c r="AC73" s="132">
        <v>7.4999999999999997E-2</v>
      </c>
      <c r="AD73" s="132">
        <v>10.937219375000003</v>
      </c>
      <c r="AE73" s="132">
        <v>13.09567037500001</v>
      </c>
      <c r="AF73" s="25">
        <v>8.7787683749999967</v>
      </c>
      <c r="AG73" s="23">
        <v>2.1584510000000067E-2</v>
      </c>
      <c r="AI73" s="25" t="s">
        <v>476</v>
      </c>
      <c r="AJ73" s="23" t="s">
        <v>477</v>
      </c>
      <c r="AK73" s="23" t="s">
        <v>477</v>
      </c>
      <c r="AL73" s="25" t="b">
        <v>0</v>
      </c>
      <c r="AM73" s="132" t="e">
        <v>#VALUE!</v>
      </c>
      <c r="AN73" s="132" t="e">
        <v>#VALUE!</v>
      </c>
      <c r="AO73" s="132" t="e">
        <v>#VALUE!</v>
      </c>
      <c r="AP73" s="132" t="e">
        <v>#VALUE!</v>
      </c>
      <c r="AQ73" s="25" t="s">
        <v>477</v>
      </c>
      <c r="AR73" s="23" t="s">
        <v>477</v>
      </c>
      <c r="AT73" s="25" t="s">
        <v>476</v>
      </c>
      <c r="AU73" s="23" t="s">
        <v>477</v>
      </c>
      <c r="AV73" s="23" t="s">
        <v>477</v>
      </c>
      <c r="AW73" s="25" t="b">
        <v>0</v>
      </c>
      <c r="AX73" s="132" t="e">
        <v>#DIV/0!</v>
      </c>
      <c r="AY73" s="132" t="e">
        <v>#DIV/0!</v>
      </c>
      <c r="AZ73" s="132" t="e">
        <v>#DIV/0!</v>
      </c>
      <c r="BA73" s="132" t="e">
        <v>#DIV/0!</v>
      </c>
      <c r="BB73" s="25" t="s">
        <v>477</v>
      </c>
      <c r="BC73" s="23" t="s">
        <v>477</v>
      </c>
    </row>
    <row r="74" spans="1:55" ht="14.25" customHeight="1">
      <c r="A74" s="25" t="s">
        <v>168</v>
      </c>
      <c r="B74" s="23" t="s">
        <v>13</v>
      </c>
      <c r="C74" s="23" t="s">
        <v>46</v>
      </c>
      <c r="D74" s="23" t="s">
        <v>37</v>
      </c>
      <c r="E74" s="23" t="s">
        <v>20</v>
      </c>
      <c r="F74" s="23" t="s">
        <v>15</v>
      </c>
      <c r="G74" s="25">
        <v>0.82499999999999996</v>
      </c>
      <c r="H74" s="23">
        <v>0.1</v>
      </c>
      <c r="I74" s="23">
        <v>7.4999999999999997E-2</v>
      </c>
      <c r="K74" s="23">
        <v>0.99999999999999989</v>
      </c>
      <c r="L74" s="25">
        <v>0.875</v>
      </c>
      <c r="M74" s="23">
        <v>0.15</v>
      </c>
      <c r="N74" s="23">
        <v>7.4999999999999997E-2</v>
      </c>
      <c r="P74" s="23">
        <v>1.0999999999999999</v>
      </c>
      <c r="Q74" s="23" t="s">
        <v>153</v>
      </c>
      <c r="R74" s="25" t="s">
        <v>552</v>
      </c>
      <c r="S74" s="25" t="s">
        <v>483</v>
      </c>
      <c r="T74" s="25" t="s">
        <v>23</v>
      </c>
      <c r="U74" s="25">
        <v>1</v>
      </c>
      <c r="V74" s="23">
        <v>3</v>
      </c>
      <c r="W74" s="23" t="s">
        <v>24</v>
      </c>
      <c r="X74" s="25" t="s">
        <v>46</v>
      </c>
      <c r="Y74" s="23" t="s">
        <v>480</v>
      </c>
      <c r="Z74" s="23" t="s">
        <v>475</v>
      </c>
      <c r="AA74" s="25" t="b">
        <v>0</v>
      </c>
      <c r="AB74" s="132">
        <v>0.1</v>
      </c>
      <c r="AC74" s="132">
        <v>0.15</v>
      </c>
      <c r="AD74" s="132">
        <v>17.632438123419504</v>
      </c>
      <c r="AE74" s="132">
        <v>26.192343128799255</v>
      </c>
      <c r="AF74" s="25">
        <v>9.0725331180397539</v>
      </c>
      <c r="AG74" s="23">
        <v>8.5599050053797504E-2</v>
      </c>
      <c r="AI74" s="25" t="s">
        <v>37</v>
      </c>
      <c r="AJ74" s="23" t="s">
        <v>480</v>
      </c>
      <c r="AK74" s="23" t="s">
        <v>475</v>
      </c>
      <c r="AL74" s="25" t="b">
        <v>0</v>
      </c>
      <c r="AM74" s="132">
        <v>2.4999999999999998E-2</v>
      </c>
      <c r="AN74" s="132">
        <v>2.4999999999999998E-2</v>
      </c>
      <c r="AO74" s="23">
        <v>54.49339767533823</v>
      </c>
      <c r="AP74" s="23">
        <v>54.49339767533823</v>
      </c>
      <c r="AQ74" s="25">
        <v>54.49339767533823</v>
      </c>
      <c r="AR74" s="23">
        <v>0</v>
      </c>
      <c r="AT74" s="25" t="s">
        <v>476</v>
      </c>
      <c r="AU74" s="23" t="s">
        <v>477</v>
      </c>
      <c r="AV74" s="23" t="s">
        <v>477</v>
      </c>
      <c r="AW74" s="25" t="b">
        <v>0</v>
      </c>
      <c r="AX74" s="132" t="e">
        <v>#VALUE!</v>
      </c>
      <c r="AY74" s="132" t="e">
        <v>#VALUE!</v>
      </c>
      <c r="AZ74" s="132" t="e">
        <v>#VALUE!</v>
      </c>
      <c r="BA74" s="132" t="e">
        <v>#VALUE!</v>
      </c>
      <c r="BB74" s="25" t="s">
        <v>477</v>
      </c>
      <c r="BC74" s="23" t="s">
        <v>477</v>
      </c>
    </row>
    <row r="75" spans="1:55" ht="14.25" customHeight="1">
      <c r="A75" s="25" t="s">
        <v>169</v>
      </c>
      <c r="B75" s="23" t="s">
        <v>13</v>
      </c>
      <c r="C75" s="23" t="s">
        <v>14</v>
      </c>
      <c r="D75" s="23" t="s">
        <v>18</v>
      </c>
      <c r="F75" s="23" t="s">
        <v>34</v>
      </c>
      <c r="G75" s="25">
        <v>0.85</v>
      </c>
      <c r="H75" s="23">
        <v>7.4999999999999997E-2</v>
      </c>
      <c r="I75" s="23">
        <v>7.4999999999999997E-2</v>
      </c>
      <c r="K75" s="23">
        <v>0.99999999999999989</v>
      </c>
      <c r="L75" s="25">
        <v>0.875</v>
      </c>
      <c r="M75" s="23">
        <v>0.15</v>
      </c>
      <c r="N75" s="23">
        <v>7.4999999999999997E-2</v>
      </c>
      <c r="P75" s="23">
        <v>1.0999999999999999</v>
      </c>
      <c r="Q75" s="23" t="s">
        <v>170</v>
      </c>
      <c r="R75" s="25" t="s">
        <v>553</v>
      </c>
      <c r="S75" s="25" t="s">
        <v>554</v>
      </c>
      <c r="T75" s="25" t="s">
        <v>473</v>
      </c>
      <c r="U75" s="25">
        <v>1</v>
      </c>
      <c r="V75" s="23">
        <v>2</v>
      </c>
      <c r="X75" s="25" t="s">
        <v>14</v>
      </c>
      <c r="Y75" s="23" t="s">
        <v>474</v>
      </c>
      <c r="Z75" s="23" t="s">
        <v>475</v>
      </c>
      <c r="AA75" s="25" t="b">
        <v>0</v>
      </c>
      <c r="AB75" s="132">
        <v>7.4999999999999997E-2</v>
      </c>
      <c r="AC75" s="132">
        <v>0.15</v>
      </c>
      <c r="AD75" s="132">
        <v>59.061277624999988</v>
      </c>
      <c r="AE75" s="132">
        <v>162.98694975927251</v>
      </c>
      <c r="AF75" s="25">
        <v>-44.864394509272515</v>
      </c>
      <c r="AG75" s="23">
        <v>1.0392567213427251</v>
      </c>
      <c r="AI75" s="25" t="s">
        <v>18</v>
      </c>
      <c r="AJ75" s="23" t="s">
        <v>480</v>
      </c>
      <c r="AK75" s="23" t="s">
        <v>475</v>
      </c>
      <c r="AL75" s="25" t="b">
        <v>0</v>
      </c>
      <c r="AM75" s="132">
        <v>3.7499999999999999E-2</v>
      </c>
      <c r="AN75" s="132">
        <v>3.7499999999999999E-2</v>
      </c>
      <c r="AO75" s="132">
        <v>19.6809833224576</v>
      </c>
      <c r="AP75" s="132">
        <v>19.6809833224576</v>
      </c>
      <c r="AQ75" s="25">
        <v>19.6809833224576</v>
      </c>
      <c r="AR75" s="23">
        <v>0</v>
      </c>
      <c r="AT75" s="25" t="s">
        <v>476</v>
      </c>
      <c r="AU75" s="23" t="s">
        <v>477</v>
      </c>
      <c r="AV75" s="23" t="s">
        <v>477</v>
      </c>
      <c r="AW75" s="25" t="b">
        <v>0</v>
      </c>
      <c r="AX75" s="132" t="e">
        <v>#DIV/0!</v>
      </c>
      <c r="AY75" s="132" t="e">
        <v>#DIV/0!</v>
      </c>
      <c r="AZ75" s="132" t="e">
        <v>#DIV/0!</v>
      </c>
      <c r="BA75" s="132" t="e">
        <v>#DIV/0!</v>
      </c>
      <c r="BB75" s="25" t="s">
        <v>477</v>
      </c>
      <c r="BC75" s="23" t="s">
        <v>477</v>
      </c>
    </row>
    <row r="76" spans="1:55" ht="14.25" customHeight="1">
      <c r="A76" s="25" t="s">
        <v>171</v>
      </c>
      <c r="B76" s="23" t="s">
        <v>32</v>
      </c>
      <c r="C76" s="23" t="s">
        <v>33</v>
      </c>
      <c r="D76" s="23" t="s">
        <v>50</v>
      </c>
      <c r="E76" s="23" t="s">
        <v>27</v>
      </c>
      <c r="F76" s="23" t="s">
        <v>111</v>
      </c>
      <c r="G76" s="25">
        <v>0.82499999999999996</v>
      </c>
      <c r="H76" s="23">
        <v>0.1</v>
      </c>
      <c r="I76" s="23">
        <v>0.05</v>
      </c>
      <c r="J76" s="23">
        <v>2.5000000000000001E-2</v>
      </c>
      <c r="K76" s="23">
        <v>1</v>
      </c>
      <c r="L76" s="25">
        <v>0.875</v>
      </c>
      <c r="M76" s="23">
        <v>0.15</v>
      </c>
      <c r="N76" s="23">
        <v>0.1</v>
      </c>
      <c r="O76" s="23">
        <v>7.4999999999999997E-2</v>
      </c>
      <c r="P76" s="23">
        <v>1.2</v>
      </c>
      <c r="Q76" s="23" t="s">
        <v>172</v>
      </c>
      <c r="R76" s="25" t="s">
        <v>500</v>
      </c>
      <c r="S76" s="25" t="s">
        <v>555</v>
      </c>
      <c r="T76" s="133" t="s">
        <v>173</v>
      </c>
      <c r="U76" s="25">
        <v>2</v>
      </c>
      <c r="V76" s="23">
        <v>2</v>
      </c>
      <c r="W76" s="23" t="s">
        <v>24</v>
      </c>
      <c r="X76" s="25" t="s">
        <v>33</v>
      </c>
      <c r="Y76" s="23" t="s">
        <v>474</v>
      </c>
      <c r="Z76" s="23" t="s">
        <v>475</v>
      </c>
      <c r="AA76" s="25" t="b">
        <v>0</v>
      </c>
      <c r="AB76" s="132">
        <v>0.05</v>
      </c>
      <c r="AC76" s="132">
        <v>7.4999999999999997E-2</v>
      </c>
      <c r="AD76" s="132">
        <v>9.0052472584420755</v>
      </c>
      <c r="AE76" s="132">
        <v>13.553633749999994</v>
      </c>
      <c r="AF76" s="25">
        <v>4.4568607668841569</v>
      </c>
      <c r="AG76" s="23">
        <v>4.5483864915579188E-2</v>
      </c>
      <c r="AI76" s="25" t="s">
        <v>462</v>
      </c>
      <c r="AJ76" s="23" t="s">
        <v>480</v>
      </c>
      <c r="AK76" s="23" t="s">
        <v>475</v>
      </c>
      <c r="AL76" s="25" t="s">
        <v>481</v>
      </c>
      <c r="AM76" s="132">
        <v>2.5000000000000001E-2</v>
      </c>
      <c r="AN76" s="132">
        <v>0.05</v>
      </c>
      <c r="AO76" s="132">
        <v>9.4908996250000008</v>
      </c>
      <c r="AP76" s="132">
        <v>18.183901125000002</v>
      </c>
      <c r="AQ76" s="25">
        <v>0.79789812499999968</v>
      </c>
      <c r="AR76" s="23">
        <v>8.6930015000000013E-2</v>
      </c>
      <c r="AT76" s="25" t="s">
        <v>476</v>
      </c>
      <c r="AU76" s="23" t="s">
        <v>477</v>
      </c>
      <c r="AV76" s="23" t="s">
        <v>477</v>
      </c>
      <c r="AW76" s="25" t="b">
        <v>0</v>
      </c>
      <c r="AX76" s="132" t="e">
        <v>#VALUE!</v>
      </c>
      <c r="AY76" s="132" t="e">
        <v>#VALUE!</v>
      </c>
      <c r="AZ76" s="132" t="e">
        <v>#VALUE!</v>
      </c>
      <c r="BA76" s="132" t="e">
        <v>#VALUE!</v>
      </c>
      <c r="BB76" s="25" t="s">
        <v>477</v>
      </c>
      <c r="BC76" s="23" t="s">
        <v>477</v>
      </c>
    </row>
    <row r="77" spans="1:55" ht="14.25" customHeight="1">
      <c r="A77" s="18" t="s">
        <v>174</v>
      </c>
      <c r="B77" s="15" t="s">
        <v>13</v>
      </c>
      <c r="C77" s="15" t="s">
        <v>50</v>
      </c>
      <c r="D77" s="15" t="s">
        <v>37</v>
      </c>
      <c r="E77" s="15" t="s">
        <v>20</v>
      </c>
      <c r="F77" s="15" t="s">
        <v>21</v>
      </c>
      <c r="G77" s="18">
        <v>0.82499999999999996</v>
      </c>
      <c r="H77" s="15">
        <v>0.1</v>
      </c>
      <c r="I77" s="15">
        <v>7.4999999999999997E-2</v>
      </c>
      <c r="J77" s="15"/>
      <c r="K77" s="15">
        <v>0.99999999999999989</v>
      </c>
      <c r="L77" s="18">
        <v>0.875</v>
      </c>
      <c r="M77" s="15">
        <v>0.15</v>
      </c>
      <c r="N77" s="15">
        <v>7.4999999999999997E-2</v>
      </c>
      <c r="O77" s="15"/>
      <c r="P77" s="15">
        <v>1.0999999999999999</v>
      </c>
      <c r="Q77" s="15" t="s">
        <v>160</v>
      </c>
      <c r="R77" s="18" t="s">
        <v>544</v>
      </c>
      <c r="S77" s="18" t="s">
        <v>483</v>
      </c>
      <c r="T77" s="18" t="s">
        <v>23</v>
      </c>
      <c r="U77" s="18">
        <v>2</v>
      </c>
      <c r="V77" s="15">
        <v>3</v>
      </c>
      <c r="W77" s="15" t="s">
        <v>24</v>
      </c>
      <c r="X77" s="18" t="s">
        <v>462</v>
      </c>
      <c r="Y77" s="15" t="s">
        <v>480</v>
      </c>
      <c r="Z77" s="15" t="s">
        <v>475</v>
      </c>
      <c r="AA77" s="18" t="s">
        <v>481</v>
      </c>
      <c r="AB77" s="132">
        <v>0.05</v>
      </c>
      <c r="AC77" s="132">
        <v>7.4999999999999997E-2</v>
      </c>
      <c r="AD77" s="132">
        <v>18.183901125000002</v>
      </c>
      <c r="AE77" s="132">
        <v>26.169845750000004</v>
      </c>
      <c r="AF77" s="18">
        <v>10.1979565</v>
      </c>
      <c r="AG77" s="15">
        <v>7.9859446250000021E-2</v>
      </c>
      <c r="AH77" s="15"/>
      <c r="AI77" s="18" t="s">
        <v>37</v>
      </c>
      <c r="AJ77" s="15" t="s">
        <v>480</v>
      </c>
      <c r="AK77" s="15" t="s">
        <v>475</v>
      </c>
      <c r="AL77" s="18" t="b">
        <v>0</v>
      </c>
      <c r="AM77" s="132">
        <v>2.4999999999999998E-2</v>
      </c>
      <c r="AN77" s="132">
        <v>2.4999999999999998E-2</v>
      </c>
      <c r="AO77" s="23">
        <v>54.49339767533823</v>
      </c>
      <c r="AP77" s="23">
        <v>54.49339767533823</v>
      </c>
      <c r="AQ77" s="18">
        <v>54.49339767533823</v>
      </c>
      <c r="AR77" s="15">
        <v>0</v>
      </c>
      <c r="AS77" s="15"/>
      <c r="AT77" s="18" t="s">
        <v>476</v>
      </c>
      <c r="AU77" s="15" t="s">
        <v>477</v>
      </c>
      <c r="AV77" s="15" t="s">
        <v>477</v>
      </c>
      <c r="AW77" s="18" t="b">
        <v>0</v>
      </c>
      <c r="AX77" s="132" t="e">
        <v>#VALUE!</v>
      </c>
      <c r="AY77" s="132" t="e">
        <v>#VALUE!</v>
      </c>
      <c r="AZ77" s="132" t="e">
        <v>#VALUE!</v>
      </c>
      <c r="BA77" s="132" t="e">
        <v>#VALUE!</v>
      </c>
      <c r="BB77" s="18" t="s">
        <v>477</v>
      </c>
      <c r="BC77" s="15" t="s">
        <v>477</v>
      </c>
    </row>
    <row r="78" spans="1:55" ht="14.25" customHeight="1">
      <c r="A78" s="25" t="s">
        <v>175</v>
      </c>
      <c r="B78" s="23" t="s">
        <v>13</v>
      </c>
      <c r="C78" s="23" t="s">
        <v>46</v>
      </c>
      <c r="D78" s="23" t="s">
        <v>124</v>
      </c>
      <c r="F78" s="23" t="s">
        <v>15</v>
      </c>
      <c r="G78" s="25">
        <v>0.82499999999999996</v>
      </c>
      <c r="H78" s="23">
        <v>0.125</v>
      </c>
      <c r="I78" s="23">
        <v>0.05</v>
      </c>
      <c r="K78" s="23">
        <v>1</v>
      </c>
      <c r="L78" s="25">
        <v>0.9</v>
      </c>
      <c r="M78" s="23">
        <v>0.15</v>
      </c>
      <c r="N78" s="23">
        <v>0.05</v>
      </c>
      <c r="P78" s="23">
        <v>1.1000000000000001</v>
      </c>
      <c r="Q78" s="23" t="s">
        <v>176</v>
      </c>
      <c r="R78" s="25" t="s">
        <v>545</v>
      </c>
      <c r="S78" s="25" t="s">
        <v>125</v>
      </c>
      <c r="T78" s="25" t="s">
        <v>473</v>
      </c>
      <c r="U78" s="25">
        <v>2</v>
      </c>
      <c r="V78" s="23" t="s">
        <v>24</v>
      </c>
      <c r="X78" s="25" t="s">
        <v>46</v>
      </c>
      <c r="Y78" s="23" t="s">
        <v>480</v>
      </c>
      <c r="Z78" s="23" t="s">
        <v>475</v>
      </c>
      <c r="AA78" s="25" t="b">
        <v>0</v>
      </c>
      <c r="AB78" s="132">
        <v>6.25E-2</v>
      </c>
      <c r="AC78" s="132">
        <v>7.4999999999999997E-2</v>
      </c>
      <c r="AD78" s="132">
        <v>11.092434037050857</v>
      </c>
      <c r="AE78" s="132">
        <v>13.284599625000002</v>
      </c>
      <c r="AF78" s="25">
        <v>8.9002684491017128</v>
      </c>
      <c r="AG78" s="23">
        <v>2.1921655879491447E-2</v>
      </c>
      <c r="AI78" s="25" t="s">
        <v>476</v>
      </c>
      <c r="AJ78" s="23" t="s">
        <v>477</v>
      </c>
      <c r="AK78" s="23" t="s">
        <v>477</v>
      </c>
      <c r="AL78" s="25" t="b">
        <v>0</v>
      </c>
      <c r="AM78" s="132" t="e">
        <v>#VALUE!</v>
      </c>
      <c r="AN78" s="132" t="e">
        <v>#VALUE!</v>
      </c>
      <c r="AO78" s="132" t="e">
        <v>#VALUE!</v>
      </c>
      <c r="AP78" s="132" t="e">
        <v>#VALUE!</v>
      </c>
      <c r="AQ78" s="25" t="s">
        <v>477</v>
      </c>
      <c r="AR78" s="23" t="s">
        <v>477</v>
      </c>
      <c r="AT78" s="25" t="s">
        <v>476</v>
      </c>
      <c r="AU78" s="23" t="s">
        <v>477</v>
      </c>
      <c r="AV78" s="23" t="s">
        <v>477</v>
      </c>
      <c r="AW78" s="25" t="b">
        <v>0</v>
      </c>
      <c r="AX78" s="132" t="e">
        <v>#DIV/0!</v>
      </c>
      <c r="AY78" s="132" t="e">
        <v>#DIV/0!</v>
      </c>
      <c r="AZ78" s="132" t="e">
        <v>#DIV/0!</v>
      </c>
      <c r="BA78" s="132" t="e">
        <v>#DIV/0!</v>
      </c>
      <c r="BB78" s="25" t="s">
        <v>477</v>
      </c>
      <c r="BC78" s="23" t="s">
        <v>477</v>
      </c>
    </row>
    <row r="79" spans="1:55" ht="14.25" customHeight="1">
      <c r="A79" s="25" t="s">
        <v>177</v>
      </c>
      <c r="B79" s="23" t="s">
        <v>13</v>
      </c>
      <c r="C79" s="23" t="s">
        <v>18</v>
      </c>
      <c r="D79" s="23" t="s">
        <v>93</v>
      </c>
      <c r="F79" s="23" t="s">
        <v>34</v>
      </c>
      <c r="G79" s="25">
        <v>0.82499999999999996</v>
      </c>
      <c r="H79" s="23">
        <v>0.1</v>
      </c>
      <c r="I79" s="23">
        <v>7.4999999999999997E-2</v>
      </c>
      <c r="K79" s="23">
        <v>0.99999999999999989</v>
      </c>
      <c r="L79" s="25">
        <v>0.875</v>
      </c>
      <c r="M79" s="23">
        <v>0.125</v>
      </c>
      <c r="N79" s="23">
        <v>0.1</v>
      </c>
      <c r="P79" s="23">
        <v>1.1000000000000001</v>
      </c>
      <c r="Q79" s="23" t="s">
        <v>155</v>
      </c>
      <c r="R79" s="25" t="s">
        <v>519</v>
      </c>
      <c r="S79" s="25" t="s">
        <v>556</v>
      </c>
      <c r="T79" s="25" t="s">
        <v>473</v>
      </c>
      <c r="U79" s="25">
        <v>2</v>
      </c>
      <c r="V79" s="23">
        <v>2</v>
      </c>
      <c r="X79" s="25" t="s">
        <v>18</v>
      </c>
      <c r="Y79" s="23" t="s">
        <v>480</v>
      </c>
      <c r="Z79" s="23" t="s">
        <v>475</v>
      </c>
      <c r="AA79" s="25" t="b">
        <v>0</v>
      </c>
      <c r="AB79" s="23">
        <v>0.05</v>
      </c>
      <c r="AC79" s="23">
        <v>6.25E-2</v>
      </c>
      <c r="AD79" s="23">
        <v>25.193925469508628</v>
      </c>
      <c r="AE79" s="23">
        <v>30.291290026058721</v>
      </c>
      <c r="AF79" s="25">
        <v>20.096560912958534</v>
      </c>
      <c r="AG79" s="23">
        <v>5.0973645565500936E-2</v>
      </c>
      <c r="AI79" s="25" t="s">
        <v>462</v>
      </c>
      <c r="AJ79" s="23" t="s">
        <v>480</v>
      </c>
      <c r="AK79" s="23" t="s">
        <v>475</v>
      </c>
      <c r="AL79" s="25" t="s">
        <v>515</v>
      </c>
      <c r="AM79" s="23">
        <v>3.7499999999999999E-2</v>
      </c>
      <c r="AN79" s="23">
        <v>0.05</v>
      </c>
      <c r="AO79" s="23">
        <v>9.7501028749999925</v>
      </c>
      <c r="AP79" s="23">
        <v>12.731468999999999</v>
      </c>
      <c r="AQ79" s="25">
        <v>6.7687367499999862</v>
      </c>
      <c r="AR79" s="23">
        <v>2.9813661250000064E-2</v>
      </c>
      <c r="AT79" s="25" t="s">
        <v>476</v>
      </c>
      <c r="AU79" s="23" t="s">
        <v>477</v>
      </c>
      <c r="AV79" s="23" t="s">
        <v>477</v>
      </c>
      <c r="AW79" s="25" t="b">
        <v>0</v>
      </c>
      <c r="AX79" s="23" t="e">
        <v>#DIV/0!</v>
      </c>
      <c r="AY79" s="23" t="e">
        <v>#DIV/0!</v>
      </c>
      <c r="AZ79" s="23" t="e">
        <v>#DIV/0!</v>
      </c>
      <c r="BA79" s="23" t="e">
        <v>#DIV/0!</v>
      </c>
      <c r="BB79" s="25" t="s">
        <v>477</v>
      </c>
      <c r="BC79" s="23" t="s">
        <v>477</v>
      </c>
    </row>
    <row r="80" spans="1:55" ht="14.25" customHeight="1">
      <c r="A80" s="34" t="s">
        <v>178</v>
      </c>
      <c r="B80" s="32" t="s">
        <v>32</v>
      </c>
      <c r="C80" s="32" t="s">
        <v>33</v>
      </c>
      <c r="D80" s="32" t="s">
        <v>179</v>
      </c>
      <c r="E80" s="32"/>
      <c r="F80" s="32" t="s">
        <v>111</v>
      </c>
      <c r="G80" s="34">
        <v>0.82499999999999996</v>
      </c>
      <c r="H80" s="32">
        <v>7.4999999999999997E-2</v>
      </c>
      <c r="I80" s="32">
        <v>0.1</v>
      </c>
      <c r="J80" s="32"/>
      <c r="K80" s="32">
        <v>0.99999999999999989</v>
      </c>
      <c r="L80" s="34">
        <v>0.9</v>
      </c>
      <c r="M80" s="32">
        <v>0.2</v>
      </c>
      <c r="N80" s="32">
        <v>0.1</v>
      </c>
      <c r="O80" s="32"/>
      <c r="P80" s="32">
        <v>1.2000000000000002</v>
      </c>
      <c r="Q80" s="32" t="s">
        <v>157</v>
      </c>
      <c r="R80" s="34" t="s">
        <v>557</v>
      </c>
      <c r="S80" s="34" t="s">
        <v>558</v>
      </c>
      <c r="T80" s="34" t="s">
        <v>473</v>
      </c>
      <c r="U80" s="34">
        <v>2</v>
      </c>
      <c r="V80" s="32">
        <v>1</v>
      </c>
      <c r="W80" s="32"/>
      <c r="X80" s="34" t="s">
        <v>33</v>
      </c>
      <c r="Y80" s="32" t="s">
        <v>474</v>
      </c>
      <c r="Z80" s="32" t="s">
        <v>475</v>
      </c>
      <c r="AA80" s="34" t="b">
        <v>0</v>
      </c>
      <c r="AB80" s="23">
        <v>3.7499999999999999E-2</v>
      </c>
      <c r="AC80" s="23">
        <v>0.1</v>
      </c>
      <c r="AD80" s="23">
        <v>6.7381175168910126</v>
      </c>
      <c r="AE80" s="23">
        <v>18.105586624999997</v>
      </c>
      <c r="AF80" s="34">
        <v>-4.6293515912179721</v>
      </c>
      <c r="AG80" s="32">
        <v>0.11367469108108985</v>
      </c>
      <c r="AH80" s="32"/>
      <c r="AI80" s="34" t="s">
        <v>463</v>
      </c>
      <c r="AJ80" s="32" t="s">
        <v>474</v>
      </c>
      <c r="AK80" s="32" t="s">
        <v>475</v>
      </c>
      <c r="AL80" s="34" t="s">
        <v>485</v>
      </c>
      <c r="AM80" s="23">
        <v>0.1</v>
      </c>
      <c r="AN80" s="23">
        <v>0.1</v>
      </c>
      <c r="AO80" s="23">
        <v>17.3962213125</v>
      </c>
      <c r="AP80" s="23">
        <v>17.3962213125</v>
      </c>
      <c r="AQ80" s="34">
        <v>17.3962213125</v>
      </c>
      <c r="AR80" s="32">
        <v>0</v>
      </c>
      <c r="AS80" s="32"/>
      <c r="AT80" s="34" t="s">
        <v>476</v>
      </c>
      <c r="AU80" s="32" t="s">
        <v>477</v>
      </c>
      <c r="AV80" s="32" t="s">
        <v>477</v>
      </c>
      <c r="AW80" s="34" t="b">
        <v>0</v>
      </c>
      <c r="AX80" s="23" t="e">
        <v>#DIV/0!</v>
      </c>
      <c r="AY80" s="23" t="e">
        <v>#DIV/0!</v>
      </c>
      <c r="AZ80" s="23" t="e">
        <v>#DIV/0!</v>
      </c>
      <c r="BA80" s="23" t="e">
        <v>#DIV/0!</v>
      </c>
      <c r="BB80" s="34" t="s">
        <v>477</v>
      </c>
      <c r="BC80" s="32" t="s">
        <v>477</v>
      </c>
    </row>
    <row r="81" spans="1:55" ht="14.25" customHeight="1">
      <c r="A81" s="18" t="s">
        <v>180</v>
      </c>
      <c r="B81" s="15" t="s">
        <v>13</v>
      </c>
      <c r="C81" s="15" t="s">
        <v>33</v>
      </c>
      <c r="D81" s="15" t="s">
        <v>124</v>
      </c>
      <c r="E81" s="15"/>
      <c r="F81" s="15" t="s">
        <v>21</v>
      </c>
      <c r="G81" s="35">
        <v>0.85</v>
      </c>
      <c r="H81" s="15">
        <v>0.1</v>
      </c>
      <c r="I81" s="36">
        <v>0.05</v>
      </c>
      <c r="J81" s="15"/>
      <c r="K81" s="15">
        <v>1</v>
      </c>
      <c r="L81" s="35">
        <v>0.9</v>
      </c>
      <c r="M81" s="15">
        <v>0.15</v>
      </c>
      <c r="N81" s="36">
        <v>0.05</v>
      </c>
      <c r="O81" s="15"/>
      <c r="P81" s="15">
        <v>1.1000000000000001</v>
      </c>
      <c r="Q81" s="45" t="s">
        <v>181</v>
      </c>
      <c r="R81" s="18" t="s">
        <v>500</v>
      </c>
      <c r="S81" s="18" t="s">
        <v>125</v>
      </c>
      <c r="T81" s="18" t="s">
        <v>473</v>
      </c>
      <c r="U81" s="18">
        <v>2</v>
      </c>
      <c r="V81" s="15" t="s">
        <v>24</v>
      </c>
      <c r="W81" s="15"/>
      <c r="X81" s="18" t="s">
        <v>33</v>
      </c>
      <c r="Y81" s="15" t="s">
        <v>474</v>
      </c>
      <c r="Z81" s="15" t="s">
        <v>475</v>
      </c>
      <c r="AA81" s="18" t="b">
        <v>0</v>
      </c>
      <c r="AB81" s="23">
        <v>0.05</v>
      </c>
      <c r="AC81" s="23">
        <v>7.4999999999999997E-2</v>
      </c>
      <c r="AD81" s="23">
        <v>9.0052472584420755</v>
      </c>
      <c r="AE81" s="23">
        <v>13.553633749999994</v>
      </c>
      <c r="AF81" s="18">
        <v>4.4568607668841569</v>
      </c>
      <c r="AG81" s="15">
        <v>4.5483864915579188E-2</v>
      </c>
      <c r="AH81" s="15"/>
      <c r="AI81" s="18" t="s">
        <v>476</v>
      </c>
      <c r="AJ81" s="15" t="s">
        <v>477</v>
      </c>
      <c r="AK81" s="15" t="s">
        <v>477</v>
      </c>
      <c r="AL81" s="18" t="b">
        <v>0</v>
      </c>
      <c r="AM81" s="23" t="e">
        <v>#VALUE!</v>
      </c>
      <c r="AN81" s="23" t="e">
        <v>#VALUE!</v>
      </c>
      <c r="AO81" s="23" t="e">
        <v>#VALUE!</v>
      </c>
      <c r="AP81" s="23" t="e">
        <v>#VALUE!</v>
      </c>
      <c r="AQ81" s="18" t="s">
        <v>477</v>
      </c>
      <c r="AR81" s="15" t="s">
        <v>477</v>
      </c>
      <c r="AS81" s="15"/>
      <c r="AT81" s="18" t="s">
        <v>476</v>
      </c>
      <c r="AU81" s="15" t="s">
        <v>477</v>
      </c>
      <c r="AV81" s="15" t="s">
        <v>477</v>
      </c>
      <c r="AW81" s="18" t="b">
        <v>0</v>
      </c>
      <c r="AX81" s="23" t="e">
        <v>#DIV/0!</v>
      </c>
      <c r="AY81" s="23" t="e">
        <v>#DIV/0!</v>
      </c>
      <c r="AZ81" s="23" t="e">
        <v>#DIV/0!</v>
      </c>
      <c r="BA81" s="23" t="e">
        <v>#DIV/0!</v>
      </c>
      <c r="BB81" s="18" t="s">
        <v>477</v>
      </c>
      <c r="BC81" s="15" t="s">
        <v>477</v>
      </c>
    </row>
    <row r="82" spans="1:55" ht="14.25" customHeight="1">
      <c r="A82" s="25" t="s">
        <v>182</v>
      </c>
      <c r="B82" s="23" t="s">
        <v>13</v>
      </c>
      <c r="C82" s="23" t="s">
        <v>46</v>
      </c>
      <c r="D82" s="23" t="s">
        <v>183</v>
      </c>
      <c r="F82" s="23" t="s">
        <v>15</v>
      </c>
      <c r="G82" s="25">
        <v>0.82499999999999996</v>
      </c>
      <c r="H82" s="23">
        <v>0.1</v>
      </c>
      <c r="I82" s="23">
        <v>7.4999999999999997E-2</v>
      </c>
      <c r="K82" s="23">
        <v>0.99999999999999989</v>
      </c>
      <c r="L82" s="25">
        <v>0.875</v>
      </c>
      <c r="M82" s="23">
        <v>0.1</v>
      </c>
      <c r="N82" s="23">
        <v>0.125</v>
      </c>
      <c r="P82" s="23">
        <v>1.1000000000000001</v>
      </c>
      <c r="Q82" s="23" t="s">
        <v>153</v>
      </c>
      <c r="R82" s="25" t="s">
        <v>559</v>
      </c>
      <c r="S82" s="25" t="s">
        <v>560</v>
      </c>
      <c r="T82" s="25" t="s">
        <v>473</v>
      </c>
      <c r="U82" s="25">
        <v>1</v>
      </c>
      <c r="V82" s="23">
        <v>2</v>
      </c>
      <c r="X82" s="25" t="s">
        <v>46</v>
      </c>
      <c r="Y82" s="23" t="s">
        <v>480</v>
      </c>
      <c r="Z82" s="23" t="s">
        <v>475</v>
      </c>
      <c r="AA82" s="25" t="b">
        <v>0</v>
      </c>
      <c r="AB82" s="23">
        <v>0.1</v>
      </c>
      <c r="AC82" s="23">
        <v>0.1</v>
      </c>
      <c r="AD82" s="23">
        <v>17.632438123419504</v>
      </c>
      <c r="AE82" s="23">
        <v>17.632438123419504</v>
      </c>
      <c r="AF82" s="25">
        <v>17.632438123419504</v>
      </c>
      <c r="AG82" s="23">
        <v>0</v>
      </c>
      <c r="AI82" s="25" t="s">
        <v>462</v>
      </c>
      <c r="AJ82" s="23" t="s">
        <v>480</v>
      </c>
      <c r="AK82" s="23" t="s">
        <v>475</v>
      </c>
      <c r="AL82" s="25" t="s">
        <v>481</v>
      </c>
      <c r="AM82" s="23">
        <v>3.7499999999999999E-2</v>
      </c>
      <c r="AN82" s="23">
        <v>6.25E-2</v>
      </c>
      <c r="AO82" s="23">
        <v>13.938372062500001</v>
      </c>
      <c r="AP82" s="23">
        <v>22.254225937499996</v>
      </c>
      <c r="AQ82" s="25">
        <v>5.6225181875000061</v>
      </c>
      <c r="AR82" s="23">
        <v>8.3158538749999955E-2</v>
      </c>
      <c r="AT82" s="25" t="s">
        <v>476</v>
      </c>
      <c r="AU82" s="23" t="s">
        <v>477</v>
      </c>
      <c r="AV82" s="23" t="s">
        <v>477</v>
      </c>
      <c r="AW82" s="25" t="b">
        <v>0</v>
      </c>
      <c r="AX82" s="23" t="e">
        <v>#DIV/0!</v>
      </c>
      <c r="AY82" s="23" t="e">
        <v>#DIV/0!</v>
      </c>
      <c r="AZ82" s="23" t="e">
        <v>#DIV/0!</v>
      </c>
      <c r="BA82" s="23" t="e">
        <v>#DIV/0!</v>
      </c>
      <c r="BB82" s="25" t="s">
        <v>477</v>
      </c>
      <c r="BC82" s="23" t="s">
        <v>477</v>
      </c>
    </row>
    <row r="83" spans="1:55" ht="14.25" customHeight="1">
      <c r="A83" s="25" t="s">
        <v>184</v>
      </c>
      <c r="B83" s="23" t="s">
        <v>13</v>
      </c>
      <c r="C83" s="23" t="s">
        <v>93</v>
      </c>
      <c r="D83" s="23" t="s">
        <v>27</v>
      </c>
      <c r="E83" s="23" t="s">
        <v>20</v>
      </c>
      <c r="F83" s="23" t="s">
        <v>34</v>
      </c>
      <c r="G83" s="25">
        <v>0.82499999999999996</v>
      </c>
      <c r="H83" s="23">
        <v>0.125</v>
      </c>
      <c r="I83" s="23">
        <v>0.05</v>
      </c>
      <c r="K83" s="23">
        <v>1</v>
      </c>
      <c r="L83" s="25">
        <v>0.875</v>
      </c>
      <c r="M83" s="23">
        <v>0.125</v>
      </c>
      <c r="N83" s="23">
        <v>0.1</v>
      </c>
      <c r="P83" s="23">
        <v>1.1000000000000001</v>
      </c>
      <c r="Q83" s="23" t="s">
        <v>155</v>
      </c>
      <c r="R83" s="25" t="s">
        <v>561</v>
      </c>
      <c r="S83" s="133" t="s">
        <v>27</v>
      </c>
      <c r="T83" s="25" t="s">
        <v>23</v>
      </c>
      <c r="U83" s="25">
        <v>2</v>
      </c>
      <c r="V83" s="23" t="s">
        <v>24</v>
      </c>
      <c r="W83" s="23" t="s">
        <v>24</v>
      </c>
      <c r="X83" s="25" t="s">
        <v>462</v>
      </c>
      <c r="Y83" s="23" t="s">
        <v>480</v>
      </c>
      <c r="Z83" s="23" t="s">
        <v>475</v>
      </c>
      <c r="AA83" s="25" t="s">
        <v>515</v>
      </c>
      <c r="AB83" s="23">
        <v>6.25E-2</v>
      </c>
      <c r="AC83" s="23">
        <v>6.25E-2</v>
      </c>
      <c r="AD83" s="23">
        <v>15.58446099999999</v>
      </c>
      <c r="AE83" s="23">
        <v>15.58446099999999</v>
      </c>
      <c r="AF83" s="25">
        <v>15.58446099999999</v>
      </c>
      <c r="AG83" s="23">
        <v>0</v>
      </c>
      <c r="AI83" s="25" t="s">
        <v>476</v>
      </c>
      <c r="AJ83" s="23" t="s">
        <v>477</v>
      </c>
      <c r="AK83" s="23" t="s">
        <v>477</v>
      </c>
      <c r="AL83" s="25" t="b">
        <v>0</v>
      </c>
      <c r="AM83" s="23" t="e">
        <v>#VALUE!</v>
      </c>
      <c r="AN83" s="23" t="e">
        <v>#VALUE!</v>
      </c>
      <c r="AO83" s="23" t="e">
        <v>#VALUE!</v>
      </c>
      <c r="AP83" s="23" t="e">
        <v>#VALUE!</v>
      </c>
      <c r="AQ83" s="25" t="s">
        <v>477</v>
      </c>
      <c r="AR83" s="23" t="s">
        <v>477</v>
      </c>
      <c r="AT83" s="25" t="s">
        <v>476</v>
      </c>
      <c r="AU83" s="23" t="s">
        <v>477</v>
      </c>
      <c r="AV83" s="23" t="s">
        <v>477</v>
      </c>
      <c r="AW83" s="25" t="b">
        <v>0</v>
      </c>
      <c r="AX83" s="23" t="e">
        <v>#VALUE!</v>
      </c>
      <c r="AY83" s="23" t="e">
        <v>#VALUE!</v>
      </c>
      <c r="AZ83" s="23" t="e">
        <v>#VALUE!</v>
      </c>
      <c r="BA83" s="23" t="e">
        <v>#VALUE!</v>
      </c>
      <c r="BB83" s="25" t="s">
        <v>477</v>
      </c>
      <c r="BC83" s="23" t="s">
        <v>477</v>
      </c>
    </row>
    <row r="84" spans="1:55" ht="14.25" customHeight="1">
      <c r="A84" s="34" t="s">
        <v>185</v>
      </c>
      <c r="B84" s="32" t="s">
        <v>32</v>
      </c>
      <c r="C84" s="32" t="s">
        <v>18</v>
      </c>
      <c r="D84" s="32" t="s">
        <v>26</v>
      </c>
      <c r="E84" s="32" t="s">
        <v>47</v>
      </c>
      <c r="F84" s="32" t="s">
        <v>111</v>
      </c>
      <c r="G84" s="34">
        <v>0.82499999999999996</v>
      </c>
      <c r="H84" s="32">
        <v>0.05</v>
      </c>
      <c r="I84" s="32">
        <v>0.05</v>
      </c>
      <c r="J84" s="32">
        <v>7.4999999999999997E-2</v>
      </c>
      <c r="K84" s="32">
        <v>1</v>
      </c>
      <c r="L84" s="34">
        <v>0.9</v>
      </c>
      <c r="M84" s="32">
        <v>0.15</v>
      </c>
      <c r="N84" s="32">
        <v>0.05</v>
      </c>
      <c r="O84" s="32">
        <v>0.1</v>
      </c>
      <c r="P84" s="32">
        <v>1.2000000000000002</v>
      </c>
      <c r="Q84" s="32" t="s">
        <v>157</v>
      </c>
      <c r="R84" s="34" t="s">
        <v>562</v>
      </c>
      <c r="S84" s="135" t="s">
        <v>26</v>
      </c>
      <c r="T84" s="135" t="s">
        <v>47</v>
      </c>
      <c r="U84" s="34">
        <v>2</v>
      </c>
      <c r="V84" s="32" t="s">
        <v>24</v>
      </c>
      <c r="W84" s="32" t="s">
        <v>24</v>
      </c>
      <c r="X84" s="34" t="s">
        <v>18</v>
      </c>
      <c r="Y84" s="32" t="s">
        <v>480</v>
      </c>
      <c r="Z84" s="32" t="s">
        <v>475</v>
      </c>
      <c r="AA84" s="34" t="b">
        <v>0</v>
      </c>
      <c r="AB84" s="132">
        <v>2.5000000000000001E-2</v>
      </c>
      <c r="AC84" s="132">
        <v>7.4999999999999997E-2</v>
      </c>
      <c r="AD84" s="132">
        <v>13.672802249999993</v>
      </c>
      <c r="AE84" s="132">
        <v>34.991153624999995</v>
      </c>
      <c r="AF84" s="34">
        <v>-7.6455491250000094</v>
      </c>
      <c r="AG84" s="32">
        <v>0.21318351375000003</v>
      </c>
      <c r="AH84" s="32"/>
      <c r="AI84" s="34" t="s">
        <v>476</v>
      </c>
      <c r="AJ84" s="32" t="s">
        <v>477</v>
      </c>
      <c r="AK84" s="32" t="s">
        <v>477</v>
      </c>
      <c r="AL84" s="34" t="b">
        <v>0</v>
      </c>
      <c r="AM84" s="132" t="e">
        <v>#VALUE!</v>
      </c>
      <c r="AN84" s="132" t="e">
        <v>#VALUE!</v>
      </c>
      <c r="AO84" s="132" t="e">
        <v>#VALUE!</v>
      </c>
      <c r="AP84" s="132" t="e">
        <v>#VALUE!</v>
      </c>
      <c r="AQ84" s="34" t="s">
        <v>477</v>
      </c>
      <c r="AR84" s="32" t="s">
        <v>477</v>
      </c>
      <c r="AS84" s="32"/>
      <c r="AT84" s="34" t="s">
        <v>476</v>
      </c>
      <c r="AU84" s="32" t="s">
        <v>477</v>
      </c>
      <c r="AV84" s="32" t="s">
        <v>477</v>
      </c>
      <c r="AW84" s="34" t="b">
        <v>0</v>
      </c>
      <c r="AX84" s="132" t="e">
        <v>#VALUE!</v>
      </c>
      <c r="AY84" s="132" t="e">
        <v>#VALUE!</v>
      </c>
      <c r="AZ84" s="132" t="e">
        <v>#VALUE!</v>
      </c>
      <c r="BA84" s="132" t="e">
        <v>#VALUE!</v>
      </c>
      <c r="BB84" s="34" t="s">
        <v>477</v>
      </c>
      <c r="BC84" s="32" t="s">
        <v>477</v>
      </c>
    </row>
    <row r="85" spans="1:55" ht="14.25" customHeight="1"/>
    <row r="86" spans="1:55" ht="14.25" customHeight="1">
      <c r="A86" s="23" t="s">
        <v>186</v>
      </c>
      <c r="B86" s="137" t="s">
        <v>187</v>
      </c>
      <c r="C86" s="137" t="s">
        <v>188</v>
      </c>
      <c r="D86" s="137" t="s">
        <v>189</v>
      </c>
      <c r="E86" s="137" t="s">
        <v>190</v>
      </c>
      <c r="F86" s="137" t="s">
        <v>191</v>
      </c>
    </row>
    <row r="87" spans="1:55" ht="14.25" customHeight="1">
      <c r="A87" s="138">
        <v>-0.2</v>
      </c>
      <c r="B87" s="139">
        <v>0.65</v>
      </c>
      <c r="C87" s="139">
        <v>3.77</v>
      </c>
      <c r="D87" s="139">
        <v>0.77</v>
      </c>
      <c r="E87" s="139">
        <v>0.57999999999999996</v>
      </c>
      <c r="F87" s="139">
        <v>277</v>
      </c>
      <c r="AF87" s="23">
        <v>0</v>
      </c>
    </row>
    <row r="88" spans="1:55" ht="14.25" customHeight="1">
      <c r="A88" s="140">
        <v>-0.17499999999999999</v>
      </c>
      <c r="B88" s="23">
        <v>0.7</v>
      </c>
      <c r="C88" s="23">
        <v>3.14</v>
      </c>
      <c r="D88" s="23">
        <v>0.8</v>
      </c>
      <c r="E88" s="23">
        <v>0.63</v>
      </c>
      <c r="F88" s="137">
        <v>214</v>
      </c>
      <c r="AF88" s="23">
        <v>0</v>
      </c>
    </row>
    <row r="89" spans="1:55" ht="14.25" customHeight="1">
      <c r="A89" s="138">
        <v>-0.15</v>
      </c>
      <c r="B89" s="139">
        <v>0.74</v>
      </c>
      <c r="C89" s="139">
        <v>2.62</v>
      </c>
      <c r="D89" s="139">
        <v>0.83</v>
      </c>
      <c r="E89" s="139">
        <v>0.68</v>
      </c>
      <c r="F89" s="139">
        <v>163</v>
      </c>
    </row>
    <row r="90" spans="1:55" ht="14.25" customHeight="1">
      <c r="A90" s="140">
        <v>-0.125</v>
      </c>
      <c r="B90" s="23">
        <v>0.78</v>
      </c>
      <c r="C90" s="23">
        <v>2.21</v>
      </c>
      <c r="D90" s="23">
        <v>0.86</v>
      </c>
      <c r="E90" s="23">
        <v>0.8</v>
      </c>
      <c r="F90" s="141">
        <v>121</v>
      </c>
    </row>
    <row r="91" spans="1:55" ht="14.25" customHeight="1">
      <c r="A91" s="138">
        <v>-0.1</v>
      </c>
      <c r="B91" s="139">
        <v>0.82</v>
      </c>
      <c r="C91" s="139">
        <v>1.87</v>
      </c>
      <c r="D91" s="139">
        <v>0.89</v>
      </c>
      <c r="E91" s="139">
        <v>0.84</v>
      </c>
      <c r="F91" s="139">
        <v>87</v>
      </c>
    </row>
    <row r="92" spans="1:55" ht="14.25" customHeight="1">
      <c r="A92" s="140">
        <v>-7.4999999999999997E-2</v>
      </c>
      <c r="B92" s="141">
        <v>0.87</v>
      </c>
      <c r="C92" s="23">
        <v>1.6</v>
      </c>
      <c r="D92" s="23">
        <v>0.92</v>
      </c>
      <c r="E92" s="23">
        <v>0.88</v>
      </c>
      <c r="F92" s="141">
        <v>59</v>
      </c>
    </row>
    <row r="93" spans="1:55" ht="14.25" customHeight="1">
      <c r="A93" s="138">
        <v>-0.05</v>
      </c>
      <c r="B93" s="139">
        <v>0.91</v>
      </c>
      <c r="C93" s="139">
        <v>1.36</v>
      </c>
      <c r="D93" s="139">
        <v>0.95</v>
      </c>
      <c r="E93" s="139">
        <v>0.92</v>
      </c>
      <c r="F93" s="139">
        <v>38</v>
      </c>
    </row>
    <row r="94" spans="1:55" ht="14.25" customHeight="1">
      <c r="A94" s="140">
        <v>-2.5000000000000001E-2</v>
      </c>
      <c r="B94" s="141">
        <v>0.96</v>
      </c>
      <c r="C94" s="23">
        <v>1.1599999999999999</v>
      </c>
      <c r="D94" s="23">
        <v>0.97</v>
      </c>
      <c r="E94" s="23">
        <v>0.96</v>
      </c>
      <c r="F94" s="141">
        <v>16</v>
      </c>
    </row>
    <row r="95" spans="1:55" ht="14.25" customHeight="1">
      <c r="A95" s="138">
        <v>0</v>
      </c>
      <c r="B95" s="139">
        <v>1</v>
      </c>
      <c r="C95" s="139">
        <v>1</v>
      </c>
      <c r="D95" s="139">
        <v>1</v>
      </c>
      <c r="E95" s="139">
        <v>1</v>
      </c>
      <c r="F95" s="139">
        <v>1</v>
      </c>
    </row>
    <row r="96" spans="1:55" ht="14.25" customHeight="1">
      <c r="A96" s="140">
        <v>2.5000000000000001E-2</v>
      </c>
      <c r="B96" s="23">
        <v>1.05</v>
      </c>
      <c r="C96" s="23">
        <v>0.86</v>
      </c>
      <c r="D96" s="23">
        <v>1.03</v>
      </c>
      <c r="E96" s="23">
        <v>1.04</v>
      </c>
      <c r="F96" s="141">
        <v>-13</v>
      </c>
    </row>
    <row r="97" spans="1:17" ht="14.25" customHeight="1">
      <c r="A97" s="138">
        <v>0.05</v>
      </c>
      <c r="B97" s="139">
        <v>1.0900000000000001</v>
      </c>
      <c r="C97" s="139">
        <v>0.74</v>
      </c>
      <c r="D97" s="139">
        <v>1.05</v>
      </c>
      <c r="E97" s="139">
        <v>1.07</v>
      </c>
      <c r="F97" s="139">
        <v>-25</v>
      </c>
      <c r="Q97" s="142"/>
    </row>
    <row r="98" spans="1:17" ht="14.25" customHeight="1">
      <c r="A98" s="140">
        <v>7.4999999999999997E-2</v>
      </c>
      <c r="B98" s="23">
        <v>1.1399999999999999</v>
      </c>
      <c r="C98" s="23">
        <v>0.65</v>
      </c>
      <c r="D98" s="23">
        <v>1.08</v>
      </c>
      <c r="E98" s="23">
        <v>1.1100000000000001</v>
      </c>
      <c r="F98" s="141">
        <v>-35</v>
      </c>
    </row>
    <row r="99" spans="1:17" ht="14.25" customHeight="1">
      <c r="A99" s="138">
        <v>0.1</v>
      </c>
      <c r="B99" s="139">
        <v>1.18</v>
      </c>
      <c r="C99" s="139">
        <v>0.56999999999999995</v>
      </c>
      <c r="D99" s="139">
        <v>1.1000000000000001</v>
      </c>
      <c r="E99" s="139">
        <v>1.1499999999999999</v>
      </c>
      <c r="F99" s="139">
        <v>-43</v>
      </c>
    </row>
    <row r="100" spans="1:17" ht="14.25" customHeight="1">
      <c r="A100" s="140">
        <v>0.125</v>
      </c>
      <c r="B100" s="23">
        <v>1.23</v>
      </c>
      <c r="C100" s="23">
        <v>0.5</v>
      </c>
      <c r="D100" s="23">
        <v>1.1299999999999999</v>
      </c>
      <c r="E100" s="23">
        <v>1.18</v>
      </c>
      <c r="F100" s="141">
        <v>-50</v>
      </c>
    </row>
    <row r="101" spans="1:17" ht="14.25" customHeight="1">
      <c r="A101" s="138">
        <v>0.15</v>
      </c>
      <c r="B101" s="139">
        <v>1.28</v>
      </c>
      <c r="C101" s="139">
        <v>0.44</v>
      </c>
      <c r="D101" s="139">
        <v>1.1499999999999999</v>
      </c>
      <c r="E101" s="139">
        <v>1.22</v>
      </c>
      <c r="F101" s="139">
        <v>-56</v>
      </c>
    </row>
    <row r="102" spans="1:17" ht="14.25" customHeight="1">
      <c r="A102" s="140">
        <v>0.17499999999999999</v>
      </c>
      <c r="B102" s="23">
        <v>1.32</v>
      </c>
      <c r="C102" s="23">
        <v>0.38</v>
      </c>
      <c r="D102" s="23">
        <v>1.18</v>
      </c>
      <c r="E102" s="23">
        <v>1.25</v>
      </c>
      <c r="F102" s="141">
        <v>-62</v>
      </c>
    </row>
    <row r="103" spans="1:17" ht="14.25" customHeight="1">
      <c r="A103" s="143">
        <v>0.2</v>
      </c>
      <c r="B103" s="139">
        <v>1.36</v>
      </c>
      <c r="C103" s="139">
        <v>0.34</v>
      </c>
      <c r="D103" s="139">
        <v>1.2</v>
      </c>
      <c r="E103" s="139">
        <v>1.29</v>
      </c>
      <c r="F103" s="139">
        <v>-66</v>
      </c>
    </row>
    <row r="104" spans="1:17" ht="14.25" customHeight="1"/>
    <row r="105" spans="1:17" ht="14.25" customHeight="1"/>
    <row r="106" spans="1:17" ht="14.25" customHeight="1"/>
    <row r="107" spans="1:17" ht="14.25" customHeight="1"/>
    <row r="108" spans="1:17" ht="14.25" customHeight="1"/>
    <row r="109" spans="1:17" ht="14.25" customHeight="1"/>
    <row r="110" spans="1:17" ht="14.25" customHeight="1"/>
    <row r="111" spans="1:17" ht="14.25" customHeight="1"/>
    <row r="112" spans="1:17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zoomScale="85" zoomScaleNormal="85" zoomScalePageLayoutView="85" workbookViewId="0">
      <selection activeCell="A4" sqref="A1:XFD1048576"/>
    </sheetView>
  </sheetViews>
  <sheetFormatPr baseColWidth="10" defaultColWidth="15.1640625" defaultRowHeight="15" customHeight="1" x14ac:dyDescent="0"/>
  <cols>
    <col min="1" max="1" width="27.5" customWidth="1"/>
    <col min="2" max="2" width="6.5" customWidth="1"/>
    <col min="3" max="3" width="7.33203125" customWidth="1"/>
    <col min="4" max="5" width="6.5" customWidth="1"/>
    <col min="6" max="6" width="10.1640625" customWidth="1"/>
    <col min="7" max="10" width="6.5" customWidth="1"/>
    <col min="11" max="11" width="6.1640625" customWidth="1"/>
    <col min="12" max="15" width="6.5" customWidth="1"/>
    <col min="16" max="16" width="5.83203125" customWidth="1"/>
    <col min="17" max="17" width="49.5" customWidth="1"/>
    <col min="18" max="18" width="41.5" customWidth="1"/>
    <col min="19" max="19" width="41.1640625" customWidth="1"/>
    <col min="20" max="20" width="34.83203125" customWidth="1"/>
    <col min="21" max="22" width="1.6640625" customWidth="1"/>
    <col min="23" max="23" width="7.5" customWidth="1"/>
    <col min="24" max="27" width="7.5" hidden="1" customWidth="1"/>
    <col min="28" max="29" width="12.83203125" hidden="1" customWidth="1"/>
    <col min="30" max="30" width="8.5" hidden="1" customWidth="1"/>
    <col min="31" max="31" width="12.83203125" hidden="1" customWidth="1"/>
    <col min="32" max="38" width="7.5" hidden="1" customWidth="1"/>
    <col min="39" max="42" width="12.83203125" hidden="1" customWidth="1"/>
    <col min="43" max="43" width="13.6640625" hidden="1" customWidth="1"/>
    <col min="44" max="44" width="12.83203125" hidden="1" customWidth="1"/>
    <col min="45" max="45" width="7.5" hidden="1" customWidth="1"/>
    <col min="46" max="46" width="14.6640625" hidden="1" customWidth="1"/>
    <col min="47" max="48" width="8.33203125" hidden="1" customWidth="1"/>
    <col min="49" max="49" width="6.6640625" hidden="1" customWidth="1"/>
    <col min="50" max="53" width="8.5" hidden="1" customWidth="1"/>
    <col min="54" max="55" width="7.5" hidden="1" customWidth="1"/>
  </cols>
  <sheetData>
    <row r="1" spans="1:55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9" t="s">
        <v>6</v>
      </c>
      <c r="H1" s="4" t="s">
        <v>7</v>
      </c>
      <c r="I1" s="4" t="s">
        <v>3</v>
      </c>
      <c r="J1" s="4" t="s">
        <v>4</v>
      </c>
      <c r="K1" s="4" t="s">
        <v>8</v>
      </c>
      <c r="L1" s="3" t="s">
        <v>6</v>
      </c>
      <c r="M1" s="4" t="s">
        <v>7</v>
      </c>
      <c r="N1" s="4" t="s">
        <v>3</v>
      </c>
      <c r="O1" s="4" t="s">
        <v>4</v>
      </c>
      <c r="P1" s="5" t="s">
        <v>8</v>
      </c>
      <c r="Q1" s="6" t="s">
        <v>468</v>
      </c>
      <c r="R1" s="130" t="s">
        <v>469</v>
      </c>
      <c r="S1" s="130" t="s">
        <v>470</v>
      </c>
      <c r="T1" s="130" t="s">
        <v>471</v>
      </c>
      <c r="U1" s="3"/>
      <c r="V1" s="4"/>
      <c r="W1" s="4"/>
      <c r="X1" s="3" t="s">
        <v>7</v>
      </c>
      <c r="Y1" s="4" t="s">
        <v>7</v>
      </c>
      <c r="Z1" s="4" t="s">
        <v>7</v>
      </c>
      <c r="AA1" s="3"/>
      <c r="AB1" s="9" t="s">
        <v>7</v>
      </c>
      <c r="AC1" s="9" t="s">
        <v>7</v>
      </c>
      <c r="AD1" s="9" t="s">
        <v>7</v>
      </c>
      <c r="AE1" s="9" t="s">
        <v>7</v>
      </c>
      <c r="AF1" s="3" t="s">
        <v>7</v>
      </c>
      <c r="AG1" s="4" t="s">
        <v>7</v>
      </c>
      <c r="AH1" s="4"/>
      <c r="AI1" s="3" t="s">
        <v>3</v>
      </c>
      <c r="AJ1" s="4" t="s">
        <v>3</v>
      </c>
      <c r="AK1" s="4" t="s">
        <v>3</v>
      </c>
      <c r="AL1" s="3"/>
      <c r="AM1" s="10" t="s">
        <v>3</v>
      </c>
      <c r="AN1" s="10" t="s">
        <v>3</v>
      </c>
      <c r="AO1" s="10" t="s">
        <v>3</v>
      </c>
      <c r="AP1" s="10" t="s">
        <v>3</v>
      </c>
      <c r="AQ1" s="3" t="s">
        <v>3</v>
      </c>
      <c r="AR1" s="4" t="s">
        <v>3</v>
      </c>
      <c r="AS1" s="4"/>
      <c r="AT1" s="3" t="s">
        <v>4</v>
      </c>
      <c r="AU1" s="4" t="s">
        <v>4</v>
      </c>
      <c r="AV1" s="4" t="s">
        <v>4</v>
      </c>
      <c r="AW1" s="3"/>
      <c r="AX1" s="10" t="s">
        <v>4</v>
      </c>
      <c r="AY1" s="10" t="s">
        <v>4</v>
      </c>
      <c r="AZ1" s="10" t="s">
        <v>4</v>
      </c>
      <c r="BA1" s="10" t="s">
        <v>4</v>
      </c>
      <c r="BB1" s="3" t="s">
        <v>4</v>
      </c>
      <c r="BC1" s="4" t="s">
        <v>4</v>
      </c>
    </row>
    <row r="2" spans="1:55" ht="14.25" customHeight="1">
      <c r="A2" s="11" t="s">
        <v>192</v>
      </c>
      <c r="B2" s="12" t="s">
        <v>13</v>
      </c>
      <c r="C2" s="12" t="s">
        <v>33</v>
      </c>
      <c r="D2" s="12" t="s">
        <v>20</v>
      </c>
      <c r="E2" s="12"/>
      <c r="F2" s="60" t="s">
        <v>15</v>
      </c>
      <c r="G2" s="22">
        <v>0.95</v>
      </c>
      <c r="H2" s="14">
        <v>0.05</v>
      </c>
      <c r="I2" s="14"/>
      <c r="J2" s="14"/>
      <c r="K2" s="15">
        <v>1</v>
      </c>
      <c r="L2" s="21">
        <v>1.0249999999999999</v>
      </c>
      <c r="M2" s="14">
        <v>7.4999999999999997E-2</v>
      </c>
      <c r="N2" s="14"/>
      <c r="O2" s="14"/>
      <c r="P2" s="16">
        <v>1.0999999999999999</v>
      </c>
      <c r="Q2" s="20" t="s">
        <v>193</v>
      </c>
      <c r="R2" s="61" t="s">
        <v>563</v>
      </c>
      <c r="S2" s="19" t="s">
        <v>23</v>
      </c>
      <c r="T2" s="61" t="s">
        <v>473</v>
      </c>
      <c r="U2" s="13">
        <v>1</v>
      </c>
      <c r="V2" s="14" t="s">
        <v>24</v>
      </c>
      <c r="W2" s="14"/>
      <c r="X2" s="18" t="s">
        <v>33</v>
      </c>
      <c r="Y2" s="14" t="s">
        <v>474</v>
      </c>
      <c r="Z2" s="14" t="s">
        <v>475</v>
      </c>
      <c r="AA2" s="13" t="b">
        <v>0</v>
      </c>
      <c r="AB2" s="26">
        <v>0.05</v>
      </c>
      <c r="AC2" s="26">
        <v>7.4999999999999997E-2</v>
      </c>
      <c r="AD2" s="62">
        <v>8.7171798458559907E-2</v>
      </c>
      <c r="AE2" s="26">
        <v>13.115453000000002</v>
      </c>
      <c r="AF2" s="63">
        <v>-12.941109403082882</v>
      </c>
      <c r="AG2" s="15">
        <v>0.13028281201541442</v>
      </c>
      <c r="AH2" s="14"/>
      <c r="AI2" s="13" t="s">
        <v>476</v>
      </c>
      <c r="AJ2" s="14" t="s">
        <v>477</v>
      </c>
      <c r="AK2" s="14" t="s">
        <v>477</v>
      </c>
      <c r="AL2" s="13" t="b">
        <v>0</v>
      </c>
      <c r="AM2" s="26" t="e">
        <v>#VALUE!</v>
      </c>
      <c r="AN2" s="26" t="e">
        <v>#VALUE!</v>
      </c>
      <c r="AO2" s="26" t="e">
        <v>#VALUE!</v>
      </c>
      <c r="AP2" s="26" t="e">
        <v>#VALUE!</v>
      </c>
      <c r="AQ2" s="13" t="s">
        <v>477</v>
      </c>
      <c r="AR2" s="14" t="s">
        <v>477</v>
      </c>
      <c r="AS2" s="14"/>
      <c r="AT2" s="13" t="s">
        <v>476</v>
      </c>
      <c r="AU2" s="14" t="s">
        <v>477</v>
      </c>
      <c r="AV2" s="14" t="s">
        <v>477</v>
      </c>
      <c r="AW2" s="13" t="b">
        <v>0</v>
      </c>
      <c r="AX2" s="26" t="e">
        <v>#DIV/0!</v>
      </c>
      <c r="AY2" s="26" t="e">
        <v>#DIV/0!</v>
      </c>
      <c r="AZ2" s="26" t="e">
        <v>#DIV/0!</v>
      </c>
      <c r="BA2" s="26" t="e">
        <v>#DIV/0!</v>
      </c>
      <c r="BB2" s="13" t="s">
        <v>477</v>
      </c>
      <c r="BC2" s="14" t="s">
        <v>477</v>
      </c>
    </row>
    <row r="3" spans="1:55" ht="14.25" customHeight="1">
      <c r="A3" s="19" t="s">
        <v>194</v>
      </c>
      <c r="B3" s="20" t="s">
        <v>13</v>
      </c>
      <c r="C3" s="20" t="s">
        <v>40</v>
      </c>
      <c r="D3" s="20"/>
      <c r="E3" s="20"/>
      <c r="F3" s="64" t="s">
        <v>21</v>
      </c>
      <c r="G3" s="22">
        <v>0.95</v>
      </c>
      <c r="H3" s="22">
        <v>0.05</v>
      </c>
      <c r="I3" s="22"/>
      <c r="J3" s="22"/>
      <c r="K3" s="23">
        <v>1</v>
      </c>
      <c r="L3" s="21">
        <v>1.0249999999999999</v>
      </c>
      <c r="M3" s="22">
        <v>7.4999999999999997E-2</v>
      </c>
      <c r="N3" s="22"/>
      <c r="O3" s="22"/>
      <c r="P3" s="24">
        <v>1.0999999999999999</v>
      </c>
      <c r="Q3" s="20" t="s">
        <v>195</v>
      </c>
      <c r="R3" s="61" t="s">
        <v>564</v>
      </c>
      <c r="S3" s="19" t="s">
        <v>473</v>
      </c>
      <c r="T3" s="61" t="s">
        <v>473</v>
      </c>
      <c r="U3" s="21">
        <v>2</v>
      </c>
      <c r="V3" s="22"/>
      <c r="W3" s="22"/>
      <c r="X3" s="21" t="s">
        <v>462</v>
      </c>
      <c r="Y3" s="22" t="s">
        <v>480</v>
      </c>
      <c r="Z3" s="22" t="s">
        <v>475</v>
      </c>
      <c r="AA3" s="21" t="s">
        <v>485</v>
      </c>
      <c r="AB3" s="26">
        <v>2.5000000000000001E-2</v>
      </c>
      <c r="AC3" s="26">
        <v>3.7499999999999999E-2</v>
      </c>
      <c r="AD3" s="26">
        <v>9.2690517499999991</v>
      </c>
      <c r="AE3" s="26">
        <v>13.615562600000006</v>
      </c>
      <c r="AF3" s="25">
        <v>4.9225408999999924</v>
      </c>
      <c r="AG3" s="23">
        <v>4.3465108500000064E-2</v>
      </c>
      <c r="AH3" s="22"/>
      <c r="AI3" s="21" t="s">
        <v>476</v>
      </c>
      <c r="AJ3" s="22" t="s">
        <v>477</v>
      </c>
      <c r="AK3" s="22" t="s">
        <v>477</v>
      </c>
      <c r="AL3" s="21" t="b">
        <v>0</v>
      </c>
      <c r="AM3" s="26" t="e">
        <v>#DIV/0!</v>
      </c>
      <c r="AN3" s="26" t="e">
        <v>#DIV/0!</v>
      </c>
      <c r="AO3" s="26" t="e">
        <v>#DIV/0!</v>
      </c>
      <c r="AP3" s="26" t="e">
        <v>#DIV/0!</v>
      </c>
      <c r="AQ3" s="21" t="s">
        <v>477</v>
      </c>
      <c r="AR3" s="22" t="s">
        <v>477</v>
      </c>
      <c r="AS3" s="22"/>
      <c r="AT3" s="21" t="s">
        <v>476</v>
      </c>
      <c r="AU3" s="22" t="s">
        <v>477</v>
      </c>
      <c r="AV3" s="22" t="s">
        <v>477</v>
      </c>
      <c r="AW3" s="21" t="b">
        <v>0</v>
      </c>
      <c r="AX3" s="26" t="e">
        <v>#DIV/0!</v>
      </c>
      <c r="AY3" s="26" t="e">
        <v>#DIV/0!</v>
      </c>
      <c r="AZ3" s="26" t="e">
        <v>#DIV/0!</v>
      </c>
      <c r="BA3" s="26" t="e">
        <v>#DIV/0!</v>
      </c>
      <c r="BB3" s="21" t="s">
        <v>477</v>
      </c>
      <c r="BC3" s="22" t="s">
        <v>477</v>
      </c>
    </row>
    <row r="4" spans="1:55" ht="14.25" customHeight="1">
      <c r="A4" s="19" t="s">
        <v>196</v>
      </c>
      <c r="B4" s="20" t="s">
        <v>13</v>
      </c>
      <c r="C4" s="20" t="s">
        <v>37</v>
      </c>
      <c r="D4" s="20" t="s">
        <v>197</v>
      </c>
      <c r="E4" s="20"/>
      <c r="F4" s="64" t="s">
        <v>28</v>
      </c>
      <c r="G4" s="22">
        <v>0.9</v>
      </c>
      <c r="H4" s="22">
        <v>0.05</v>
      </c>
      <c r="I4" s="22">
        <v>0.05</v>
      </c>
      <c r="J4" s="22"/>
      <c r="K4" s="23">
        <v>1</v>
      </c>
      <c r="L4" s="21">
        <v>0.95</v>
      </c>
      <c r="M4" s="22">
        <v>0.1</v>
      </c>
      <c r="N4" s="22">
        <v>0.05</v>
      </c>
      <c r="O4" s="22"/>
      <c r="P4" s="24">
        <v>1.1000000000000001</v>
      </c>
      <c r="Q4" s="20" t="s">
        <v>198</v>
      </c>
      <c r="R4" s="61" t="s">
        <v>565</v>
      </c>
      <c r="S4" s="27" t="s">
        <v>197</v>
      </c>
      <c r="T4" s="61" t="s">
        <v>473</v>
      </c>
      <c r="U4" s="21">
        <v>4</v>
      </c>
      <c r="V4" s="22" t="s">
        <v>24</v>
      </c>
      <c r="W4" s="22"/>
      <c r="X4" s="25" t="s">
        <v>37</v>
      </c>
      <c r="Y4" s="22" t="s">
        <v>480</v>
      </c>
      <c r="Z4" s="22" t="s">
        <v>475</v>
      </c>
      <c r="AA4" s="21" t="b">
        <v>0</v>
      </c>
      <c r="AB4" s="26">
        <v>1.2500000000000001E-2</v>
      </c>
      <c r="AC4" s="26">
        <v>2.5000000000000001E-2</v>
      </c>
      <c r="AD4" s="26">
        <v>56.723466612197058</v>
      </c>
      <c r="AE4" s="26">
        <v>72.510794524933019</v>
      </c>
      <c r="AF4" s="25">
        <v>40.936138699461097</v>
      </c>
      <c r="AG4" s="23">
        <v>0.1578732791273596</v>
      </c>
      <c r="AH4" s="22"/>
      <c r="AI4" s="21" t="s">
        <v>476</v>
      </c>
      <c r="AJ4" s="22" t="s">
        <v>477</v>
      </c>
      <c r="AK4" s="22" t="s">
        <v>477</v>
      </c>
      <c r="AL4" s="21" t="b">
        <v>0</v>
      </c>
      <c r="AM4" s="20"/>
      <c r="AN4" s="20"/>
      <c r="AO4" s="26" t="e">
        <v>#N/A</v>
      </c>
      <c r="AP4" s="26" t="e">
        <v>#N/A</v>
      </c>
      <c r="AQ4" s="21" t="s">
        <v>477</v>
      </c>
      <c r="AR4" s="22" t="s">
        <v>477</v>
      </c>
      <c r="AS4" s="22"/>
      <c r="AT4" s="21" t="s">
        <v>476</v>
      </c>
      <c r="AU4" s="22" t="s">
        <v>477</v>
      </c>
      <c r="AV4" s="22" t="s">
        <v>477</v>
      </c>
      <c r="AW4" s="21" t="b">
        <v>0</v>
      </c>
      <c r="AX4" s="26" t="e">
        <v>#DIV/0!</v>
      </c>
      <c r="AY4" s="26" t="e">
        <v>#DIV/0!</v>
      </c>
      <c r="AZ4" s="26" t="e">
        <v>#DIV/0!</v>
      </c>
      <c r="BA4" s="26" t="e">
        <v>#DIV/0!</v>
      </c>
      <c r="BB4" s="21" t="s">
        <v>477</v>
      </c>
      <c r="BC4" s="22" t="s">
        <v>477</v>
      </c>
    </row>
    <row r="5" spans="1:55" ht="14.25" customHeight="1">
      <c r="A5" s="19" t="s">
        <v>199</v>
      </c>
      <c r="B5" s="20" t="s">
        <v>32</v>
      </c>
      <c r="C5" s="20" t="s">
        <v>18</v>
      </c>
      <c r="D5" s="20" t="s">
        <v>27</v>
      </c>
      <c r="E5" s="20"/>
      <c r="F5" s="64" t="s">
        <v>34</v>
      </c>
      <c r="G5" s="22">
        <v>0.95</v>
      </c>
      <c r="H5" s="31">
        <v>2.5000000000000001E-2</v>
      </c>
      <c r="I5" s="31">
        <v>2.5000000000000001E-2</v>
      </c>
      <c r="J5" s="31"/>
      <c r="K5" s="32">
        <v>1</v>
      </c>
      <c r="L5" s="21">
        <v>1.0249999999999999</v>
      </c>
      <c r="M5" s="31">
        <v>0.1</v>
      </c>
      <c r="N5" s="31">
        <v>7.4999999999999997E-2</v>
      </c>
      <c r="O5" s="31"/>
      <c r="P5" s="33">
        <v>1.2</v>
      </c>
      <c r="Q5" s="20" t="s">
        <v>200</v>
      </c>
      <c r="R5" s="61" t="s">
        <v>566</v>
      </c>
      <c r="S5" s="27" t="s">
        <v>27</v>
      </c>
      <c r="T5" s="61" t="s">
        <v>473</v>
      </c>
      <c r="U5" s="30">
        <v>2</v>
      </c>
      <c r="V5" s="31" t="s">
        <v>24</v>
      </c>
      <c r="W5" s="31"/>
      <c r="X5" s="34" t="s">
        <v>18</v>
      </c>
      <c r="Y5" s="31" t="s">
        <v>480</v>
      </c>
      <c r="Z5" s="31" t="s">
        <v>475</v>
      </c>
      <c r="AA5" s="30" t="b">
        <v>0</v>
      </c>
      <c r="AB5" s="26">
        <v>1.2500000000000001E-2</v>
      </c>
      <c r="AC5" s="26">
        <v>0.05</v>
      </c>
      <c r="AD5" s="26">
        <v>7.1275485171374635</v>
      </c>
      <c r="AE5" s="26">
        <v>25.195502900000001</v>
      </c>
      <c r="AF5" s="34">
        <v>-10.940405865725076</v>
      </c>
      <c r="AG5" s="32">
        <v>0.18067954382862539</v>
      </c>
      <c r="AH5" s="31"/>
      <c r="AI5" s="30" t="s">
        <v>476</v>
      </c>
      <c r="AJ5" s="31" t="s">
        <v>477</v>
      </c>
      <c r="AK5" s="31" t="s">
        <v>477</v>
      </c>
      <c r="AL5" s="30" t="b">
        <v>0</v>
      </c>
      <c r="AM5" s="26" t="e">
        <v>#VALUE!</v>
      </c>
      <c r="AN5" s="26" t="e">
        <v>#VALUE!</v>
      </c>
      <c r="AO5" s="26" t="e">
        <v>#VALUE!</v>
      </c>
      <c r="AP5" s="26" t="e">
        <v>#VALUE!</v>
      </c>
      <c r="AQ5" s="30" t="s">
        <v>477</v>
      </c>
      <c r="AR5" s="31" t="s">
        <v>477</v>
      </c>
      <c r="AS5" s="31"/>
      <c r="AT5" s="30" t="s">
        <v>476</v>
      </c>
      <c r="AU5" s="31" t="s">
        <v>477</v>
      </c>
      <c r="AV5" s="31" t="s">
        <v>477</v>
      </c>
      <c r="AW5" s="30" t="b">
        <v>0</v>
      </c>
      <c r="AX5" s="26" t="e">
        <v>#DIV/0!</v>
      </c>
      <c r="AY5" s="26" t="e">
        <v>#DIV/0!</v>
      </c>
      <c r="AZ5" s="26" t="e">
        <v>#DIV/0!</v>
      </c>
      <c r="BA5" s="26" t="e">
        <v>#DIV/0!</v>
      </c>
      <c r="BB5" s="30" t="s">
        <v>477</v>
      </c>
      <c r="BC5" s="31" t="s">
        <v>477</v>
      </c>
    </row>
    <row r="6" spans="1:55" ht="14.25" customHeight="1">
      <c r="A6" s="11" t="s">
        <v>201</v>
      </c>
      <c r="B6" s="12" t="s">
        <v>13</v>
      </c>
      <c r="C6" s="12" t="s">
        <v>60</v>
      </c>
      <c r="D6" s="12"/>
      <c r="E6" s="12"/>
      <c r="F6" s="60" t="s">
        <v>15</v>
      </c>
      <c r="G6" s="14">
        <v>0.95</v>
      </c>
      <c r="H6" s="14">
        <v>0.05</v>
      </c>
      <c r="I6" s="14"/>
      <c r="J6" s="14"/>
      <c r="K6" s="15">
        <v>1</v>
      </c>
      <c r="L6" s="13">
        <v>1.0249999999999999</v>
      </c>
      <c r="M6" s="14">
        <v>7.4999999999999997E-2</v>
      </c>
      <c r="N6" s="14"/>
      <c r="O6" s="14"/>
      <c r="P6" s="16">
        <v>1.0999999999999999</v>
      </c>
      <c r="Q6" s="11" t="s">
        <v>193</v>
      </c>
      <c r="R6" s="65" t="s">
        <v>567</v>
      </c>
      <c r="S6" s="11" t="s">
        <v>473</v>
      </c>
      <c r="T6" s="65" t="s">
        <v>473</v>
      </c>
      <c r="U6" s="13">
        <v>1</v>
      </c>
      <c r="V6" s="14"/>
      <c r="W6" s="14"/>
      <c r="X6" s="13" t="s">
        <v>462</v>
      </c>
      <c r="Y6" s="14" t="s">
        <v>480</v>
      </c>
      <c r="Z6" s="14" t="s">
        <v>475</v>
      </c>
      <c r="AA6" s="13" t="s">
        <v>487</v>
      </c>
      <c r="AB6" s="26">
        <v>0.05</v>
      </c>
      <c r="AC6" s="26">
        <v>7.4999999999999997E-2</v>
      </c>
      <c r="AD6" s="26">
        <v>17.767188450000003</v>
      </c>
      <c r="AE6" s="26">
        <v>25.551866400000002</v>
      </c>
      <c r="AF6" s="18">
        <v>9.9825105000000036</v>
      </c>
      <c r="AG6" s="15">
        <v>7.7846779499999991E-2</v>
      </c>
      <c r="AH6" s="14"/>
      <c r="AI6" s="13" t="s">
        <v>476</v>
      </c>
      <c r="AJ6" s="14" t="s">
        <v>477</v>
      </c>
      <c r="AK6" s="14" t="s">
        <v>477</v>
      </c>
      <c r="AL6" s="13" t="b">
        <v>0</v>
      </c>
      <c r="AM6" s="26" t="e">
        <v>#DIV/0!</v>
      </c>
      <c r="AN6" s="26" t="e">
        <v>#DIV/0!</v>
      </c>
      <c r="AO6" s="26" t="e">
        <v>#DIV/0!</v>
      </c>
      <c r="AP6" s="26" t="e">
        <v>#DIV/0!</v>
      </c>
      <c r="AQ6" s="13" t="s">
        <v>477</v>
      </c>
      <c r="AR6" s="14" t="s">
        <v>477</v>
      </c>
      <c r="AS6" s="14"/>
      <c r="AT6" s="13" t="s">
        <v>476</v>
      </c>
      <c r="AU6" s="14" t="s">
        <v>477</v>
      </c>
      <c r="AV6" s="14" t="s">
        <v>477</v>
      </c>
      <c r="AW6" s="13" t="b">
        <v>0</v>
      </c>
      <c r="AX6" s="26" t="e">
        <v>#DIV/0!</v>
      </c>
      <c r="AY6" s="26" t="e">
        <v>#DIV/0!</v>
      </c>
      <c r="AZ6" s="26" t="e">
        <v>#DIV/0!</v>
      </c>
      <c r="BA6" s="26" t="e">
        <v>#DIV/0!</v>
      </c>
      <c r="BB6" s="13" t="s">
        <v>477</v>
      </c>
      <c r="BC6" s="14" t="s">
        <v>477</v>
      </c>
    </row>
    <row r="7" spans="1:55" ht="14.25" customHeight="1">
      <c r="A7" s="19" t="s">
        <v>202</v>
      </c>
      <c r="B7" s="20" t="s">
        <v>13</v>
      </c>
      <c r="C7" s="20" t="s">
        <v>37</v>
      </c>
      <c r="D7" s="20" t="s">
        <v>20</v>
      </c>
      <c r="E7" s="20"/>
      <c r="F7" s="64" t="s">
        <v>21</v>
      </c>
      <c r="G7" s="22">
        <v>0.95</v>
      </c>
      <c r="H7" s="22">
        <v>0.05</v>
      </c>
      <c r="I7" s="22"/>
      <c r="J7" s="22"/>
      <c r="K7" s="23">
        <v>1</v>
      </c>
      <c r="L7" s="21">
        <v>1.05</v>
      </c>
      <c r="M7" s="22">
        <v>0.05</v>
      </c>
      <c r="N7" s="22"/>
      <c r="O7" s="22"/>
      <c r="P7" s="24">
        <v>1.1000000000000001</v>
      </c>
      <c r="Q7" s="19" t="s">
        <v>195</v>
      </c>
      <c r="R7" s="61" t="s">
        <v>568</v>
      </c>
      <c r="S7" s="19" t="s">
        <v>23</v>
      </c>
      <c r="T7" s="61" t="s">
        <v>473</v>
      </c>
      <c r="U7" s="21">
        <v>2</v>
      </c>
      <c r="V7" s="22" t="s">
        <v>24</v>
      </c>
      <c r="W7" s="22"/>
      <c r="X7" s="25" t="s">
        <v>37</v>
      </c>
      <c r="Y7" s="22" t="s">
        <v>480</v>
      </c>
      <c r="Z7" s="22" t="s">
        <v>475</v>
      </c>
      <c r="AA7" s="21" t="b">
        <v>0</v>
      </c>
      <c r="AB7" s="26">
        <v>2.5000000000000001E-2</v>
      </c>
      <c r="AC7" s="26">
        <v>2.5000000000000001E-2</v>
      </c>
      <c r="AD7" s="26">
        <v>72.510794524933019</v>
      </c>
      <c r="AE7" s="26">
        <v>72.510794524933019</v>
      </c>
      <c r="AF7" s="25">
        <v>72.510794524933019</v>
      </c>
      <c r="AG7" s="23">
        <v>0</v>
      </c>
      <c r="AH7" s="22"/>
      <c r="AI7" s="21" t="s">
        <v>476</v>
      </c>
      <c r="AJ7" s="22" t="s">
        <v>477</v>
      </c>
      <c r="AK7" s="22" t="s">
        <v>477</v>
      </c>
      <c r="AL7" s="21" t="b">
        <v>0</v>
      </c>
      <c r="AM7" s="26" t="e">
        <v>#VALUE!</v>
      </c>
      <c r="AN7" s="26" t="e">
        <v>#VALUE!</v>
      </c>
      <c r="AO7" s="26" t="e">
        <v>#VALUE!</v>
      </c>
      <c r="AP7" s="26" t="e">
        <v>#VALUE!</v>
      </c>
      <c r="AQ7" s="21" t="s">
        <v>477</v>
      </c>
      <c r="AR7" s="22" t="s">
        <v>477</v>
      </c>
      <c r="AS7" s="22"/>
      <c r="AT7" s="21" t="s">
        <v>476</v>
      </c>
      <c r="AU7" s="22" t="s">
        <v>477</v>
      </c>
      <c r="AV7" s="22" t="s">
        <v>477</v>
      </c>
      <c r="AW7" s="21" t="b">
        <v>0</v>
      </c>
      <c r="AX7" s="26" t="e">
        <v>#DIV/0!</v>
      </c>
      <c r="AY7" s="26" t="e">
        <v>#DIV/0!</v>
      </c>
      <c r="AZ7" s="26" t="e">
        <v>#DIV/0!</v>
      </c>
      <c r="BA7" s="26" t="e">
        <v>#DIV/0!</v>
      </c>
      <c r="BB7" s="21" t="s">
        <v>477</v>
      </c>
      <c r="BC7" s="22" t="s">
        <v>477</v>
      </c>
    </row>
    <row r="8" spans="1:55" ht="14.25" customHeight="1">
      <c r="A8" s="19" t="s">
        <v>203</v>
      </c>
      <c r="B8" s="20" t="s">
        <v>13</v>
      </c>
      <c r="C8" s="20" t="s">
        <v>18</v>
      </c>
      <c r="D8" s="20" t="s">
        <v>197</v>
      </c>
      <c r="E8" s="20"/>
      <c r="F8" s="64" t="s">
        <v>28</v>
      </c>
      <c r="G8" s="22">
        <v>0.9</v>
      </c>
      <c r="H8" s="22">
        <v>0.05</v>
      </c>
      <c r="I8" s="22">
        <v>0.05</v>
      </c>
      <c r="J8" s="22"/>
      <c r="K8" s="23">
        <v>1</v>
      </c>
      <c r="L8" s="21">
        <v>0.97499999999999998</v>
      </c>
      <c r="M8" s="22">
        <v>7.4999999999999997E-2</v>
      </c>
      <c r="N8" s="22">
        <v>0.05</v>
      </c>
      <c r="O8" s="22"/>
      <c r="P8" s="24">
        <v>1.1000000000000001</v>
      </c>
      <c r="Q8" s="19" t="s">
        <v>198</v>
      </c>
      <c r="R8" s="61" t="s">
        <v>569</v>
      </c>
      <c r="S8" s="27" t="s">
        <v>197</v>
      </c>
      <c r="T8" s="61" t="s">
        <v>473</v>
      </c>
      <c r="U8" s="21">
        <v>2</v>
      </c>
      <c r="V8" s="22" t="s">
        <v>24</v>
      </c>
      <c r="W8" s="22"/>
      <c r="X8" s="25" t="s">
        <v>18</v>
      </c>
      <c r="Y8" s="22" t="s">
        <v>480</v>
      </c>
      <c r="Z8" s="22" t="s">
        <v>475</v>
      </c>
      <c r="AA8" s="21" t="b">
        <v>0</v>
      </c>
      <c r="AB8" s="26">
        <v>2.5000000000000001E-2</v>
      </c>
      <c r="AC8" s="26">
        <v>3.7499999999999999E-2</v>
      </c>
      <c r="AD8" s="26">
        <v>13.673713199999998</v>
      </c>
      <c r="AE8" s="26">
        <v>19.667446042809274</v>
      </c>
      <c r="AF8" s="25">
        <v>7.6799803571907219</v>
      </c>
      <c r="AG8" s="23">
        <v>5.9937328428092761E-2</v>
      </c>
      <c r="AH8" s="22"/>
      <c r="AI8" s="21" t="s">
        <v>476</v>
      </c>
      <c r="AJ8" s="22" t="s">
        <v>477</v>
      </c>
      <c r="AK8" s="22" t="s">
        <v>477</v>
      </c>
      <c r="AL8" s="21" t="b">
        <v>0</v>
      </c>
      <c r="AM8" s="26" t="e">
        <v>#VALUE!</v>
      </c>
      <c r="AN8" s="26" t="e">
        <v>#VALUE!</v>
      </c>
      <c r="AO8" s="26" t="e">
        <v>#VALUE!</v>
      </c>
      <c r="AP8" s="26" t="e">
        <v>#VALUE!</v>
      </c>
      <c r="AQ8" s="21" t="s">
        <v>477</v>
      </c>
      <c r="AR8" s="22" t="s">
        <v>477</v>
      </c>
      <c r="AS8" s="22"/>
      <c r="AT8" s="21" t="s">
        <v>476</v>
      </c>
      <c r="AU8" s="22" t="s">
        <v>477</v>
      </c>
      <c r="AV8" s="22" t="s">
        <v>477</v>
      </c>
      <c r="AW8" s="21" t="b">
        <v>0</v>
      </c>
      <c r="AX8" s="26" t="e">
        <v>#DIV/0!</v>
      </c>
      <c r="AY8" s="26" t="e">
        <v>#DIV/0!</v>
      </c>
      <c r="AZ8" s="26" t="e">
        <v>#DIV/0!</v>
      </c>
      <c r="BA8" s="26" t="e">
        <v>#DIV/0!</v>
      </c>
      <c r="BB8" s="21" t="s">
        <v>477</v>
      </c>
      <c r="BC8" s="22" t="s">
        <v>477</v>
      </c>
    </row>
    <row r="9" spans="1:55" ht="14.25" customHeight="1">
      <c r="A9" s="28" t="s">
        <v>204</v>
      </c>
      <c r="B9" s="29" t="s">
        <v>32</v>
      </c>
      <c r="C9" s="29" t="s">
        <v>14</v>
      </c>
      <c r="D9" s="29" t="s">
        <v>40</v>
      </c>
      <c r="E9" s="29"/>
      <c r="F9" s="66" t="s">
        <v>34</v>
      </c>
      <c r="G9" s="31">
        <v>0.92500000000000004</v>
      </c>
      <c r="H9" s="31">
        <v>2.5000000000000001E-2</v>
      </c>
      <c r="I9" s="31">
        <v>0.05</v>
      </c>
      <c r="J9" s="31"/>
      <c r="K9" s="32">
        <v>1</v>
      </c>
      <c r="L9" s="30">
        <v>1.0249999999999999</v>
      </c>
      <c r="M9" s="31">
        <v>0.05</v>
      </c>
      <c r="N9" s="31">
        <v>0.125</v>
      </c>
      <c r="O9" s="31"/>
      <c r="P9" s="33">
        <v>1.2</v>
      </c>
      <c r="Q9" s="28" t="s">
        <v>200</v>
      </c>
      <c r="R9" s="67" t="s">
        <v>570</v>
      </c>
      <c r="S9" s="28" t="s">
        <v>571</v>
      </c>
      <c r="T9" s="67" t="s">
        <v>473</v>
      </c>
      <c r="U9" s="30">
        <v>1</v>
      </c>
      <c r="V9" s="31">
        <v>2</v>
      </c>
      <c r="W9" s="31"/>
      <c r="X9" s="34" t="s">
        <v>14</v>
      </c>
      <c r="Y9" s="31" t="s">
        <v>474</v>
      </c>
      <c r="Z9" s="31" t="s">
        <v>475</v>
      </c>
      <c r="AA9" s="30" t="b">
        <v>0</v>
      </c>
      <c r="AB9" s="26">
        <v>2.5000000000000001E-2</v>
      </c>
      <c r="AC9" s="26">
        <v>0.05</v>
      </c>
      <c r="AD9" s="26">
        <v>16.23685994768201</v>
      </c>
      <c r="AE9" s="26">
        <v>35.680399712777003</v>
      </c>
      <c r="AF9" s="34">
        <v>-3.2066798174129829</v>
      </c>
      <c r="AG9" s="32">
        <v>0.19443539765094994</v>
      </c>
      <c r="AH9" s="31"/>
      <c r="AI9" s="30" t="s">
        <v>462</v>
      </c>
      <c r="AJ9" s="31" t="s">
        <v>480</v>
      </c>
      <c r="AK9" s="31" t="s">
        <v>475</v>
      </c>
      <c r="AL9" s="30" t="s">
        <v>485</v>
      </c>
      <c r="AM9" s="26">
        <v>2.5000000000000001E-2</v>
      </c>
      <c r="AN9" s="26">
        <v>6.25E-2</v>
      </c>
      <c r="AO9" s="26">
        <v>9.2690517499999991</v>
      </c>
      <c r="AP9" s="26">
        <v>21.749868549999999</v>
      </c>
      <c r="AQ9" s="34">
        <v>-3.2117650500000003</v>
      </c>
      <c r="AR9" s="32">
        <v>0.124808168</v>
      </c>
      <c r="AS9" s="31"/>
      <c r="AT9" s="30" t="s">
        <v>476</v>
      </c>
      <c r="AU9" s="31" t="s">
        <v>477</v>
      </c>
      <c r="AV9" s="31" t="s">
        <v>477</v>
      </c>
      <c r="AW9" s="30" t="b">
        <v>0</v>
      </c>
      <c r="AX9" s="26" t="e">
        <v>#DIV/0!</v>
      </c>
      <c r="AY9" s="26" t="e">
        <v>#DIV/0!</v>
      </c>
      <c r="AZ9" s="26" t="e">
        <v>#DIV/0!</v>
      </c>
      <c r="BA9" s="26" t="e">
        <v>#DIV/0!</v>
      </c>
      <c r="BB9" s="30" t="s">
        <v>477</v>
      </c>
      <c r="BC9" s="31" t="s">
        <v>477</v>
      </c>
    </row>
    <row r="10" spans="1:55" ht="14.25" customHeight="1">
      <c r="A10" s="19" t="s">
        <v>205</v>
      </c>
      <c r="B10" s="20" t="s">
        <v>13</v>
      </c>
      <c r="C10" s="20" t="s">
        <v>63</v>
      </c>
      <c r="D10" s="20"/>
      <c r="E10" s="20"/>
      <c r="F10" s="64" t="s">
        <v>15</v>
      </c>
      <c r="G10" s="22">
        <v>0.95</v>
      </c>
      <c r="H10" s="14">
        <v>0.05</v>
      </c>
      <c r="I10" s="14"/>
      <c r="J10" s="14"/>
      <c r="K10" s="15">
        <v>1</v>
      </c>
      <c r="L10" s="21">
        <v>1.0249999999999999</v>
      </c>
      <c r="M10" s="14">
        <v>7.4999999999999997E-2</v>
      </c>
      <c r="N10" s="14"/>
      <c r="O10" s="14"/>
      <c r="P10" s="16">
        <v>1.0999999999999999</v>
      </c>
      <c r="Q10" s="20" t="s">
        <v>193</v>
      </c>
      <c r="R10" s="61" t="s">
        <v>572</v>
      </c>
      <c r="S10" s="19" t="s">
        <v>473</v>
      </c>
      <c r="T10" s="61" t="s">
        <v>473</v>
      </c>
      <c r="U10" s="13">
        <v>1</v>
      </c>
      <c r="V10" s="14"/>
      <c r="W10" s="14"/>
      <c r="X10" s="13" t="s">
        <v>463</v>
      </c>
      <c r="Y10" s="14" t="s">
        <v>474</v>
      </c>
      <c r="Z10" s="14" t="s">
        <v>475</v>
      </c>
      <c r="AA10" s="13" t="s">
        <v>481</v>
      </c>
      <c r="AB10" s="26">
        <v>0.05</v>
      </c>
      <c r="AC10" s="26">
        <v>7.4999999999999997E-2</v>
      </c>
      <c r="AD10" s="26">
        <v>5.8783769500000052</v>
      </c>
      <c r="AE10" s="26">
        <v>8.7852124999999948</v>
      </c>
      <c r="AF10" s="18">
        <v>2.9715414000000155</v>
      </c>
      <c r="AG10" s="15">
        <v>2.9068355499999896E-2</v>
      </c>
      <c r="AH10" s="14"/>
      <c r="AI10" s="13" t="s">
        <v>476</v>
      </c>
      <c r="AJ10" s="14" t="s">
        <v>477</v>
      </c>
      <c r="AK10" s="14" t="s">
        <v>477</v>
      </c>
      <c r="AL10" s="13" t="b">
        <v>0</v>
      </c>
      <c r="AM10" s="26" t="e">
        <v>#DIV/0!</v>
      </c>
      <c r="AN10" s="26" t="e">
        <v>#DIV/0!</v>
      </c>
      <c r="AO10" s="26" t="e">
        <v>#DIV/0!</v>
      </c>
      <c r="AP10" s="26" t="e">
        <v>#DIV/0!</v>
      </c>
      <c r="AQ10" s="13" t="s">
        <v>477</v>
      </c>
      <c r="AR10" s="14" t="s">
        <v>477</v>
      </c>
      <c r="AS10" s="14"/>
      <c r="AT10" s="13" t="s">
        <v>476</v>
      </c>
      <c r="AU10" s="14" t="s">
        <v>477</v>
      </c>
      <c r="AV10" s="14" t="s">
        <v>477</v>
      </c>
      <c r="AW10" s="13" t="b">
        <v>0</v>
      </c>
      <c r="AX10" s="26" t="e">
        <v>#DIV/0!</v>
      </c>
      <c r="AY10" s="26" t="e">
        <v>#DIV/0!</v>
      </c>
      <c r="AZ10" s="26" t="e">
        <v>#DIV/0!</v>
      </c>
      <c r="BA10" s="26" t="e">
        <v>#DIV/0!</v>
      </c>
      <c r="BB10" s="13" t="s">
        <v>477</v>
      </c>
      <c r="BC10" s="14" t="s">
        <v>477</v>
      </c>
    </row>
    <row r="11" spans="1:55" ht="14.25" customHeight="1">
      <c r="A11" s="19" t="s">
        <v>206</v>
      </c>
      <c r="B11" s="20" t="s">
        <v>13</v>
      </c>
      <c r="C11" s="20" t="s">
        <v>27</v>
      </c>
      <c r="D11" s="20" t="s">
        <v>20</v>
      </c>
      <c r="E11" s="20"/>
      <c r="F11" s="64" t="s">
        <v>21</v>
      </c>
      <c r="G11" s="22">
        <v>0.95</v>
      </c>
      <c r="H11" s="22">
        <v>0.05</v>
      </c>
      <c r="I11" s="22"/>
      <c r="J11" s="22"/>
      <c r="K11" s="23">
        <v>1</v>
      </c>
      <c r="L11" s="21">
        <v>1.0249999999999999</v>
      </c>
      <c r="M11" s="22">
        <v>7.4999999999999997E-2</v>
      </c>
      <c r="N11" s="22"/>
      <c r="O11" s="22"/>
      <c r="P11" s="24">
        <v>1.0999999999999999</v>
      </c>
      <c r="Q11" s="20" t="s">
        <v>195</v>
      </c>
      <c r="R11" s="68" t="s">
        <v>27</v>
      </c>
      <c r="S11" s="19" t="s">
        <v>23</v>
      </c>
      <c r="T11" s="61" t="s">
        <v>473</v>
      </c>
      <c r="U11" s="21" t="s">
        <v>24</v>
      </c>
      <c r="V11" s="22" t="s">
        <v>24</v>
      </c>
      <c r="W11" s="22"/>
      <c r="X11" s="21" t="s">
        <v>476</v>
      </c>
      <c r="Y11" s="22" t="s">
        <v>476</v>
      </c>
      <c r="Z11" s="22" t="s">
        <v>477</v>
      </c>
      <c r="AA11" s="21" t="b">
        <v>0</v>
      </c>
      <c r="AB11" s="26" t="e">
        <v>#VALUE!</v>
      </c>
      <c r="AC11" s="26" t="e">
        <v>#VALUE!</v>
      </c>
      <c r="AD11" s="26" t="e">
        <v>#VALUE!</v>
      </c>
      <c r="AE11" s="26" t="e">
        <v>#VALUE!</v>
      </c>
      <c r="AF11" s="21" t="s">
        <v>477</v>
      </c>
      <c r="AG11" s="22" t="s">
        <v>477</v>
      </c>
      <c r="AH11" s="22"/>
      <c r="AI11" s="21" t="s">
        <v>476</v>
      </c>
      <c r="AJ11" s="22" t="s">
        <v>477</v>
      </c>
      <c r="AK11" s="22" t="s">
        <v>477</v>
      </c>
      <c r="AL11" s="21" t="b">
        <v>0</v>
      </c>
      <c r="AM11" s="26" t="e">
        <v>#VALUE!</v>
      </c>
      <c r="AN11" s="26" t="e">
        <v>#VALUE!</v>
      </c>
      <c r="AO11" s="26" t="e">
        <v>#VALUE!</v>
      </c>
      <c r="AP11" s="26" t="e">
        <v>#VALUE!</v>
      </c>
      <c r="AQ11" s="21" t="s">
        <v>477</v>
      </c>
      <c r="AR11" s="22" t="s">
        <v>477</v>
      </c>
      <c r="AS11" s="22"/>
      <c r="AT11" s="21" t="s">
        <v>476</v>
      </c>
      <c r="AU11" s="22" t="s">
        <v>477</v>
      </c>
      <c r="AV11" s="22" t="s">
        <v>477</v>
      </c>
      <c r="AW11" s="21" t="b">
        <v>0</v>
      </c>
      <c r="AX11" s="26" t="e">
        <v>#DIV/0!</v>
      </c>
      <c r="AY11" s="26" t="e">
        <v>#DIV/0!</v>
      </c>
      <c r="AZ11" s="26" t="e">
        <v>#DIV/0!</v>
      </c>
      <c r="BA11" s="26" t="e">
        <v>#DIV/0!</v>
      </c>
      <c r="BB11" s="21" t="s">
        <v>477</v>
      </c>
      <c r="BC11" s="22" t="s">
        <v>477</v>
      </c>
    </row>
    <row r="12" spans="1:55" ht="14.25" customHeight="1">
      <c r="A12" s="19" t="s">
        <v>207</v>
      </c>
      <c r="B12" s="20" t="s">
        <v>13</v>
      </c>
      <c r="C12" s="20" t="s">
        <v>46</v>
      </c>
      <c r="D12" s="20" t="s">
        <v>197</v>
      </c>
      <c r="E12" s="20"/>
      <c r="F12" s="64" t="s">
        <v>28</v>
      </c>
      <c r="G12" s="22">
        <v>0.9</v>
      </c>
      <c r="H12" s="22">
        <v>0.05</v>
      </c>
      <c r="I12" s="22">
        <v>0.05</v>
      </c>
      <c r="J12" s="22"/>
      <c r="K12" s="23">
        <v>1</v>
      </c>
      <c r="L12" s="21">
        <v>0.97499999999999998</v>
      </c>
      <c r="M12" s="22">
        <v>7.4999999999999997E-2</v>
      </c>
      <c r="N12" s="22">
        <v>0.05</v>
      </c>
      <c r="O12" s="22"/>
      <c r="P12" s="24">
        <v>1.1000000000000001</v>
      </c>
      <c r="Q12" s="20" t="s">
        <v>198</v>
      </c>
      <c r="R12" s="61" t="s">
        <v>573</v>
      </c>
      <c r="S12" s="27" t="s">
        <v>197</v>
      </c>
      <c r="T12" s="61" t="s">
        <v>473</v>
      </c>
      <c r="U12" s="21">
        <v>2</v>
      </c>
      <c r="V12" s="22" t="s">
        <v>24</v>
      </c>
      <c r="W12" s="22"/>
      <c r="X12" s="25" t="s">
        <v>46</v>
      </c>
      <c r="Y12" s="22" t="s">
        <v>480</v>
      </c>
      <c r="Z12" s="22" t="s">
        <v>475</v>
      </c>
      <c r="AA12" s="21" t="b">
        <v>0</v>
      </c>
      <c r="AB12" s="26">
        <v>2.5000000000000001E-2</v>
      </c>
      <c r="AC12" s="26">
        <v>3.7499999999999999E-2</v>
      </c>
      <c r="AD12" s="26">
        <v>4.3210482217499058</v>
      </c>
      <c r="AE12" s="26">
        <v>6.4740867623680272</v>
      </c>
      <c r="AF12" s="25">
        <v>2.1680096811317844</v>
      </c>
      <c r="AG12" s="23">
        <v>2.1530385406181213E-2</v>
      </c>
      <c r="AH12" s="22"/>
      <c r="AI12" s="21" t="s">
        <v>476</v>
      </c>
      <c r="AJ12" s="22" t="s">
        <v>477</v>
      </c>
      <c r="AK12" s="22" t="s">
        <v>477</v>
      </c>
      <c r="AL12" s="21" t="b">
        <v>0</v>
      </c>
      <c r="AM12" s="20"/>
      <c r="AN12" s="20"/>
      <c r="AO12" s="26" t="e">
        <v>#N/A</v>
      </c>
      <c r="AP12" s="26" t="e">
        <v>#N/A</v>
      </c>
      <c r="AQ12" s="21" t="s">
        <v>477</v>
      </c>
      <c r="AR12" s="22" t="s">
        <v>477</v>
      </c>
      <c r="AS12" s="22"/>
      <c r="AT12" s="21" t="s">
        <v>476</v>
      </c>
      <c r="AU12" s="22" t="s">
        <v>477</v>
      </c>
      <c r="AV12" s="22" t="s">
        <v>477</v>
      </c>
      <c r="AW12" s="21" t="b">
        <v>0</v>
      </c>
      <c r="AX12" s="26" t="e">
        <v>#DIV/0!</v>
      </c>
      <c r="AY12" s="26" t="e">
        <v>#DIV/0!</v>
      </c>
      <c r="AZ12" s="26" t="e">
        <v>#DIV/0!</v>
      </c>
      <c r="BA12" s="26" t="e">
        <v>#DIV/0!</v>
      </c>
      <c r="BB12" s="21" t="s">
        <v>477</v>
      </c>
      <c r="BC12" s="22" t="s">
        <v>477</v>
      </c>
    </row>
    <row r="13" spans="1:55" ht="14.25" customHeight="1">
      <c r="A13" s="19" t="s">
        <v>208</v>
      </c>
      <c r="B13" s="20" t="s">
        <v>32</v>
      </c>
      <c r="C13" s="20" t="s">
        <v>33</v>
      </c>
      <c r="D13" s="20" t="s">
        <v>43</v>
      </c>
      <c r="E13" s="20"/>
      <c r="F13" s="64" t="s">
        <v>34</v>
      </c>
      <c r="G13" s="22">
        <v>0.92500000000000004</v>
      </c>
      <c r="H13" s="31">
        <v>0.05</v>
      </c>
      <c r="I13" s="31">
        <v>2.5000000000000001E-2</v>
      </c>
      <c r="J13" s="31"/>
      <c r="K13" s="32">
        <v>1</v>
      </c>
      <c r="L13" s="21">
        <v>1.05</v>
      </c>
      <c r="M13" s="31">
        <v>0.1</v>
      </c>
      <c r="N13" s="31">
        <v>0.05</v>
      </c>
      <c r="O13" s="31"/>
      <c r="P13" s="33">
        <v>1.2000000000000002</v>
      </c>
      <c r="Q13" s="20" t="s">
        <v>200</v>
      </c>
      <c r="R13" s="61" t="s">
        <v>574</v>
      </c>
      <c r="S13" s="19" t="s">
        <v>512</v>
      </c>
      <c r="T13" s="61" t="s">
        <v>473</v>
      </c>
      <c r="U13" s="30">
        <v>2</v>
      </c>
      <c r="V13" s="31">
        <v>1</v>
      </c>
      <c r="W13" s="31"/>
      <c r="X13" s="34" t="s">
        <v>33</v>
      </c>
      <c r="Y13" s="31" t="s">
        <v>474</v>
      </c>
      <c r="Z13" s="31" t="s">
        <v>475</v>
      </c>
      <c r="AA13" s="30" t="b">
        <v>0</v>
      </c>
      <c r="AB13" s="26">
        <v>2.5000000000000001E-2</v>
      </c>
      <c r="AC13" s="26">
        <v>0.05</v>
      </c>
      <c r="AD13" s="26">
        <v>4.3522207044619954</v>
      </c>
      <c r="AE13" s="26">
        <v>8.7171798458559913</v>
      </c>
      <c r="AF13" s="34">
        <v>-1.2738436932000496E-2</v>
      </c>
      <c r="AG13" s="32">
        <v>4.364959141393996E-2</v>
      </c>
      <c r="AH13" s="31"/>
      <c r="AI13" s="30" t="s">
        <v>463</v>
      </c>
      <c r="AJ13" s="31" t="s">
        <v>474</v>
      </c>
      <c r="AK13" s="31" t="s">
        <v>475</v>
      </c>
      <c r="AL13" s="30" t="s">
        <v>487</v>
      </c>
      <c r="AM13" s="26">
        <v>2.5000000000000001E-2</v>
      </c>
      <c r="AN13" s="26">
        <v>0.05</v>
      </c>
      <c r="AO13" s="26">
        <v>4.3968514375000085</v>
      </c>
      <c r="AP13" s="26">
        <v>8.7642569999999971</v>
      </c>
      <c r="AQ13" s="34">
        <v>2.9445875000019939E-2</v>
      </c>
      <c r="AR13" s="32">
        <v>4.3674055624999888E-2</v>
      </c>
      <c r="AS13" s="31"/>
      <c r="AT13" s="30" t="s">
        <v>476</v>
      </c>
      <c r="AU13" s="31" t="s">
        <v>477</v>
      </c>
      <c r="AV13" s="31" t="s">
        <v>477</v>
      </c>
      <c r="AW13" s="30" t="b">
        <v>0</v>
      </c>
      <c r="AX13" s="26" t="e">
        <v>#DIV/0!</v>
      </c>
      <c r="AY13" s="26" t="e">
        <v>#DIV/0!</v>
      </c>
      <c r="AZ13" s="26" t="e">
        <v>#DIV/0!</v>
      </c>
      <c r="BA13" s="26" t="e">
        <v>#DIV/0!</v>
      </c>
      <c r="BB13" s="30" t="s">
        <v>477</v>
      </c>
      <c r="BC13" s="31" t="s">
        <v>477</v>
      </c>
    </row>
    <row r="14" spans="1:55" ht="14.25" customHeight="1">
      <c r="A14" s="11" t="s">
        <v>209</v>
      </c>
      <c r="B14" s="12" t="s">
        <v>13</v>
      </c>
      <c r="C14" s="12" t="s">
        <v>40</v>
      </c>
      <c r="D14" s="12"/>
      <c r="E14" s="12"/>
      <c r="F14" s="60" t="s">
        <v>15</v>
      </c>
      <c r="G14" s="14">
        <v>0.95</v>
      </c>
      <c r="H14" s="14">
        <v>0.05</v>
      </c>
      <c r="I14" s="14"/>
      <c r="J14" s="14"/>
      <c r="K14" s="15">
        <v>1</v>
      </c>
      <c r="L14" s="13">
        <v>1.0249999999999999</v>
      </c>
      <c r="M14" s="14">
        <v>7.4999999999999997E-2</v>
      </c>
      <c r="N14" s="14"/>
      <c r="O14" s="14"/>
      <c r="P14" s="16">
        <v>1.0999999999999999</v>
      </c>
      <c r="Q14" s="11" t="s">
        <v>193</v>
      </c>
      <c r="R14" s="65" t="s">
        <v>564</v>
      </c>
      <c r="S14" s="11" t="s">
        <v>473</v>
      </c>
      <c r="T14" s="65" t="s">
        <v>473</v>
      </c>
      <c r="U14" s="13">
        <v>2</v>
      </c>
      <c r="V14" s="14"/>
      <c r="W14" s="14"/>
      <c r="X14" s="13" t="s">
        <v>462</v>
      </c>
      <c r="Y14" s="14" t="s">
        <v>480</v>
      </c>
      <c r="Z14" s="14" t="s">
        <v>475</v>
      </c>
      <c r="AA14" s="13" t="s">
        <v>485</v>
      </c>
      <c r="AB14" s="26">
        <v>2.5000000000000001E-2</v>
      </c>
      <c r="AC14" s="26">
        <v>3.7499999999999999E-2</v>
      </c>
      <c r="AD14" s="26">
        <v>9.2690517499999991</v>
      </c>
      <c r="AE14" s="26">
        <v>13.615562600000006</v>
      </c>
      <c r="AF14" s="18">
        <v>4.9225408999999924</v>
      </c>
      <c r="AG14" s="15">
        <v>4.3465108500000064E-2</v>
      </c>
      <c r="AH14" s="14"/>
      <c r="AI14" s="13" t="s">
        <v>476</v>
      </c>
      <c r="AJ14" s="14" t="s">
        <v>477</v>
      </c>
      <c r="AK14" s="14" t="s">
        <v>477</v>
      </c>
      <c r="AL14" s="13" t="b">
        <v>0</v>
      </c>
      <c r="AM14" s="26" t="e">
        <v>#DIV/0!</v>
      </c>
      <c r="AN14" s="26" t="e">
        <v>#DIV/0!</v>
      </c>
      <c r="AO14" s="26" t="e">
        <v>#DIV/0!</v>
      </c>
      <c r="AP14" s="26" t="e">
        <v>#DIV/0!</v>
      </c>
      <c r="AQ14" s="13" t="s">
        <v>477</v>
      </c>
      <c r="AR14" s="14" t="s">
        <v>477</v>
      </c>
      <c r="AS14" s="14"/>
      <c r="AT14" s="13" t="s">
        <v>476</v>
      </c>
      <c r="AU14" s="14" t="s">
        <v>477</v>
      </c>
      <c r="AV14" s="14" t="s">
        <v>477</v>
      </c>
      <c r="AW14" s="13" t="b">
        <v>0</v>
      </c>
      <c r="AX14" s="26" t="e">
        <v>#DIV/0!</v>
      </c>
      <c r="AY14" s="26" t="e">
        <v>#DIV/0!</v>
      </c>
      <c r="AZ14" s="26" t="e">
        <v>#DIV/0!</v>
      </c>
      <c r="BA14" s="26" t="e">
        <v>#DIV/0!</v>
      </c>
      <c r="BB14" s="13" t="s">
        <v>477</v>
      </c>
      <c r="BC14" s="14" t="s">
        <v>477</v>
      </c>
    </row>
    <row r="15" spans="1:55" ht="14.25" customHeight="1">
      <c r="A15" s="19" t="s">
        <v>210</v>
      </c>
      <c r="B15" s="20" t="s">
        <v>13</v>
      </c>
      <c r="C15" s="20" t="s">
        <v>63</v>
      </c>
      <c r="D15" s="20" t="s">
        <v>27</v>
      </c>
      <c r="E15" s="20"/>
      <c r="F15" s="64" t="s">
        <v>21</v>
      </c>
      <c r="G15" s="22">
        <v>0.95</v>
      </c>
      <c r="H15" s="22">
        <v>2.5000000000000001E-2</v>
      </c>
      <c r="I15" s="22">
        <v>2.5000000000000001E-2</v>
      </c>
      <c r="J15" s="22"/>
      <c r="K15" s="23">
        <v>1</v>
      </c>
      <c r="L15" s="21">
        <v>1</v>
      </c>
      <c r="M15" s="22">
        <v>0.05</v>
      </c>
      <c r="N15" s="22">
        <v>0.05</v>
      </c>
      <c r="O15" s="22"/>
      <c r="P15" s="24">
        <v>1.1000000000000001</v>
      </c>
      <c r="Q15" s="19" t="s">
        <v>195</v>
      </c>
      <c r="R15" s="61" t="s">
        <v>575</v>
      </c>
      <c r="S15" s="27" t="s">
        <v>27</v>
      </c>
      <c r="T15" s="61" t="s">
        <v>473</v>
      </c>
      <c r="U15" s="21">
        <v>1</v>
      </c>
      <c r="V15" s="22" t="s">
        <v>24</v>
      </c>
      <c r="W15" s="22"/>
      <c r="X15" s="21" t="s">
        <v>463</v>
      </c>
      <c r="Y15" s="22" t="s">
        <v>474</v>
      </c>
      <c r="Z15" s="22" t="s">
        <v>475</v>
      </c>
      <c r="AA15" s="21" t="s">
        <v>481</v>
      </c>
      <c r="AB15" s="26">
        <v>2.5000000000000001E-2</v>
      </c>
      <c r="AC15" s="26">
        <v>0.05</v>
      </c>
      <c r="AD15" s="26">
        <v>2.951906700000007</v>
      </c>
      <c r="AE15" s="26">
        <v>5.8783769500000052</v>
      </c>
      <c r="AF15" s="25">
        <v>2.5436450000008826E-2</v>
      </c>
      <c r="AG15" s="23">
        <v>2.9264702499999982E-2</v>
      </c>
      <c r="AH15" s="22"/>
      <c r="AI15" s="21" t="s">
        <v>476</v>
      </c>
      <c r="AJ15" s="22" t="s">
        <v>477</v>
      </c>
      <c r="AK15" s="22" t="s">
        <v>477</v>
      </c>
      <c r="AL15" s="21" t="b">
        <v>0</v>
      </c>
      <c r="AM15" s="26" t="e">
        <v>#VALUE!</v>
      </c>
      <c r="AN15" s="26" t="e">
        <v>#VALUE!</v>
      </c>
      <c r="AO15" s="26" t="e">
        <v>#VALUE!</v>
      </c>
      <c r="AP15" s="26" t="e">
        <v>#VALUE!</v>
      </c>
      <c r="AQ15" s="21" t="s">
        <v>477</v>
      </c>
      <c r="AR15" s="22" t="s">
        <v>477</v>
      </c>
      <c r="AS15" s="22"/>
      <c r="AT15" s="21" t="s">
        <v>476</v>
      </c>
      <c r="AU15" s="22" t="s">
        <v>477</v>
      </c>
      <c r="AV15" s="22" t="s">
        <v>477</v>
      </c>
      <c r="AW15" s="21" t="b">
        <v>0</v>
      </c>
      <c r="AX15" s="26" t="e">
        <v>#DIV/0!</v>
      </c>
      <c r="AY15" s="26" t="e">
        <v>#DIV/0!</v>
      </c>
      <c r="AZ15" s="26" t="e">
        <v>#DIV/0!</v>
      </c>
      <c r="BA15" s="26" t="e">
        <v>#DIV/0!</v>
      </c>
      <c r="BB15" s="21" t="s">
        <v>477</v>
      </c>
      <c r="BC15" s="22" t="s">
        <v>477</v>
      </c>
    </row>
    <row r="16" spans="1:55" ht="14.25" customHeight="1">
      <c r="A16" s="19" t="s">
        <v>211</v>
      </c>
      <c r="B16" s="20" t="s">
        <v>13</v>
      </c>
      <c r="C16" s="20" t="s">
        <v>18</v>
      </c>
      <c r="D16" s="20" t="s">
        <v>197</v>
      </c>
      <c r="E16" s="20" t="s">
        <v>20</v>
      </c>
      <c r="F16" s="64" t="s">
        <v>28</v>
      </c>
      <c r="G16" s="22">
        <v>0.9</v>
      </c>
      <c r="H16" s="22">
        <v>0.05</v>
      </c>
      <c r="I16" s="22">
        <v>0.05</v>
      </c>
      <c r="J16" s="22"/>
      <c r="K16" s="23">
        <v>1</v>
      </c>
      <c r="L16" s="21">
        <v>0.97499999999999998</v>
      </c>
      <c r="M16" s="22">
        <v>7.4999999999999997E-2</v>
      </c>
      <c r="N16" s="22">
        <v>0.05</v>
      </c>
      <c r="O16" s="22"/>
      <c r="P16" s="24">
        <v>1.1000000000000001</v>
      </c>
      <c r="Q16" s="19" t="s">
        <v>198</v>
      </c>
      <c r="R16" s="61" t="s">
        <v>569</v>
      </c>
      <c r="S16" s="27" t="s">
        <v>197</v>
      </c>
      <c r="T16" s="61" t="s">
        <v>23</v>
      </c>
      <c r="U16" s="21">
        <v>2</v>
      </c>
      <c r="V16" s="22" t="s">
        <v>24</v>
      </c>
      <c r="W16" s="22" t="s">
        <v>24</v>
      </c>
      <c r="X16" s="25" t="s">
        <v>18</v>
      </c>
      <c r="Y16" s="22" t="s">
        <v>480</v>
      </c>
      <c r="Z16" s="22" t="s">
        <v>475</v>
      </c>
      <c r="AA16" s="21" t="b">
        <v>0</v>
      </c>
      <c r="AB16" s="26">
        <v>2.5000000000000001E-2</v>
      </c>
      <c r="AC16" s="26">
        <v>3.7499999999999999E-2</v>
      </c>
      <c r="AD16" s="26">
        <v>13.673713199999998</v>
      </c>
      <c r="AE16" s="26">
        <v>19.667446042809274</v>
      </c>
      <c r="AF16" s="25">
        <v>7.6799803571907219</v>
      </c>
      <c r="AG16" s="23">
        <v>5.9937328428092761E-2</v>
      </c>
      <c r="AH16" s="22"/>
      <c r="AI16" s="21" t="s">
        <v>476</v>
      </c>
      <c r="AJ16" s="22" t="s">
        <v>477</v>
      </c>
      <c r="AK16" s="22" t="s">
        <v>477</v>
      </c>
      <c r="AL16" s="21" t="b">
        <v>0</v>
      </c>
      <c r="AM16" s="26" t="e">
        <v>#VALUE!</v>
      </c>
      <c r="AN16" s="26" t="e">
        <v>#VALUE!</v>
      </c>
      <c r="AO16" s="26" t="e">
        <v>#VALUE!</v>
      </c>
      <c r="AP16" s="26" t="e">
        <v>#VALUE!</v>
      </c>
      <c r="AQ16" s="21" t="s">
        <v>477</v>
      </c>
      <c r="AR16" s="22" t="s">
        <v>477</v>
      </c>
      <c r="AS16" s="22"/>
      <c r="AT16" s="21" t="s">
        <v>476</v>
      </c>
      <c r="AU16" s="22" t="s">
        <v>477</v>
      </c>
      <c r="AV16" s="22" t="s">
        <v>477</v>
      </c>
      <c r="AW16" s="21" t="b">
        <v>0</v>
      </c>
      <c r="AX16" s="26" t="e">
        <v>#VALUE!</v>
      </c>
      <c r="AY16" s="26" t="e">
        <v>#VALUE!</v>
      </c>
      <c r="AZ16" s="26" t="e">
        <v>#VALUE!</v>
      </c>
      <c r="BA16" s="26" t="e">
        <v>#VALUE!</v>
      </c>
      <c r="BB16" s="21" t="s">
        <v>477</v>
      </c>
      <c r="BC16" s="22" t="s">
        <v>477</v>
      </c>
    </row>
    <row r="17" spans="1:55" ht="14.25" customHeight="1">
      <c r="A17" s="28" t="s">
        <v>212</v>
      </c>
      <c r="B17" s="29" t="s">
        <v>32</v>
      </c>
      <c r="C17" s="29" t="s">
        <v>33</v>
      </c>
      <c r="D17" s="29" t="s">
        <v>124</v>
      </c>
      <c r="E17" s="29"/>
      <c r="F17" s="66" t="s">
        <v>34</v>
      </c>
      <c r="G17" s="31">
        <v>0.92500000000000004</v>
      </c>
      <c r="H17" s="48">
        <v>2.5000000000000001E-2</v>
      </c>
      <c r="I17" s="48">
        <v>0.05</v>
      </c>
      <c r="J17" s="31"/>
      <c r="K17" s="32">
        <v>1</v>
      </c>
      <c r="L17" s="30">
        <v>1.0249999999999999</v>
      </c>
      <c r="M17" s="31">
        <v>0.125</v>
      </c>
      <c r="N17" s="31">
        <v>0.05</v>
      </c>
      <c r="O17" s="31"/>
      <c r="P17" s="33">
        <v>1.2</v>
      </c>
      <c r="Q17" s="28" t="s">
        <v>200</v>
      </c>
      <c r="R17" s="67" t="s">
        <v>576</v>
      </c>
      <c r="S17" s="28" t="s">
        <v>125</v>
      </c>
      <c r="T17" s="67" t="s">
        <v>473</v>
      </c>
      <c r="U17" s="30">
        <v>2</v>
      </c>
      <c r="V17" s="31" t="s">
        <v>24</v>
      </c>
      <c r="W17" s="31"/>
      <c r="X17" s="34" t="s">
        <v>33</v>
      </c>
      <c r="Y17" s="31" t="s">
        <v>474</v>
      </c>
      <c r="Z17" s="31" t="s">
        <v>475</v>
      </c>
      <c r="AA17" s="30" t="b">
        <v>0</v>
      </c>
      <c r="AB17" s="26">
        <v>1.2500000000000001E-2</v>
      </c>
      <c r="AC17" s="26">
        <v>6.25E-2</v>
      </c>
      <c r="AD17" s="26">
        <v>2.1725570460486927</v>
      </c>
      <c r="AE17" s="26">
        <v>10.913769827621826</v>
      </c>
      <c r="AF17" s="34">
        <v>-6.5686557355244393</v>
      </c>
      <c r="AG17" s="32">
        <v>8.7412127815731322E-2</v>
      </c>
      <c r="AH17" s="31"/>
      <c r="AI17" s="30" t="s">
        <v>476</v>
      </c>
      <c r="AJ17" s="31" t="s">
        <v>477</v>
      </c>
      <c r="AK17" s="31" t="s">
        <v>477</v>
      </c>
      <c r="AL17" s="30" t="b">
        <v>0</v>
      </c>
      <c r="AM17" s="26" t="e">
        <v>#VALUE!</v>
      </c>
      <c r="AN17" s="26" t="e">
        <v>#VALUE!</v>
      </c>
      <c r="AO17" s="26" t="e">
        <v>#VALUE!</v>
      </c>
      <c r="AP17" s="26" t="e">
        <v>#VALUE!</v>
      </c>
      <c r="AQ17" s="30" t="s">
        <v>477</v>
      </c>
      <c r="AR17" s="31" t="s">
        <v>477</v>
      </c>
      <c r="AS17" s="31"/>
      <c r="AT17" s="30" t="s">
        <v>476</v>
      </c>
      <c r="AU17" s="31" t="s">
        <v>477</v>
      </c>
      <c r="AV17" s="31" t="s">
        <v>477</v>
      </c>
      <c r="AW17" s="30" t="b">
        <v>0</v>
      </c>
      <c r="AX17" s="26" t="e">
        <v>#DIV/0!</v>
      </c>
      <c r="AY17" s="26" t="e">
        <v>#DIV/0!</v>
      </c>
      <c r="AZ17" s="26" t="e">
        <v>#DIV/0!</v>
      </c>
      <c r="BA17" s="26" t="e">
        <v>#DIV/0!</v>
      </c>
      <c r="BB17" s="30" t="s">
        <v>477</v>
      </c>
      <c r="BC17" s="31" t="s">
        <v>477</v>
      </c>
    </row>
    <row r="18" spans="1:55" ht="14.25" customHeight="1">
      <c r="A18" s="19" t="s">
        <v>213</v>
      </c>
      <c r="B18" s="20" t="s">
        <v>13</v>
      </c>
      <c r="C18" s="20" t="s">
        <v>18</v>
      </c>
      <c r="D18" s="20"/>
      <c r="E18" s="20"/>
      <c r="F18" s="64" t="s">
        <v>15</v>
      </c>
      <c r="G18" s="22">
        <v>0.95</v>
      </c>
      <c r="H18" s="14">
        <v>0.05</v>
      </c>
      <c r="I18" s="14"/>
      <c r="J18" s="14"/>
      <c r="K18" s="15">
        <v>1</v>
      </c>
      <c r="L18" s="21">
        <v>1.0249999999999999</v>
      </c>
      <c r="M18" s="14">
        <v>7.4999999999999997E-2</v>
      </c>
      <c r="N18" s="14"/>
      <c r="O18" s="14"/>
      <c r="P18" s="16">
        <v>1.0999999999999999</v>
      </c>
      <c r="Q18" s="20" t="s">
        <v>193</v>
      </c>
      <c r="R18" s="61" t="s">
        <v>569</v>
      </c>
      <c r="S18" s="19" t="s">
        <v>473</v>
      </c>
      <c r="T18" s="61" t="s">
        <v>473</v>
      </c>
      <c r="U18" s="13">
        <v>2</v>
      </c>
      <c r="V18" s="14"/>
      <c r="W18" s="14"/>
      <c r="X18" s="18" t="s">
        <v>18</v>
      </c>
      <c r="Y18" s="14" t="s">
        <v>480</v>
      </c>
      <c r="Z18" s="14" t="s">
        <v>475</v>
      </c>
      <c r="AA18" s="13" t="b">
        <v>0</v>
      </c>
      <c r="AB18" s="26">
        <v>2.5000000000000001E-2</v>
      </c>
      <c r="AC18" s="26">
        <v>3.7499999999999999E-2</v>
      </c>
      <c r="AD18" s="26">
        <v>13.673713199999998</v>
      </c>
      <c r="AE18" s="26">
        <v>19.667446042809274</v>
      </c>
      <c r="AF18" s="18">
        <v>7.6799803571907219</v>
      </c>
      <c r="AG18" s="15">
        <v>5.9937328428092761E-2</v>
      </c>
      <c r="AH18" s="14"/>
      <c r="AI18" s="13" t="s">
        <v>476</v>
      </c>
      <c r="AJ18" s="14" t="s">
        <v>477</v>
      </c>
      <c r="AK18" s="14" t="s">
        <v>477</v>
      </c>
      <c r="AL18" s="13" t="b">
        <v>0</v>
      </c>
      <c r="AM18" s="26" t="e">
        <v>#DIV/0!</v>
      </c>
      <c r="AN18" s="26" t="e">
        <v>#DIV/0!</v>
      </c>
      <c r="AO18" s="26" t="e">
        <v>#DIV/0!</v>
      </c>
      <c r="AP18" s="26" t="e">
        <v>#DIV/0!</v>
      </c>
      <c r="AQ18" s="13" t="s">
        <v>477</v>
      </c>
      <c r="AR18" s="14" t="s">
        <v>477</v>
      </c>
      <c r="AS18" s="14"/>
      <c r="AT18" s="13" t="s">
        <v>476</v>
      </c>
      <c r="AU18" s="14" t="s">
        <v>477</v>
      </c>
      <c r="AV18" s="14" t="s">
        <v>477</v>
      </c>
      <c r="AW18" s="13" t="b">
        <v>0</v>
      </c>
      <c r="AX18" s="26" t="e">
        <v>#DIV/0!</v>
      </c>
      <c r="AY18" s="26" t="e">
        <v>#DIV/0!</v>
      </c>
      <c r="AZ18" s="26" t="e">
        <v>#DIV/0!</v>
      </c>
      <c r="BA18" s="26" t="e">
        <v>#DIV/0!</v>
      </c>
      <c r="BB18" s="13" t="s">
        <v>477</v>
      </c>
      <c r="BC18" s="14" t="s">
        <v>477</v>
      </c>
    </row>
    <row r="19" spans="1:55" ht="14.25" customHeight="1">
      <c r="A19" s="19" t="s">
        <v>214</v>
      </c>
      <c r="B19" s="20" t="s">
        <v>13</v>
      </c>
      <c r="C19" s="20" t="s">
        <v>50</v>
      </c>
      <c r="D19" s="20" t="s">
        <v>27</v>
      </c>
      <c r="E19" s="20"/>
      <c r="F19" s="64" t="s">
        <v>21</v>
      </c>
      <c r="G19" s="22">
        <v>0.95</v>
      </c>
      <c r="H19" s="22">
        <v>2.5000000000000001E-2</v>
      </c>
      <c r="I19" s="22">
        <v>2.5000000000000001E-2</v>
      </c>
      <c r="J19" s="22"/>
      <c r="K19" s="23">
        <v>1</v>
      </c>
      <c r="L19" s="21">
        <v>1</v>
      </c>
      <c r="M19" s="22">
        <v>0.05</v>
      </c>
      <c r="N19" s="22">
        <v>0.05</v>
      </c>
      <c r="O19" s="22"/>
      <c r="P19" s="24">
        <v>1.1000000000000001</v>
      </c>
      <c r="Q19" s="20" t="s">
        <v>195</v>
      </c>
      <c r="R19" s="61" t="s">
        <v>577</v>
      </c>
      <c r="S19" s="27" t="s">
        <v>27</v>
      </c>
      <c r="T19" s="61" t="s">
        <v>473</v>
      </c>
      <c r="U19" s="21">
        <v>1</v>
      </c>
      <c r="V19" s="22" t="s">
        <v>24</v>
      </c>
      <c r="W19" s="22"/>
      <c r="X19" s="21" t="s">
        <v>462</v>
      </c>
      <c r="Y19" s="22" t="s">
        <v>480</v>
      </c>
      <c r="Z19" s="22" t="s">
        <v>475</v>
      </c>
      <c r="AA19" s="21" t="s">
        <v>481</v>
      </c>
      <c r="AB19" s="26">
        <v>2.5000000000000001E-2</v>
      </c>
      <c r="AC19" s="26">
        <v>0.05</v>
      </c>
      <c r="AD19" s="26">
        <v>4.2176383000000062</v>
      </c>
      <c r="AE19" s="26">
        <v>8.3982587999999954</v>
      </c>
      <c r="AF19" s="25">
        <v>3.7017800000016976E-2</v>
      </c>
      <c r="AG19" s="23">
        <v>4.1806204999999895E-2</v>
      </c>
      <c r="AH19" s="22"/>
      <c r="AI19" s="21" t="s">
        <v>476</v>
      </c>
      <c r="AJ19" s="22" t="s">
        <v>477</v>
      </c>
      <c r="AK19" s="22" t="s">
        <v>477</v>
      </c>
      <c r="AL19" s="21" t="b">
        <v>0</v>
      </c>
      <c r="AM19" s="26" t="e">
        <v>#VALUE!</v>
      </c>
      <c r="AN19" s="26" t="e">
        <v>#VALUE!</v>
      </c>
      <c r="AO19" s="26" t="e">
        <v>#VALUE!</v>
      </c>
      <c r="AP19" s="26" t="e">
        <v>#VALUE!</v>
      </c>
      <c r="AQ19" s="21" t="s">
        <v>477</v>
      </c>
      <c r="AR19" s="22" t="s">
        <v>477</v>
      </c>
      <c r="AS19" s="22"/>
      <c r="AT19" s="21" t="s">
        <v>476</v>
      </c>
      <c r="AU19" s="22" t="s">
        <v>477</v>
      </c>
      <c r="AV19" s="22" t="s">
        <v>477</v>
      </c>
      <c r="AW19" s="21" t="b">
        <v>0</v>
      </c>
      <c r="AX19" s="26" t="e">
        <v>#DIV/0!</v>
      </c>
      <c r="AY19" s="26" t="e">
        <v>#DIV/0!</v>
      </c>
      <c r="AZ19" s="26" t="e">
        <v>#DIV/0!</v>
      </c>
      <c r="BA19" s="26" t="e">
        <v>#DIV/0!</v>
      </c>
      <c r="BB19" s="21" t="s">
        <v>477</v>
      </c>
      <c r="BC19" s="22" t="s">
        <v>477</v>
      </c>
    </row>
    <row r="20" spans="1:55" ht="14.25" customHeight="1">
      <c r="A20" s="19" t="s">
        <v>215</v>
      </c>
      <c r="B20" s="20" t="s">
        <v>13</v>
      </c>
      <c r="C20" s="20" t="s">
        <v>14</v>
      </c>
      <c r="D20" s="20" t="s">
        <v>197</v>
      </c>
      <c r="E20" s="20" t="s">
        <v>20</v>
      </c>
      <c r="F20" s="64" t="s">
        <v>28</v>
      </c>
      <c r="G20" s="22">
        <v>0.9</v>
      </c>
      <c r="H20" s="22">
        <v>0.05</v>
      </c>
      <c r="I20" s="22">
        <v>0.05</v>
      </c>
      <c r="J20" s="22"/>
      <c r="K20" s="23">
        <v>1</v>
      </c>
      <c r="L20" s="21">
        <v>0.97499999999999998</v>
      </c>
      <c r="M20" s="22">
        <v>7.4999999999999997E-2</v>
      </c>
      <c r="N20" s="22">
        <v>0.05</v>
      </c>
      <c r="O20" s="22"/>
      <c r="P20" s="24">
        <v>1.1000000000000001</v>
      </c>
      <c r="Q20" s="20" t="s">
        <v>198</v>
      </c>
      <c r="R20" s="61" t="s">
        <v>578</v>
      </c>
      <c r="S20" s="27" t="s">
        <v>197</v>
      </c>
      <c r="T20" s="61" t="s">
        <v>23</v>
      </c>
      <c r="U20" s="21">
        <v>2</v>
      </c>
      <c r="V20" s="22" t="s">
        <v>24</v>
      </c>
      <c r="W20" s="22" t="s">
        <v>24</v>
      </c>
      <c r="X20" s="25" t="s">
        <v>14</v>
      </c>
      <c r="Y20" s="22" t="s">
        <v>474</v>
      </c>
      <c r="Z20" s="22" t="s">
        <v>475</v>
      </c>
      <c r="AA20" s="21" t="b">
        <v>0</v>
      </c>
      <c r="AB20" s="26">
        <v>2.5000000000000001E-2</v>
      </c>
      <c r="AC20" s="26">
        <v>3.7499999999999999E-2</v>
      </c>
      <c r="AD20" s="26">
        <v>16.23685994768201</v>
      </c>
      <c r="AE20" s="26">
        <v>25.561852352417937</v>
      </c>
      <c r="AF20" s="25">
        <v>6.9118675429460836</v>
      </c>
      <c r="AG20" s="23">
        <v>9.3249924047359267E-2</v>
      </c>
      <c r="AH20" s="22"/>
      <c r="AI20" s="21" t="s">
        <v>476</v>
      </c>
      <c r="AJ20" s="22" t="s">
        <v>477</v>
      </c>
      <c r="AK20" s="22" t="s">
        <v>477</v>
      </c>
      <c r="AL20" s="21" t="b">
        <v>0</v>
      </c>
      <c r="AM20" s="26" t="e">
        <v>#VALUE!</v>
      </c>
      <c r="AN20" s="26" t="e">
        <v>#VALUE!</v>
      </c>
      <c r="AO20" s="26" t="e">
        <v>#VALUE!</v>
      </c>
      <c r="AP20" s="26" t="e">
        <v>#VALUE!</v>
      </c>
      <c r="AQ20" s="21" t="s">
        <v>477</v>
      </c>
      <c r="AR20" s="22" t="s">
        <v>477</v>
      </c>
      <c r="AS20" s="22"/>
      <c r="AT20" s="21" t="s">
        <v>476</v>
      </c>
      <c r="AU20" s="22" t="s">
        <v>477</v>
      </c>
      <c r="AV20" s="22" t="s">
        <v>477</v>
      </c>
      <c r="AW20" s="21" t="b">
        <v>0</v>
      </c>
      <c r="AX20" s="26" t="e">
        <v>#VALUE!</v>
      </c>
      <c r="AY20" s="26" t="e">
        <v>#VALUE!</v>
      </c>
      <c r="AZ20" s="26" t="e">
        <v>#VALUE!</v>
      </c>
      <c r="BA20" s="26" t="e">
        <v>#VALUE!</v>
      </c>
      <c r="BB20" s="21" t="s">
        <v>477</v>
      </c>
      <c r="BC20" s="22" t="s">
        <v>477</v>
      </c>
    </row>
    <row r="21" spans="1:55" ht="14.25" customHeight="1">
      <c r="A21" s="28" t="s">
        <v>216</v>
      </c>
      <c r="B21" s="29" t="s">
        <v>32</v>
      </c>
      <c r="C21" s="29" t="s">
        <v>46</v>
      </c>
      <c r="D21" s="29" t="s">
        <v>60</v>
      </c>
      <c r="E21" s="29"/>
      <c r="F21" s="66" t="s">
        <v>34</v>
      </c>
      <c r="G21" s="22">
        <v>0.9</v>
      </c>
      <c r="H21" s="31">
        <v>0.05</v>
      </c>
      <c r="I21" s="31">
        <v>0.05</v>
      </c>
      <c r="J21" s="31"/>
      <c r="K21" s="32">
        <v>1</v>
      </c>
      <c r="L21" s="21">
        <v>1.0249999999999999</v>
      </c>
      <c r="M21" s="31">
        <v>0.125</v>
      </c>
      <c r="N21" s="31">
        <v>0.05</v>
      </c>
      <c r="O21" s="31"/>
      <c r="P21" s="33">
        <v>1.2</v>
      </c>
      <c r="Q21" s="20" t="s">
        <v>200</v>
      </c>
      <c r="R21" s="61" t="s">
        <v>579</v>
      </c>
      <c r="S21" s="19" t="s">
        <v>580</v>
      </c>
      <c r="T21" s="61" t="s">
        <v>473</v>
      </c>
      <c r="U21" s="30">
        <v>2</v>
      </c>
      <c r="V21" s="31">
        <v>1</v>
      </c>
      <c r="W21" s="31"/>
      <c r="X21" s="34" t="s">
        <v>46</v>
      </c>
      <c r="Y21" s="31" t="s">
        <v>480</v>
      </c>
      <c r="Z21" s="31" t="s">
        <v>475</v>
      </c>
      <c r="AA21" s="30" t="b">
        <v>0</v>
      </c>
      <c r="AB21" s="26">
        <v>2.5000000000000001E-2</v>
      </c>
      <c r="AC21" s="26">
        <v>6.25E-2</v>
      </c>
      <c r="AD21" s="26">
        <v>4.3210482217499058</v>
      </c>
      <c r="AE21" s="26">
        <v>10.771452428552648</v>
      </c>
      <c r="AF21" s="34">
        <v>-2.1293559850528361</v>
      </c>
      <c r="AG21" s="32">
        <v>6.4504042068027415E-2</v>
      </c>
      <c r="AH21" s="31"/>
      <c r="AI21" s="30" t="s">
        <v>462</v>
      </c>
      <c r="AJ21" s="31" t="s">
        <v>480</v>
      </c>
      <c r="AK21" s="31" t="s">
        <v>475</v>
      </c>
      <c r="AL21" s="30" t="s">
        <v>487</v>
      </c>
      <c r="AM21" s="26">
        <v>0.05</v>
      </c>
      <c r="AN21" s="26">
        <v>0.05</v>
      </c>
      <c r="AO21" s="26">
        <v>17.767188450000003</v>
      </c>
      <c r="AP21" s="26">
        <v>17.767188450000003</v>
      </c>
      <c r="AQ21" s="34">
        <v>17.767188450000003</v>
      </c>
      <c r="AR21" s="32">
        <v>0</v>
      </c>
      <c r="AS21" s="31"/>
      <c r="AT21" s="30" t="s">
        <v>476</v>
      </c>
      <c r="AU21" s="31" t="s">
        <v>477</v>
      </c>
      <c r="AV21" s="31" t="s">
        <v>477</v>
      </c>
      <c r="AW21" s="30" t="b">
        <v>0</v>
      </c>
      <c r="AX21" s="26" t="e">
        <v>#DIV/0!</v>
      </c>
      <c r="AY21" s="26" t="e">
        <v>#DIV/0!</v>
      </c>
      <c r="AZ21" s="26" t="e">
        <v>#DIV/0!</v>
      </c>
      <c r="BA21" s="26" t="e">
        <v>#DIV/0!</v>
      </c>
      <c r="BB21" s="30" t="s">
        <v>477</v>
      </c>
      <c r="BC21" s="31" t="s">
        <v>477</v>
      </c>
    </row>
    <row r="22" spans="1:55" ht="14.25" customHeight="1">
      <c r="A22" s="1" t="s">
        <v>69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69" t="s">
        <v>6</v>
      </c>
      <c r="H22" s="4" t="s">
        <v>7</v>
      </c>
      <c r="I22" s="4" t="s">
        <v>3</v>
      </c>
      <c r="J22" s="4" t="s">
        <v>4</v>
      </c>
      <c r="K22" s="4" t="s">
        <v>8</v>
      </c>
      <c r="L22" s="3" t="s">
        <v>6</v>
      </c>
      <c r="M22" s="4" t="s">
        <v>7</v>
      </c>
      <c r="N22" s="4" t="s">
        <v>3</v>
      </c>
      <c r="O22" s="4" t="s">
        <v>4</v>
      </c>
      <c r="P22" s="5" t="s">
        <v>8</v>
      </c>
      <c r="Q22" s="6" t="s">
        <v>468</v>
      </c>
      <c r="R22" s="130" t="s">
        <v>469</v>
      </c>
      <c r="S22" s="130" t="s">
        <v>470</v>
      </c>
      <c r="T22" s="130" t="s">
        <v>471</v>
      </c>
      <c r="U22" s="3"/>
      <c r="V22" s="4"/>
      <c r="W22" s="4"/>
      <c r="X22" s="3"/>
      <c r="Y22" s="4"/>
      <c r="Z22" s="4"/>
      <c r="AA22" s="3"/>
      <c r="AB22" s="40"/>
      <c r="AC22" s="40"/>
      <c r="AD22" s="40"/>
      <c r="AE22" s="40"/>
      <c r="AF22" s="3"/>
      <c r="AG22" s="4"/>
      <c r="AH22" s="4"/>
      <c r="AI22" s="3"/>
      <c r="AJ22" s="4"/>
      <c r="AK22" s="4"/>
      <c r="AL22" s="3"/>
      <c r="AM22" s="41"/>
      <c r="AN22" s="41"/>
      <c r="AO22" s="40"/>
      <c r="AP22" s="40"/>
      <c r="AQ22" s="3"/>
      <c r="AR22" s="4"/>
      <c r="AS22" s="4"/>
      <c r="AT22" s="3"/>
      <c r="AU22" s="4"/>
      <c r="AV22" s="4"/>
      <c r="AW22" s="3"/>
      <c r="AX22" s="40"/>
      <c r="AY22" s="40"/>
      <c r="AZ22" s="40"/>
      <c r="BA22" s="40"/>
      <c r="BB22" s="3"/>
      <c r="BC22" s="4" t="s">
        <v>477</v>
      </c>
    </row>
    <row r="23" spans="1:55" ht="14.25" customHeight="1">
      <c r="A23" s="19" t="s">
        <v>217</v>
      </c>
      <c r="B23" s="20" t="s">
        <v>13</v>
      </c>
      <c r="C23" s="20" t="s">
        <v>18</v>
      </c>
      <c r="D23" s="20" t="s">
        <v>37</v>
      </c>
      <c r="E23" s="20"/>
      <c r="F23" s="20" t="s">
        <v>21</v>
      </c>
      <c r="G23" s="13">
        <v>0.9</v>
      </c>
      <c r="H23" s="22">
        <v>0.05</v>
      </c>
      <c r="I23" s="22">
        <v>0.05</v>
      </c>
      <c r="J23" s="22"/>
      <c r="K23" s="23">
        <v>1</v>
      </c>
      <c r="L23" s="13">
        <v>0.92500000000000004</v>
      </c>
      <c r="M23" s="14">
        <v>7.4999999999999997E-2</v>
      </c>
      <c r="N23" s="14">
        <v>0.1</v>
      </c>
      <c r="O23" s="14"/>
      <c r="P23" s="16">
        <v>1.1000000000000001</v>
      </c>
      <c r="Q23" s="20" t="s">
        <v>218</v>
      </c>
      <c r="R23" s="61" t="s">
        <v>569</v>
      </c>
      <c r="S23" s="19" t="s">
        <v>565</v>
      </c>
      <c r="T23" s="61" t="s">
        <v>473</v>
      </c>
      <c r="U23" s="21">
        <v>2</v>
      </c>
      <c r="V23" s="22">
        <v>4</v>
      </c>
      <c r="W23" s="22"/>
      <c r="X23" s="25" t="s">
        <v>18</v>
      </c>
      <c r="Y23" s="22" t="s">
        <v>480</v>
      </c>
      <c r="Z23" s="22" t="s">
        <v>475</v>
      </c>
      <c r="AA23" s="21" t="b">
        <v>0</v>
      </c>
      <c r="AB23" s="26">
        <v>2.5000000000000001E-2</v>
      </c>
      <c r="AC23" s="26">
        <v>3.7499999999999999E-2</v>
      </c>
      <c r="AD23" s="26">
        <v>13.673713199999998</v>
      </c>
      <c r="AE23" s="26">
        <v>19.667446042809274</v>
      </c>
      <c r="AF23" s="25">
        <v>7.6799803571907219</v>
      </c>
      <c r="AG23" s="23">
        <v>5.9937328428092761E-2</v>
      </c>
      <c r="AH23" s="22"/>
      <c r="AI23" s="25" t="s">
        <v>37</v>
      </c>
      <c r="AJ23" s="22" t="s">
        <v>480</v>
      </c>
      <c r="AK23" s="22" t="s">
        <v>475</v>
      </c>
      <c r="AL23" s="21" t="b">
        <v>0</v>
      </c>
      <c r="AM23" s="26">
        <v>1.2500000000000001E-2</v>
      </c>
      <c r="AN23" s="26">
        <v>2.5000000000000001E-2</v>
      </c>
      <c r="AO23" s="26">
        <v>56.723466612197058</v>
      </c>
      <c r="AP23" s="26">
        <v>72.510794524933019</v>
      </c>
      <c r="AQ23" s="25">
        <v>40.936138699461097</v>
      </c>
      <c r="AR23" s="23">
        <v>0.1578732791273596</v>
      </c>
      <c r="AS23" s="22"/>
      <c r="AT23" s="21" t="s">
        <v>476</v>
      </c>
      <c r="AU23" s="22" t="s">
        <v>477</v>
      </c>
      <c r="AV23" s="22" t="s">
        <v>477</v>
      </c>
      <c r="AW23" s="21" t="b">
        <v>0</v>
      </c>
      <c r="AX23" s="26" t="e">
        <v>#DIV/0!</v>
      </c>
      <c r="AY23" s="26" t="e">
        <v>#DIV/0!</v>
      </c>
      <c r="AZ23" s="26" t="e">
        <v>#DIV/0!</v>
      </c>
      <c r="BA23" s="26" t="e">
        <v>#DIV/0!</v>
      </c>
      <c r="BB23" s="21" t="s">
        <v>477</v>
      </c>
      <c r="BC23" s="22" t="s">
        <v>477</v>
      </c>
    </row>
    <row r="24" spans="1:55" ht="14.25" customHeight="1">
      <c r="A24" s="19" t="s">
        <v>219</v>
      </c>
      <c r="B24" s="20" t="s">
        <v>13</v>
      </c>
      <c r="C24" s="20" t="s">
        <v>86</v>
      </c>
      <c r="D24" s="20" t="s">
        <v>47</v>
      </c>
      <c r="E24" s="20" t="s">
        <v>20</v>
      </c>
      <c r="F24" s="20" t="s">
        <v>28</v>
      </c>
      <c r="G24" s="21">
        <v>0.85</v>
      </c>
      <c r="H24" s="22">
        <v>0.05</v>
      </c>
      <c r="I24" s="22">
        <v>0.1</v>
      </c>
      <c r="J24" s="22"/>
      <c r="K24" s="23">
        <v>1</v>
      </c>
      <c r="L24" s="21">
        <v>0.92500000000000004</v>
      </c>
      <c r="M24" s="22">
        <v>7.4999999999999997E-2</v>
      </c>
      <c r="N24" s="22">
        <v>0.1</v>
      </c>
      <c r="O24" s="22"/>
      <c r="P24" s="24">
        <v>1.1000000000000001</v>
      </c>
      <c r="Q24" s="20" t="s">
        <v>220</v>
      </c>
      <c r="R24" s="61" t="s">
        <v>581</v>
      </c>
      <c r="S24" s="27" t="s">
        <v>47</v>
      </c>
      <c r="T24" s="61" t="s">
        <v>23</v>
      </c>
      <c r="U24" s="21">
        <v>1</v>
      </c>
      <c r="V24" s="22" t="s">
        <v>24</v>
      </c>
      <c r="W24" s="22" t="s">
        <v>24</v>
      </c>
      <c r="X24" s="21" t="s">
        <v>463</v>
      </c>
      <c r="Y24" s="22" t="s">
        <v>474</v>
      </c>
      <c r="Z24" s="22" t="s">
        <v>475</v>
      </c>
      <c r="AA24" s="21" t="s">
        <v>485</v>
      </c>
      <c r="AB24" s="26">
        <v>0.05</v>
      </c>
      <c r="AC24" s="26">
        <v>7.4999999999999997E-2</v>
      </c>
      <c r="AD24" s="26">
        <v>5.8783769500000052</v>
      </c>
      <c r="AE24" s="26">
        <v>8.7852124999999948</v>
      </c>
      <c r="AF24" s="25">
        <v>2.9715414000000155</v>
      </c>
      <c r="AG24" s="23">
        <v>2.9068355499999896E-2</v>
      </c>
      <c r="AH24" s="22"/>
      <c r="AI24" s="21" t="s">
        <v>476</v>
      </c>
      <c r="AJ24" s="22" t="s">
        <v>477</v>
      </c>
      <c r="AK24" s="22" t="s">
        <v>477</v>
      </c>
      <c r="AL24" s="21" t="b">
        <v>0</v>
      </c>
      <c r="AM24" s="26" t="e">
        <v>#VALUE!</v>
      </c>
      <c r="AN24" s="26" t="e">
        <v>#VALUE!</v>
      </c>
      <c r="AO24" s="26" t="e">
        <v>#VALUE!</v>
      </c>
      <c r="AP24" s="26" t="e">
        <v>#VALUE!</v>
      </c>
      <c r="AQ24" s="21" t="s">
        <v>477</v>
      </c>
      <c r="AR24" s="22" t="s">
        <v>477</v>
      </c>
      <c r="AS24" s="22"/>
      <c r="AT24" s="21" t="s">
        <v>476</v>
      </c>
      <c r="AU24" s="22" t="s">
        <v>477</v>
      </c>
      <c r="AV24" s="22" t="s">
        <v>477</v>
      </c>
      <c r="AW24" s="21" t="b">
        <v>0</v>
      </c>
      <c r="AX24" s="26" t="e">
        <v>#VALUE!</v>
      </c>
      <c r="AY24" s="26" t="e">
        <v>#VALUE!</v>
      </c>
      <c r="AZ24" s="26" t="e">
        <v>#VALUE!</v>
      </c>
      <c r="BA24" s="26" t="e">
        <v>#VALUE!</v>
      </c>
      <c r="BB24" s="21" t="s">
        <v>477</v>
      </c>
      <c r="BC24" s="22" t="s">
        <v>477</v>
      </c>
    </row>
    <row r="25" spans="1:55" ht="14.25" customHeight="1">
      <c r="A25" s="19" t="s">
        <v>221</v>
      </c>
      <c r="B25" s="20" t="s">
        <v>13</v>
      </c>
      <c r="C25" s="20" t="s">
        <v>14</v>
      </c>
      <c r="D25" s="20" t="s">
        <v>197</v>
      </c>
      <c r="E25" s="20"/>
      <c r="F25" s="20" t="s">
        <v>34</v>
      </c>
      <c r="G25" s="21">
        <v>0.85</v>
      </c>
      <c r="H25" s="22">
        <v>0.1</v>
      </c>
      <c r="I25" s="22">
        <v>0.05</v>
      </c>
      <c r="J25" s="22"/>
      <c r="K25" s="23">
        <v>1</v>
      </c>
      <c r="L25" s="21">
        <v>0.92500000000000004</v>
      </c>
      <c r="M25" s="22">
        <v>0.125</v>
      </c>
      <c r="N25" s="22">
        <v>0.05</v>
      </c>
      <c r="O25" s="22"/>
      <c r="P25" s="24">
        <v>1.1000000000000001</v>
      </c>
      <c r="Q25" s="20" t="s">
        <v>222</v>
      </c>
      <c r="R25" s="61" t="s">
        <v>582</v>
      </c>
      <c r="S25" s="27" t="s">
        <v>197</v>
      </c>
      <c r="T25" s="61" t="s">
        <v>473</v>
      </c>
      <c r="U25" s="21">
        <v>2</v>
      </c>
      <c r="V25" s="22" t="s">
        <v>24</v>
      </c>
      <c r="W25" s="22"/>
      <c r="X25" s="25" t="s">
        <v>14</v>
      </c>
      <c r="Y25" s="22" t="s">
        <v>474</v>
      </c>
      <c r="Z25" s="22" t="s">
        <v>475</v>
      </c>
      <c r="AA25" s="21" t="b">
        <v>0</v>
      </c>
      <c r="AB25" s="26">
        <v>0.05</v>
      </c>
      <c r="AC25" s="26">
        <v>6.25E-2</v>
      </c>
      <c r="AD25" s="26">
        <v>35.680399712777003</v>
      </c>
      <c r="AE25" s="26">
        <v>46.761931053742067</v>
      </c>
      <c r="AF25" s="25">
        <v>24.598868371811939</v>
      </c>
      <c r="AG25" s="23">
        <v>0.11081531340965065</v>
      </c>
      <c r="AH25" s="22"/>
      <c r="AI25" s="21" t="s">
        <v>476</v>
      </c>
      <c r="AJ25" s="22" t="s">
        <v>477</v>
      </c>
      <c r="AK25" s="22" t="s">
        <v>477</v>
      </c>
      <c r="AL25" s="21" t="b">
        <v>0</v>
      </c>
      <c r="AM25" s="26" t="e">
        <v>#VALUE!</v>
      </c>
      <c r="AN25" s="26" t="e">
        <v>#VALUE!</v>
      </c>
      <c r="AO25" s="26" t="e">
        <v>#VALUE!</v>
      </c>
      <c r="AP25" s="26" t="e">
        <v>#VALUE!</v>
      </c>
      <c r="AQ25" s="21" t="s">
        <v>477</v>
      </c>
      <c r="AR25" s="22" t="s">
        <v>477</v>
      </c>
      <c r="AS25" s="22"/>
      <c r="AT25" s="21" t="s">
        <v>476</v>
      </c>
      <c r="AU25" s="22" t="s">
        <v>477</v>
      </c>
      <c r="AV25" s="22" t="s">
        <v>477</v>
      </c>
      <c r="AW25" s="21" t="b">
        <v>0</v>
      </c>
      <c r="AX25" s="26" t="e">
        <v>#DIV/0!</v>
      </c>
      <c r="AY25" s="26" t="e">
        <v>#DIV/0!</v>
      </c>
      <c r="AZ25" s="26" t="e">
        <v>#DIV/0!</v>
      </c>
      <c r="BA25" s="26" t="e">
        <v>#DIV/0!</v>
      </c>
      <c r="BB25" s="21" t="s">
        <v>477</v>
      </c>
      <c r="BC25" s="22" t="s">
        <v>477</v>
      </c>
    </row>
    <row r="26" spans="1:55" ht="14.25" customHeight="1">
      <c r="A26" s="19" t="s">
        <v>223</v>
      </c>
      <c r="B26" s="20" t="s">
        <v>32</v>
      </c>
      <c r="C26" s="20" t="s">
        <v>33</v>
      </c>
      <c r="D26" s="20" t="s">
        <v>26</v>
      </c>
      <c r="E26" s="20" t="s">
        <v>27</v>
      </c>
      <c r="F26" s="20" t="s">
        <v>15</v>
      </c>
      <c r="G26" s="30">
        <v>0.9</v>
      </c>
      <c r="H26" s="22">
        <v>0.05</v>
      </c>
      <c r="I26" s="22">
        <v>2.5000000000000001E-2</v>
      </c>
      <c r="J26" s="22">
        <v>2.5000000000000001E-2</v>
      </c>
      <c r="K26" s="23">
        <v>1</v>
      </c>
      <c r="L26" s="21">
        <v>0.92500000000000004</v>
      </c>
      <c r="M26" s="22">
        <v>0.15</v>
      </c>
      <c r="N26" s="22">
        <v>7.4999999999999997E-2</v>
      </c>
      <c r="O26" s="22">
        <v>0.05</v>
      </c>
      <c r="P26" s="24">
        <v>1.2</v>
      </c>
      <c r="Q26" s="20" t="s">
        <v>224</v>
      </c>
      <c r="R26" s="61" t="s">
        <v>583</v>
      </c>
      <c r="S26" s="27" t="s">
        <v>26</v>
      </c>
      <c r="T26" s="68" t="s">
        <v>27</v>
      </c>
      <c r="U26" s="21">
        <v>2</v>
      </c>
      <c r="V26" s="22" t="s">
        <v>24</v>
      </c>
      <c r="W26" s="22" t="s">
        <v>24</v>
      </c>
      <c r="X26" s="25" t="s">
        <v>33</v>
      </c>
      <c r="Y26" s="22" t="s">
        <v>474</v>
      </c>
      <c r="Z26" s="22" t="s">
        <v>475</v>
      </c>
      <c r="AA26" s="21" t="b">
        <v>0</v>
      </c>
      <c r="AB26" s="26">
        <v>2.5000000000000001E-2</v>
      </c>
      <c r="AC26" s="26">
        <v>7.4999999999999997E-2</v>
      </c>
      <c r="AD26" s="26">
        <v>4.3522207044619954</v>
      </c>
      <c r="AE26" s="26">
        <v>13.115453000000002</v>
      </c>
      <c r="AF26" s="25">
        <v>-4.4110115910760115</v>
      </c>
      <c r="AG26" s="23">
        <v>8.7632322955380065E-2</v>
      </c>
      <c r="AH26" s="22"/>
      <c r="AI26" s="21" t="s">
        <v>476</v>
      </c>
      <c r="AJ26" s="22" t="s">
        <v>477</v>
      </c>
      <c r="AK26" s="22" t="s">
        <v>477</v>
      </c>
      <c r="AL26" s="21" t="b">
        <v>0</v>
      </c>
      <c r="AM26" s="26" t="e">
        <v>#VALUE!</v>
      </c>
      <c r="AN26" s="26" t="e">
        <v>#VALUE!</v>
      </c>
      <c r="AO26" s="26" t="e">
        <v>#VALUE!</v>
      </c>
      <c r="AP26" s="26" t="e">
        <v>#VALUE!</v>
      </c>
      <c r="AQ26" s="21" t="s">
        <v>477</v>
      </c>
      <c r="AR26" s="22" t="s">
        <v>477</v>
      </c>
      <c r="AS26" s="22"/>
      <c r="AT26" s="21" t="s">
        <v>476</v>
      </c>
      <c r="AU26" s="22" t="s">
        <v>477</v>
      </c>
      <c r="AV26" s="22" t="s">
        <v>477</v>
      </c>
      <c r="AW26" s="21" t="b">
        <v>0</v>
      </c>
      <c r="AX26" s="26" t="e">
        <v>#VALUE!</v>
      </c>
      <c r="AY26" s="26" t="e">
        <v>#VALUE!</v>
      </c>
      <c r="AZ26" s="26" t="e">
        <v>#VALUE!</v>
      </c>
      <c r="BA26" s="26" t="e">
        <v>#VALUE!</v>
      </c>
      <c r="BB26" s="21" t="s">
        <v>477</v>
      </c>
      <c r="BC26" s="22" t="s">
        <v>477</v>
      </c>
    </row>
    <row r="27" spans="1:55" ht="14.25" customHeight="1">
      <c r="A27" s="11" t="s">
        <v>225</v>
      </c>
      <c r="B27" s="12" t="s">
        <v>13</v>
      </c>
      <c r="C27" s="12" t="s">
        <v>14</v>
      </c>
      <c r="D27" s="12" t="s">
        <v>86</v>
      </c>
      <c r="E27" s="12"/>
      <c r="F27" s="12" t="s">
        <v>21</v>
      </c>
      <c r="G27" s="13">
        <v>0.9</v>
      </c>
      <c r="H27" s="14">
        <v>7.4999999999999997E-2</v>
      </c>
      <c r="I27" s="14">
        <v>2.5000000000000001E-2</v>
      </c>
      <c r="J27" s="14"/>
      <c r="K27" s="15">
        <v>1</v>
      </c>
      <c r="L27" s="13">
        <v>0.92500000000000004</v>
      </c>
      <c r="M27" s="14">
        <v>0.1</v>
      </c>
      <c r="N27" s="14">
        <v>7.4999999999999997E-2</v>
      </c>
      <c r="O27" s="14"/>
      <c r="P27" s="16">
        <v>1.1000000000000001</v>
      </c>
      <c r="Q27" s="11" t="s">
        <v>218</v>
      </c>
      <c r="R27" s="65" t="s">
        <v>584</v>
      </c>
      <c r="S27" s="11" t="s">
        <v>585</v>
      </c>
      <c r="T27" s="65" t="s">
        <v>473</v>
      </c>
      <c r="U27" s="13">
        <v>2</v>
      </c>
      <c r="V27" s="14">
        <v>1</v>
      </c>
      <c r="W27" s="14"/>
      <c r="X27" s="18" t="s">
        <v>14</v>
      </c>
      <c r="Y27" s="14" t="s">
        <v>474</v>
      </c>
      <c r="Z27" s="14" t="s">
        <v>475</v>
      </c>
      <c r="AA27" s="13" t="b">
        <v>0</v>
      </c>
      <c r="AB27" s="26">
        <v>3.7499999999999999E-2</v>
      </c>
      <c r="AC27" s="26">
        <v>0.05</v>
      </c>
      <c r="AD27" s="26">
        <v>25.561852352417937</v>
      </c>
      <c r="AE27" s="26">
        <v>35.680399712777003</v>
      </c>
      <c r="AF27" s="18">
        <v>15.44330499205887</v>
      </c>
      <c r="AG27" s="15">
        <v>0.10118547360359066</v>
      </c>
      <c r="AH27" s="14"/>
      <c r="AI27" s="13" t="s">
        <v>463</v>
      </c>
      <c r="AJ27" s="14" t="s">
        <v>474</v>
      </c>
      <c r="AK27" s="14" t="s">
        <v>475</v>
      </c>
      <c r="AL27" s="13" t="s">
        <v>485</v>
      </c>
      <c r="AM27" s="26">
        <v>2.5000000000000001E-2</v>
      </c>
      <c r="AN27" s="26">
        <v>7.4999999999999997E-2</v>
      </c>
      <c r="AO27" s="26">
        <v>2.951906700000007</v>
      </c>
      <c r="AP27" s="26">
        <v>8.7852124999999948</v>
      </c>
      <c r="AQ27" s="18">
        <v>-2.8813990999999803</v>
      </c>
      <c r="AR27" s="15">
        <v>5.8333057999999875E-2</v>
      </c>
      <c r="AS27" s="14"/>
      <c r="AT27" s="13" t="s">
        <v>476</v>
      </c>
      <c r="AU27" s="14" t="s">
        <v>477</v>
      </c>
      <c r="AV27" s="14" t="s">
        <v>477</v>
      </c>
      <c r="AW27" s="13" t="b">
        <v>0</v>
      </c>
      <c r="AX27" s="26" t="e">
        <v>#DIV/0!</v>
      </c>
      <c r="AY27" s="26" t="e">
        <v>#DIV/0!</v>
      </c>
      <c r="AZ27" s="26" t="e">
        <v>#DIV/0!</v>
      </c>
      <c r="BA27" s="26" t="e">
        <v>#DIV/0!</v>
      </c>
      <c r="BB27" s="13" t="s">
        <v>477</v>
      </c>
      <c r="BC27" s="14" t="s">
        <v>477</v>
      </c>
    </row>
    <row r="28" spans="1:55" ht="14.25" customHeight="1">
      <c r="A28" s="19" t="s">
        <v>226</v>
      </c>
      <c r="B28" s="20" t="s">
        <v>13</v>
      </c>
      <c r="C28" s="20" t="s">
        <v>46</v>
      </c>
      <c r="D28" s="20" t="s">
        <v>27</v>
      </c>
      <c r="E28" s="20" t="s">
        <v>20</v>
      </c>
      <c r="F28" s="20" t="s">
        <v>28</v>
      </c>
      <c r="G28" s="21">
        <v>0.9</v>
      </c>
      <c r="H28" s="22">
        <v>0.05</v>
      </c>
      <c r="I28" s="22">
        <v>0.05</v>
      </c>
      <c r="J28" s="22"/>
      <c r="K28" s="23">
        <v>1</v>
      </c>
      <c r="L28" s="21">
        <v>0.92500000000000004</v>
      </c>
      <c r="M28" s="22">
        <v>0.1</v>
      </c>
      <c r="N28" s="22">
        <v>7.4999999999999997E-2</v>
      </c>
      <c r="O28" s="22"/>
      <c r="P28" s="24">
        <v>1.1000000000000001</v>
      </c>
      <c r="Q28" s="19" t="s">
        <v>227</v>
      </c>
      <c r="R28" s="61" t="s">
        <v>586</v>
      </c>
      <c r="S28" s="27" t="s">
        <v>27</v>
      </c>
      <c r="T28" s="61" t="s">
        <v>23</v>
      </c>
      <c r="U28" s="21">
        <v>2</v>
      </c>
      <c r="V28" s="22" t="s">
        <v>24</v>
      </c>
      <c r="W28" s="22" t="s">
        <v>24</v>
      </c>
      <c r="X28" s="25" t="s">
        <v>46</v>
      </c>
      <c r="Y28" s="22" t="s">
        <v>480</v>
      </c>
      <c r="Z28" s="22" t="s">
        <v>475</v>
      </c>
      <c r="AA28" s="21" t="b">
        <v>0</v>
      </c>
      <c r="AB28" s="26">
        <v>2.5000000000000001E-2</v>
      </c>
      <c r="AC28" s="26">
        <v>0.05</v>
      </c>
      <c r="AD28" s="26">
        <v>4.3210482217499058</v>
      </c>
      <c r="AE28" s="26">
        <v>8.625114780383301</v>
      </c>
      <c r="AF28" s="25">
        <v>1.6981663116510504E-2</v>
      </c>
      <c r="AG28" s="23">
        <v>4.3040665586333952E-2</v>
      </c>
      <c r="AH28" s="22"/>
      <c r="AI28" s="21" t="s">
        <v>476</v>
      </c>
      <c r="AJ28" s="22" t="s">
        <v>477</v>
      </c>
      <c r="AK28" s="22" t="s">
        <v>477</v>
      </c>
      <c r="AL28" s="21" t="b">
        <v>0</v>
      </c>
      <c r="AM28" s="26" t="e">
        <v>#VALUE!</v>
      </c>
      <c r="AN28" s="26" t="e">
        <v>#VALUE!</v>
      </c>
      <c r="AO28" s="26" t="e">
        <v>#VALUE!</v>
      </c>
      <c r="AP28" s="26" t="e">
        <v>#VALUE!</v>
      </c>
      <c r="AQ28" s="21" t="s">
        <v>477</v>
      </c>
      <c r="AR28" s="22" t="s">
        <v>477</v>
      </c>
      <c r="AS28" s="22"/>
      <c r="AT28" s="21" t="s">
        <v>476</v>
      </c>
      <c r="AU28" s="22" t="s">
        <v>477</v>
      </c>
      <c r="AV28" s="22" t="s">
        <v>477</v>
      </c>
      <c r="AW28" s="21" t="b">
        <v>0</v>
      </c>
      <c r="AX28" s="26" t="e">
        <v>#VALUE!</v>
      </c>
      <c r="AY28" s="26" t="e">
        <v>#VALUE!</v>
      </c>
      <c r="AZ28" s="26" t="e">
        <v>#VALUE!</v>
      </c>
      <c r="BA28" s="26" t="e">
        <v>#VALUE!</v>
      </c>
      <c r="BB28" s="21" t="s">
        <v>477</v>
      </c>
      <c r="BC28" s="22" t="s">
        <v>477</v>
      </c>
    </row>
    <row r="29" spans="1:55" ht="14.25" customHeight="1">
      <c r="A29" s="19" t="s">
        <v>228</v>
      </c>
      <c r="B29" s="20" t="s">
        <v>13</v>
      </c>
      <c r="C29" s="20" t="s">
        <v>18</v>
      </c>
      <c r="D29" s="20" t="s">
        <v>37</v>
      </c>
      <c r="E29" s="20" t="s">
        <v>197</v>
      </c>
      <c r="F29" s="20" t="s">
        <v>34</v>
      </c>
      <c r="G29" s="21">
        <v>0.85</v>
      </c>
      <c r="H29" s="22">
        <v>2.5000000000000001E-2</v>
      </c>
      <c r="I29" s="22">
        <v>7.4999999999999997E-2</v>
      </c>
      <c r="J29" s="22">
        <v>0.05</v>
      </c>
      <c r="K29" s="23">
        <v>1</v>
      </c>
      <c r="L29" s="21">
        <v>0.92500000000000004</v>
      </c>
      <c r="M29" s="22">
        <v>0.05</v>
      </c>
      <c r="N29" s="22">
        <v>7.4999999999999997E-2</v>
      </c>
      <c r="O29" s="22">
        <v>0.05</v>
      </c>
      <c r="P29" s="24">
        <v>1.1000000000000001</v>
      </c>
      <c r="Q29" s="19" t="s">
        <v>222</v>
      </c>
      <c r="R29" s="61" t="s">
        <v>587</v>
      </c>
      <c r="S29" s="19" t="s">
        <v>568</v>
      </c>
      <c r="T29" s="61" t="s">
        <v>588</v>
      </c>
      <c r="U29" s="21">
        <v>2</v>
      </c>
      <c r="V29" s="22">
        <v>3</v>
      </c>
      <c r="W29" s="22" t="s">
        <v>24</v>
      </c>
      <c r="X29" s="25" t="s">
        <v>18</v>
      </c>
      <c r="Y29" s="22" t="s">
        <v>480</v>
      </c>
      <c r="Z29" s="22" t="s">
        <v>475</v>
      </c>
      <c r="AA29" s="21" t="b">
        <v>0</v>
      </c>
      <c r="AB29" s="26">
        <v>1.2500000000000001E-2</v>
      </c>
      <c r="AC29" s="26">
        <v>2.5000000000000001E-2</v>
      </c>
      <c r="AD29" s="26">
        <v>7.1275485171374635</v>
      </c>
      <c r="AE29" s="26">
        <v>13.673713199999998</v>
      </c>
      <c r="AF29" s="25">
        <v>0.5813838342749289</v>
      </c>
      <c r="AG29" s="23">
        <v>6.5461646828625347E-2</v>
      </c>
      <c r="AH29" s="22"/>
      <c r="AI29" s="25" t="s">
        <v>37</v>
      </c>
      <c r="AJ29" s="22" t="s">
        <v>480</v>
      </c>
      <c r="AK29" s="22" t="s">
        <v>475</v>
      </c>
      <c r="AL29" s="21" t="b">
        <v>0</v>
      </c>
      <c r="AM29" s="26">
        <v>2.4999999999999998E-2</v>
      </c>
      <c r="AN29" s="26">
        <v>2.4999999999999998E-2</v>
      </c>
      <c r="AO29" s="26">
        <v>72.510794524933019</v>
      </c>
      <c r="AP29" s="26">
        <v>72.510794524933019</v>
      </c>
      <c r="AQ29" s="25">
        <v>72.510794524933019</v>
      </c>
      <c r="AR29" s="23">
        <v>0</v>
      </c>
      <c r="AS29" s="22"/>
      <c r="AT29" s="21" t="s">
        <v>476</v>
      </c>
      <c r="AU29" s="22" t="s">
        <v>477</v>
      </c>
      <c r="AV29" s="22" t="s">
        <v>477</v>
      </c>
      <c r="AW29" s="21" t="b">
        <v>0</v>
      </c>
      <c r="AX29" s="26" t="e">
        <v>#VALUE!</v>
      </c>
      <c r="AY29" s="26" t="e">
        <v>#VALUE!</v>
      </c>
      <c r="AZ29" s="26" t="e">
        <v>#VALUE!</v>
      </c>
      <c r="BA29" s="26" t="e">
        <v>#VALUE!</v>
      </c>
      <c r="BB29" s="21" t="s">
        <v>477</v>
      </c>
      <c r="BC29" s="22" t="s">
        <v>477</v>
      </c>
    </row>
    <row r="30" spans="1:55" ht="14.25" customHeight="1">
      <c r="A30" s="28" t="s">
        <v>229</v>
      </c>
      <c r="B30" s="29" t="s">
        <v>32</v>
      </c>
      <c r="C30" s="29" t="s">
        <v>18</v>
      </c>
      <c r="D30" s="29" t="s">
        <v>60</v>
      </c>
      <c r="E30" s="29"/>
      <c r="F30" s="29" t="s">
        <v>15</v>
      </c>
      <c r="G30" s="30">
        <v>0.9</v>
      </c>
      <c r="H30" s="31">
        <v>0.05</v>
      </c>
      <c r="I30" s="31">
        <v>0.05</v>
      </c>
      <c r="J30" s="31"/>
      <c r="K30" s="32">
        <v>1</v>
      </c>
      <c r="L30" s="30">
        <v>0.95</v>
      </c>
      <c r="M30" s="31">
        <v>0.1</v>
      </c>
      <c r="N30" s="31">
        <v>0.15</v>
      </c>
      <c r="O30" s="31"/>
      <c r="P30" s="33">
        <v>1.2</v>
      </c>
      <c r="Q30" s="28" t="s">
        <v>230</v>
      </c>
      <c r="R30" s="67" t="s">
        <v>589</v>
      </c>
      <c r="S30" s="28" t="s">
        <v>590</v>
      </c>
      <c r="T30" s="67" t="s">
        <v>473</v>
      </c>
      <c r="U30" s="30">
        <v>1</v>
      </c>
      <c r="V30" s="31">
        <v>2</v>
      </c>
      <c r="W30" s="31"/>
      <c r="X30" s="34" t="s">
        <v>18</v>
      </c>
      <c r="Y30" s="31" t="s">
        <v>480</v>
      </c>
      <c r="Z30" s="31" t="s">
        <v>475</v>
      </c>
      <c r="AA30" s="30" t="b">
        <v>0</v>
      </c>
      <c r="AB30" s="26">
        <v>0.05</v>
      </c>
      <c r="AC30" s="26">
        <v>0.1</v>
      </c>
      <c r="AD30" s="26">
        <v>25.195502900000001</v>
      </c>
      <c r="AE30" s="26">
        <v>43.291693100000003</v>
      </c>
      <c r="AF30" s="34">
        <v>7.0993126999999987</v>
      </c>
      <c r="AG30" s="32">
        <v>0.18096190200000004</v>
      </c>
      <c r="AH30" s="31"/>
      <c r="AI30" s="30" t="s">
        <v>462</v>
      </c>
      <c r="AJ30" s="31" t="s">
        <v>480</v>
      </c>
      <c r="AK30" s="31" t="s">
        <v>475</v>
      </c>
      <c r="AL30" s="30" t="s">
        <v>487</v>
      </c>
      <c r="AM30" s="26">
        <v>2.5000000000000001E-2</v>
      </c>
      <c r="AN30" s="26">
        <v>7.4999999999999997E-2</v>
      </c>
      <c r="AO30" s="26">
        <v>9.2690517499999991</v>
      </c>
      <c r="AP30" s="26">
        <v>25.551866400000002</v>
      </c>
      <c r="AQ30" s="34">
        <v>-7.0137629000000032</v>
      </c>
      <c r="AR30" s="32">
        <v>0.16282814650000002</v>
      </c>
      <c r="AS30" s="31"/>
      <c r="AT30" s="30" t="s">
        <v>476</v>
      </c>
      <c r="AU30" s="31" t="s">
        <v>477</v>
      </c>
      <c r="AV30" s="31" t="s">
        <v>477</v>
      </c>
      <c r="AW30" s="30" t="b">
        <v>0</v>
      </c>
      <c r="AX30" s="26" t="e">
        <v>#DIV/0!</v>
      </c>
      <c r="AY30" s="26" t="e">
        <v>#DIV/0!</v>
      </c>
      <c r="AZ30" s="26" t="e">
        <v>#DIV/0!</v>
      </c>
      <c r="BA30" s="26" t="e">
        <v>#DIV/0!</v>
      </c>
      <c r="BB30" s="30" t="s">
        <v>477</v>
      </c>
      <c r="BC30" s="31" t="s">
        <v>477</v>
      </c>
    </row>
    <row r="31" spans="1:55" ht="14.25" customHeight="1">
      <c r="A31" s="19" t="s">
        <v>231</v>
      </c>
      <c r="B31" s="20" t="s">
        <v>13</v>
      </c>
      <c r="C31" s="20" t="s">
        <v>14</v>
      </c>
      <c r="D31" s="20" t="s">
        <v>20</v>
      </c>
      <c r="E31" s="20"/>
      <c r="F31" s="20" t="s">
        <v>21</v>
      </c>
      <c r="G31" s="13">
        <v>0.9</v>
      </c>
      <c r="H31" s="22">
        <v>0.1</v>
      </c>
      <c r="I31" s="22"/>
      <c r="J31" s="22"/>
      <c r="K31" s="23">
        <v>1</v>
      </c>
      <c r="L31" s="21">
        <v>0.95</v>
      </c>
      <c r="M31" s="22">
        <v>0.15</v>
      </c>
      <c r="N31" s="22"/>
      <c r="O31" s="22"/>
      <c r="P31" s="24">
        <v>1.0999999999999999</v>
      </c>
      <c r="Q31" s="20" t="s">
        <v>232</v>
      </c>
      <c r="R31" s="61" t="s">
        <v>591</v>
      </c>
      <c r="S31" s="19" t="s">
        <v>23</v>
      </c>
      <c r="T31" s="61" t="s">
        <v>473</v>
      </c>
      <c r="U31" s="21">
        <v>2</v>
      </c>
      <c r="V31" s="22" t="s">
        <v>24</v>
      </c>
      <c r="W31" s="22"/>
      <c r="X31" s="25" t="s">
        <v>14</v>
      </c>
      <c r="Y31" s="22" t="s">
        <v>474</v>
      </c>
      <c r="Z31" s="22" t="s">
        <v>475</v>
      </c>
      <c r="AA31" s="21" t="b">
        <v>0</v>
      </c>
      <c r="AB31" s="26">
        <v>0.05</v>
      </c>
      <c r="AC31" s="26">
        <v>7.4999999999999997E-2</v>
      </c>
      <c r="AD31" s="26">
        <v>35.680399712777003</v>
      </c>
      <c r="AE31" s="26">
        <v>59.066312299999993</v>
      </c>
      <c r="AF31" s="25">
        <v>12.294487125554014</v>
      </c>
      <c r="AG31" s="23">
        <v>0.2338591258722299</v>
      </c>
      <c r="AH31" s="22"/>
      <c r="AI31" s="21" t="s">
        <v>476</v>
      </c>
      <c r="AJ31" s="22" t="s">
        <v>477</v>
      </c>
      <c r="AK31" s="22" t="s">
        <v>477</v>
      </c>
      <c r="AL31" s="21" t="b">
        <v>0</v>
      </c>
      <c r="AM31" s="26" t="e">
        <v>#VALUE!</v>
      </c>
      <c r="AN31" s="26" t="e">
        <v>#VALUE!</v>
      </c>
      <c r="AO31" s="26" t="e">
        <v>#VALUE!</v>
      </c>
      <c r="AP31" s="26" t="e">
        <v>#VALUE!</v>
      </c>
      <c r="AQ31" s="21" t="s">
        <v>477</v>
      </c>
      <c r="AR31" s="22" t="s">
        <v>477</v>
      </c>
      <c r="AS31" s="22"/>
      <c r="AT31" s="21" t="s">
        <v>476</v>
      </c>
      <c r="AU31" s="22" t="s">
        <v>477</v>
      </c>
      <c r="AV31" s="22" t="s">
        <v>477</v>
      </c>
      <c r="AW31" s="21" t="b">
        <v>0</v>
      </c>
      <c r="AX31" s="26" t="e">
        <v>#DIV/0!</v>
      </c>
      <c r="AY31" s="26" t="e">
        <v>#DIV/0!</v>
      </c>
      <c r="AZ31" s="26" t="e">
        <v>#DIV/0!</v>
      </c>
      <c r="BA31" s="26" t="e">
        <v>#DIV/0!</v>
      </c>
      <c r="BB31" s="21" t="s">
        <v>477</v>
      </c>
      <c r="BC31" s="22" t="s">
        <v>477</v>
      </c>
    </row>
    <row r="32" spans="1:55" ht="14.25" customHeight="1">
      <c r="A32" s="19" t="s">
        <v>233</v>
      </c>
      <c r="B32" s="20" t="s">
        <v>13</v>
      </c>
      <c r="C32" s="20" t="s">
        <v>46</v>
      </c>
      <c r="D32" s="20" t="s">
        <v>60</v>
      </c>
      <c r="E32" s="20"/>
      <c r="F32" s="20" t="s">
        <v>28</v>
      </c>
      <c r="G32" s="21">
        <v>0.9</v>
      </c>
      <c r="H32" s="22">
        <v>0.05</v>
      </c>
      <c r="I32" s="22">
        <v>0.05</v>
      </c>
      <c r="J32" s="22"/>
      <c r="K32" s="23">
        <v>1</v>
      </c>
      <c r="L32" s="21">
        <v>0.92500000000000004</v>
      </c>
      <c r="M32" s="22">
        <v>7.4999999999999997E-2</v>
      </c>
      <c r="N32" s="22">
        <v>0.1</v>
      </c>
      <c r="O32" s="22"/>
      <c r="P32" s="24">
        <v>1.1000000000000001</v>
      </c>
      <c r="Q32" s="20" t="s">
        <v>227</v>
      </c>
      <c r="R32" s="61" t="s">
        <v>592</v>
      </c>
      <c r="S32" s="19" t="s">
        <v>593</v>
      </c>
      <c r="T32" s="61" t="s">
        <v>473</v>
      </c>
      <c r="U32" s="21">
        <v>1</v>
      </c>
      <c r="V32" s="22">
        <v>2</v>
      </c>
      <c r="W32" s="22"/>
      <c r="X32" s="25" t="s">
        <v>46</v>
      </c>
      <c r="Y32" s="22" t="s">
        <v>480</v>
      </c>
      <c r="Z32" s="22" t="s">
        <v>475</v>
      </c>
      <c r="AA32" s="21" t="b">
        <v>0</v>
      </c>
      <c r="AB32" s="26">
        <v>0.05</v>
      </c>
      <c r="AC32" s="26">
        <v>7.4999999999999997E-2</v>
      </c>
      <c r="AD32" s="26">
        <v>8.625114780383301</v>
      </c>
      <c r="AE32" s="26">
        <v>12.906234776806203</v>
      </c>
      <c r="AF32" s="25">
        <v>4.3439947839603992</v>
      </c>
      <c r="AG32" s="23">
        <v>4.2811199964229017E-2</v>
      </c>
      <c r="AH32" s="22"/>
      <c r="AI32" s="21" t="s">
        <v>462</v>
      </c>
      <c r="AJ32" s="22" t="s">
        <v>480</v>
      </c>
      <c r="AK32" s="22" t="s">
        <v>475</v>
      </c>
      <c r="AL32" s="21" t="s">
        <v>487</v>
      </c>
      <c r="AM32" s="26">
        <v>2.5000000000000001E-2</v>
      </c>
      <c r="AN32" s="26">
        <v>0.05</v>
      </c>
      <c r="AO32" s="26">
        <v>9.2690517499999991</v>
      </c>
      <c r="AP32" s="26">
        <v>17.767188450000003</v>
      </c>
      <c r="AQ32" s="25">
        <v>0.77091504999999572</v>
      </c>
      <c r="AR32" s="23">
        <v>8.498136700000003E-2</v>
      </c>
      <c r="AS32" s="22"/>
      <c r="AT32" s="21" t="s">
        <v>476</v>
      </c>
      <c r="AU32" s="22" t="s">
        <v>477</v>
      </c>
      <c r="AV32" s="22" t="s">
        <v>477</v>
      </c>
      <c r="AW32" s="21" t="b">
        <v>0</v>
      </c>
      <c r="AX32" s="26" t="e">
        <v>#DIV/0!</v>
      </c>
      <c r="AY32" s="26" t="e">
        <v>#DIV/0!</v>
      </c>
      <c r="AZ32" s="26" t="e">
        <v>#DIV/0!</v>
      </c>
      <c r="BA32" s="26" t="e">
        <v>#DIV/0!</v>
      </c>
      <c r="BB32" s="21" t="s">
        <v>477</v>
      </c>
      <c r="BC32" s="22" t="s">
        <v>477</v>
      </c>
    </row>
    <row r="33" spans="1:55" ht="14.25" customHeight="1">
      <c r="A33" s="19" t="s">
        <v>234</v>
      </c>
      <c r="B33" s="20" t="s">
        <v>13</v>
      </c>
      <c r="C33" s="20" t="s">
        <v>18</v>
      </c>
      <c r="D33" s="20" t="s">
        <v>197</v>
      </c>
      <c r="E33" s="20"/>
      <c r="F33" s="20" t="s">
        <v>34</v>
      </c>
      <c r="G33" s="21">
        <v>0.85</v>
      </c>
      <c r="H33" s="22">
        <v>0.1</v>
      </c>
      <c r="I33" s="22">
        <v>0.05</v>
      </c>
      <c r="J33" s="22"/>
      <c r="K33" s="23">
        <v>1</v>
      </c>
      <c r="L33" s="21">
        <v>0.92500000000000004</v>
      </c>
      <c r="M33" s="22">
        <v>0.125</v>
      </c>
      <c r="N33" s="22">
        <v>0.05</v>
      </c>
      <c r="O33" s="22"/>
      <c r="P33" s="24">
        <v>1.1000000000000001</v>
      </c>
      <c r="Q33" s="20" t="s">
        <v>222</v>
      </c>
      <c r="R33" s="61" t="s">
        <v>594</v>
      </c>
      <c r="S33" s="27" t="s">
        <v>197</v>
      </c>
      <c r="T33" s="61" t="s">
        <v>473</v>
      </c>
      <c r="U33" s="21">
        <v>2</v>
      </c>
      <c r="V33" s="22" t="s">
        <v>24</v>
      </c>
      <c r="W33" s="22"/>
      <c r="X33" s="25" t="s">
        <v>18</v>
      </c>
      <c r="Y33" s="22" t="s">
        <v>480</v>
      </c>
      <c r="Z33" s="22" t="s">
        <v>475</v>
      </c>
      <c r="AA33" s="21" t="b">
        <v>0</v>
      </c>
      <c r="AB33" s="26">
        <v>0.05</v>
      </c>
      <c r="AC33" s="26">
        <v>6.25E-2</v>
      </c>
      <c r="AD33" s="26">
        <v>25.195502900000001</v>
      </c>
      <c r="AE33" s="26">
        <v>30.286222856223993</v>
      </c>
      <c r="AF33" s="25">
        <v>20.104782943776009</v>
      </c>
      <c r="AG33" s="23">
        <v>5.0907199562239921E-2</v>
      </c>
      <c r="AH33" s="22"/>
      <c r="AI33" s="21" t="s">
        <v>476</v>
      </c>
      <c r="AJ33" s="22" t="s">
        <v>477</v>
      </c>
      <c r="AK33" s="22" t="s">
        <v>477</v>
      </c>
      <c r="AL33" s="21" t="b">
        <v>0</v>
      </c>
      <c r="AM33" s="26" t="e">
        <v>#VALUE!</v>
      </c>
      <c r="AN33" s="26" t="e">
        <v>#VALUE!</v>
      </c>
      <c r="AO33" s="26" t="e">
        <v>#VALUE!</v>
      </c>
      <c r="AP33" s="26" t="e">
        <v>#VALUE!</v>
      </c>
      <c r="AQ33" s="21" t="s">
        <v>477</v>
      </c>
      <c r="AR33" s="22" t="s">
        <v>477</v>
      </c>
      <c r="AS33" s="22"/>
      <c r="AT33" s="21" t="s">
        <v>476</v>
      </c>
      <c r="AU33" s="22" t="s">
        <v>477</v>
      </c>
      <c r="AV33" s="22" t="s">
        <v>477</v>
      </c>
      <c r="AW33" s="21" t="b">
        <v>0</v>
      </c>
      <c r="AX33" s="26" t="e">
        <v>#DIV/0!</v>
      </c>
      <c r="AY33" s="26" t="e">
        <v>#DIV/0!</v>
      </c>
      <c r="AZ33" s="26" t="e">
        <v>#DIV/0!</v>
      </c>
      <c r="BA33" s="26" t="e">
        <v>#DIV/0!</v>
      </c>
      <c r="BB33" s="21" t="s">
        <v>477</v>
      </c>
      <c r="BC33" s="22" t="s">
        <v>477</v>
      </c>
    </row>
    <row r="34" spans="1:55" ht="14.25" customHeight="1">
      <c r="A34" s="19" t="s">
        <v>235</v>
      </c>
      <c r="B34" s="20" t="s">
        <v>32</v>
      </c>
      <c r="C34" s="20" t="s">
        <v>33</v>
      </c>
      <c r="D34" s="20" t="s">
        <v>37</v>
      </c>
      <c r="E34" s="20"/>
      <c r="F34" s="20" t="s">
        <v>15</v>
      </c>
      <c r="G34" s="30">
        <v>0.9</v>
      </c>
      <c r="H34" s="22">
        <v>2.5000000000000001E-2</v>
      </c>
      <c r="I34" s="22">
        <v>7.4999999999999997E-2</v>
      </c>
      <c r="J34" s="22"/>
      <c r="K34" s="23">
        <v>1</v>
      </c>
      <c r="L34" s="21">
        <v>0.97499999999999998</v>
      </c>
      <c r="M34" s="22">
        <v>0.15</v>
      </c>
      <c r="N34" s="22">
        <v>7.4999999999999997E-2</v>
      </c>
      <c r="O34" s="22"/>
      <c r="P34" s="24">
        <v>1.2</v>
      </c>
      <c r="Q34" s="20" t="s">
        <v>236</v>
      </c>
      <c r="R34" s="61" t="s">
        <v>595</v>
      </c>
      <c r="S34" s="19" t="s">
        <v>568</v>
      </c>
      <c r="T34" s="61" t="s">
        <v>473</v>
      </c>
      <c r="U34" s="21">
        <v>1</v>
      </c>
      <c r="V34" s="44">
        <v>3</v>
      </c>
      <c r="W34" s="22"/>
      <c r="X34" s="25" t="s">
        <v>33</v>
      </c>
      <c r="Y34" s="22" t="s">
        <v>474</v>
      </c>
      <c r="Z34" s="22" t="s">
        <v>475</v>
      </c>
      <c r="AA34" s="21" t="b">
        <v>0</v>
      </c>
      <c r="AB34" s="26">
        <v>2.5000000000000001E-2</v>
      </c>
      <c r="AC34" s="26">
        <v>0.15</v>
      </c>
      <c r="AD34" s="26">
        <v>4.3522207044619954</v>
      </c>
      <c r="AE34" s="26">
        <v>26.348638491683989</v>
      </c>
      <c r="AF34" s="25">
        <v>-17.644197082759998</v>
      </c>
      <c r="AG34" s="23">
        <v>0.21996417787221995</v>
      </c>
      <c r="AH34" s="22"/>
      <c r="AI34" s="25" t="s">
        <v>37</v>
      </c>
      <c r="AJ34" s="22" t="s">
        <v>480</v>
      </c>
      <c r="AK34" s="22" t="s">
        <v>475</v>
      </c>
      <c r="AL34" s="21" t="b">
        <v>0</v>
      </c>
      <c r="AM34" s="26">
        <v>2.4999999999999998E-2</v>
      </c>
      <c r="AN34" s="26">
        <v>2.4999999999999998E-2</v>
      </c>
      <c r="AO34" s="26">
        <v>72.510794524933019</v>
      </c>
      <c r="AP34" s="26">
        <v>72.510794524933019</v>
      </c>
      <c r="AQ34" s="25">
        <v>72.510794524933019</v>
      </c>
      <c r="AR34" s="23">
        <v>0</v>
      </c>
      <c r="AS34" s="22"/>
      <c r="AT34" s="21" t="s">
        <v>476</v>
      </c>
      <c r="AU34" s="22" t="s">
        <v>477</v>
      </c>
      <c r="AV34" s="22" t="s">
        <v>477</v>
      </c>
      <c r="AW34" s="21" t="b">
        <v>0</v>
      </c>
      <c r="AX34" s="26" t="e">
        <v>#DIV/0!</v>
      </c>
      <c r="AY34" s="26" t="e">
        <v>#DIV/0!</v>
      </c>
      <c r="AZ34" s="26" t="e">
        <v>#DIV/0!</v>
      </c>
      <c r="BA34" s="26" t="e">
        <v>#DIV/0!</v>
      </c>
      <c r="BB34" s="21" t="s">
        <v>477</v>
      </c>
      <c r="BC34" s="22" t="s">
        <v>477</v>
      </c>
    </row>
    <row r="35" spans="1:55" ht="14.25" customHeight="1">
      <c r="A35" s="11" t="s">
        <v>237</v>
      </c>
      <c r="B35" s="12" t="s">
        <v>13</v>
      </c>
      <c r="C35" s="12" t="s">
        <v>18</v>
      </c>
      <c r="D35" s="12" t="s">
        <v>20</v>
      </c>
      <c r="E35" s="12"/>
      <c r="F35" s="12" t="s">
        <v>21</v>
      </c>
      <c r="G35" s="13">
        <v>0.9</v>
      </c>
      <c r="H35" s="14">
        <v>0.1</v>
      </c>
      <c r="I35" s="14"/>
      <c r="J35" s="14"/>
      <c r="K35" s="15">
        <v>1</v>
      </c>
      <c r="L35" s="13">
        <v>0.95</v>
      </c>
      <c r="M35" s="14">
        <v>0.15</v>
      </c>
      <c r="N35" s="14"/>
      <c r="O35" s="14"/>
      <c r="P35" s="16">
        <v>1.0999999999999999</v>
      </c>
      <c r="Q35" s="11" t="s">
        <v>232</v>
      </c>
      <c r="R35" s="65" t="s">
        <v>596</v>
      </c>
      <c r="S35" s="11" t="s">
        <v>23</v>
      </c>
      <c r="T35" s="65" t="s">
        <v>473</v>
      </c>
      <c r="U35" s="13">
        <v>2</v>
      </c>
      <c r="V35" s="14" t="s">
        <v>24</v>
      </c>
      <c r="W35" s="14"/>
      <c r="X35" s="18" t="s">
        <v>18</v>
      </c>
      <c r="Y35" s="14" t="s">
        <v>480</v>
      </c>
      <c r="Z35" s="14" t="s">
        <v>475</v>
      </c>
      <c r="AA35" s="13" t="b">
        <v>0</v>
      </c>
      <c r="AB35" s="26">
        <v>0.05</v>
      </c>
      <c r="AC35" s="26">
        <v>7.4999999999999997E-2</v>
      </c>
      <c r="AD35" s="26">
        <v>25.195502900000001</v>
      </c>
      <c r="AE35" s="26">
        <v>34.993211800000005</v>
      </c>
      <c r="AF35" s="18">
        <v>15.397793999999998</v>
      </c>
      <c r="AG35" s="15">
        <v>9.7977089000000031E-2</v>
      </c>
      <c r="AH35" s="14"/>
      <c r="AI35" s="13" t="s">
        <v>476</v>
      </c>
      <c r="AJ35" s="14" t="s">
        <v>477</v>
      </c>
      <c r="AK35" s="14" t="s">
        <v>477</v>
      </c>
      <c r="AL35" s="13" t="b">
        <v>0</v>
      </c>
      <c r="AM35" s="26" t="e">
        <v>#VALUE!</v>
      </c>
      <c r="AN35" s="26" t="e">
        <v>#VALUE!</v>
      </c>
      <c r="AO35" s="26" t="e">
        <v>#VALUE!</v>
      </c>
      <c r="AP35" s="26" t="e">
        <v>#VALUE!</v>
      </c>
      <c r="AQ35" s="13" t="s">
        <v>477</v>
      </c>
      <c r="AR35" s="14" t="s">
        <v>477</v>
      </c>
      <c r="AS35" s="14"/>
      <c r="AT35" s="13" t="s">
        <v>476</v>
      </c>
      <c r="AU35" s="14" t="s">
        <v>477</v>
      </c>
      <c r="AV35" s="14" t="s">
        <v>477</v>
      </c>
      <c r="AW35" s="13" t="b">
        <v>0</v>
      </c>
      <c r="AX35" s="26" t="e">
        <v>#DIV/0!</v>
      </c>
      <c r="AY35" s="26" t="e">
        <v>#DIV/0!</v>
      </c>
      <c r="AZ35" s="26" t="e">
        <v>#DIV/0!</v>
      </c>
      <c r="BA35" s="26" t="e">
        <v>#DIV/0!</v>
      </c>
      <c r="BB35" s="13" t="s">
        <v>477</v>
      </c>
      <c r="BC35" s="14" t="s">
        <v>477</v>
      </c>
    </row>
    <row r="36" spans="1:55" ht="14.25" customHeight="1">
      <c r="A36" s="19" t="s">
        <v>238</v>
      </c>
      <c r="B36" s="20" t="s">
        <v>13</v>
      </c>
      <c r="C36" s="20" t="s">
        <v>33</v>
      </c>
      <c r="D36" s="20" t="s">
        <v>47</v>
      </c>
      <c r="E36" s="20"/>
      <c r="F36" s="20" t="s">
        <v>28</v>
      </c>
      <c r="G36" s="21">
        <v>0.9</v>
      </c>
      <c r="H36" s="22">
        <v>2.5000000000000001E-2</v>
      </c>
      <c r="I36" s="22">
        <v>7.4999999999999997E-2</v>
      </c>
      <c r="J36" s="22"/>
      <c r="K36" s="23">
        <v>1</v>
      </c>
      <c r="L36" s="21">
        <v>0.92500000000000004</v>
      </c>
      <c r="M36" s="22">
        <v>7.4999999999999997E-2</v>
      </c>
      <c r="N36" s="22">
        <v>0.1</v>
      </c>
      <c r="O36" s="22"/>
      <c r="P36" s="24">
        <v>1.1000000000000001</v>
      </c>
      <c r="Q36" s="19" t="s">
        <v>227</v>
      </c>
      <c r="R36" s="61" t="s">
        <v>583</v>
      </c>
      <c r="S36" s="27" t="s">
        <v>47</v>
      </c>
      <c r="T36" s="61" t="s">
        <v>473</v>
      </c>
      <c r="U36" s="21">
        <v>1</v>
      </c>
      <c r="V36" s="22" t="s">
        <v>24</v>
      </c>
      <c r="W36" s="22"/>
      <c r="X36" s="25" t="s">
        <v>33</v>
      </c>
      <c r="Y36" s="22" t="s">
        <v>474</v>
      </c>
      <c r="Z36" s="22" t="s">
        <v>475</v>
      </c>
      <c r="AA36" s="21" t="b">
        <v>0</v>
      </c>
      <c r="AB36" s="26">
        <v>2.5000000000000001E-2</v>
      </c>
      <c r="AC36" s="26">
        <v>7.4999999999999997E-2</v>
      </c>
      <c r="AD36" s="26">
        <v>4.3522207044619954</v>
      </c>
      <c r="AE36" s="26">
        <v>13.115453000000002</v>
      </c>
      <c r="AF36" s="25">
        <v>-4.4110115910760115</v>
      </c>
      <c r="AG36" s="23">
        <v>8.7632322955380065E-2</v>
      </c>
      <c r="AH36" s="22"/>
      <c r="AI36" s="21" t="s">
        <v>476</v>
      </c>
      <c r="AJ36" s="22" t="s">
        <v>477</v>
      </c>
      <c r="AK36" s="22" t="s">
        <v>477</v>
      </c>
      <c r="AL36" s="21" t="b">
        <v>0</v>
      </c>
      <c r="AM36" s="26" t="e">
        <v>#VALUE!</v>
      </c>
      <c r="AN36" s="26" t="e">
        <v>#VALUE!</v>
      </c>
      <c r="AO36" s="26" t="e">
        <v>#VALUE!</v>
      </c>
      <c r="AP36" s="26" t="e">
        <v>#VALUE!</v>
      </c>
      <c r="AQ36" s="21" t="s">
        <v>477</v>
      </c>
      <c r="AR36" s="22" t="s">
        <v>477</v>
      </c>
      <c r="AS36" s="22"/>
      <c r="AT36" s="21" t="s">
        <v>476</v>
      </c>
      <c r="AU36" s="22" t="s">
        <v>477</v>
      </c>
      <c r="AV36" s="22" t="s">
        <v>477</v>
      </c>
      <c r="AW36" s="21" t="b">
        <v>0</v>
      </c>
      <c r="AX36" s="26" t="e">
        <v>#DIV/0!</v>
      </c>
      <c r="AY36" s="26" t="e">
        <v>#DIV/0!</v>
      </c>
      <c r="AZ36" s="26" t="e">
        <v>#DIV/0!</v>
      </c>
      <c r="BA36" s="26" t="e">
        <v>#DIV/0!</v>
      </c>
      <c r="BB36" s="21" t="s">
        <v>477</v>
      </c>
      <c r="BC36" s="22" t="s">
        <v>477</v>
      </c>
    </row>
    <row r="37" spans="1:55" ht="14.25" customHeight="1">
      <c r="A37" s="19" t="s">
        <v>239</v>
      </c>
      <c r="B37" s="20" t="s">
        <v>13</v>
      </c>
      <c r="C37" s="20" t="s">
        <v>14</v>
      </c>
      <c r="D37" s="20" t="s">
        <v>197</v>
      </c>
      <c r="E37" s="20"/>
      <c r="F37" s="20" t="s">
        <v>34</v>
      </c>
      <c r="G37" s="21">
        <v>0.85</v>
      </c>
      <c r="H37" s="22">
        <v>0.1</v>
      </c>
      <c r="I37" s="22">
        <v>0.05</v>
      </c>
      <c r="J37" s="22"/>
      <c r="K37" s="23">
        <v>1</v>
      </c>
      <c r="L37" s="21">
        <v>0.92500000000000004</v>
      </c>
      <c r="M37" s="22">
        <v>0.125</v>
      </c>
      <c r="N37" s="22">
        <v>0.05</v>
      </c>
      <c r="O37" s="22"/>
      <c r="P37" s="24">
        <v>1.1000000000000001</v>
      </c>
      <c r="Q37" s="19" t="s">
        <v>222</v>
      </c>
      <c r="R37" s="61" t="s">
        <v>582</v>
      </c>
      <c r="S37" s="27" t="s">
        <v>197</v>
      </c>
      <c r="T37" s="61" t="s">
        <v>473</v>
      </c>
      <c r="U37" s="21">
        <v>2</v>
      </c>
      <c r="V37" s="22" t="s">
        <v>24</v>
      </c>
      <c r="W37" s="22"/>
      <c r="X37" s="25" t="s">
        <v>14</v>
      </c>
      <c r="Y37" s="22" t="s">
        <v>474</v>
      </c>
      <c r="Z37" s="22" t="s">
        <v>475</v>
      </c>
      <c r="AA37" s="21" t="b">
        <v>0</v>
      </c>
      <c r="AB37" s="26">
        <v>0.05</v>
      </c>
      <c r="AC37" s="26">
        <v>6.25E-2</v>
      </c>
      <c r="AD37" s="26">
        <v>35.680399712777003</v>
      </c>
      <c r="AE37" s="26">
        <v>46.761931053742067</v>
      </c>
      <c r="AF37" s="25">
        <v>24.598868371811939</v>
      </c>
      <c r="AG37" s="23">
        <v>0.11081531340965065</v>
      </c>
      <c r="AH37" s="22"/>
      <c r="AI37" s="21" t="s">
        <v>476</v>
      </c>
      <c r="AJ37" s="22" t="s">
        <v>477</v>
      </c>
      <c r="AK37" s="22" t="s">
        <v>477</v>
      </c>
      <c r="AL37" s="21" t="b">
        <v>0</v>
      </c>
      <c r="AM37" s="26" t="e">
        <v>#VALUE!</v>
      </c>
      <c r="AN37" s="26" t="e">
        <v>#VALUE!</v>
      </c>
      <c r="AO37" s="26" t="e">
        <v>#VALUE!</v>
      </c>
      <c r="AP37" s="26" t="e">
        <v>#VALUE!</v>
      </c>
      <c r="AQ37" s="21" t="s">
        <v>477</v>
      </c>
      <c r="AR37" s="22" t="s">
        <v>477</v>
      </c>
      <c r="AS37" s="22"/>
      <c r="AT37" s="21" t="s">
        <v>476</v>
      </c>
      <c r="AU37" s="22" t="s">
        <v>477</v>
      </c>
      <c r="AV37" s="22" t="s">
        <v>477</v>
      </c>
      <c r="AW37" s="21" t="b">
        <v>0</v>
      </c>
      <c r="AX37" s="26" t="e">
        <v>#DIV/0!</v>
      </c>
      <c r="AY37" s="26" t="e">
        <v>#DIV/0!</v>
      </c>
      <c r="AZ37" s="26" t="e">
        <v>#DIV/0!</v>
      </c>
      <c r="BA37" s="26" t="e">
        <v>#DIV/0!</v>
      </c>
      <c r="BB37" s="21" t="s">
        <v>477</v>
      </c>
      <c r="BC37" s="22" t="s">
        <v>477</v>
      </c>
    </row>
    <row r="38" spans="1:55" ht="14.25" customHeight="1">
      <c r="A38" s="28" t="s">
        <v>240</v>
      </c>
      <c r="B38" s="29" t="s">
        <v>32</v>
      </c>
      <c r="C38" s="29" t="s">
        <v>60</v>
      </c>
      <c r="D38" s="29" t="s">
        <v>37</v>
      </c>
      <c r="E38" s="29" t="s">
        <v>27</v>
      </c>
      <c r="F38" s="29" t="s">
        <v>15</v>
      </c>
      <c r="G38" s="30">
        <v>0.85</v>
      </c>
      <c r="H38" s="31">
        <v>0.05</v>
      </c>
      <c r="I38" s="31">
        <v>7.4999999999999997E-2</v>
      </c>
      <c r="J38" s="31">
        <v>2.5000000000000001E-2</v>
      </c>
      <c r="K38" s="32">
        <v>1</v>
      </c>
      <c r="L38" s="30">
        <v>0.92500000000000004</v>
      </c>
      <c r="M38" s="31">
        <v>0.15</v>
      </c>
      <c r="N38" s="31">
        <v>7.4999999999999997E-2</v>
      </c>
      <c r="O38" s="31">
        <v>0.05</v>
      </c>
      <c r="P38" s="33">
        <v>1.2</v>
      </c>
      <c r="Q38" s="28" t="s">
        <v>241</v>
      </c>
      <c r="R38" s="67" t="s">
        <v>590</v>
      </c>
      <c r="S38" s="28" t="s">
        <v>568</v>
      </c>
      <c r="T38" s="70" t="s">
        <v>27</v>
      </c>
      <c r="U38" s="30">
        <v>2</v>
      </c>
      <c r="V38" s="31">
        <v>3</v>
      </c>
      <c r="W38" s="31" t="s">
        <v>24</v>
      </c>
      <c r="X38" s="30" t="s">
        <v>462</v>
      </c>
      <c r="Y38" s="31" t="s">
        <v>480</v>
      </c>
      <c r="Z38" s="31" t="s">
        <v>475</v>
      </c>
      <c r="AA38" s="30" t="s">
        <v>487</v>
      </c>
      <c r="AB38" s="26">
        <v>2.5000000000000001E-2</v>
      </c>
      <c r="AC38" s="26">
        <v>7.4999999999999997E-2</v>
      </c>
      <c r="AD38" s="26">
        <v>9.2690517499999991</v>
      </c>
      <c r="AE38" s="26">
        <v>25.551866400000002</v>
      </c>
      <c r="AF38" s="34">
        <v>-7.0137629000000032</v>
      </c>
      <c r="AG38" s="32">
        <v>0.16282814650000002</v>
      </c>
      <c r="AH38" s="31"/>
      <c r="AI38" s="34" t="s">
        <v>37</v>
      </c>
      <c r="AJ38" s="31" t="s">
        <v>480</v>
      </c>
      <c r="AK38" s="31" t="s">
        <v>475</v>
      </c>
      <c r="AL38" s="30" t="b">
        <v>0</v>
      </c>
      <c r="AM38" s="26">
        <v>2.4999999999999998E-2</v>
      </c>
      <c r="AN38" s="26">
        <v>2.4999999999999998E-2</v>
      </c>
      <c r="AO38" s="26">
        <v>72.510794524933019</v>
      </c>
      <c r="AP38" s="26">
        <v>72.510794524933019</v>
      </c>
      <c r="AQ38" s="34">
        <v>72.510794524933019</v>
      </c>
      <c r="AR38" s="32">
        <v>0</v>
      </c>
      <c r="AS38" s="31"/>
      <c r="AT38" s="30" t="s">
        <v>476</v>
      </c>
      <c r="AU38" s="31" t="s">
        <v>477</v>
      </c>
      <c r="AV38" s="31" t="s">
        <v>477</v>
      </c>
      <c r="AW38" s="30" t="b">
        <v>0</v>
      </c>
      <c r="AX38" s="26" t="e">
        <v>#VALUE!</v>
      </c>
      <c r="AY38" s="26" t="e">
        <v>#VALUE!</v>
      </c>
      <c r="AZ38" s="26" t="e">
        <v>#VALUE!</v>
      </c>
      <c r="BA38" s="26" t="e">
        <v>#VALUE!</v>
      </c>
      <c r="BB38" s="30" t="s">
        <v>477</v>
      </c>
      <c r="BC38" s="31" t="s">
        <v>477</v>
      </c>
    </row>
    <row r="39" spans="1:55" ht="14.25" customHeight="1">
      <c r="A39" s="19" t="s">
        <v>242</v>
      </c>
      <c r="B39" s="20" t="s">
        <v>13</v>
      </c>
      <c r="C39" s="20" t="s">
        <v>86</v>
      </c>
      <c r="D39" s="20" t="s">
        <v>26</v>
      </c>
      <c r="E39" s="20"/>
      <c r="F39" s="20" t="s">
        <v>21</v>
      </c>
      <c r="G39" s="13">
        <v>0.9</v>
      </c>
      <c r="H39" s="22">
        <v>7.4999999999999997E-2</v>
      </c>
      <c r="I39" s="22">
        <v>2.5000000000000001E-2</v>
      </c>
      <c r="J39" s="22"/>
      <c r="K39" s="23">
        <v>1</v>
      </c>
      <c r="L39" s="21">
        <v>0.92500000000000004</v>
      </c>
      <c r="M39" s="22">
        <v>0.125</v>
      </c>
      <c r="N39" s="22">
        <v>0.05</v>
      </c>
      <c r="O39" s="22"/>
      <c r="P39" s="24">
        <v>1.1000000000000001</v>
      </c>
      <c r="Q39" s="20" t="s">
        <v>218</v>
      </c>
      <c r="R39" s="61" t="s">
        <v>597</v>
      </c>
      <c r="S39" s="27" t="s">
        <v>26</v>
      </c>
      <c r="T39" s="61" t="s">
        <v>473</v>
      </c>
      <c r="U39" s="21">
        <v>2</v>
      </c>
      <c r="V39" s="22" t="s">
        <v>24</v>
      </c>
      <c r="W39" s="22"/>
      <c r="X39" s="21" t="s">
        <v>463</v>
      </c>
      <c r="Y39" s="22" t="s">
        <v>474</v>
      </c>
      <c r="Z39" s="22" t="s">
        <v>475</v>
      </c>
      <c r="AA39" s="21" t="s">
        <v>485</v>
      </c>
      <c r="AB39" s="26">
        <v>3.7499999999999999E-2</v>
      </c>
      <c r="AC39" s="26">
        <v>6.25E-2</v>
      </c>
      <c r="AD39" s="26">
        <v>4.4191628000000049</v>
      </c>
      <c r="AE39" s="26">
        <v>7.3349388999999929</v>
      </c>
      <c r="AF39" s="25">
        <v>1.503386700000017</v>
      </c>
      <c r="AG39" s="23">
        <v>2.9157760999999879E-2</v>
      </c>
      <c r="AH39" s="22"/>
      <c r="AI39" s="21" t="s">
        <v>476</v>
      </c>
      <c r="AJ39" s="22" t="s">
        <v>477</v>
      </c>
      <c r="AK39" s="22" t="s">
        <v>477</v>
      </c>
      <c r="AL39" s="21" t="b">
        <v>0</v>
      </c>
      <c r="AM39" s="26" t="e">
        <v>#VALUE!</v>
      </c>
      <c r="AN39" s="26" t="e">
        <v>#VALUE!</v>
      </c>
      <c r="AO39" s="26" t="e">
        <v>#VALUE!</v>
      </c>
      <c r="AP39" s="26" t="e">
        <v>#VALUE!</v>
      </c>
      <c r="AQ39" s="21" t="s">
        <v>477</v>
      </c>
      <c r="AR39" s="22" t="s">
        <v>477</v>
      </c>
      <c r="AS39" s="22"/>
      <c r="AT39" s="21" t="s">
        <v>476</v>
      </c>
      <c r="AU39" s="22" t="s">
        <v>477</v>
      </c>
      <c r="AV39" s="22" t="s">
        <v>477</v>
      </c>
      <c r="AW39" s="21" t="b">
        <v>0</v>
      </c>
      <c r="AX39" s="26" t="e">
        <v>#DIV/0!</v>
      </c>
      <c r="AY39" s="26" t="e">
        <v>#DIV/0!</v>
      </c>
      <c r="AZ39" s="26" t="e">
        <v>#DIV/0!</v>
      </c>
      <c r="BA39" s="26" t="e">
        <v>#DIV/0!</v>
      </c>
      <c r="BB39" s="21" t="s">
        <v>477</v>
      </c>
      <c r="BC39" s="22" t="s">
        <v>477</v>
      </c>
    </row>
    <row r="40" spans="1:55" ht="14.25" customHeight="1">
      <c r="A40" s="19" t="s">
        <v>243</v>
      </c>
      <c r="B40" s="20" t="s">
        <v>13</v>
      </c>
      <c r="C40" s="20" t="s">
        <v>14</v>
      </c>
      <c r="D40" s="20" t="s">
        <v>60</v>
      </c>
      <c r="E40" s="20"/>
      <c r="F40" s="20" t="s">
        <v>28</v>
      </c>
      <c r="G40" s="21">
        <v>0.9</v>
      </c>
      <c r="H40" s="22">
        <v>0.05</v>
      </c>
      <c r="I40" s="22">
        <v>0.05</v>
      </c>
      <c r="J40" s="22"/>
      <c r="K40" s="23">
        <v>1</v>
      </c>
      <c r="L40" s="21">
        <v>0.92500000000000004</v>
      </c>
      <c r="M40" s="22">
        <v>7.4999999999999997E-2</v>
      </c>
      <c r="N40" s="22">
        <v>0.1</v>
      </c>
      <c r="O40" s="22"/>
      <c r="P40" s="24">
        <v>1.1000000000000001</v>
      </c>
      <c r="Q40" s="20" t="s">
        <v>227</v>
      </c>
      <c r="R40" s="61" t="s">
        <v>578</v>
      </c>
      <c r="S40" s="19" t="s">
        <v>593</v>
      </c>
      <c r="T40" s="61" t="s">
        <v>473</v>
      </c>
      <c r="U40" s="21">
        <v>2</v>
      </c>
      <c r="V40" s="22">
        <v>2</v>
      </c>
      <c r="W40" s="22"/>
      <c r="X40" s="25" t="s">
        <v>14</v>
      </c>
      <c r="Y40" s="22" t="s">
        <v>474</v>
      </c>
      <c r="Z40" s="22" t="s">
        <v>475</v>
      </c>
      <c r="AA40" s="21" t="b">
        <v>0</v>
      </c>
      <c r="AB40" s="26">
        <v>2.5000000000000001E-2</v>
      </c>
      <c r="AC40" s="26">
        <v>3.7499999999999999E-2</v>
      </c>
      <c r="AD40" s="26">
        <v>16.23685994768201</v>
      </c>
      <c r="AE40" s="26">
        <v>25.561852352417937</v>
      </c>
      <c r="AF40" s="25">
        <v>6.9118675429460836</v>
      </c>
      <c r="AG40" s="23">
        <v>9.3249924047359267E-2</v>
      </c>
      <c r="AH40" s="22"/>
      <c r="AI40" s="21" t="s">
        <v>462</v>
      </c>
      <c r="AJ40" s="22" t="s">
        <v>480</v>
      </c>
      <c r="AK40" s="22" t="s">
        <v>475</v>
      </c>
      <c r="AL40" s="21" t="s">
        <v>487</v>
      </c>
      <c r="AM40" s="26">
        <v>2.5000000000000001E-2</v>
      </c>
      <c r="AN40" s="26">
        <v>0.05</v>
      </c>
      <c r="AO40" s="26">
        <v>9.2690517499999991</v>
      </c>
      <c r="AP40" s="26">
        <v>17.767188450000003</v>
      </c>
      <c r="AQ40" s="25">
        <v>0.77091504999999572</v>
      </c>
      <c r="AR40" s="23">
        <v>8.498136700000003E-2</v>
      </c>
      <c r="AS40" s="22"/>
      <c r="AT40" s="21" t="s">
        <v>476</v>
      </c>
      <c r="AU40" s="22" t="s">
        <v>477</v>
      </c>
      <c r="AV40" s="22" t="s">
        <v>477</v>
      </c>
      <c r="AW40" s="21" t="b">
        <v>0</v>
      </c>
      <c r="AX40" s="26" t="e">
        <v>#DIV/0!</v>
      </c>
      <c r="AY40" s="26" t="e">
        <v>#DIV/0!</v>
      </c>
      <c r="AZ40" s="26" t="e">
        <v>#DIV/0!</v>
      </c>
      <c r="BA40" s="26" t="e">
        <v>#DIV/0!</v>
      </c>
      <c r="BB40" s="21" t="s">
        <v>477</v>
      </c>
      <c r="BC40" s="22" t="s">
        <v>477</v>
      </c>
    </row>
    <row r="41" spans="1:55" ht="14.25" customHeight="1">
      <c r="A41" s="19" t="s">
        <v>244</v>
      </c>
      <c r="B41" s="20" t="s">
        <v>13</v>
      </c>
      <c r="C41" s="20" t="s">
        <v>46</v>
      </c>
      <c r="D41" s="20" t="s">
        <v>197</v>
      </c>
      <c r="E41" s="20" t="s">
        <v>20</v>
      </c>
      <c r="F41" s="20" t="s">
        <v>34</v>
      </c>
      <c r="G41" s="21">
        <v>0.85</v>
      </c>
      <c r="H41" s="22">
        <v>0.1</v>
      </c>
      <c r="I41" s="22">
        <v>0.05</v>
      </c>
      <c r="J41" s="22"/>
      <c r="K41" s="23">
        <v>1</v>
      </c>
      <c r="L41" s="21">
        <v>0.92500000000000004</v>
      </c>
      <c r="M41" s="22">
        <v>0.125</v>
      </c>
      <c r="N41" s="22">
        <v>0.05</v>
      </c>
      <c r="O41" s="22"/>
      <c r="P41" s="24">
        <v>1.1000000000000001</v>
      </c>
      <c r="Q41" s="20" t="s">
        <v>222</v>
      </c>
      <c r="R41" s="61" t="s">
        <v>598</v>
      </c>
      <c r="S41" s="27" t="s">
        <v>197</v>
      </c>
      <c r="T41" s="61" t="s">
        <v>23</v>
      </c>
      <c r="U41" s="21">
        <v>2</v>
      </c>
      <c r="V41" s="22" t="s">
        <v>24</v>
      </c>
      <c r="W41" s="22" t="s">
        <v>24</v>
      </c>
      <c r="X41" s="25" t="s">
        <v>46</v>
      </c>
      <c r="Y41" s="22" t="s">
        <v>480</v>
      </c>
      <c r="Z41" s="22" t="s">
        <v>475</v>
      </c>
      <c r="AA41" s="21" t="b">
        <v>0</v>
      </c>
      <c r="AB41" s="26">
        <v>0.05</v>
      </c>
      <c r="AC41" s="26">
        <v>6.25E-2</v>
      </c>
      <c r="AD41" s="26">
        <v>8.625114780383301</v>
      </c>
      <c r="AE41" s="26">
        <v>10.771452428552648</v>
      </c>
      <c r="AF41" s="25">
        <v>6.4787771322139545</v>
      </c>
      <c r="AG41" s="23">
        <v>2.1463376481693466E-2</v>
      </c>
      <c r="AH41" s="22"/>
      <c r="AI41" s="21" t="s">
        <v>476</v>
      </c>
      <c r="AJ41" s="22" t="s">
        <v>477</v>
      </c>
      <c r="AK41" s="22" t="s">
        <v>477</v>
      </c>
      <c r="AL41" s="21" t="b">
        <v>0</v>
      </c>
      <c r="AM41" s="26" t="e">
        <v>#VALUE!</v>
      </c>
      <c r="AN41" s="26" t="e">
        <v>#VALUE!</v>
      </c>
      <c r="AO41" s="26" t="e">
        <v>#VALUE!</v>
      </c>
      <c r="AP41" s="26" t="e">
        <v>#VALUE!</v>
      </c>
      <c r="AQ41" s="21" t="s">
        <v>477</v>
      </c>
      <c r="AR41" s="22" t="s">
        <v>477</v>
      </c>
      <c r="AS41" s="22"/>
      <c r="AT41" s="21" t="s">
        <v>476</v>
      </c>
      <c r="AU41" s="22" t="s">
        <v>477</v>
      </c>
      <c r="AV41" s="22" t="s">
        <v>477</v>
      </c>
      <c r="AW41" s="21" t="b">
        <v>0</v>
      </c>
      <c r="AX41" s="26" t="e">
        <v>#VALUE!</v>
      </c>
      <c r="AY41" s="26" t="e">
        <v>#VALUE!</v>
      </c>
      <c r="AZ41" s="26" t="e">
        <v>#VALUE!</v>
      </c>
      <c r="BA41" s="26" t="e">
        <v>#VALUE!</v>
      </c>
      <c r="BB41" s="21" t="s">
        <v>477</v>
      </c>
      <c r="BC41" s="22" t="s">
        <v>477</v>
      </c>
    </row>
    <row r="42" spans="1:55" ht="14.25" customHeight="1">
      <c r="A42" s="19" t="s">
        <v>245</v>
      </c>
      <c r="B42" s="20" t="s">
        <v>32</v>
      </c>
      <c r="C42" s="20" t="s">
        <v>18</v>
      </c>
      <c r="D42" s="20" t="s">
        <v>37</v>
      </c>
      <c r="E42" s="20"/>
      <c r="F42" s="20" t="s">
        <v>15</v>
      </c>
      <c r="G42" s="30">
        <v>0.9</v>
      </c>
      <c r="H42" s="22">
        <v>0.05</v>
      </c>
      <c r="I42" s="22">
        <v>0.05</v>
      </c>
      <c r="J42" s="22"/>
      <c r="K42" s="23">
        <v>1</v>
      </c>
      <c r="L42" s="30">
        <v>0.95</v>
      </c>
      <c r="M42" s="31">
        <v>0.15</v>
      </c>
      <c r="N42" s="31">
        <v>0.1</v>
      </c>
      <c r="O42" s="31"/>
      <c r="P42" s="33">
        <v>1.2</v>
      </c>
      <c r="Q42" s="20" t="s">
        <v>230</v>
      </c>
      <c r="R42" s="61" t="s">
        <v>562</v>
      </c>
      <c r="S42" s="19" t="s">
        <v>565</v>
      </c>
      <c r="T42" s="61" t="s">
        <v>473</v>
      </c>
      <c r="U42" s="21">
        <v>2</v>
      </c>
      <c r="V42" s="22">
        <v>4</v>
      </c>
      <c r="W42" s="22"/>
      <c r="X42" s="25" t="s">
        <v>18</v>
      </c>
      <c r="Y42" s="22" t="s">
        <v>480</v>
      </c>
      <c r="Z42" s="22" t="s">
        <v>475</v>
      </c>
      <c r="AA42" s="21" t="b">
        <v>0</v>
      </c>
      <c r="AB42" s="26">
        <v>2.5000000000000001E-2</v>
      </c>
      <c r="AC42" s="26">
        <v>7.4999999999999997E-2</v>
      </c>
      <c r="AD42" s="26">
        <v>13.673713199999998</v>
      </c>
      <c r="AE42" s="26">
        <v>34.993211800000005</v>
      </c>
      <c r="AF42" s="25">
        <v>-7.6457854000000083</v>
      </c>
      <c r="AG42" s="23">
        <v>0.21319498600000006</v>
      </c>
      <c r="AH42" s="22"/>
      <c r="AI42" s="25" t="s">
        <v>37</v>
      </c>
      <c r="AJ42" s="22" t="s">
        <v>480</v>
      </c>
      <c r="AK42" s="22" t="s">
        <v>475</v>
      </c>
      <c r="AL42" s="21" t="b">
        <v>0</v>
      </c>
      <c r="AM42" s="26">
        <v>1.2500000000000001E-2</v>
      </c>
      <c r="AN42" s="26">
        <v>2.5000000000000001E-2</v>
      </c>
      <c r="AO42" s="26">
        <v>56.723466612197058</v>
      </c>
      <c r="AP42" s="26">
        <v>72.510794524933019</v>
      </c>
      <c r="AQ42" s="25">
        <v>40.936138699461097</v>
      </c>
      <c r="AR42" s="23">
        <v>0.1578732791273596</v>
      </c>
      <c r="AS42" s="22"/>
      <c r="AT42" s="21" t="s">
        <v>476</v>
      </c>
      <c r="AU42" s="22" t="s">
        <v>477</v>
      </c>
      <c r="AV42" s="22" t="s">
        <v>477</v>
      </c>
      <c r="AW42" s="21" t="b">
        <v>0</v>
      </c>
      <c r="AX42" s="26" t="e">
        <v>#DIV/0!</v>
      </c>
      <c r="AY42" s="26" t="e">
        <v>#DIV/0!</v>
      </c>
      <c r="AZ42" s="26" t="e">
        <v>#DIV/0!</v>
      </c>
      <c r="BA42" s="26" t="e">
        <v>#DIV/0!</v>
      </c>
      <c r="BB42" s="21" t="s">
        <v>477</v>
      </c>
      <c r="BC42" s="22" t="s">
        <v>477</v>
      </c>
    </row>
    <row r="43" spans="1:55" ht="14.25" customHeight="1">
      <c r="A43" s="1" t="s">
        <v>109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3" t="s">
        <v>6</v>
      </c>
      <c r="H43" s="4" t="s">
        <v>7</v>
      </c>
      <c r="I43" s="4" t="s">
        <v>3</v>
      </c>
      <c r="J43" s="4" t="s">
        <v>4</v>
      </c>
      <c r="K43" s="4" t="s">
        <v>8</v>
      </c>
      <c r="L43" s="3" t="s">
        <v>6</v>
      </c>
      <c r="M43" s="4" t="s">
        <v>7</v>
      </c>
      <c r="N43" s="4" t="s">
        <v>3</v>
      </c>
      <c r="O43" s="4" t="s">
        <v>4</v>
      </c>
      <c r="P43" s="5" t="s">
        <v>8</v>
      </c>
      <c r="Q43" s="6" t="s">
        <v>468</v>
      </c>
      <c r="R43" s="130" t="s">
        <v>469</v>
      </c>
      <c r="S43" s="130" t="s">
        <v>470</v>
      </c>
      <c r="T43" s="130" t="s">
        <v>471</v>
      </c>
      <c r="U43" s="3"/>
      <c r="V43" s="4"/>
      <c r="W43" s="4"/>
      <c r="X43" s="3"/>
      <c r="Y43" s="4"/>
      <c r="Z43" s="4"/>
      <c r="AA43" s="3"/>
      <c r="AB43" s="40"/>
      <c r="AC43" s="40"/>
      <c r="AD43" s="40"/>
      <c r="AE43" s="40"/>
      <c r="AF43" s="3"/>
      <c r="AG43" s="4"/>
      <c r="AH43" s="4"/>
      <c r="AI43" s="3"/>
      <c r="AJ43" s="4"/>
      <c r="AK43" s="4"/>
      <c r="AL43" s="3"/>
      <c r="AM43" s="41"/>
      <c r="AN43" s="41"/>
      <c r="AO43" s="40"/>
      <c r="AP43" s="40"/>
      <c r="AQ43" s="3"/>
      <c r="AR43" s="4"/>
      <c r="AS43" s="4"/>
      <c r="AT43" s="3"/>
      <c r="AU43" s="4"/>
      <c r="AV43" s="4"/>
      <c r="AW43" s="3"/>
      <c r="AX43" s="40"/>
      <c r="AY43" s="40"/>
      <c r="AZ43" s="40"/>
      <c r="BA43" s="40"/>
      <c r="BB43" s="3" t="s">
        <v>477</v>
      </c>
      <c r="BC43" s="4" t="s">
        <v>477</v>
      </c>
    </row>
    <row r="44" spans="1:55" ht="14.25" customHeight="1">
      <c r="A44" s="19" t="s">
        <v>246</v>
      </c>
      <c r="B44" s="20" t="s">
        <v>13</v>
      </c>
      <c r="C44" s="20" t="s">
        <v>63</v>
      </c>
      <c r="D44" s="20" t="s">
        <v>20</v>
      </c>
      <c r="E44" s="20"/>
      <c r="F44" s="20" t="s">
        <v>111</v>
      </c>
      <c r="G44" s="21">
        <v>0.9</v>
      </c>
      <c r="H44" s="22">
        <v>0.05</v>
      </c>
      <c r="I44" s="22">
        <v>0.05</v>
      </c>
      <c r="J44" s="22"/>
      <c r="K44" s="23">
        <v>1</v>
      </c>
      <c r="L44" s="13">
        <v>0.95</v>
      </c>
      <c r="M44" s="14">
        <v>0.1</v>
      </c>
      <c r="N44" s="14">
        <v>0.05</v>
      </c>
      <c r="O44" s="14"/>
      <c r="P44" s="16">
        <v>1.1000000000000001</v>
      </c>
      <c r="Q44" s="20" t="s">
        <v>247</v>
      </c>
      <c r="R44" s="61" t="s">
        <v>599</v>
      </c>
      <c r="S44" s="19" t="s">
        <v>23</v>
      </c>
      <c r="T44" s="61" t="s">
        <v>473</v>
      </c>
      <c r="U44" s="21">
        <v>1</v>
      </c>
      <c r="V44" s="22" t="s">
        <v>24</v>
      </c>
      <c r="W44" s="22"/>
      <c r="X44" s="21" t="s">
        <v>463</v>
      </c>
      <c r="Y44" s="22" t="s">
        <v>474</v>
      </c>
      <c r="Z44" s="22" t="s">
        <v>475</v>
      </c>
      <c r="AA44" s="21" t="s">
        <v>481</v>
      </c>
      <c r="AB44" s="26">
        <v>0.05</v>
      </c>
      <c r="AC44" s="26">
        <v>0.1</v>
      </c>
      <c r="AD44" s="26">
        <v>8.7642569999999971</v>
      </c>
      <c r="AE44" s="26">
        <v>17.3962213125</v>
      </c>
      <c r="AF44" s="25">
        <v>0.13229268749999434</v>
      </c>
      <c r="AG44" s="23">
        <v>8.6319643125000026E-2</v>
      </c>
      <c r="AH44" s="22"/>
      <c r="AI44" s="21" t="s">
        <v>476</v>
      </c>
      <c r="AJ44" s="22" t="s">
        <v>477</v>
      </c>
      <c r="AK44" s="22" t="s">
        <v>477</v>
      </c>
      <c r="AL44" s="21" t="b">
        <v>0</v>
      </c>
      <c r="AM44" s="26" t="e">
        <v>#VALUE!</v>
      </c>
      <c r="AN44" s="26" t="e">
        <v>#VALUE!</v>
      </c>
      <c r="AO44" s="26" t="e">
        <v>#VALUE!</v>
      </c>
      <c r="AP44" s="26" t="e">
        <v>#VALUE!</v>
      </c>
      <c r="AQ44" s="21" t="s">
        <v>477</v>
      </c>
      <c r="AR44" s="22" t="s">
        <v>477</v>
      </c>
      <c r="AS44" s="22"/>
      <c r="AT44" s="21" t="s">
        <v>476</v>
      </c>
      <c r="AU44" s="22" t="s">
        <v>477</v>
      </c>
      <c r="AV44" s="22" t="s">
        <v>477</v>
      </c>
      <c r="AW44" s="21" t="b">
        <v>0</v>
      </c>
      <c r="AX44" s="26" t="e">
        <v>#DIV/0!</v>
      </c>
      <c r="AY44" s="26" t="e">
        <v>#DIV/0!</v>
      </c>
      <c r="AZ44" s="26" t="e">
        <v>#DIV/0!</v>
      </c>
      <c r="BA44" s="26" t="e">
        <v>#DIV/0!</v>
      </c>
      <c r="BB44" s="21" t="s">
        <v>477</v>
      </c>
      <c r="BC44" s="22" t="s">
        <v>477</v>
      </c>
    </row>
    <row r="45" spans="1:55" ht="14.25" customHeight="1">
      <c r="A45" s="19" t="s">
        <v>248</v>
      </c>
      <c r="B45" s="20" t="s">
        <v>13</v>
      </c>
      <c r="C45" s="20" t="s">
        <v>46</v>
      </c>
      <c r="D45" s="20" t="s">
        <v>26</v>
      </c>
      <c r="E45" s="20"/>
      <c r="F45" s="20" t="s">
        <v>34</v>
      </c>
      <c r="G45" s="21">
        <v>0.92500000000000004</v>
      </c>
      <c r="H45" s="22">
        <v>2.5000000000000001E-2</v>
      </c>
      <c r="I45" s="22">
        <v>0.05</v>
      </c>
      <c r="J45" s="22"/>
      <c r="K45" s="23">
        <v>1</v>
      </c>
      <c r="L45" s="21">
        <v>0.97499999999999998</v>
      </c>
      <c r="M45" s="22">
        <v>7.4999999999999997E-2</v>
      </c>
      <c r="N45" s="22">
        <v>0.05</v>
      </c>
      <c r="O45" s="22"/>
      <c r="P45" s="24">
        <v>1.1000000000000001</v>
      </c>
      <c r="Q45" s="20" t="s">
        <v>249</v>
      </c>
      <c r="R45" s="61" t="s">
        <v>600</v>
      </c>
      <c r="S45" s="27" t="s">
        <v>26</v>
      </c>
      <c r="T45" s="61" t="s">
        <v>473</v>
      </c>
      <c r="U45" s="21">
        <v>1</v>
      </c>
      <c r="V45" s="22" t="s">
        <v>24</v>
      </c>
      <c r="W45" s="22"/>
      <c r="X45" s="25" t="s">
        <v>46</v>
      </c>
      <c r="Y45" s="22" t="s">
        <v>480</v>
      </c>
      <c r="Z45" s="22" t="s">
        <v>475</v>
      </c>
      <c r="AA45" s="21" t="b">
        <v>0</v>
      </c>
      <c r="AB45" s="26">
        <v>2.5000000000000001E-2</v>
      </c>
      <c r="AC45" s="26">
        <v>7.4999999999999997E-2</v>
      </c>
      <c r="AD45" s="26">
        <v>4.3210482217499058</v>
      </c>
      <c r="AE45" s="26">
        <v>12.906234776806203</v>
      </c>
      <c r="AF45" s="25">
        <v>-4.2641383333063905</v>
      </c>
      <c r="AG45" s="23">
        <v>8.5851865550562956E-2</v>
      </c>
      <c r="AH45" s="22"/>
      <c r="AI45" s="21" t="s">
        <v>476</v>
      </c>
      <c r="AJ45" s="22" t="s">
        <v>477</v>
      </c>
      <c r="AK45" s="22" t="s">
        <v>477</v>
      </c>
      <c r="AL45" s="21" t="b">
        <v>0</v>
      </c>
      <c r="AM45" s="26" t="e">
        <v>#VALUE!</v>
      </c>
      <c r="AN45" s="26" t="e">
        <v>#VALUE!</v>
      </c>
      <c r="AO45" s="26" t="e">
        <v>#VALUE!</v>
      </c>
      <c r="AP45" s="26" t="e">
        <v>#VALUE!</v>
      </c>
      <c r="AQ45" s="21" t="s">
        <v>477</v>
      </c>
      <c r="AR45" s="22" t="s">
        <v>477</v>
      </c>
      <c r="AS45" s="22"/>
      <c r="AT45" s="21" t="s">
        <v>476</v>
      </c>
      <c r="AU45" s="22" t="s">
        <v>477</v>
      </c>
      <c r="AV45" s="22" t="s">
        <v>477</v>
      </c>
      <c r="AW45" s="21" t="b">
        <v>0</v>
      </c>
      <c r="AX45" s="26" t="e">
        <v>#DIV/0!</v>
      </c>
      <c r="AY45" s="26" t="e">
        <v>#DIV/0!</v>
      </c>
      <c r="AZ45" s="26" t="e">
        <v>#DIV/0!</v>
      </c>
      <c r="BA45" s="26" t="e">
        <v>#DIV/0!</v>
      </c>
      <c r="BB45" s="21" t="s">
        <v>477</v>
      </c>
      <c r="BC45" s="22" t="s">
        <v>477</v>
      </c>
    </row>
    <row r="46" spans="1:55" ht="14.25" customHeight="1">
      <c r="A46" s="19" t="s">
        <v>250</v>
      </c>
      <c r="B46" s="20" t="s">
        <v>13</v>
      </c>
      <c r="C46" s="20" t="s">
        <v>18</v>
      </c>
      <c r="D46" s="20" t="s">
        <v>197</v>
      </c>
      <c r="E46" s="20"/>
      <c r="F46" s="20" t="s">
        <v>15</v>
      </c>
      <c r="G46" s="21">
        <v>0.875</v>
      </c>
      <c r="H46" s="22">
        <v>7.4999999999999997E-2</v>
      </c>
      <c r="I46" s="22">
        <v>0.05</v>
      </c>
      <c r="J46" s="22"/>
      <c r="K46" s="23">
        <v>1</v>
      </c>
      <c r="L46" s="21">
        <v>0.95</v>
      </c>
      <c r="M46" s="22">
        <v>0.1</v>
      </c>
      <c r="N46" s="22">
        <v>0.05</v>
      </c>
      <c r="O46" s="22"/>
      <c r="P46" s="24">
        <v>1.1000000000000001</v>
      </c>
      <c r="Q46" s="20" t="s">
        <v>251</v>
      </c>
      <c r="R46" s="61" t="s">
        <v>601</v>
      </c>
      <c r="S46" s="27" t="s">
        <v>197</v>
      </c>
      <c r="T46" s="61" t="s">
        <v>473</v>
      </c>
      <c r="U46" s="21">
        <v>2</v>
      </c>
      <c r="V46" s="22" t="s">
        <v>24</v>
      </c>
      <c r="W46" s="22"/>
      <c r="X46" s="25" t="s">
        <v>18</v>
      </c>
      <c r="Y46" s="22" t="s">
        <v>480</v>
      </c>
      <c r="Z46" s="22" t="s">
        <v>475</v>
      </c>
      <c r="AA46" s="21" t="b">
        <v>0</v>
      </c>
      <c r="AB46" s="26">
        <v>3.7499999999999999E-2</v>
      </c>
      <c r="AC46" s="26">
        <v>0.05</v>
      </c>
      <c r="AD46" s="26">
        <v>19.667446042809274</v>
      </c>
      <c r="AE46" s="26">
        <v>25.195502900000001</v>
      </c>
      <c r="AF46" s="25">
        <v>14.139389185618548</v>
      </c>
      <c r="AG46" s="23">
        <v>5.5280568571907267E-2</v>
      </c>
      <c r="AH46" s="22"/>
      <c r="AI46" s="21" t="s">
        <v>476</v>
      </c>
      <c r="AJ46" s="22" t="s">
        <v>477</v>
      </c>
      <c r="AK46" s="22" t="s">
        <v>477</v>
      </c>
      <c r="AL46" s="21" t="b">
        <v>0</v>
      </c>
      <c r="AM46" s="26" t="e">
        <v>#VALUE!</v>
      </c>
      <c r="AN46" s="26" t="e">
        <v>#VALUE!</v>
      </c>
      <c r="AO46" s="26" t="e">
        <v>#VALUE!</v>
      </c>
      <c r="AP46" s="26" t="e">
        <v>#VALUE!</v>
      </c>
      <c r="AQ46" s="21" t="s">
        <v>477</v>
      </c>
      <c r="AR46" s="22" t="s">
        <v>477</v>
      </c>
      <c r="AS46" s="22"/>
      <c r="AT46" s="21" t="s">
        <v>476</v>
      </c>
      <c r="AU46" s="22" t="s">
        <v>477</v>
      </c>
      <c r="AV46" s="22" t="s">
        <v>477</v>
      </c>
      <c r="AW46" s="21" t="b">
        <v>0</v>
      </c>
      <c r="AX46" s="26" t="e">
        <v>#DIV/0!</v>
      </c>
      <c r="AY46" s="26" t="e">
        <v>#DIV/0!</v>
      </c>
      <c r="AZ46" s="26" t="e">
        <v>#DIV/0!</v>
      </c>
      <c r="BA46" s="26" t="e">
        <v>#DIV/0!</v>
      </c>
      <c r="BB46" s="21" t="s">
        <v>477</v>
      </c>
      <c r="BC46" s="22" t="s">
        <v>477</v>
      </c>
    </row>
    <row r="47" spans="1:55" ht="14.25" customHeight="1">
      <c r="A47" s="19" t="s">
        <v>252</v>
      </c>
      <c r="B47" s="20" t="s">
        <v>32</v>
      </c>
      <c r="C47" s="20" t="s">
        <v>33</v>
      </c>
      <c r="D47" s="20" t="s">
        <v>253</v>
      </c>
      <c r="E47" s="20" t="s">
        <v>26</v>
      </c>
      <c r="F47" s="20" t="s">
        <v>21</v>
      </c>
      <c r="G47" s="21">
        <v>0.9</v>
      </c>
      <c r="H47" s="22">
        <v>2.5000000000000001E-2</v>
      </c>
      <c r="I47" s="22">
        <v>0.05</v>
      </c>
      <c r="J47" s="22">
        <v>2.5000000000000001E-2</v>
      </c>
      <c r="K47" s="23">
        <v>1</v>
      </c>
      <c r="L47" s="21">
        <v>0.97499999999999998</v>
      </c>
      <c r="M47" s="22">
        <v>7.4999999999999997E-2</v>
      </c>
      <c r="N47" s="22">
        <v>0.1</v>
      </c>
      <c r="O47" s="22">
        <v>0.05</v>
      </c>
      <c r="P47" s="24">
        <v>1.2000000000000002</v>
      </c>
      <c r="Q47" s="20" t="s">
        <v>254</v>
      </c>
      <c r="R47" s="61" t="s">
        <v>583</v>
      </c>
      <c r="S47" s="19" t="s">
        <v>602</v>
      </c>
      <c r="T47" s="61" t="s">
        <v>603</v>
      </c>
      <c r="U47" s="21">
        <v>1</v>
      </c>
      <c r="V47" s="22">
        <v>2</v>
      </c>
      <c r="W47" s="22" t="s">
        <v>24</v>
      </c>
      <c r="X47" s="25" t="s">
        <v>33</v>
      </c>
      <c r="Y47" s="22" t="s">
        <v>474</v>
      </c>
      <c r="Z47" s="22" t="s">
        <v>475</v>
      </c>
      <c r="AA47" s="21" t="b">
        <v>0</v>
      </c>
      <c r="AB47" s="26">
        <v>2.5000000000000001E-2</v>
      </c>
      <c r="AC47" s="26">
        <v>7.4999999999999997E-2</v>
      </c>
      <c r="AD47" s="26">
        <v>4.3522207044619954</v>
      </c>
      <c r="AE47" s="26">
        <v>13.115453000000002</v>
      </c>
      <c r="AF47" s="25">
        <v>-4.4110115910760115</v>
      </c>
      <c r="AG47" s="23">
        <v>8.7632322955380065E-2</v>
      </c>
      <c r="AH47" s="22"/>
      <c r="AI47" s="21" t="s">
        <v>462</v>
      </c>
      <c r="AJ47" s="22" t="s">
        <v>480</v>
      </c>
      <c r="AK47" s="22" t="s">
        <v>475</v>
      </c>
      <c r="AL47" s="21" t="s">
        <v>515</v>
      </c>
      <c r="AM47" s="26">
        <v>2.5000000000000001E-2</v>
      </c>
      <c r="AN47" s="26">
        <v>0.05</v>
      </c>
      <c r="AO47" s="26">
        <v>9.2690517499999991</v>
      </c>
      <c r="AP47" s="26">
        <v>17.767188450000003</v>
      </c>
      <c r="AQ47" s="25">
        <v>0.77091504999999572</v>
      </c>
      <c r="AR47" s="23">
        <v>8.498136700000003E-2</v>
      </c>
      <c r="AS47" s="22"/>
      <c r="AT47" s="21" t="s">
        <v>476</v>
      </c>
      <c r="AU47" s="22" t="s">
        <v>477</v>
      </c>
      <c r="AV47" s="22" t="s">
        <v>477</v>
      </c>
      <c r="AW47" s="21" t="b">
        <v>0</v>
      </c>
      <c r="AX47" s="26" t="e">
        <v>#VALUE!</v>
      </c>
      <c r="AY47" s="26" t="e">
        <v>#VALUE!</v>
      </c>
      <c r="AZ47" s="26" t="e">
        <v>#VALUE!</v>
      </c>
      <c r="BA47" s="26" t="e">
        <v>#VALUE!</v>
      </c>
      <c r="BB47" s="21" t="s">
        <v>477</v>
      </c>
      <c r="BC47" s="22" t="s">
        <v>477</v>
      </c>
    </row>
    <row r="48" spans="1:55" ht="14.25" customHeight="1">
      <c r="A48" s="11" t="s">
        <v>255</v>
      </c>
      <c r="B48" s="12" t="s">
        <v>13</v>
      </c>
      <c r="C48" s="12" t="s">
        <v>43</v>
      </c>
      <c r="D48" s="12" t="s">
        <v>26</v>
      </c>
      <c r="E48" s="12"/>
      <c r="F48" s="12" t="s">
        <v>111</v>
      </c>
      <c r="G48" s="13">
        <v>0.9</v>
      </c>
      <c r="H48" s="14">
        <v>0.05</v>
      </c>
      <c r="I48" s="14">
        <v>0.05</v>
      </c>
      <c r="J48" s="14"/>
      <c r="K48" s="15">
        <v>1</v>
      </c>
      <c r="L48" s="13">
        <v>0.95</v>
      </c>
      <c r="M48" s="14">
        <v>0.1</v>
      </c>
      <c r="N48" s="14">
        <v>0.05</v>
      </c>
      <c r="O48" s="14"/>
      <c r="P48" s="16">
        <v>1.1000000000000001</v>
      </c>
      <c r="Q48" s="11" t="s">
        <v>247</v>
      </c>
      <c r="R48" s="65" t="s">
        <v>604</v>
      </c>
      <c r="S48" s="37" t="s">
        <v>26</v>
      </c>
      <c r="T48" s="65" t="s">
        <v>473</v>
      </c>
      <c r="U48" s="13">
        <v>2</v>
      </c>
      <c r="V48" s="14" t="s">
        <v>24</v>
      </c>
      <c r="W48" s="14"/>
      <c r="X48" s="13" t="s">
        <v>463</v>
      </c>
      <c r="Y48" s="14" t="s">
        <v>474</v>
      </c>
      <c r="Z48" s="14" t="s">
        <v>475</v>
      </c>
      <c r="AA48" s="13" t="s">
        <v>487</v>
      </c>
      <c r="AB48" s="26">
        <v>2.5000000000000001E-2</v>
      </c>
      <c r="AC48" s="26">
        <v>0.05</v>
      </c>
      <c r="AD48" s="26">
        <v>2.951906700000007</v>
      </c>
      <c r="AE48" s="26">
        <v>5.8783769500000052</v>
      </c>
      <c r="AF48" s="18">
        <v>2.5436450000008826E-2</v>
      </c>
      <c r="AG48" s="15">
        <v>2.9264702499999982E-2</v>
      </c>
      <c r="AH48" s="14"/>
      <c r="AI48" s="13" t="s">
        <v>476</v>
      </c>
      <c r="AJ48" s="14" t="s">
        <v>477</v>
      </c>
      <c r="AK48" s="14" t="s">
        <v>477</v>
      </c>
      <c r="AL48" s="13" t="b">
        <v>0</v>
      </c>
      <c r="AM48" s="26" t="e">
        <v>#VALUE!</v>
      </c>
      <c r="AN48" s="26" t="e">
        <v>#VALUE!</v>
      </c>
      <c r="AO48" s="26" t="e">
        <v>#VALUE!</v>
      </c>
      <c r="AP48" s="26" t="e">
        <v>#VALUE!</v>
      </c>
      <c r="AQ48" s="13" t="s">
        <v>477</v>
      </c>
      <c r="AR48" s="14" t="s">
        <v>477</v>
      </c>
      <c r="AS48" s="14"/>
      <c r="AT48" s="13" t="s">
        <v>476</v>
      </c>
      <c r="AU48" s="14" t="s">
        <v>477</v>
      </c>
      <c r="AV48" s="14" t="s">
        <v>477</v>
      </c>
      <c r="AW48" s="13" t="b">
        <v>0</v>
      </c>
      <c r="AX48" s="26" t="e">
        <v>#DIV/0!</v>
      </c>
      <c r="AY48" s="26" t="e">
        <v>#DIV/0!</v>
      </c>
      <c r="AZ48" s="26" t="e">
        <v>#DIV/0!</v>
      </c>
      <c r="BA48" s="26" t="e">
        <v>#DIV/0!</v>
      </c>
      <c r="BB48" s="13" t="s">
        <v>477</v>
      </c>
      <c r="BC48" s="14" t="s">
        <v>477</v>
      </c>
    </row>
    <row r="49" spans="1:55" ht="14.25" customHeight="1">
      <c r="A49" s="19" t="s">
        <v>256</v>
      </c>
      <c r="B49" s="20" t="s">
        <v>13</v>
      </c>
      <c r="C49" s="20" t="s">
        <v>18</v>
      </c>
      <c r="D49" s="20" t="s">
        <v>20</v>
      </c>
      <c r="E49" s="20"/>
      <c r="F49" s="20" t="s">
        <v>34</v>
      </c>
      <c r="G49" s="21">
        <v>0.92500000000000004</v>
      </c>
      <c r="H49" s="22">
        <v>7.4999999999999997E-2</v>
      </c>
      <c r="I49" s="22"/>
      <c r="J49" s="22"/>
      <c r="K49" s="23">
        <v>1</v>
      </c>
      <c r="L49" s="21">
        <v>0.97499999999999998</v>
      </c>
      <c r="M49" s="22">
        <v>0.125</v>
      </c>
      <c r="N49" s="22"/>
      <c r="O49" s="22"/>
      <c r="P49" s="24">
        <v>1.1000000000000001</v>
      </c>
      <c r="Q49" s="19" t="s">
        <v>249</v>
      </c>
      <c r="R49" s="61" t="s">
        <v>605</v>
      </c>
      <c r="S49" s="19" t="s">
        <v>23</v>
      </c>
      <c r="T49" s="61" t="s">
        <v>473</v>
      </c>
      <c r="U49" s="21">
        <v>2</v>
      </c>
      <c r="V49" s="22" t="s">
        <v>24</v>
      </c>
      <c r="W49" s="22"/>
      <c r="X49" s="25" t="s">
        <v>18</v>
      </c>
      <c r="Y49" s="22" t="s">
        <v>480</v>
      </c>
      <c r="Z49" s="22" t="s">
        <v>475</v>
      </c>
      <c r="AA49" s="21" t="b">
        <v>0</v>
      </c>
      <c r="AB49" s="26">
        <v>3.7499999999999999E-2</v>
      </c>
      <c r="AC49" s="26">
        <v>6.25E-2</v>
      </c>
      <c r="AD49" s="26">
        <v>19.667446042809274</v>
      </c>
      <c r="AE49" s="26">
        <v>30.286222856223993</v>
      </c>
      <c r="AF49" s="25">
        <v>9.0486692293945552</v>
      </c>
      <c r="AG49" s="23">
        <v>0.1061877681341472</v>
      </c>
      <c r="AH49" s="22"/>
      <c r="AI49" s="21" t="s">
        <v>476</v>
      </c>
      <c r="AJ49" s="22" t="s">
        <v>477</v>
      </c>
      <c r="AK49" s="22" t="s">
        <v>477</v>
      </c>
      <c r="AL49" s="21" t="b">
        <v>0</v>
      </c>
      <c r="AM49" s="26" t="e">
        <v>#VALUE!</v>
      </c>
      <c r="AN49" s="26" t="e">
        <v>#VALUE!</v>
      </c>
      <c r="AO49" s="26" t="e">
        <v>#VALUE!</v>
      </c>
      <c r="AP49" s="26" t="e">
        <v>#VALUE!</v>
      </c>
      <c r="AQ49" s="21" t="s">
        <v>477</v>
      </c>
      <c r="AR49" s="22" t="s">
        <v>477</v>
      </c>
      <c r="AS49" s="22"/>
      <c r="AT49" s="21" t="s">
        <v>476</v>
      </c>
      <c r="AU49" s="22" t="s">
        <v>477</v>
      </c>
      <c r="AV49" s="22" t="s">
        <v>477</v>
      </c>
      <c r="AW49" s="21" t="b">
        <v>0</v>
      </c>
      <c r="AX49" s="26" t="e">
        <v>#DIV/0!</v>
      </c>
      <c r="AY49" s="26" t="e">
        <v>#DIV/0!</v>
      </c>
      <c r="AZ49" s="26" t="e">
        <v>#DIV/0!</v>
      </c>
      <c r="BA49" s="26" t="e">
        <v>#DIV/0!</v>
      </c>
      <c r="BB49" s="21" t="s">
        <v>477</v>
      </c>
      <c r="BC49" s="22" t="s">
        <v>477</v>
      </c>
    </row>
    <row r="50" spans="1:55" ht="14.25" customHeight="1">
      <c r="A50" s="19" t="s">
        <v>257</v>
      </c>
      <c r="B50" s="20" t="s">
        <v>13</v>
      </c>
      <c r="C50" s="20" t="s">
        <v>93</v>
      </c>
      <c r="D50" s="20" t="s">
        <v>26</v>
      </c>
      <c r="E50" s="20" t="s">
        <v>197</v>
      </c>
      <c r="F50" s="20" t="s">
        <v>15</v>
      </c>
      <c r="G50" s="21">
        <v>0.875</v>
      </c>
      <c r="H50" s="22">
        <v>0.05</v>
      </c>
      <c r="I50" s="22">
        <v>2.5000000000000001E-2</v>
      </c>
      <c r="J50" s="22">
        <v>0.05</v>
      </c>
      <c r="K50" s="23">
        <v>1</v>
      </c>
      <c r="L50" s="21">
        <v>0.9</v>
      </c>
      <c r="M50" s="22">
        <v>0.1</v>
      </c>
      <c r="N50" s="22">
        <v>0.05</v>
      </c>
      <c r="O50" s="22">
        <v>0.05</v>
      </c>
      <c r="P50" s="24">
        <v>1.1000000000000001</v>
      </c>
      <c r="Q50" s="19" t="s">
        <v>251</v>
      </c>
      <c r="R50" s="61" t="s">
        <v>602</v>
      </c>
      <c r="S50" s="27" t="s">
        <v>26</v>
      </c>
      <c r="T50" s="68" t="s">
        <v>197</v>
      </c>
      <c r="U50" s="21">
        <v>2</v>
      </c>
      <c r="V50" s="22" t="s">
        <v>24</v>
      </c>
      <c r="W50" s="22" t="s">
        <v>24</v>
      </c>
      <c r="X50" s="21" t="s">
        <v>462</v>
      </c>
      <c r="Y50" s="22" t="s">
        <v>480</v>
      </c>
      <c r="Z50" s="22" t="s">
        <v>475</v>
      </c>
      <c r="AA50" s="21" t="s">
        <v>515</v>
      </c>
      <c r="AB50" s="26">
        <v>2.5000000000000001E-2</v>
      </c>
      <c r="AC50" s="26">
        <v>0.05</v>
      </c>
      <c r="AD50" s="26">
        <v>9.2690517499999991</v>
      </c>
      <c r="AE50" s="26">
        <v>17.767188450000003</v>
      </c>
      <c r="AF50" s="25">
        <v>0.77091504999999572</v>
      </c>
      <c r="AG50" s="23">
        <v>8.498136700000003E-2</v>
      </c>
      <c r="AH50" s="22"/>
      <c r="AI50" s="21" t="s">
        <v>476</v>
      </c>
      <c r="AJ50" s="22" t="s">
        <v>477</v>
      </c>
      <c r="AK50" s="22" t="s">
        <v>477</v>
      </c>
      <c r="AL50" s="21" t="b">
        <v>0</v>
      </c>
      <c r="AM50" s="26" t="e">
        <v>#VALUE!</v>
      </c>
      <c r="AN50" s="26" t="e">
        <v>#VALUE!</v>
      </c>
      <c r="AO50" s="26" t="e">
        <v>#VALUE!</v>
      </c>
      <c r="AP50" s="26" t="e">
        <v>#VALUE!</v>
      </c>
      <c r="AQ50" s="21" t="s">
        <v>477</v>
      </c>
      <c r="AR50" s="22" t="s">
        <v>477</v>
      </c>
      <c r="AS50" s="22"/>
      <c r="AT50" s="21" t="s">
        <v>476</v>
      </c>
      <c r="AU50" s="22" t="s">
        <v>477</v>
      </c>
      <c r="AV50" s="22" t="s">
        <v>477</v>
      </c>
      <c r="AW50" s="21" t="b">
        <v>0</v>
      </c>
      <c r="AX50" s="26" t="e">
        <v>#VALUE!</v>
      </c>
      <c r="AY50" s="26" t="e">
        <v>#VALUE!</v>
      </c>
      <c r="AZ50" s="26" t="e">
        <v>#VALUE!</v>
      </c>
      <c r="BA50" s="26" t="e">
        <v>#VALUE!</v>
      </c>
      <c r="BB50" s="21" t="s">
        <v>477</v>
      </c>
      <c r="BC50" s="22" t="s">
        <v>477</v>
      </c>
    </row>
    <row r="51" spans="1:55" ht="14.25" customHeight="1">
      <c r="A51" s="28" t="s">
        <v>258</v>
      </c>
      <c r="B51" s="29" t="s">
        <v>32</v>
      </c>
      <c r="C51" s="29" t="s">
        <v>18</v>
      </c>
      <c r="D51" s="29" t="s">
        <v>37</v>
      </c>
      <c r="E51" s="29"/>
      <c r="F51" s="29" t="s">
        <v>21</v>
      </c>
      <c r="G51" s="30">
        <v>0.92500000000000004</v>
      </c>
      <c r="H51" s="31">
        <v>2.5000000000000001E-2</v>
      </c>
      <c r="I51" s="31">
        <v>0.05</v>
      </c>
      <c r="J51" s="31"/>
      <c r="K51" s="32">
        <v>1</v>
      </c>
      <c r="L51" s="30">
        <v>0.97499999999999998</v>
      </c>
      <c r="M51" s="31">
        <v>0.125</v>
      </c>
      <c r="N51" s="31">
        <v>0.1</v>
      </c>
      <c r="O51" s="31"/>
      <c r="P51" s="33">
        <v>1.2000000000000002</v>
      </c>
      <c r="Q51" s="28" t="s">
        <v>259</v>
      </c>
      <c r="R51" s="67" t="s">
        <v>606</v>
      </c>
      <c r="S51" s="28" t="s">
        <v>565</v>
      </c>
      <c r="T51" s="67" t="s">
        <v>473</v>
      </c>
      <c r="U51" s="30">
        <v>2</v>
      </c>
      <c r="V51" s="48">
        <v>4</v>
      </c>
      <c r="W51" s="31"/>
      <c r="X51" s="34" t="s">
        <v>18</v>
      </c>
      <c r="Y51" s="31" t="s">
        <v>480</v>
      </c>
      <c r="Z51" s="31" t="s">
        <v>475</v>
      </c>
      <c r="AA51" s="30" t="b">
        <v>0</v>
      </c>
      <c r="AB51" s="26">
        <v>1.2500000000000001E-2</v>
      </c>
      <c r="AC51" s="26">
        <v>6.25E-2</v>
      </c>
      <c r="AD51" s="26">
        <v>7.1275485171374635</v>
      </c>
      <c r="AE51" s="26">
        <v>30.286222856223993</v>
      </c>
      <c r="AF51" s="34">
        <v>-16.031125821949068</v>
      </c>
      <c r="AG51" s="32">
        <v>0.2315867433908653</v>
      </c>
      <c r="AH51" s="31"/>
      <c r="AI51" s="34" t="s">
        <v>37</v>
      </c>
      <c r="AJ51" s="31" t="s">
        <v>480</v>
      </c>
      <c r="AK51" s="31" t="s">
        <v>475</v>
      </c>
      <c r="AL51" s="30" t="b">
        <v>0</v>
      </c>
      <c r="AM51" s="26">
        <v>1.2500000000000001E-2</v>
      </c>
      <c r="AN51" s="26">
        <v>2.5000000000000001E-2</v>
      </c>
      <c r="AO51" s="26">
        <v>56.723466612197058</v>
      </c>
      <c r="AP51" s="26">
        <v>72.510794524933019</v>
      </c>
      <c r="AQ51" s="34">
        <v>40.936138699461097</v>
      </c>
      <c r="AR51" s="32">
        <v>0.1578732791273596</v>
      </c>
      <c r="AS51" s="31"/>
      <c r="AT51" s="30" t="s">
        <v>476</v>
      </c>
      <c r="AU51" s="31" t="s">
        <v>477</v>
      </c>
      <c r="AV51" s="31" t="s">
        <v>477</v>
      </c>
      <c r="AW51" s="30" t="b">
        <v>0</v>
      </c>
      <c r="AX51" s="26" t="e">
        <v>#DIV/0!</v>
      </c>
      <c r="AY51" s="26" t="e">
        <v>#DIV/0!</v>
      </c>
      <c r="AZ51" s="26" t="e">
        <v>#DIV/0!</v>
      </c>
      <c r="BA51" s="26" t="e">
        <v>#DIV/0!</v>
      </c>
      <c r="BB51" s="30" t="s">
        <v>477</v>
      </c>
      <c r="BC51" s="31" t="s">
        <v>477</v>
      </c>
    </row>
    <row r="52" spans="1:55" ht="14.25" customHeight="1">
      <c r="A52" s="19" t="s">
        <v>260</v>
      </c>
      <c r="B52" s="20" t="s">
        <v>13</v>
      </c>
      <c r="C52" s="20" t="s">
        <v>18</v>
      </c>
      <c r="D52" s="20" t="s">
        <v>60</v>
      </c>
      <c r="E52" s="20"/>
      <c r="F52" s="20" t="s">
        <v>111</v>
      </c>
      <c r="G52" s="13">
        <v>0.92500000000000004</v>
      </c>
      <c r="H52" s="22">
        <v>0.05</v>
      </c>
      <c r="I52" s="22">
        <v>2.5000000000000001E-2</v>
      </c>
      <c r="J52" s="22"/>
      <c r="K52" s="23">
        <v>1</v>
      </c>
      <c r="L52" s="21">
        <v>0.97499999999999998</v>
      </c>
      <c r="M52" s="22">
        <v>0.1</v>
      </c>
      <c r="N52" s="22">
        <v>2.5000000000000001E-2</v>
      </c>
      <c r="O52" s="22"/>
      <c r="P52" s="24">
        <v>1.0999999999999999</v>
      </c>
      <c r="Q52" s="20" t="s">
        <v>247</v>
      </c>
      <c r="R52" s="61" t="s">
        <v>478</v>
      </c>
      <c r="S52" s="19" t="s">
        <v>607</v>
      </c>
      <c r="T52" s="61" t="s">
        <v>473</v>
      </c>
      <c r="U52" s="21">
        <v>2</v>
      </c>
      <c r="V52" s="22">
        <v>1</v>
      </c>
      <c r="W52" s="22"/>
      <c r="X52" s="25" t="s">
        <v>18</v>
      </c>
      <c r="Y52" s="22" t="s">
        <v>480</v>
      </c>
      <c r="Z52" s="22" t="s">
        <v>475</v>
      </c>
      <c r="AA52" s="21" t="b">
        <v>0</v>
      </c>
      <c r="AB52" s="26">
        <v>2.5000000000000001E-2</v>
      </c>
      <c r="AC52" s="26">
        <v>0.05</v>
      </c>
      <c r="AD52" s="26">
        <v>13.673713199999998</v>
      </c>
      <c r="AE52" s="26">
        <v>25.195502900000001</v>
      </c>
      <c r="AF52" s="25">
        <v>2.1519234999999952</v>
      </c>
      <c r="AG52" s="23">
        <v>0.11521789700000003</v>
      </c>
      <c r="AH52" s="22"/>
      <c r="AI52" s="21" t="s">
        <v>462</v>
      </c>
      <c r="AJ52" s="22" t="s">
        <v>480</v>
      </c>
      <c r="AK52" s="22" t="s">
        <v>475</v>
      </c>
      <c r="AL52" s="21" t="s">
        <v>487</v>
      </c>
      <c r="AM52" s="26">
        <v>2.5000000000000001E-2</v>
      </c>
      <c r="AN52" s="26">
        <v>2.5000000000000001E-2</v>
      </c>
      <c r="AO52" s="26">
        <v>4.2176383000000062</v>
      </c>
      <c r="AP52" s="26">
        <v>4.2176383000000062</v>
      </c>
      <c r="AQ52" s="25">
        <v>4.2176383000000062</v>
      </c>
      <c r="AR52" s="23">
        <v>0</v>
      </c>
      <c r="AS52" s="22"/>
      <c r="AT52" s="21" t="s">
        <v>476</v>
      </c>
      <c r="AU52" s="22" t="s">
        <v>477</v>
      </c>
      <c r="AV52" s="22" t="s">
        <v>477</v>
      </c>
      <c r="AW52" s="21" t="b">
        <v>0</v>
      </c>
      <c r="AX52" s="26" t="e">
        <v>#DIV/0!</v>
      </c>
      <c r="AY52" s="26" t="e">
        <v>#DIV/0!</v>
      </c>
      <c r="AZ52" s="26" t="e">
        <v>#DIV/0!</v>
      </c>
      <c r="BA52" s="26" t="e">
        <v>#DIV/0!</v>
      </c>
      <c r="BB52" s="21" t="s">
        <v>477</v>
      </c>
      <c r="BC52" s="22" t="s">
        <v>477</v>
      </c>
    </row>
    <row r="53" spans="1:55" ht="14.25" customHeight="1">
      <c r="A53" s="19" t="s">
        <v>261</v>
      </c>
      <c r="B53" s="20" t="s">
        <v>13</v>
      </c>
      <c r="C53" s="20" t="s">
        <v>138</v>
      </c>
      <c r="D53" s="20" t="s">
        <v>26</v>
      </c>
      <c r="E53" s="20"/>
      <c r="F53" s="20" t="s">
        <v>34</v>
      </c>
      <c r="G53" s="21">
        <v>0.9</v>
      </c>
      <c r="H53" s="22">
        <v>0.05</v>
      </c>
      <c r="I53" s="22">
        <v>0.05</v>
      </c>
      <c r="J53" s="22"/>
      <c r="K53" s="23">
        <v>1</v>
      </c>
      <c r="L53" s="21">
        <v>0.9</v>
      </c>
      <c r="M53" s="22">
        <v>0.1</v>
      </c>
      <c r="N53" s="22">
        <v>0.1</v>
      </c>
      <c r="O53" s="22"/>
      <c r="P53" s="24">
        <v>1.1000000000000001</v>
      </c>
      <c r="Q53" s="20" t="s">
        <v>249</v>
      </c>
      <c r="R53" s="61" t="s">
        <v>608</v>
      </c>
      <c r="S53" s="27" t="s">
        <v>26</v>
      </c>
      <c r="T53" s="61" t="s">
        <v>473</v>
      </c>
      <c r="U53" s="21">
        <v>2</v>
      </c>
      <c r="V53" s="22" t="s">
        <v>24</v>
      </c>
      <c r="W53" s="22"/>
      <c r="X53" s="21" t="s">
        <v>463</v>
      </c>
      <c r="Y53" s="22" t="s">
        <v>474</v>
      </c>
      <c r="Z53" s="22" t="s">
        <v>475</v>
      </c>
      <c r="AA53" s="21" t="s">
        <v>515</v>
      </c>
      <c r="AB53" s="26">
        <v>2.5000000000000001E-2</v>
      </c>
      <c r="AC53" s="26">
        <v>0.05</v>
      </c>
      <c r="AD53" s="26">
        <v>4.3968514375000085</v>
      </c>
      <c r="AE53" s="26">
        <v>8.7642569999999971</v>
      </c>
      <c r="AF53" s="25">
        <v>2.9445875000019939E-2</v>
      </c>
      <c r="AG53" s="23">
        <v>4.3674055624999888E-2</v>
      </c>
      <c r="AH53" s="22"/>
      <c r="AI53" s="21" t="s">
        <v>476</v>
      </c>
      <c r="AJ53" s="22" t="s">
        <v>477</v>
      </c>
      <c r="AK53" s="22" t="s">
        <v>477</v>
      </c>
      <c r="AL53" s="21" t="b">
        <v>0</v>
      </c>
      <c r="AM53" s="26" t="e">
        <v>#VALUE!</v>
      </c>
      <c r="AN53" s="26" t="e">
        <v>#VALUE!</v>
      </c>
      <c r="AO53" s="26" t="e">
        <v>#VALUE!</v>
      </c>
      <c r="AP53" s="26" t="e">
        <v>#VALUE!</v>
      </c>
      <c r="AQ53" s="21" t="s">
        <v>477</v>
      </c>
      <c r="AR53" s="22" t="s">
        <v>477</v>
      </c>
      <c r="AS53" s="22"/>
      <c r="AT53" s="21" t="s">
        <v>476</v>
      </c>
      <c r="AU53" s="22" t="s">
        <v>477</v>
      </c>
      <c r="AV53" s="22" t="s">
        <v>477</v>
      </c>
      <c r="AW53" s="21" t="b">
        <v>0</v>
      </c>
      <c r="AX53" s="26" t="e">
        <v>#DIV/0!</v>
      </c>
      <c r="AY53" s="26" t="e">
        <v>#DIV/0!</v>
      </c>
      <c r="AZ53" s="26" t="e">
        <v>#DIV/0!</v>
      </c>
      <c r="BA53" s="26" t="e">
        <v>#DIV/0!</v>
      </c>
      <c r="BB53" s="21" t="s">
        <v>477</v>
      </c>
      <c r="BC53" s="22" t="s">
        <v>477</v>
      </c>
    </row>
    <row r="54" spans="1:55" ht="14.25" customHeight="1">
      <c r="A54" s="19" t="s">
        <v>262</v>
      </c>
      <c r="B54" s="20" t="s">
        <v>13</v>
      </c>
      <c r="C54" s="20" t="s">
        <v>18</v>
      </c>
      <c r="D54" s="20" t="s">
        <v>197</v>
      </c>
      <c r="E54" s="20"/>
      <c r="F54" s="20" t="s">
        <v>15</v>
      </c>
      <c r="G54" s="21">
        <v>0.875</v>
      </c>
      <c r="H54" s="22">
        <v>7.4999999999999997E-2</v>
      </c>
      <c r="I54" s="22">
        <v>0.05</v>
      </c>
      <c r="J54" s="22"/>
      <c r="K54" s="23">
        <v>1</v>
      </c>
      <c r="L54" s="21">
        <v>0.95</v>
      </c>
      <c r="M54" s="22">
        <v>0.1</v>
      </c>
      <c r="N54" s="22">
        <v>0.05</v>
      </c>
      <c r="O54" s="22"/>
      <c r="P54" s="24">
        <v>1.1000000000000001</v>
      </c>
      <c r="Q54" s="20" t="s">
        <v>251</v>
      </c>
      <c r="R54" s="61" t="s">
        <v>601</v>
      </c>
      <c r="S54" s="27" t="s">
        <v>197</v>
      </c>
      <c r="T54" s="61" t="s">
        <v>473</v>
      </c>
      <c r="U54" s="21">
        <v>2</v>
      </c>
      <c r="V54" s="22" t="s">
        <v>24</v>
      </c>
      <c r="W54" s="22"/>
      <c r="X54" s="25" t="s">
        <v>18</v>
      </c>
      <c r="Y54" s="22" t="s">
        <v>480</v>
      </c>
      <c r="Z54" s="22" t="s">
        <v>475</v>
      </c>
      <c r="AA54" s="21" t="b">
        <v>0</v>
      </c>
      <c r="AB54" s="26">
        <v>3.7499999999999999E-2</v>
      </c>
      <c r="AC54" s="26">
        <v>0.05</v>
      </c>
      <c r="AD54" s="26">
        <v>19.667446042809274</v>
      </c>
      <c r="AE54" s="26">
        <v>25.195502900000001</v>
      </c>
      <c r="AF54" s="25">
        <v>14.139389185618548</v>
      </c>
      <c r="AG54" s="23">
        <v>5.5280568571907267E-2</v>
      </c>
      <c r="AH54" s="22"/>
      <c r="AI54" s="21" t="s">
        <v>476</v>
      </c>
      <c r="AJ54" s="22" t="s">
        <v>477</v>
      </c>
      <c r="AK54" s="22" t="s">
        <v>477</v>
      </c>
      <c r="AL54" s="21" t="b">
        <v>0</v>
      </c>
      <c r="AM54" s="26" t="e">
        <v>#VALUE!</v>
      </c>
      <c r="AN54" s="26" t="e">
        <v>#VALUE!</v>
      </c>
      <c r="AO54" s="26" t="e">
        <v>#VALUE!</v>
      </c>
      <c r="AP54" s="26" t="e">
        <v>#VALUE!</v>
      </c>
      <c r="AQ54" s="21" t="s">
        <v>477</v>
      </c>
      <c r="AR54" s="22" t="s">
        <v>477</v>
      </c>
      <c r="AS54" s="22"/>
      <c r="AT54" s="21" t="s">
        <v>476</v>
      </c>
      <c r="AU54" s="22" t="s">
        <v>477</v>
      </c>
      <c r="AV54" s="22" t="s">
        <v>477</v>
      </c>
      <c r="AW54" s="21" t="b">
        <v>0</v>
      </c>
      <c r="AX54" s="26" t="e">
        <v>#DIV/0!</v>
      </c>
      <c r="AY54" s="26" t="e">
        <v>#DIV/0!</v>
      </c>
      <c r="AZ54" s="26" t="e">
        <v>#DIV/0!</v>
      </c>
      <c r="BA54" s="26" t="e">
        <v>#DIV/0!</v>
      </c>
      <c r="BB54" s="21" t="s">
        <v>477</v>
      </c>
      <c r="BC54" s="22" t="s">
        <v>477</v>
      </c>
    </row>
    <row r="55" spans="1:55" ht="14.25" customHeight="1">
      <c r="A55" s="19" t="s">
        <v>263</v>
      </c>
      <c r="B55" s="20" t="s">
        <v>32</v>
      </c>
      <c r="C55" s="20" t="s">
        <v>33</v>
      </c>
      <c r="D55" s="20" t="s">
        <v>26</v>
      </c>
      <c r="E55" s="20" t="s">
        <v>20</v>
      </c>
      <c r="F55" s="20" t="s">
        <v>21</v>
      </c>
      <c r="G55" s="30">
        <v>0.92500000000000004</v>
      </c>
      <c r="H55" s="22">
        <v>0.05</v>
      </c>
      <c r="I55" s="22">
        <v>2.5000000000000001E-2</v>
      </c>
      <c r="J55" s="22"/>
      <c r="K55" s="23">
        <v>1</v>
      </c>
      <c r="L55" s="21">
        <v>0.97499999999999998</v>
      </c>
      <c r="M55" s="22">
        <v>0.15</v>
      </c>
      <c r="N55" s="22">
        <v>7.4999999999999997E-2</v>
      </c>
      <c r="O55" s="22"/>
      <c r="P55" s="24">
        <v>1.2</v>
      </c>
      <c r="Q55" s="20" t="s">
        <v>259</v>
      </c>
      <c r="R55" s="61" t="s">
        <v>583</v>
      </c>
      <c r="S55" s="27" t="s">
        <v>26</v>
      </c>
      <c r="T55" s="61" t="s">
        <v>23</v>
      </c>
      <c r="U55" s="21">
        <v>2</v>
      </c>
      <c r="V55" s="22" t="s">
        <v>24</v>
      </c>
      <c r="W55" s="22" t="s">
        <v>24</v>
      </c>
      <c r="X55" s="25" t="s">
        <v>33</v>
      </c>
      <c r="Y55" s="22" t="s">
        <v>474</v>
      </c>
      <c r="Z55" s="22" t="s">
        <v>475</v>
      </c>
      <c r="AA55" s="21" t="b">
        <v>0</v>
      </c>
      <c r="AB55" s="26">
        <v>2.5000000000000001E-2</v>
      </c>
      <c r="AC55" s="26">
        <v>7.4999999999999997E-2</v>
      </c>
      <c r="AD55" s="26">
        <v>4.3522207044619954</v>
      </c>
      <c r="AE55" s="26">
        <v>13.115453000000002</v>
      </c>
      <c r="AF55" s="25">
        <v>-4.4110115910760115</v>
      </c>
      <c r="AG55" s="23">
        <v>8.7632322955380065E-2</v>
      </c>
      <c r="AH55" s="22"/>
      <c r="AI55" s="21" t="s">
        <v>476</v>
      </c>
      <c r="AJ55" s="22" t="s">
        <v>477</v>
      </c>
      <c r="AK55" s="22" t="s">
        <v>477</v>
      </c>
      <c r="AL55" s="21" t="b">
        <v>0</v>
      </c>
      <c r="AM55" s="26" t="e">
        <v>#VALUE!</v>
      </c>
      <c r="AN55" s="26" t="e">
        <v>#VALUE!</v>
      </c>
      <c r="AO55" s="26" t="e">
        <v>#VALUE!</v>
      </c>
      <c r="AP55" s="26" t="e">
        <v>#VALUE!</v>
      </c>
      <c r="AQ55" s="21" t="s">
        <v>477</v>
      </c>
      <c r="AR55" s="22" t="s">
        <v>477</v>
      </c>
      <c r="AS55" s="22"/>
      <c r="AT55" s="21" t="s">
        <v>476</v>
      </c>
      <c r="AU55" s="22" t="s">
        <v>477</v>
      </c>
      <c r="AV55" s="22" t="s">
        <v>477</v>
      </c>
      <c r="AW55" s="21" t="b">
        <v>0</v>
      </c>
      <c r="AX55" s="26" t="e">
        <v>#VALUE!</v>
      </c>
      <c r="AY55" s="26" t="e">
        <v>#VALUE!</v>
      </c>
      <c r="AZ55" s="26" t="e">
        <v>#VALUE!</v>
      </c>
      <c r="BA55" s="26" t="e">
        <v>#VALUE!</v>
      </c>
      <c r="BB55" s="21" t="s">
        <v>477</v>
      </c>
      <c r="BC55" s="22" t="s">
        <v>477</v>
      </c>
    </row>
    <row r="56" spans="1:55" ht="14.25" customHeight="1">
      <c r="A56" s="11" t="s">
        <v>264</v>
      </c>
      <c r="B56" s="12" t="s">
        <v>13</v>
      </c>
      <c r="C56" s="12" t="s">
        <v>60</v>
      </c>
      <c r="D56" s="12" t="s">
        <v>26</v>
      </c>
      <c r="E56" s="12"/>
      <c r="F56" s="12" t="s">
        <v>111</v>
      </c>
      <c r="G56" s="13">
        <v>0.92500000000000004</v>
      </c>
      <c r="H56" s="14">
        <v>0.05</v>
      </c>
      <c r="I56" s="14">
        <v>2.5000000000000001E-2</v>
      </c>
      <c r="J56" s="14"/>
      <c r="K56" s="15">
        <v>1</v>
      </c>
      <c r="L56" s="13">
        <v>0.97499999999999998</v>
      </c>
      <c r="M56" s="14">
        <v>0.1</v>
      </c>
      <c r="N56" s="14">
        <v>2.5000000000000001E-2</v>
      </c>
      <c r="O56" s="14"/>
      <c r="P56" s="16">
        <v>1.0999999999999999</v>
      </c>
      <c r="Q56" s="11" t="s">
        <v>265</v>
      </c>
      <c r="R56" s="65" t="s">
        <v>609</v>
      </c>
      <c r="S56" s="37" t="s">
        <v>26</v>
      </c>
      <c r="T56" s="65" t="s">
        <v>473</v>
      </c>
      <c r="U56" s="13">
        <v>2</v>
      </c>
      <c r="V56" s="14" t="s">
        <v>24</v>
      </c>
      <c r="W56" s="14"/>
      <c r="X56" s="13" t="s">
        <v>462</v>
      </c>
      <c r="Y56" s="14" t="s">
        <v>480</v>
      </c>
      <c r="Z56" s="14" t="s">
        <v>475</v>
      </c>
      <c r="AA56" s="13" t="s">
        <v>487</v>
      </c>
      <c r="AB56" s="26">
        <v>2.5000000000000001E-2</v>
      </c>
      <c r="AC56" s="26">
        <v>0.05</v>
      </c>
      <c r="AD56" s="26">
        <v>4.2176383000000062</v>
      </c>
      <c r="AE56" s="26">
        <v>8.3982587999999954</v>
      </c>
      <c r="AF56" s="18">
        <v>3.7017800000016976E-2</v>
      </c>
      <c r="AG56" s="15">
        <v>4.1806204999999895E-2</v>
      </c>
      <c r="AH56" s="14"/>
      <c r="AI56" s="13" t="s">
        <v>476</v>
      </c>
      <c r="AJ56" s="14" t="s">
        <v>477</v>
      </c>
      <c r="AK56" s="14" t="s">
        <v>477</v>
      </c>
      <c r="AL56" s="13" t="b">
        <v>0</v>
      </c>
      <c r="AM56" s="26" t="e">
        <v>#VALUE!</v>
      </c>
      <c r="AN56" s="26" t="e">
        <v>#VALUE!</v>
      </c>
      <c r="AO56" s="26" t="e">
        <v>#VALUE!</v>
      </c>
      <c r="AP56" s="26" t="e">
        <v>#VALUE!</v>
      </c>
      <c r="AQ56" s="13" t="s">
        <v>477</v>
      </c>
      <c r="AR56" s="14" t="s">
        <v>477</v>
      </c>
      <c r="AS56" s="14"/>
      <c r="AT56" s="13" t="s">
        <v>476</v>
      </c>
      <c r="AU56" s="14" t="s">
        <v>477</v>
      </c>
      <c r="AV56" s="14" t="s">
        <v>477</v>
      </c>
      <c r="AW56" s="13" t="b">
        <v>0</v>
      </c>
      <c r="AX56" s="26" t="e">
        <v>#DIV/0!</v>
      </c>
      <c r="AY56" s="26" t="e">
        <v>#DIV/0!</v>
      </c>
      <c r="AZ56" s="26" t="e">
        <v>#DIV/0!</v>
      </c>
      <c r="BA56" s="26" t="e">
        <v>#DIV/0!</v>
      </c>
      <c r="BB56" s="13" t="s">
        <v>477</v>
      </c>
      <c r="BC56" s="14" t="s">
        <v>477</v>
      </c>
    </row>
    <row r="57" spans="1:55" ht="14.25" customHeight="1">
      <c r="A57" s="19" t="s">
        <v>266</v>
      </c>
      <c r="B57" s="20" t="s">
        <v>13</v>
      </c>
      <c r="C57" s="20" t="s">
        <v>83</v>
      </c>
      <c r="D57" s="20" t="s">
        <v>27</v>
      </c>
      <c r="E57" s="20" t="s">
        <v>20</v>
      </c>
      <c r="F57" s="20" t="s">
        <v>34</v>
      </c>
      <c r="G57" s="21">
        <v>0.92500000000000004</v>
      </c>
      <c r="H57" s="22">
        <v>0.05</v>
      </c>
      <c r="I57" s="22">
        <v>2.5000000000000001E-2</v>
      </c>
      <c r="J57" s="22"/>
      <c r="K57" s="23">
        <v>1</v>
      </c>
      <c r="L57" s="21">
        <v>0.95</v>
      </c>
      <c r="M57" s="22">
        <v>0.1</v>
      </c>
      <c r="N57" s="22">
        <v>0.05</v>
      </c>
      <c r="O57" s="22"/>
      <c r="P57" s="24">
        <v>1.1000000000000001</v>
      </c>
      <c r="Q57" s="19" t="s">
        <v>249</v>
      </c>
      <c r="R57" s="61" t="s">
        <v>610</v>
      </c>
      <c r="S57" s="27" t="s">
        <v>27</v>
      </c>
      <c r="T57" s="61" t="s">
        <v>23</v>
      </c>
      <c r="U57" s="21">
        <v>2</v>
      </c>
      <c r="V57" s="22" t="s">
        <v>24</v>
      </c>
      <c r="W57" s="22" t="s">
        <v>24</v>
      </c>
      <c r="X57" s="25" t="s">
        <v>83</v>
      </c>
      <c r="Y57" s="22" t="s">
        <v>474</v>
      </c>
      <c r="Z57" s="22" t="s">
        <v>506</v>
      </c>
      <c r="AA57" s="21" t="b">
        <v>0</v>
      </c>
      <c r="AB57" s="26">
        <v>2.5000000000000001E-2</v>
      </c>
      <c r="AC57" s="26">
        <v>0.05</v>
      </c>
      <c r="AD57" s="26">
        <v>16.23685994768201</v>
      </c>
      <c r="AE57" s="26">
        <v>35.680399712777003</v>
      </c>
      <c r="AF57" s="25">
        <v>-3.2066798174129829</v>
      </c>
      <c r="AG57" s="23">
        <v>0.19443539765094994</v>
      </c>
      <c r="AH57" s="22"/>
      <c r="AI57" s="21" t="s">
        <v>476</v>
      </c>
      <c r="AJ57" s="22" t="s">
        <v>477</v>
      </c>
      <c r="AK57" s="22" t="s">
        <v>477</v>
      </c>
      <c r="AL57" s="21" t="b">
        <v>0</v>
      </c>
      <c r="AM57" s="26" t="e">
        <v>#VALUE!</v>
      </c>
      <c r="AN57" s="26" t="e">
        <v>#VALUE!</v>
      </c>
      <c r="AO57" s="26" t="e">
        <v>#VALUE!</v>
      </c>
      <c r="AP57" s="26" t="e">
        <v>#VALUE!</v>
      </c>
      <c r="AQ57" s="21" t="s">
        <v>477</v>
      </c>
      <c r="AR57" s="22" t="s">
        <v>477</v>
      </c>
      <c r="AS57" s="22"/>
      <c r="AT57" s="21" t="s">
        <v>476</v>
      </c>
      <c r="AU57" s="22" t="s">
        <v>477</v>
      </c>
      <c r="AV57" s="22" t="s">
        <v>477</v>
      </c>
      <c r="AW57" s="21" t="b">
        <v>0</v>
      </c>
      <c r="AX57" s="26" t="e">
        <v>#VALUE!</v>
      </c>
      <c r="AY57" s="26" t="e">
        <v>#VALUE!</v>
      </c>
      <c r="AZ57" s="26" t="e">
        <v>#VALUE!</v>
      </c>
      <c r="BA57" s="26" t="e">
        <v>#VALUE!</v>
      </c>
      <c r="BB57" s="21" t="s">
        <v>477</v>
      </c>
      <c r="BC57" s="22" t="s">
        <v>477</v>
      </c>
    </row>
    <row r="58" spans="1:55" ht="14.25" customHeight="1">
      <c r="A58" s="19" t="s">
        <v>267</v>
      </c>
      <c r="B58" s="20" t="s">
        <v>13</v>
      </c>
      <c r="C58" s="20" t="s">
        <v>46</v>
      </c>
      <c r="D58" s="20" t="s">
        <v>197</v>
      </c>
      <c r="E58" s="20"/>
      <c r="F58" s="20" t="s">
        <v>15</v>
      </c>
      <c r="G58" s="21">
        <v>0.9</v>
      </c>
      <c r="H58" s="22">
        <v>0.05</v>
      </c>
      <c r="I58" s="22">
        <v>0.05</v>
      </c>
      <c r="J58" s="22"/>
      <c r="K58" s="23">
        <v>1</v>
      </c>
      <c r="L58" s="21">
        <v>0.97499999999999998</v>
      </c>
      <c r="M58" s="22">
        <v>7.4999999999999997E-2</v>
      </c>
      <c r="N58" s="22">
        <v>0.05</v>
      </c>
      <c r="O58" s="22"/>
      <c r="P58" s="24">
        <v>1.1000000000000001</v>
      </c>
      <c r="Q58" s="19" t="s">
        <v>268</v>
      </c>
      <c r="R58" s="61" t="s">
        <v>592</v>
      </c>
      <c r="S58" s="27" t="s">
        <v>197</v>
      </c>
      <c r="T58" s="61" t="s">
        <v>473</v>
      </c>
      <c r="U58" s="21">
        <v>1</v>
      </c>
      <c r="V58" s="22" t="s">
        <v>24</v>
      </c>
      <c r="W58" s="22"/>
      <c r="X58" s="25" t="s">
        <v>46</v>
      </c>
      <c r="Y58" s="22" t="s">
        <v>480</v>
      </c>
      <c r="Z58" s="22" t="s">
        <v>475</v>
      </c>
      <c r="AA58" s="21" t="b">
        <v>0</v>
      </c>
      <c r="AB58" s="26">
        <v>0.05</v>
      </c>
      <c r="AC58" s="26">
        <v>7.4999999999999997E-2</v>
      </c>
      <c r="AD58" s="26">
        <v>8.625114780383301</v>
      </c>
      <c r="AE58" s="26">
        <v>12.906234776806203</v>
      </c>
      <c r="AF58" s="25">
        <v>4.3439947839603992</v>
      </c>
      <c r="AG58" s="23">
        <v>4.2811199964229017E-2</v>
      </c>
      <c r="AH58" s="22"/>
      <c r="AI58" s="21" t="s">
        <v>476</v>
      </c>
      <c r="AJ58" s="22" t="s">
        <v>477</v>
      </c>
      <c r="AK58" s="22" t="s">
        <v>477</v>
      </c>
      <c r="AL58" s="21" t="b">
        <v>0</v>
      </c>
      <c r="AM58" s="26" t="e">
        <v>#VALUE!</v>
      </c>
      <c r="AN58" s="26" t="e">
        <v>#VALUE!</v>
      </c>
      <c r="AO58" s="26" t="e">
        <v>#VALUE!</v>
      </c>
      <c r="AP58" s="26" t="e">
        <v>#VALUE!</v>
      </c>
      <c r="AQ58" s="21" t="s">
        <v>477</v>
      </c>
      <c r="AR58" s="22" t="s">
        <v>477</v>
      </c>
      <c r="AS58" s="22"/>
      <c r="AT58" s="21" t="s">
        <v>476</v>
      </c>
      <c r="AU58" s="22" t="s">
        <v>477</v>
      </c>
      <c r="AV58" s="22" t="s">
        <v>477</v>
      </c>
      <c r="AW58" s="21" t="b">
        <v>0</v>
      </c>
      <c r="AX58" s="26" t="e">
        <v>#DIV/0!</v>
      </c>
      <c r="AY58" s="26" t="e">
        <v>#DIV/0!</v>
      </c>
      <c r="AZ58" s="26" t="e">
        <v>#DIV/0!</v>
      </c>
      <c r="BA58" s="26" t="e">
        <v>#DIV/0!</v>
      </c>
      <c r="BB58" s="21" t="s">
        <v>477</v>
      </c>
      <c r="BC58" s="22" t="s">
        <v>477</v>
      </c>
    </row>
    <row r="59" spans="1:55" ht="14.25" customHeight="1">
      <c r="A59" s="28" t="s">
        <v>269</v>
      </c>
      <c r="B59" s="29" t="s">
        <v>32</v>
      </c>
      <c r="C59" s="29" t="s">
        <v>14</v>
      </c>
      <c r="D59" s="29" t="s">
        <v>26</v>
      </c>
      <c r="E59" s="29"/>
      <c r="F59" s="29" t="s">
        <v>21</v>
      </c>
      <c r="G59" s="30">
        <v>0.9</v>
      </c>
      <c r="H59" s="31">
        <v>0.05</v>
      </c>
      <c r="I59" s="31">
        <v>0.05</v>
      </c>
      <c r="J59" s="31"/>
      <c r="K59" s="32">
        <v>1</v>
      </c>
      <c r="L59" s="30">
        <v>0.95</v>
      </c>
      <c r="M59" s="31">
        <v>0.15</v>
      </c>
      <c r="N59" s="31">
        <v>0.1</v>
      </c>
      <c r="O59" s="31"/>
      <c r="P59" s="33">
        <v>1.2</v>
      </c>
      <c r="Q59" s="28" t="s">
        <v>254</v>
      </c>
      <c r="R59" s="67" t="s">
        <v>611</v>
      </c>
      <c r="S59" s="38" t="s">
        <v>26</v>
      </c>
      <c r="T59" s="67" t="s">
        <v>473</v>
      </c>
      <c r="U59" s="30">
        <v>2</v>
      </c>
      <c r="V59" s="31" t="s">
        <v>24</v>
      </c>
      <c r="W59" s="31"/>
      <c r="X59" s="34" t="s">
        <v>14</v>
      </c>
      <c r="Y59" s="31" t="s">
        <v>474</v>
      </c>
      <c r="Z59" s="31" t="s">
        <v>475</v>
      </c>
      <c r="AA59" s="30" t="b">
        <v>0</v>
      </c>
      <c r="AB59" s="26">
        <v>2.5000000000000001E-2</v>
      </c>
      <c r="AC59" s="26">
        <v>7.4999999999999997E-2</v>
      </c>
      <c r="AD59" s="26">
        <v>16.23685994768201</v>
      </c>
      <c r="AE59" s="26">
        <v>59.066312299999993</v>
      </c>
      <c r="AF59" s="34">
        <v>-26.592592404635976</v>
      </c>
      <c r="AG59" s="32">
        <v>0.42829452352317987</v>
      </c>
      <c r="AH59" s="31"/>
      <c r="AI59" s="30" t="s">
        <v>476</v>
      </c>
      <c r="AJ59" s="31" t="s">
        <v>477</v>
      </c>
      <c r="AK59" s="31" t="s">
        <v>477</v>
      </c>
      <c r="AL59" s="30" t="b">
        <v>0</v>
      </c>
      <c r="AM59" s="26" t="e">
        <v>#VALUE!</v>
      </c>
      <c r="AN59" s="26" t="e">
        <v>#VALUE!</v>
      </c>
      <c r="AO59" s="26" t="e">
        <v>#VALUE!</v>
      </c>
      <c r="AP59" s="26" t="e">
        <v>#VALUE!</v>
      </c>
      <c r="AQ59" s="30" t="s">
        <v>477</v>
      </c>
      <c r="AR59" s="31" t="s">
        <v>477</v>
      </c>
      <c r="AS59" s="31"/>
      <c r="AT59" s="30" t="s">
        <v>476</v>
      </c>
      <c r="AU59" s="31" t="s">
        <v>477</v>
      </c>
      <c r="AV59" s="31" t="s">
        <v>477</v>
      </c>
      <c r="AW59" s="30" t="b">
        <v>0</v>
      </c>
      <c r="AX59" s="26" t="e">
        <v>#DIV/0!</v>
      </c>
      <c r="AY59" s="26" t="e">
        <v>#DIV/0!</v>
      </c>
      <c r="AZ59" s="26" t="e">
        <v>#DIV/0!</v>
      </c>
      <c r="BA59" s="26" t="e">
        <v>#DIV/0!</v>
      </c>
      <c r="BB59" s="30" t="s">
        <v>477</v>
      </c>
      <c r="BC59" s="31" t="s">
        <v>477</v>
      </c>
    </row>
    <row r="60" spans="1:55" ht="14.25" customHeight="1">
      <c r="A60" s="19" t="s">
        <v>270</v>
      </c>
      <c r="B60" s="20" t="s">
        <v>13</v>
      </c>
      <c r="C60" s="20" t="s">
        <v>50</v>
      </c>
      <c r="D60" s="20" t="s">
        <v>26</v>
      </c>
      <c r="E60" s="20" t="s">
        <v>20</v>
      </c>
      <c r="F60" s="20" t="s">
        <v>111</v>
      </c>
      <c r="G60" s="13">
        <v>0.92500000000000004</v>
      </c>
      <c r="H60" s="22">
        <v>2.5000000000000001E-2</v>
      </c>
      <c r="I60" s="22">
        <v>0.05</v>
      </c>
      <c r="J60" s="22"/>
      <c r="K60" s="23">
        <v>1</v>
      </c>
      <c r="L60" s="21">
        <v>0.97499999999999998</v>
      </c>
      <c r="M60" s="22">
        <v>7.4999999999999997E-2</v>
      </c>
      <c r="N60" s="22">
        <v>0.05</v>
      </c>
      <c r="O60" s="22"/>
      <c r="P60" s="24">
        <v>1.1000000000000001</v>
      </c>
      <c r="Q60" s="20" t="s">
        <v>265</v>
      </c>
      <c r="R60" s="61" t="s">
        <v>612</v>
      </c>
      <c r="S60" s="27" t="s">
        <v>26</v>
      </c>
      <c r="T60" s="61" t="s">
        <v>23</v>
      </c>
      <c r="U60" s="21">
        <v>1</v>
      </c>
      <c r="V60" s="22" t="s">
        <v>24</v>
      </c>
      <c r="W60" s="22" t="s">
        <v>24</v>
      </c>
      <c r="X60" s="21" t="s">
        <v>462</v>
      </c>
      <c r="Y60" s="22" t="s">
        <v>480</v>
      </c>
      <c r="Z60" s="22" t="s">
        <v>475</v>
      </c>
      <c r="AA60" s="21" t="s">
        <v>481</v>
      </c>
      <c r="AB60" s="26">
        <v>2.5000000000000001E-2</v>
      </c>
      <c r="AC60" s="26">
        <v>7.4999999999999997E-2</v>
      </c>
      <c r="AD60" s="26">
        <v>9.2690517499999991</v>
      </c>
      <c r="AE60" s="26">
        <v>25.551866400000002</v>
      </c>
      <c r="AF60" s="25">
        <v>-7.0137629000000032</v>
      </c>
      <c r="AG60" s="23">
        <v>0.16282814650000002</v>
      </c>
      <c r="AH60" s="22"/>
      <c r="AI60" s="21" t="s">
        <v>476</v>
      </c>
      <c r="AJ60" s="22" t="s">
        <v>477</v>
      </c>
      <c r="AK60" s="22" t="s">
        <v>477</v>
      </c>
      <c r="AL60" s="21" t="b">
        <v>0</v>
      </c>
      <c r="AM60" s="26" t="e">
        <v>#VALUE!</v>
      </c>
      <c r="AN60" s="26" t="e">
        <v>#VALUE!</v>
      </c>
      <c r="AO60" s="26" t="e">
        <v>#VALUE!</v>
      </c>
      <c r="AP60" s="26" t="e">
        <v>#VALUE!</v>
      </c>
      <c r="AQ60" s="21" t="s">
        <v>477</v>
      </c>
      <c r="AR60" s="22" t="s">
        <v>477</v>
      </c>
      <c r="AS60" s="22"/>
      <c r="AT60" s="21" t="s">
        <v>476</v>
      </c>
      <c r="AU60" s="22" t="s">
        <v>477</v>
      </c>
      <c r="AV60" s="22" t="s">
        <v>477</v>
      </c>
      <c r="AW60" s="21" t="b">
        <v>0</v>
      </c>
      <c r="AX60" s="26" t="e">
        <v>#VALUE!</v>
      </c>
      <c r="AY60" s="26" t="e">
        <v>#VALUE!</v>
      </c>
      <c r="AZ60" s="26" t="e">
        <v>#VALUE!</v>
      </c>
      <c r="BA60" s="26" t="e">
        <v>#VALUE!</v>
      </c>
      <c r="BB60" s="21" t="s">
        <v>477</v>
      </c>
      <c r="BC60" s="22" t="s">
        <v>477</v>
      </c>
    </row>
    <row r="61" spans="1:55" ht="14.25" customHeight="1">
      <c r="A61" s="19" t="s">
        <v>271</v>
      </c>
      <c r="B61" s="20" t="s">
        <v>13</v>
      </c>
      <c r="C61" s="20" t="s">
        <v>83</v>
      </c>
      <c r="D61" s="20" t="s">
        <v>124</v>
      </c>
      <c r="E61" s="20"/>
      <c r="F61" s="20" t="s">
        <v>34</v>
      </c>
      <c r="G61" s="21">
        <v>0.875</v>
      </c>
      <c r="H61" s="22">
        <v>7.4999999999999997E-2</v>
      </c>
      <c r="I61" s="22">
        <v>0.05</v>
      </c>
      <c r="J61" s="22"/>
      <c r="K61" s="23">
        <v>1</v>
      </c>
      <c r="L61" s="21">
        <v>0.97499999999999998</v>
      </c>
      <c r="M61" s="22">
        <v>7.4999999999999997E-2</v>
      </c>
      <c r="N61" s="22">
        <v>0.05</v>
      </c>
      <c r="O61" s="22"/>
      <c r="P61" s="24">
        <v>1.1000000000000001</v>
      </c>
      <c r="Q61" s="20" t="s">
        <v>272</v>
      </c>
      <c r="R61" s="61" t="s">
        <v>613</v>
      </c>
      <c r="S61" s="19" t="s">
        <v>125</v>
      </c>
      <c r="T61" s="61" t="s">
        <v>473</v>
      </c>
      <c r="U61" s="21">
        <v>3</v>
      </c>
      <c r="V61" s="22" t="s">
        <v>24</v>
      </c>
      <c r="W61" s="22"/>
      <c r="X61" s="25" t="s">
        <v>83</v>
      </c>
      <c r="Y61" s="22" t="s">
        <v>474</v>
      </c>
      <c r="Z61" s="22" t="s">
        <v>506</v>
      </c>
      <c r="AA61" s="21" t="b">
        <v>0</v>
      </c>
      <c r="AB61" s="26">
        <v>2.4999999999999998E-2</v>
      </c>
      <c r="AC61" s="26">
        <v>2.4999999999999998E-2</v>
      </c>
      <c r="AD61" s="26">
        <v>16.23685994768201</v>
      </c>
      <c r="AE61" s="26">
        <v>16.23685994768201</v>
      </c>
      <c r="AF61" s="25">
        <v>16.23685994768201</v>
      </c>
      <c r="AG61" s="23">
        <v>0</v>
      </c>
      <c r="AH61" s="22"/>
      <c r="AI61" s="21" t="s">
        <v>476</v>
      </c>
      <c r="AJ61" s="22" t="s">
        <v>477</v>
      </c>
      <c r="AK61" s="22" t="s">
        <v>477</v>
      </c>
      <c r="AL61" s="21" t="b">
        <v>0</v>
      </c>
      <c r="AM61" s="26" t="e">
        <v>#VALUE!</v>
      </c>
      <c r="AN61" s="26" t="e">
        <v>#VALUE!</v>
      </c>
      <c r="AO61" s="26" t="e">
        <v>#VALUE!</v>
      </c>
      <c r="AP61" s="26" t="e">
        <v>#VALUE!</v>
      </c>
      <c r="AQ61" s="21" t="s">
        <v>477</v>
      </c>
      <c r="AR61" s="22" t="s">
        <v>477</v>
      </c>
      <c r="AS61" s="22"/>
      <c r="AT61" s="21" t="s">
        <v>476</v>
      </c>
      <c r="AU61" s="22" t="s">
        <v>477</v>
      </c>
      <c r="AV61" s="22" t="s">
        <v>477</v>
      </c>
      <c r="AW61" s="21" t="b">
        <v>0</v>
      </c>
      <c r="AX61" s="26" t="e">
        <v>#DIV/0!</v>
      </c>
      <c r="AY61" s="26" t="e">
        <v>#DIV/0!</v>
      </c>
      <c r="AZ61" s="26" t="e">
        <v>#DIV/0!</v>
      </c>
      <c r="BA61" s="26" t="e">
        <v>#DIV/0!</v>
      </c>
      <c r="BB61" s="21" t="s">
        <v>477</v>
      </c>
      <c r="BC61" s="22" t="s">
        <v>477</v>
      </c>
    </row>
    <row r="62" spans="1:55" ht="14.25" customHeight="1">
      <c r="A62" s="19" t="s">
        <v>273</v>
      </c>
      <c r="B62" s="20" t="s">
        <v>13</v>
      </c>
      <c r="C62" s="20" t="s">
        <v>43</v>
      </c>
      <c r="D62" s="20" t="s">
        <v>197</v>
      </c>
      <c r="E62" s="20"/>
      <c r="F62" s="20" t="s">
        <v>15</v>
      </c>
      <c r="G62" s="21">
        <v>0.875</v>
      </c>
      <c r="H62" s="22">
        <v>7.4999999999999997E-2</v>
      </c>
      <c r="I62" s="22">
        <v>0.05</v>
      </c>
      <c r="J62" s="22"/>
      <c r="K62" s="23">
        <v>1</v>
      </c>
      <c r="L62" s="21">
        <v>0.97499999999999998</v>
      </c>
      <c r="M62" s="22">
        <v>7.4999999999999997E-2</v>
      </c>
      <c r="N62" s="22">
        <v>0.05</v>
      </c>
      <c r="O62" s="22"/>
      <c r="P62" s="24">
        <v>1.1000000000000001</v>
      </c>
      <c r="Q62" s="20" t="s">
        <v>251</v>
      </c>
      <c r="R62" s="61" t="s">
        <v>614</v>
      </c>
      <c r="S62" s="27" t="s">
        <v>197</v>
      </c>
      <c r="T62" s="61" t="s">
        <v>473</v>
      </c>
      <c r="U62" s="21">
        <v>2</v>
      </c>
      <c r="V62" s="22" t="s">
        <v>24</v>
      </c>
      <c r="W62" s="22"/>
      <c r="X62" s="21" t="s">
        <v>463</v>
      </c>
      <c r="Y62" s="22" t="s">
        <v>474</v>
      </c>
      <c r="Z62" s="22" t="s">
        <v>475</v>
      </c>
      <c r="AA62" s="21" t="s">
        <v>487</v>
      </c>
      <c r="AB62" s="26">
        <v>3.7499999999999999E-2</v>
      </c>
      <c r="AC62" s="26">
        <v>3.7499999999999999E-2</v>
      </c>
      <c r="AD62" s="26">
        <v>4.4191628000000049</v>
      </c>
      <c r="AE62" s="26">
        <v>4.4191628000000049</v>
      </c>
      <c r="AF62" s="25">
        <v>4.4191628000000049</v>
      </c>
      <c r="AG62" s="23">
        <v>0</v>
      </c>
      <c r="AH62" s="22"/>
      <c r="AI62" s="21" t="s">
        <v>476</v>
      </c>
      <c r="AJ62" s="22" t="s">
        <v>477</v>
      </c>
      <c r="AK62" s="22" t="s">
        <v>477</v>
      </c>
      <c r="AL62" s="21" t="b">
        <v>0</v>
      </c>
      <c r="AM62" s="26" t="e">
        <v>#VALUE!</v>
      </c>
      <c r="AN62" s="26" t="e">
        <v>#VALUE!</v>
      </c>
      <c r="AO62" s="26" t="e">
        <v>#VALUE!</v>
      </c>
      <c r="AP62" s="26" t="e">
        <v>#VALUE!</v>
      </c>
      <c r="AQ62" s="21" t="s">
        <v>477</v>
      </c>
      <c r="AR62" s="22" t="s">
        <v>477</v>
      </c>
      <c r="AS62" s="22"/>
      <c r="AT62" s="21" t="s">
        <v>476</v>
      </c>
      <c r="AU62" s="22" t="s">
        <v>477</v>
      </c>
      <c r="AV62" s="22" t="s">
        <v>477</v>
      </c>
      <c r="AW62" s="21" t="b">
        <v>0</v>
      </c>
      <c r="AX62" s="26" t="e">
        <v>#DIV/0!</v>
      </c>
      <c r="AY62" s="26" t="e">
        <v>#DIV/0!</v>
      </c>
      <c r="AZ62" s="26" t="e">
        <v>#DIV/0!</v>
      </c>
      <c r="BA62" s="26" t="e">
        <v>#DIV/0!</v>
      </c>
      <c r="BB62" s="21" t="s">
        <v>477</v>
      </c>
      <c r="BC62" s="22" t="s">
        <v>477</v>
      </c>
    </row>
    <row r="63" spans="1:55" ht="14.25" customHeight="1">
      <c r="A63" s="19" t="s">
        <v>274</v>
      </c>
      <c r="B63" s="20" t="s">
        <v>32</v>
      </c>
      <c r="C63" s="20" t="s">
        <v>18</v>
      </c>
      <c r="D63" s="20" t="s">
        <v>37</v>
      </c>
      <c r="E63" s="20" t="s">
        <v>26</v>
      </c>
      <c r="F63" s="20" t="s">
        <v>21</v>
      </c>
      <c r="G63" s="30">
        <v>0.9</v>
      </c>
      <c r="H63" s="22">
        <v>0.05</v>
      </c>
      <c r="I63" s="22">
        <v>2.5000000000000001E-2</v>
      </c>
      <c r="J63" s="22">
        <v>2.5000000000000001E-2</v>
      </c>
      <c r="K63" s="23">
        <v>1</v>
      </c>
      <c r="L63" s="30">
        <v>0.95</v>
      </c>
      <c r="M63" s="31">
        <v>0.15</v>
      </c>
      <c r="N63" s="31">
        <v>0.05</v>
      </c>
      <c r="O63" s="31">
        <v>0.05</v>
      </c>
      <c r="P63" s="33">
        <v>1.2</v>
      </c>
      <c r="Q63" s="20" t="s">
        <v>259</v>
      </c>
      <c r="R63" s="61" t="s">
        <v>562</v>
      </c>
      <c r="S63" s="19" t="s">
        <v>565</v>
      </c>
      <c r="T63" s="71" t="s">
        <v>26</v>
      </c>
      <c r="U63" s="21">
        <v>2</v>
      </c>
      <c r="V63" s="22">
        <v>2</v>
      </c>
      <c r="W63" s="22" t="s">
        <v>24</v>
      </c>
      <c r="X63" s="25" t="s">
        <v>18</v>
      </c>
      <c r="Y63" s="22" t="s">
        <v>480</v>
      </c>
      <c r="Z63" s="22" t="s">
        <v>475</v>
      </c>
      <c r="AA63" s="21" t="b">
        <v>0</v>
      </c>
      <c r="AB63" s="26">
        <v>2.5000000000000001E-2</v>
      </c>
      <c r="AC63" s="26">
        <v>7.4999999999999997E-2</v>
      </c>
      <c r="AD63" s="26">
        <v>13.673713199999998</v>
      </c>
      <c r="AE63" s="26">
        <v>34.993211800000005</v>
      </c>
      <c r="AF63" s="25">
        <v>-7.6457854000000083</v>
      </c>
      <c r="AG63" s="23">
        <v>0.21319498600000006</v>
      </c>
      <c r="AH63" s="22"/>
      <c r="AI63" s="25" t="s">
        <v>37</v>
      </c>
      <c r="AJ63" s="22" t="s">
        <v>480</v>
      </c>
      <c r="AK63" s="22" t="s">
        <v>475</v>
      </c>
      <c r="AL63" s="21" t="b">
        <v>0</v>
      </c>
      <c r="AM63" s="26">
        <v>1.2500000000000001E-2</v>
      </c>
      <c r="AN63" s="26">
        <v>2.5000000000000001E-2</v>
      </c>
      <c r="AO63" s="26">
        <v>56.723466612197058</v>
      </c>
      <c r="AP63" s="26">
        <v>72.510794524933019</v>
      </c>
      <c r="AQ63" s="25">
        <v>40.936138699461097</v>
      </c>
      <c r="AR63" s="23">
        <v>0.1578732791273596</v>
      </c>
      <c r="AS63" s="22"/>
      <c r="AT63" s="21" t="s">
        <v>476</v>
      </c>
      <c r="AU63" s="22" t="s">
        <v>477</v>
      </c>
      <c r="AV63" s="22" t="s">
        <v>477</v>
      </c>
      <c r="AW63" s="21" t="b">
        <v>0</v>
      </c>
      <c r="AX63" s="26" t="e">
        <v>#VALUE!</v>
      </c>
      <c r="AY63" s="26" t="e">
        <v>#VALUE!</v>
      </c>
      <c r="AZ63" s="26" t="e">
        <v>#VALUE!</v>
      </c>
      <c r="BA63" s="26" t="e">
        <v>#VALUE!</v>
      </c>
      <c r="BB63" s="21" t="s">
        <v>477</v>
      </c>
      <c r="BC63" s="22" t="s">
        <v>477</v>
      </c>
    </row>
    <row r="64" spans="1:55" ht="14.25" customHeight="1">
      <c r="A64" s="1" t="s">
        <v>149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5</v>
      </c>
      <c r="G64" s="3" t="s">
        <v>6</v>
      </c>
      <c r="H64" s="4" t="s">
        <v>7</v>
      </c>
      <c r="I64" s="4" t="s">
        <v>3</v>
      </c>
      <c r="J64" s="4" t="s">
        <v>4</v>
      </c>
      <c r="K64" s="4" t="s">
        <v>8</v>
      </c>
      <c r="L64" s="3" t="s">
        <v>6</v>
      </c>
      <c r="M64" s="4" t="s">
        <v>7</v>
      </c>
      <c r="N64" s="4" t="s">
        <v>3</v>
      </c>
      <c r="O64" s="4" t="s">
        <v>4</v>
      </c>
      <c r="P64" s="5" t="s">
        <v>8</v>
      </c>
      <c r="Q64" s="6" t="s">
        <v>468</v>
      </c>
      <c r="R64" s="130" t="s">
        <v>469</v>
      </c>
      <c r="S64" s="130" t="s">
        <v>470</v>
      </c>
      <c r="T64" s="130" t="s">
        <v>471</v>
      </c>
      <c r="U64" s="3"/>
      <c r="V64" s="4"/>
      <c r="W64" s="4"/>
      <c r="X64" s="3"/>
      <c r="Y64" s="4"/>
      <c r="Z64" s="4"/>
      <c r="AA64" s="3"/>
      <c r="AB64" s="40"/>
      <c r="AC64" s="40"/>
      <c r="AD64" s="40"/>
      <c r="AE64" s="40"/>
      <c r="AF64" s="3"/>
      <c r="AG64" s="4"/>
      <c r="AH64" s="4"/>
      <c r="AI64" s="3"/>
      <c r="AJ64" s="4"/>
      <c r="AK64" s="4"/>
      <c r="AL64" s="3"/>
      <c r="AM64" s="41"/>
      <c r="AN64" s="41"/>
      <c r="AO64" s="40"/>
      <c r="AP64" s="40"/>
      <c r="AQ64" s="3"/>
      <c r="AR64" s="4"/>
      <c r="AS64" s="4"/>
      <c r="AT64" s="3"/>
      <c r="AU64" s="4"/>
      <c r="AV64" s="4"/>
      <c r="AW64" s="3"/>
      <c r="AX64" s="40"/>
      <c r="AY64" s="40"/>
      <c r="AZ64" s="40"/>
      <c r="BA64" s="40"/>
      <c r="BB64" s="3" t="s">
        <v>477</v>
      </c>
      <c r="BC64" s="4" t="s">
        <v>477</v>
      </c>
    </row>
    <row r="65" spans="1:55" ht="14.25" customHeight="1">
      <c r="A65" s="19" t="s">
        <v>275</v>
      </c>
      <c r="B65" s="20" t="s">
        <v>13</v>
      </c>
      <c r="C65" s="20" t="s">
        <v>14</v>
      </c>
      <c r="D65" s="20" t="s">
        <v>197</v>
      </c>
      <c r="E65" s="20" t="s">
        <v>20</v>
      </c>
      <c r="F65" s="20" t="s">
        <v>21</v>
      </c>
      <c r="G65" s="13">
        <v>0.85</v>
      </c>
      <c r="H65" s="22">
        <v>0.1</v>
      </c>
      <c r="I65" s="22">
        <v>0.05</v>
      </c>
      <c r="J65" s="22"/>
      <c r="K65" s="23">
        <v>1</v>
      </c>
      <c r="L65" s="21">
        <v>0.9</v>
      </c>
      <c r="M65" s="22">
        <v>0.15</v>
      </c>
      <c r="N65" s="22">
        <v>0.05</v>
      </c>
      <c r="O65" s="22"/>
      <c r="P65" s="24">
        <v>1.1000000000000001</v>
      </c>
      <c r="Q65" s="11" t="s">
        <v>276</v>
      </c>
      <c r="R65" s="65" t="s">
        <v>591</v>
      </c>
      <c r="S65" s="37" t="s">
        <v>197</v>
      </c>
      <c r="T65" s="65" t="s">
        <v>23</v>
      </c>
      <c r="U65" s="21">
        <v>2</v>
      </c>
      <c r="V65" s="22" t="s">
        <v>24</v>
      </c>
      <c r="W65" s="22" t="s">
        <v>24</v>
      </c>
      <c r="X65" s="25" t="s">
        <v>14</v>
      </c>
      <c r="Y65" s="22" t="s">
        <v>474</v>
      </c>
      <c r="Z65" s="22" t="s">
        <v>475</v>
      </c>
      <c r="AA65" s="21" t="b">
        <v>0</v>
      </c>
      <c r="AB65" s="26">
        <v>0.05</v>
      </c>
      <c r="AC65" s="26">
        <v>7.4999999999999997E-2</v>
      </c>
      <c r="AD65" s="26">
        <v>35.680399712777003</v>
      </c>
      <c r="AE65" s="26">
        <v>59.066312299999993</v>
      </c>
      <c r="AF65" s="25">
        <v>12.294487125554014</v>
      </c>
      <c r="AG65" s="23">
        <v>0.2338591258722299</v>
      </c>
      <c r="AH65" s="22"/>
      <c r="AI65" s="21" t="s">
        <v>476</v>
      </c>
      <c r="AJ65" s="22" t="s">
        <v>477</v>
      </c>
      <c r="AK65" s="22" t="s">
        <v>477</v>
      </c>
      <c r="AL65" s="21" t="b">
        <v>0</v>
      </c>
      <c r="AM65" s="26" t="e">
        <v>#VALUE!</v>
      </c>
      <c r="AN65" s="26" t="e">
        <v>#VALUE!</v>
      </c>
      <c r="AO65" s="26" t="e">
        <v>#VALUE!</v>
      </c>
      <c r="AP65" s="26" t="e">
        <v>#VALUE!</v>
      </c>
      <c r="AQ65" s="21" t="s">
        <v>477</v>
      </c>
      <c r="AR65" s="22" t="s">
        <v>477</v>
      </c>
      <c r="AS65" s="22"/>
      <c r="AT65" s="21" t="s">
        <v>476</v>
      </c>
      <c r="AU65" s="22" t="s">
        <v>477</v>
      </c>
      <c r="AV65" s="22" t="s">
        <v>477</v>
      </c>
      <c r="AW65" s="21" t="b">
        <v>0</v>
      </c>
      <c r="AX65" s="26" t="e">
        <v>#VALUE!</v>
      </c>
      <c r="AY65" s="26" t="e">
        <v>#VALUE!</v>
      </c>
      <c r="AZ65" s="26" t="e">
        <v>#VALUE!</v>
      </c>
      <c r="BA65" s="26" t="e">
        <v>#VALUE!</v>
      </c>
      <c r="BB65" s="21" t="s">
        <v>477</v>
      </c>
      <c r="BC65" s="22" t="s">
        <v>477</v>
      </c>
    </row>
    <row r="66" spans="1:55" ht="14.25" customHeight="1">
      <c r="A66" s="19" t="s">
        <v>277</v>
      </c>
      <c r="B66" s="20" t="s">
        <v>13</v>
      </c>
      <c r="C66" s="20" t="s">
        <v>83</v>
      </c>
      <c r="D66" s="20" t="s">
        <v>47</v>
      </c>
      <c r="E66" s="20"/>
      <c r="F66" s="20" t="s">
        <v>15</v>
      </c>
      <c r="G66" s="21">
        <v>0.875</v>
      </c>
      <c r="H66" s="22">
        <v>7.4999999999999997E-2</v>
      </c>
      <c r="I66" s="22">
        <v>0.05</v>
      </c>
      <c r="J66" s="22"/>
      <c r="K66" s="23">
        <v>1</v>
      </c>
      <c r="L66" s="21">
        <v>0.92500000000000004</v>
      </c>
      <c r="M66" s="22">
        <v>7.4999999999999997E-2</v>
      </c>
      <c r="N66" s="22">
        <v>0.1</v>
      </c>
      <c r="O66" s="22"/>
      <c r="P66" s="24">
        <v>1.1000000000000001</v>
      </c>
      <c r="Q66" s="19" t="s">
        <v>278</v>
      </c>
      <c r="R66" s="61" t="s">
        <v>613</v>
      </c>
      <c r="S66" s="27" t="s">
        <v>47</v>
      </c>
      <c r="T66" s="61" t="s">
        <v>473</v>
      </c>
      <c r="U66" s="21">
        <v>3</v>
      </c>
      <c r="V66" s="22" t="s">
        <v>24</v>
      </c>
      <c r="W66" s="22"/>
      <c r="X66" s="25" t="s">
        <v>83</v>
      </c>
      <c r="Y66" s="22" t="s">
        <v>474</v>
      </c>
      <c r="Z66" s="22" t="s">
        <v>506</v>
      </c>
      <c r="AA66" s="21" t="b">
        <v>0</v>
      </c>
      <c r="AB66" s="26">
        <v>2.4999999999999998E-2</v>
      </c>
      <c r="AC66" s="26">
        <v>2.4999999999999998E-2</v>
      </c>
      <c r="AD66" s="26">
        <v>16.23685994768201</v>
      </c>
      <c r="AE66" s="26">
        <v>16.23685994768201</v>
      </c>
      <c r="AF66" s="25">
        <v>16.23685994768201</v>
      </c>
      <c r="AG66" s="23">
        <v>0</v>
      </c>
      <c r="AH66" s="22"/>
      <c r="AI66" s="21" t="s">
        <v>476</v>
      </c>
      <c r="AJ66" s="22" t="s">
        <v>477</v>
      </c>
      <c r="AK66" s="22" t="s">
        <v>477</v>
      </c>
      <c r="AL66" s="21" t="b">
        <v>0</v>
      </c>
      <c r="AM66" s="26" t="e">
        <v>#VALUE!</v>
      </c>
      <c r="AN66" s="26" t="e">
        <v>#VALUE!</v>
      </c>
      <c r="AO66" s="26" t="e">
        <v>#VALUE!</v>
      </c>
      <c r="AP66" s="26" t="e">
        <v>#VALUE!</v>
      </c>
      <c r="AQ66" s="21" t="s">
        <v>477</v>
      </c>
      <c r="AR66" s="22" t="s">
        <v>477</v>
      </c>
      <c r="AS66" s="22"/>
      <c r="AT66" s="21" t="s">
        <v>476</v>
      </c>
      <c r="AU66" s="22" t="s">
        <v>477</v>
      </c>
      <c r="AV66" s="22" t="s">
        <v>477</v>
      </c>
      <c r="AW66" s="21" t="b">
        <v>0</v>
      </c>
      <c r="AX66" s="26" t="e">
        <v>#DIV/0!</v>
      </c>
      <c r="AY66" s="26" t="e">
        <v>#DIV/0!</v>
      </c>
      <c r="AZ66" s="26" t="e">
        <v>#DIV/0!</v>
      </c>
      <c r="BA66" s="26" t="e">
        <v>#DIV/0!</v>
      </c>
      <c r="BB66" s="21" t="s">
        <v>477</v>
      </c>
      <c r="BC66" s="22" t="s">
        <v>477</v>
      </c>
    </row>
    <row r="67" spans="1:55" ht="14.25" customHeight="1">
      <c r="A67" s="19" t="s">
        <v>279</v>
      </c>
      <c r="B67" s="20" t="s">
        <v>13</v>
      </c>
      <c r="C67" s="20" t="s">
        <v>18</v>
      </c>
      <c r="D67" s="20" t="s">
        <v>93</v>
      </c>
      <c r="E67" s="20"/>
      <c r="F67" s="20" t="s">
        <v>34</v>
      </c>
      <c r="G67" s="21">
        <v>0.875</v>
      </c>
      <c r="H67" s="22">
        <v>7.4999999999999997E-2</v>
      </c>
      <c r="I67" s="22">
        <v>0.05</v>
      </c>
      <c r="J67" s="22"/>
      <c r="K67" s="23">
        <v>1</v>
      </c>
      <c r="L67" s="21">
        <v>0.9</v>
      </c>
      <c r="M67" s="22">
        <v>0.15</v>
      </c>
      <c r="N67" s="22">
        <v>0.05</v>
      </c>
      <c r="O67" s="22"/>
      <c r="P67" s="24">
        <v>1.1000000000000001</v>
      </c>
      <c r="Q67" s="19" t="s">
        <v>280</v>
      </c>
      <c r="R67" s="61" t="s">
        <v>615</v>
      </c>
      <c r="S67" s="19" t="s">
        <v>616</v>
      </c>
      <c r="T67" s="61" t="s">
        <v>473</v>
      </c>
      <c r="U67" s="21">
        <v>2</v>
      </c>
      <c r="V67" s="22">
        <v>2</v>
      </c>
      <c r="W67" s="22"/>
      <c r="X67" s="25" t="s">
        <v>18</v>
      </c>
      <c r="Y67" s="22" t="s">
        <v>480</v>
      </c>
      <c r="Z67" s="22" t="s">
        <v>475</v>
      </c>
      <c r="AA67" s="21" t="b">
        <v>0</v>
      </c>
      <c r="AB67" s="26">
        <v>3.7499999999999999E-2</v>
      </c>
      <c r="AC67" s="26">
        <v>7.4999999999999997E-2</v>
      </c>
      <c r="AD67" s="26">
        <v>19.667446042809274</v>
      </c>
      <c r="AE67" s="26">
        <v>34.993211800000005</v>
      </c>
      <c r="AF67" s="25">
        <v>4.3416802856185459</v>
      </c>
      <c r="AG67" s="23">
        <v>0.15325765757190729</v>
      </c>
      <c r="AH67" s="22"/>
      <c r="AI67" s="21" t="s">
        <v>462</v>
      </c>
      <c r="AJ67" s="22" t="s">
        <v>480</v>
      </c>
      <c r="AK67" s="22" t="s">
        <v>475</v>
      </c>
      <c r="AL67" s="21" t="s">
        <v>515</v>
      </c>
      <c r="AM67" s="26">
        <v>2.5000000000000001E-2</v>
      </c>
      <c r="AN67" s="26">
        <v>2.5000000000000001E-2</v>
      </c>
      <c r="AO67" s="26">
        <v>4.2176383000000062</v>
      </c>
      <c r="AP67" s="26">
        <v>4.2176383000000062</v>
      </c>
      <c r="AQ67" s="25">
        <v>4.2176383000000062</v>
      </c>
      <c r="AR67" s="23">
        <v>0</v>
      </c>
      <c r="AS67" s="22"/>
      <c r="AT67" s="21" t="s">
        <v>476</v>
      </c>
      <c r="AU67" s="22" t="s">
        <v>477</v>
      </c>
      <c r="AV67" s="22" t="s">
        <v>477</v>
      </c>
      <c r="AW67" s="21" t="b">
        <v>0</v>
      </c>
      <c r="AX67" s="26" t="e">
        <v>#DIV/0!</v>
      </c>
      <c r="AY67" s="26" t="e">
        <v>#DIV/0!</v>
      </c>
      <c r="AZ67" s="26" t="e">
        <v>#DIV/0!</v>
      </c>
      <c r="BA67" s="26" t="e">
        <v>#DIV/0!</v>
      </c>
      <c r="BB67" s="21" t="s">
        <v>477</v>
      </c>
      <c r="BC67" s="22" t="s">
        <v>477</v>
      </c>
    </row>
    <row r="68" spans="1:55" ht="14.25" customHeight="1">
      <c r="A68" s="19" t="s">
        <v>281</v>
      </c>
      <c r="B68" s="20" t="s">
        <v>32</v>
      </c>
      <c r="C68" s="20" t="s">
        <v>46</v>
      </c>
      <c r="D68" s="20" t="s">
        <v>282</v>
      </c>
      <c r="E68" s="20"/>
      <c r="F68" s="20" t="s">
        <v>111</v>
      </c>
      <c r="G68" s="30">
        <v>0.85</v>
      </c>
      <c r="H68" s="22">
        <v>0.05</v>
      </c>
      <c r="I68" s="22">
        <v>0.1</v>
      </c>
      <c r="J68" s="22"/>
      <c r="K68" s="23">
        <v>1</v>
      </c>
      <c r="L68" s="21">
        <v>0.9</v>
      </c>
      <c r="M68" s="22">
        <v>0.1</v>
      </c>
      <c r="N68" s="22">
        <v>0.2</v>
      </c>
      <c r="O68" s="22"/>
      <c r="P68" s="24">
        <v>1.2</v>
      </c>
      <c r="Q68" s="19" t="s">
        <v>283</v>
      </c>
      <c r="R68" s="61" t="s">
        <v>586</v>
      </c>
      <c r="S68" s="27" t="s">
        <v>282</v>
      </c>
      <c r="T68" s="61" t="s">
        <v>473</v>
      </c>
      <c r="U68" s="21">
        <v>2</v>
      </c>
      <c r="V68" s="22" t="s">
        <v>24</v>
      </c>
      <c r="W68" s="22"/>
      <c r="X68" s="25" t="s">
        <v>46</v>
      </c>
      <c r="Y68" s="22" t="s">
        <v>480</v>
      </c>
      <c r="Z68" s="22" t="s">
        <v>475</v>
      </c>
      <c r="AA68" s="21" t="b">
        <v>0</v>
      </c>
      <c r="AB68" s="26">
        <v>2.5000000000000001E-2</v>
      </c>
      <c r="AC68" s="26">
        <v>0.05</v>
      </c>
      <c r="AD68" s="26">
        <v>4.3210482217499058</v>
      </c>
      <c r="AE68" s="26">
        <v>8.625114780383301</v>
      </c>
      <c r="AF68" s="25">
        <v>1.6981663116510504E-2</v>
      </c>
      <c r="AG68" s="23">
        <v>4.3040665586333952E-2</v>
      </c>
      <c r="AH68" s="22"/>
      <c r="AI68" s="21" t="s">
        <v>476</v>
      </c>
      <c r="AJ68" s="22" t="s">
        <v>477</v>
      </c>
      <c r="AK68" s="22" t="s">
        <v>477</v>
      </c>
      <c r="AL68" s="21" t="b">
        <v>0</v>
      </c>
      <c r="AM68" s="26" t="e">
        <v>#VALUE!</v>
      </c>
      <c r="AN68" s="26" t="e">
        <v>#VALUE!</v>
      </c>
      <c r="AO68" s="26" t="e">
        <v>#VALUE!</v>
      </c>
      <c r="AP68" s="26" t="e">
        <v>#VALUE!</v>
      </c>
      <c r="AQ68" s="21" t="s">
        <v>477</v>
      </c>
      <c r="AR68" s="22" t="s">
        <v>477</v>
      </c>
      <c r="AS68" s="22"/>
      <c r="AT68" s="21" t="s">
        <v>476</v>
      </c>
      <c r="AU68" s="22" t="s">
        <v>477</v>
      </c>
      <c r="AV68" s="22" t="s">
        <v>477</v>
      </c>
      <c r="AW68" s="21" t="b">
        <v>0</v>
      </c>
      <c r="AX68" s="26" t="e">
        <v>#DIV/0!</v>
      </c>
      <c r="AY68" s="26" t="e">
        <v>#DIV/0!</v>
      </c>
      <c r="AZ68" s="26" t="e">
        <v>#DIV/0!</v>
      </c>
      <c r="BA68" s="26" t="e">
        <v>#DIV/0!</v>
      </c>
      <c r="BB68" s="21" t="s">
        <v>477</v>
      </c>
      <c r="BC68" s="22" t="s">
        <v>477</v>
      </c>
    </row>
    <row r="69" spans="1:55" ht="14.25" customHeight="1">
      <c r="A69" s="11" t="s">
        <v>284</v>
      </c>
      <c r="B69" s="12" t="s">
        <v>13</v>
      </c>
      <c r="C69" s="12" t="s">
        <v>18</v>
      </c>
      <c r="D69" s="12" t="s">
        <v>197</v>
      </c>
      <c r="E69" s="12"/>
      <c r="F69" s="12" t="s">
        <v>21</v>
      </c>
      <c r="G69" s="13">
        <v>0.85</v>
      </c>
      <c r="H69" s="14">
        <v>0.1</v>
      </c>
      <c r="I69" s="14">
        <v>0.05</v>
      </c>
      <c r="J69" s="14"/>
      <c r="K69" s="15">
        <v>1</v>
      </c>
      <c r="L69" s="13">
        <v>0.9</v>
      </c>
      <c r="M69" s="14">
        <v>0.15</v>
      </c>
      <c r="N69" s="14">
        <v>0.05</v>
      </c>
      <c r="O69" s="14"/>
      <c r="P69" s="16">
        <v>1.1000000000000001</v>
      </c>
      <c r="Q69" s="11" t="s">
        <v>276</v>
      </c>
      <c r="R69" s="65" t="s">
        <v>596</v>
      </c>
      <c r="S69" s="37" t="s">
        <v>197</v>
      </c>
      <c r="T69" s="65" t="s">
        <v>473</v>
      </c>
      <c r="U69" s="13">
        <v>2</v>
      </c>
      <c r="V69" s="14" t="s">
        <v>24</v>
      </c>
      <c r="W69" s="14"/>
      <c r="X69" s="18" t="s">
        <v>18</v>
      </c>
      <c r="Y69" s="14" t="s">
        <v>480</v>
      </c>
      <c r="Z69" s="14" t="s">
        <v>475</v>
      </c>
      <c r="AA69" s="13" t="b">
        <v>0</v>
      </c>
      <c r="AB69" s="26">
        <v>0.05</v>
      </c>
      <c r="AC69" s="26">
        <v>7.4999999999999997E-2</v>
      </c>
      <c r="AD69" s="26">
        <v>25.195502900000001</v>
      </c>
      <c r="AE69" s="26">
        <v>34.993211800000005</v>
      </c>
      <c r="AF69" s="18">
        <v>15.397793999999998</v>
      </c>
      <c r="AG69" s="15">
        <v>9.7977089000000031E-2</v>
      </c>
      <c r="AH69" s="14"/>
      <c r="AI69" s="13" t="s">
        <v>476</v>
      </c>
      <c r="AJ69" s="14" t="s">
        <v>477</v>
      </c>
      <c r="AK69" s="14" t="s">
        <v>477</v>
      </c>
      <c r="AL69" s="13" t="b">
        <v>0</v>
      </c>
      <c r="AM69" s="26" t="e">
        <v>#VALUE!</v>
      </c>
      <c r="AN69" s="26" t="e">
        <v>#VALUE!</v>
      </c>
      <c r="AO69" s="26" t="e">
        <v>#VALUE!</v>
      </c>
      <c r="AP69" s="26" t="e">
        <v>#VALUE!</v>
      </c>
      <c r="AQ69" s="13" t="s">
        <v>477</v>
      </c>
      <c r="AR69" s="14" t="s">
        <v>477</v>
      </c>
      <c r="AS69" s="14"/>
      <c r="AT69" s="13" t="s">
        <v>476</v>
      </c>
      <c r="AU69" s="14" t="s">
        <v>477</v>
      </c>
      <c r="AV69" s="14" t="s">
        <v>477</v>
      </c>
      <c r="AW69" s="13" t="b">
        <v>0</v>
      </c>
      <c r="AX69" s="26" t="e">
        <v>#DIV/0!</v>
      </c>
      <c r="AY69" s="26" t="e">
        <v>#DIV/0!</v>
      </c>
      <c r="AZ69" s="26" t="e">
        <v>#DIV/0!</v>
      </c>
      <c r="BA69" s="26" t="e">
        <v>#DIV/0!</v>
      </c>
      <c r="BB69" s="13" t="s">
        <v>477</v>
      </c>
      <c r="BC69" s="14" t="s">
        <v>477</v>
      </c>
    </row>
    <row r="70" spans="1:55" ht="14.25" customHeight="1">
      <c r="A70" s="19" t="s">
        <v>285</v>
      </c>
      <c r="B70" s="20" t="s">
        <v>13</v>
      </c>
      <c r="C70" s="20" t="s">
        <v>33</v>
      </c>
      <c r="D70" s="20" t="s">
        <v>27</v>
      </c>
      <c r="E70" s="20" t="s">
        <v>20</v>
      </c>
      <c r="F70" s="20" t="s">
        <v>15</v>
      </c>
      <c r="G70" s="21">
        <v>0.875</v>
      </c>
      <c r="H70" s="22">
        <v>0.1</v>
      </c>
      <c r="I70" s="22">
        <v>2.5000000000000001E-2</v>
      </c>
      <c r="J70" s="22"/>
      <c r="K70" s="23">
        <v>1</v>
      </c>
      <c r="L70" s="21">
        <v>0.9</v>
      </c>
      <c r="M70" s="22">
        <v>0.125</v>
      </c>
      <c r="N70" s="22">
        <v>7.4999999999999997E-2</v>
      </c>
      <c r="O70" s="22"/>
      <c r="P70" s="24">
        <v>1.0999999999999999</v>
      </c>
      <c r="Q70" s="19" t="s">
        <v>286</v>
      </c>
      <c r="R70" s="61" t="s">
        <v>617</v>
      </c>
      <c r="S70" s="27" t="s">
        <v>27</v>
      </c>
      <c r="T70" s="61" t="s">
        <v>23</v>
      </c>
      <c r="U70" s="21">
        <v>2</v>
      </c>
      <c r="V70" s="22" t="s">
        <v>24</v>
      </c>
      <c r="W70" s="22" t="s">
        <v>24</v>
      </c>
      <c r="X70" s="25" t="s">
        <v>33</v>
      </c>
      <c r="Y70" s="22" t="s">
        <v>474</v>
      </c>
      <c r="Z70" s="22" t="s">
        <v>475</v>
      </c>
      <c r="AA70" s="21" t="b">
        <v>0</v>
      </c>
      <c r="AB70" s="26">
        <v>0.05</v>
      </c>
      <c r="AC70" s="26">
        <v>6.25E-2</v>
      </c>
      <c r="AD70" s="26">
        <v>8.7171798458559913</v>
      </c>
      <c r="AE70" s="26">
        <v>10.913769827621826</v>
      </c>
      <c r="AF70" s="25">
        <v>6.520589864090157</v>
      </c>
      <c r="AG70" s="23">
        <v>2.1965899817658344E-2</v>
      </c>
      <c r="AH70" s="22"/>
      <c r="AI70" s="21" t="s">
        <v>476</v>
      </c>
      <c r="AJ70" s="22" t="s">
        <v>477</v>
      </c>
      <c r="AK70" s="22" t="s">
        <v>477</v>
      </c>
      <c r="AL70" s="21" t="b">
        <v>0</v>
      </c>
      <c r="AM70" s="26" t="e">
        <v>#VALUE!</v>
      </c>
      <c r="AN70" s="26" t="e">
        <v>#VALUE!</v>
      </c>
      <c r="AO70" s="26" t="e">
        <v>#VALUE!</v>
      </c>
      <c r="AP70" s="26" t="e">
        <v>#VALUE!</v>
      </c>
      <c r="AQ70" s="21" t="s">
        <v>477</v>
      </c>
      <c r="AR70" s="22" t="s">
        <v>477</v>
      </c>
      <c r="AS70" s="22"/>
      <c r="AT70" s="21" t="s">
        <v>476</v>
      </c>
      <c r="AU70" s="22" t="s">
        <v>477</v>
      </c>
      <c r="AV70" s="22" t="s">
        <v>477</v>
      </c>
      <c r="AW70" s="21" t="b">
        <v>0</v>
      </c>
      <c r="AX70" s="26" t="e">
        <v>#VALUE!</v>
      </c>
      <c r="AY70" s="26" t="e">
        <v>#VALUE!</v>
      </c>
      <c r="AZ70" s="26" t="e">
        <v>#VALUE!</v>
      </c>
      <c r="BA70" s="26" t="e">
        <v>#VALUE!</v>
      </c>
      <c r="BB70" s="21" t="s">
        <v>477</v>
      </c>
      <c r="BC70" s="22" t="s">
        <v>477</v>
      </c>
    </row>
    <row r="71" spans="1:55" ht="14.25" customHeight="1">
      <c r="A71" s="19" t="s">
        <v>287</v>
      </c>
      <c r="B71" s="20" t="s">
        <v>13</v>
      </c>
      <c r="C71" s="20" t="s">
        <v>46</v>
      </c>
      <c r="D71" s="20" t="s">
        <v>37</v>
      </c>
      <c r="E71" s="20"/>
      <c r="F71" s="20" t="s">
        <v>34</v>
      </c>
      <c r="G71" s="21">
        <v>0.875</v>
      </c>
      <c r="H71" s="22">
        <v>0.05</v>
      </c>
      <c r="I71" s="22">
        <v>7.4999999999999997E-2</v>
      </c>
      <c r="J71" s="22"/>
      <c r="K71" s="23">
        <v>1</v>
      </c>
      <c r="L71" s="21">
        <v>0.9</v>
      </c>
      <c r="M71" s="22">
        <v>0.125</v>
      </c>
      <c r="N71" s="22">
        <v>7.4999999999999997E-2</v>
      </c>
      <c r="O71" s="22"/>
      <c r="P71" s="24">
        <v>1.0999999999999999</v>
      </c>
      <c r="Q71" s="19" t="s">
        <v>280</v>
      </c>
      <c r="R71" s="61" t="s">
        <v>579</v>
      </c>
      <c r="S71" s="19" t="s">
        <v>568</v>
      </c>
      <c r="T71" s="61" t="s">
        <v>473</v>
      </c>
      <c r="U71" s="21">
        <v>2</v>
      </c>
      <c r="V71" s="22">
        <v>3</v>
      </c>
      <c r="W71" s="22"/>
      <c r="X71" s="25" t="s">
        <v>46</v>
      </c>
      <c r="Y71" s="22" t="s">
        <v>480</v>
      </c>
      <c r="Z71" s="22" t="s">
        <v>475</v>
      </c>
      <c r="AA71" s="21" t="b">
        <v>0</v>
      </c>
      <c r="AB71" s="26">
        <v>2.5000000000000001E-2</v>
      </c>
      <c r="AC71" s="26">
        <v>6.25E-2</v>
      </c>
      <c r="AD71" s="26">
        <v>4.3210482217499058</v>
      </c>
      <c r="AE71" s="26">
        <v>10.771452428552648</v>
      </c>
      <c r="AF71" s="25">
        <v>-2.1293559850528361</v>
      </c>
      <c r="AG71" s="23">
        <v>6.4504042068027415E-2</v>
      </c>
      <c r="AH71" s="22"/>
      <c r="AI71" s="25" t="s">
        <v>37</v>
      </c>
      <c r="AJ71" s="22" t="s">
        <v>480</v>
      </c>
      <c r="AK71" s="22" t="s">
        <v>475</v>
      </c>
      <c r="AL71" s="21" t="b">
        <v>0</v>
      </c>
      <c r="AM71" s="26">
        <v>2.4999999999999998E-2</v>
      </c>
      <c r="AN71" s="26">
        <v>2.4999999999999998E-2</v>
      </c>
      <c r="AO71" s="26">
        <v>72.510794524933019</v>
      </c>
      <c r="AP71" s="26">
        <v>72.510794524933019</v>
      </c>
      <c r="AQ71" s="25">
        <v>72.510794524933019</v>
      </c>
      <c r="AR71" s="23">
        <v>0</v>
      </c>
      <c r="AS71" s="22"/>
      <c r="AT71" s="21" t="s">
        <v>476</v>
      </c>
      <c r="AU71" s="22" t="s">
        <v>477</v>
      </c>
      <c r="AV71" s="22" t="s">
        <v>477</v>
      </c>
      <c r="AW71" s="21" t="b">
        <v>0</v>
      </c>
      <c r="AX71" s="26" t="e">
        <v>#DIV/0!</v>
      </c>
      <c r="AY71" s="26" t="e">
        <v>#DIV/0!</v>
      </c>
      <c r="AZ71" s="26" t="e">
        <v>#DIV/0!</v>
      </c>
      <c r="BA71" s="26" t="e">
        <v>#DIV/0!</v>
      </c>
      <c r="BB71" s="21" t="s">
        <v>477</v>
      </c>
      <c r="BC71" s="22" t="s">
        <v>477</v>
      </c>
    </row>
    <row r="72" spans="1:55" ht="14.25" customHeight="1">
      <c r="A72" s="28" t="s">
        <v>288</v>
      </c>
      <c r="B72" s="29" t="s">
        <v>32</v>
      </c>
      <c r="C72" s="29" t="s">
        <v>18</v>
      </c>
      <c r="D72" s="29" t="s">
        <v>50</v>
      </c>
      <c r="E72" s="29"/>
      <c r="F72" s="29" t="s">
        <v>111</v>
      </c>
      <c r="G72" s="30">
        <v>0.875</v>
      </c>
      <c r="H72" s="31">
        <v>7.4999999999999997E-2</v>
      </c>
      <c r="I72" s="31">
        <v>0.05</v>
      </c>
      <c r="J72" s="31"/>
      <c r="K72" s="32">
        <v>1</v>
      </c>
      <c r="L72" s="30">
        <v>0.9</v>
      </c>
      <c r="M72" s="31">
        <v>0.15</v>
      </c>
      <c r="N72" s="31">
        <v>0.15</v>
      </c>
      <c r="O72" s="31"/>
      <c r="P72" s="33">
        <v>1.2</v>
      </c>
      <c r="Q72" s="28" t="s">
        <v>289</v>
      </c>
      <c r="R72" s="67" t="s">
        <v>615</v>
      </c>
      <c r="S72" s="28" t="s">
        <v>612</v>
      </c>
      <c r="T72" s="67" t="s">
        <v>473</v>
      </c>
      <c r="U72" s="30">
        <v>2</v>
      </c>
      <c r="V72" s="31">
        <v>2</v>
      </c>
      <c r="W72" s="31"/>
      <c r="X72" s="34" t="s">
        <v>18</v>
      </c>
      <c r="Y72" s="31" t="s">
        <v>480</v>
      </c>
      <c r="Z72" s="31" t="s">
        <v>475</v>
      </c>
      <c r="AA72" s="30" t="b">
        <v>0</v>
      </c>
      <c r="AB72" s="26">
        <v>3.7499999999999999E-2</v>
      </c>
      <c r="AC72" s="26">
        <v>7.4999999999999997E-2</v>
      </c>
      <c r="AD72" s="26">
        <v>19.667446042809274</v>
      </c>
      <c r="AE72" s="26">
        <v>34.993211800000005</v>
      </c>
      <c r="AF72" s="34">
        <v>4.3416802856185459</v>
      </c>
      <c r="AG72" s="32">
        <v>0.15325765757190729</v>
      </c>
      <c r="AH72" s="31"/>
      <c r="AI72" s="30" t="s">
        <v>462</v>
      </c>
      <c r="AJ72" s="31" t="s">
        <v>480</v>
      </c>
      <c r="AK72" s="31" t="s">
        <v>475</v>
      </c>
      <c r="AL72" s="30" t="s">
        <v>481</v>
      </c>
      <c r="AM72" s="26">
        <v>2.5000000000000001E-2</v>
      </c>
      <c r="AN72" s="26">
        <v>7.4999999999999997E-2</v>
      </c>
      <c r="AO72" s="26">
        <v>9.2690517499999991</v>
      </c>
      <c r="AP72" s="26">
        <v>25.551866400000002</v>
      </c>
      <c r="AQ72" s="34">
        <v>-7.0137629000000032</v>
      </c>
      <c r="AR72" s="32">
        <v>0.16282814650000002</v>
      </c>
      <c r="AS72" s="31"/>
      <c r="AT72" s="30" t="s">
        <v>476</v>
      </c>
      <c r="AU72" s="31" t="s">
        <v>477</v>
      </c>
      <c r="AV72" s="31" t="s">
        <v>477</v>
      </c>
      <c r="AW72" s="30" t="b">
        <v>0</v>
      </c>
      <c r="AX72" s="26" t="e">
        <v>#DIV/0!</v>
      </c>
      <c r="AY72" s="26" t="e">
        <v>#DIV/0!</v>
      </c>
      <c r="AZ72" s="26" t="e">
        <v>#DIV/0!</v>
      </c>
      <c r="BA72" s="26" t="e">
        <v>#DIV/0!</v>
      </c>
      <c r="BB72" s="30" t="s">
        <v>477</v>
      </c>
      <c r="BC72" s="31" t="s">
        <v>477</v>
      </c>
    </row>
    <row r="73" spans="1:55" ht="14.25" customHeight="1">
      <c r="A73" s="19" t="s">
        <v>290</v>
      </c>
      <c r="B73" s="20" t="s">
        <v>13</v>
      </c>
      <c r="C73" s="20" t="s">
        <v>138</v>
      </c>
      <c r="D73" s="20" t="s">
        <v>197</v>
      </c>
      <c r="E73" s="20"/>
      <c r="F73" s="20" t="s">
        <v>21</v>
      </c>
      <c r="G73" s="13">
        <v>0.85</v>
      </c>
      <c r="H73" s="22">
        <v>0.1</v>
      </c>
      <c r="I73" s="22">
        <v>0.05</v>
      </c>
      <c r="J73" s="22"/>
      <c r="K73" s="23">
        <v>1</v>
      </c>
      <c r="L73" s="13">
        <v>0.9</v>
      </c>
      <c r="M73" s="22">
        <v>0.15</v>
      </c>
      <c r="N73" s="22">
        <v>0.05</v>
      </c>
      <c r="O73" s="22"/>
      <c r="P73" s="24">
        <v>1.1000000000000001</v>
      </c>
      <c r="Q73" s="19" t="s">
        <v>276</v>
      </c>
      <c r="R73" s="61" t="s">
        <v>618</v>
      </c>
      <c r="S73" s="27" t="s">
        <v>197</v>
      </c>
      <c r="T73" s="61" t="s">
        <v>473</v>
      </c>
      <c r="U73" s="21">
        <v>2</v>
      </c>
      <c r="V73" s="22" t="s">
        <v>24</v>
      </c>
      <c r="W73" s="22"/>
      <c r="X73" s="21" t="s">
        <v>463</v>
      </c>
      <c r="Y73" s="22" t="s">
        <v>474</v>
      </c>
      <c r="Z73" s="22" t="s">
        <v>475</v>
      </c>
      <c r="AA73" s="21" t="s">
        <v>515</v>
      </c>
      <c r="AB73" s="26">
        <v>0.05</v>
      </c>
      <c r="AC73" s="26">
        <v>7.4999999999999997E-2</v>
      </c>
      <c r="AD73" s="26">
        <v>5.8783769500000052</v>
      </c>
      <c r="AE73" s="26">
        <v>8.7852124999999948</v>
      </c>
      <c r="AF73" s="25">
        <v>2.9715414000000155</v>
      </c>
      <c r="AG73" s="23">
        <v>2.9068355499999896E-2</v>
      </c>
      <c r="AH73" s="22"/>
      <c r="AI73" s="21" t="s">
        <v>476</v>
      </c>
      <c r="AJ73" s="22" t="s">
        <v>477</v>
      </c>
      <c r="AK73" s="22" t="s">
        <v>477</v>
      </c>
      <c r="AL73" s="21" t="b">
        <v>0</v>
      </c>
      <c r="AM73" s="26" t="e">
        <v>#VALUE!</v>
      </c>
      <c r="AN73" s="26" t="e">
        <v>#VALUE!</v>
      </c>
      <c r="AO73" s="26" t="e">
        <v>#VALUE!</v>
      </c>
      <c r="AP73" s="26" t="e">
        <v>#VALUE!</v>
      </c>
      <c r="AQ73" s="21" t="s">
        <v>477</v>
      </c>
      <c r="AR73" s="22" t="s">
        <v>477</v>
      </c>
      <c r="AS73" s="22"/>
      <c r="AT73" s="21" t="s">
        <v>476</v>
      </c>
      <c r="AU73" s="22" t="s">
        <v>477</v>
      </c>
      <c r="AV73" s="22" t="s">
        <v>477</v>
      </c>
      <c r="AW73" s="21" t="b">
        <v>0</v>
      </c>
      <c r="AX73" s="26" t="e">
        <v>#DIV/0!</v>
      </c>
      <c r="AY73" s="26" t="e">
        <v>#DIV/0!</v>
      </c>
      <c r="AZ73" s="26" t="e">
        <v>#DIV/0!</v>
      </c>
      <c r="BA73" s="26" t="e">
        <v>#DIV/0!</v>
      </c>
      <c r="BB73" s="21" t="s">
        <v>477</v>
      </c>
      <c r="BC73" s="22" t="s">
        <v>477</v>
      </c>
    </row>
    <row r="74" spans="1:55" ht="14.25" customHeight="1">
      <c r="A74" s="19" t="s">
        <v>291</v>
      </c>
      <c r="B74" s="20" t="s">
        <v>13</v>
      </c>
      <c r="C74" s="20" t="s">
        <v>33</v>
      </c>
      <c r="D74" s="20" t="s">
        <v>50</v>
      </c>
      <c r="E74" s="20"/>
      <c r="F74" s="20" t="s">
        <v>15</v>
      </c>
      <c r="G74" s="21">
        <v>0.875</v>
      </c>
      <c r="H74" s="22">
        <v>7.4999999999999997E-2</v>
      </c>
      <c r="I74" s="22">
        <v>0.05</v>
      </c>
      <c r="J74" s="22"/>
      <c r="K74" s="23">
        <v>1</v>
      </c>
      <c r="L74" s="21">
        <v>0.9</v>
      </c>
      <c r="M74" s="22">
        <v>0.1</v>
      </c>
      <c r="N74" s="22">
        <v>0.1</v>
      </c>
      <c r="O74" s="22"/>
      <c r="P74" s="24">
        <v>1.1000000000000001</v>
      </c>
      <c r="Q74" s="19" t="s">
        <v>286</v>
      </c>
      <c r="R74" s="61" t="s">
        <v>619</v>
      </c>
      <c r="S74" s="19" t="s">
        <v>620</v>
      </c>
      <c r="T74" s="61" t="s">
        <v>473</v>
      </c>
      <c r="U74" s="21">
        <v>2</v>
      </c>
      <c r="V74" s="22">
        <v>2</v>
      </c>
      <c r="W74" s="22"/>
      <c r="X74" s="25" t="s">
        <v>33</v>
      </c>
      <c r="Y74" s="22" t="s">
        <v>474</v>
      </c>
      <c r="Z74" s="22" t="s">
        <v>475</v>
      </c>
      <c r="AA74" s="21" t="b">
        <v>0</v>
      </c>
      <c r="AB74" s="26">
        <v>3.7499999999999999E-2</v>
      </c>
      <c r="AC74" s="26">
        <v>0.05</v>
      </c>
      <c r="AD74" s="26">
        <v>6.5337846522381993</v>
      </c>
      <c r="AE74" s="26">
        <v>8.7171798458559913</v>
      </c>
      <c r="AF74" s="25">
        <v>4.3503894586204073</v>
      </c>
      <c r="AG74" s="23">
        <v>2.1833951936177921E-2</v>
      </c>
      <c r="AH74" s="22"/>
      <c r="AI74" s="21" t="s">
        <v>462</v>
      </c>
      <c r="AJ74" s="22" t="s">
        <v>480</v>
      </c>
      <c r="AK74" s="22" t="s">
        <v>475</v>
      </c>
      <c r="AL74" s="21" t="s">
        <v>481</v>
      </c>
      <c r="AM74" s="26">
        <v>2.5000000000000001E-2</v>
      </c>
      <c r="AN74" s="26">
        <v>0.05</v>
      </c>
      <c r="AO74" s="26">
        <v>9.2690517499999991</v>
      </c>
      <c r="AP74" s="26">
        <v>17.767188450000003</v>
      </c>
      <c r="AQ74" s="25">
        <v>0.77091504999999572</v>
      </c>
      <c r="AR74" s="23">
        <v>8.498136700000003E-2</v>
      </c>
      <c r="AS74" s="22"/>
      <c r="AT74" s="21" t="s">
        <v>476</v>
      </c>
      <c r="AU74" s="22" t="s">
        <v>477</v>
      </c>
      <c r="AV74" s="22" t="s">
        <v>477</v>
      </c>
      <c r="AW74" s="21" t="b">
        <v>0</v>
      </c>
      <c r="AX74" s="26" t="e">
        <v>#DIV/0!</v>
      </c>
      <c r="AY74" s="26" t="e">
        <v>#DIV/0!</v>
      </c>
      <c r="AZ74" s="26" t="e">
        <v>#DIV/0!</v>
      </c>
      <c r="BA74" s="26" t="e">
        <v>#DIV/0!</v>
      </c>
      <c r="BB74" s="21" t="s">
        <v>477</v>
      </c>
      <c r="BC74" s="22" t="s">
        <v>477</v>
      </c>
    </row>
    <row r="75" spans="1:55" ht="14.25" customHeight="1">
      <c r="A75" s="19" t="s">
        <v>292</v>
      </c>
      <c r="B75" s="20" t="s">
        <v>13</v>
      </c>
      <c r="C75" s="20" t="s">
        <v>33</v>
      </c>
      <c r="D75" s="20" t="s">
        <v>83</v>
      </c>
      <c r="E75" s="20" t="s">
        <v>20</v>
      </c>
      <c r="F75" s="20" t="s">
        <v>34</v>
      </c>
      <c r="G75" s="21">
        <v>0.875</v>
      </c>
      <c r="H75" s="22">
        <v>0.05</v>
      </c>
      <c r="I75" s="22">
        <v>7.4999999999999997E-2</v>
      </c>
      <c r="J75" s="22"/>
      <c r="K75" s="23">
        <v>1</v>
      </c>
      <c r="L75" s="21">
        <v>0.9</v>
      </c>
      <c r="M75" s="22">
        <v>0.125</v>
      </c>
      <c r="N75" s="22">
        <v>7.4999999999999997E-2</v>
      </c>
      <c r="O75" s="22"/>
      <c r="P75" s="24">
        <v>1.0999999999999999</v>
      </c>
      <c r="Q75" s="19" t="s">
        <v>280</v>
      </c>
      <c r="R75" s="61" t="s">
        <v>621</v>
      </c>
      <c r="S75" s="19" t="s">
        <v>622</v>
      </c>
      <c r="T75" s="61" t="s">
        <v>23</v>
      </c>
      <c r="U75" s="21">
        <v>2</v>
      </c>
      <c r="V75" s="22">
        <v>2</v>
      </c>
      <c r="W75" s="22" t="s">
        <v>24</v>
      </c>
      <c r="X75" s="25" t="s">
        <v>33</v>
      </c>
      <c r="Y75" s="22" t="s">
        <v>474</v>
      </c>
      <c r="Z75" s="22" t="s">
        <v>475</v>
      </c>
      <c r="AA75" s="21" t="b">
        <v>0</v>
      </c>
      <c r="AB75" s="26">
        <v>2.5000000000000001E-2</v>
      </c>
      <c r="AC75" s="26">
        <v>6.25E-2</v>
      </c>
      <c r="AD75" s="26">
        <v>4.3522207044619954</v>
      </c>
      <c r="AE75" s="26">
        <v>10.913769827621826</v>
      </c>
      <c r="AF75" s="25">
        <v>-2.2093284186978357</v>
      </c>
      <c r="AG75" s="23">
        <v>6.5615491231598308E-2</v>
      </c>
      <c r="AH75" s="22"/>
      <c r="AI75" s="25" t="s">
        <v>83</v>
      </c>
      <c r="AJ75" s="22" t="s">
        <v>474</v>
      </c>
      <c r="AK75" s="22" t="s">
        <v>506</v>
      </c>
      <c r="AL75" s="21" t="b">
        <v>0</v>
      </c>
      <c r="AM75" s="26">
        <v>3.7499999999999999E-2</v>
      </c>
      <c r="AN75" s="26">
        <v>3.7499999999999999E-2</v>
      </c>
      <c r="AO75" s="26">
        <v>25.561852352417937</v>
      </c>
      <c r="AP75" s="26">
        <v>25.561852352417937</v>
      </c>
      <c r="AQ75" s="25">
        <v>25.561852352417937</v>
      </c>
      <c r="AR75" s="23">
        <v>0</v>
      </c>
      <c r="AS75" s="22"/>
      <c r="AT75" s="21" t="s">
        <v>476</v>
      </c>
      <c r="AU75" s="22" t="s">
        <v>477</v>
      </c>
      <c r="AV75" s="22" t="s">
        <v>477</v>
      </c>
      <c r="AW75" s="21" t="b">
        <v>0</v>
      </c>
      <c r="AX75" s="26" t="e">
        <v>#VALUE!</v>
      </c>
      <c r="AY75" s="26" t="e">
        <v>#VALUE!</v>
      </c>
      <c r="AZ75" s="26" t="e">
        <v>#VALUE!</v>
      </c>
      <c r="BA75" s="26" t="e">
        <v>#VALUE!</v>
      </c>
      <c r="BB75" s="21" t="s">
        <v>477</v>
      </c>
      <c r="BC75" s="22" t="s">
        <v>477</v>
      </c>
    </row>
    <row r="76" spans="1:55" ht="14.25" customHeight="1">
      <c r="A76" s="19" t="s">
        <v>293</v>
      </c>
      <c r="B76" s="20" t="s">
        <v>32</v>
      </c>
      <c r="C76" s="20" t="s">
        <v>46</v>
      </c>
      <c r="D76" s="20" t="s">
        <v>37</v>
      </c>
      <c r="E76" s="20" t="s">
        <v>26</v>
      </c>
      <c r="F76" s="20" t="s">
        <v>111</v>
      </c>
      <c r="G76" s="30">
        <v>0.875</v>
      </c>
      <c r="H76" s="22">
        <v>0.05</v>
      </c>
      <c r="I76" s="22">
        <v>2.5000000000000001E-2</v>
      </c>
      <c r="J76" s="22">
        <v>0.05</v>
      </c>
      <c r="K76" s="23">
        <v>1</v>
      </c>
      <c r="L76" s="30">
        <v>0.9</v>
      </c>
      <c r="M76" s="22">
        <v>0.15</v>
      </c>
      <c r="N76" s="22">
        <v>0.05</v>
      </c>
      <c r="O76" s="22">
        <v>0.1</v>
      </c>
      <c r="P76" s="24">
        <v>1.2000000000000002</v>
      </c>
      <c r="Q76" s="19" t="s">
        <v>289</v>
      </c>
      <c r="R76" s="61" t="s">
        <v>600</v>
      </c>
      <c r="S76" s="19" t="s">
        <v>565</v>
      </c>
      <c r="T76" s="19" t="s">
        <v>473</v>
      </c>
      <c r="U76" s="21">
        <v>2</v>
      </c>
      <c r="V76" s="22">
        <v>2</v>
      </c>
      <c r="W76" s="22" t="s">
        <v>24</v>
      </c>
      <c r="X76" s="25" t="s">
        <v>46</v>
      </c>
      <c r="Y76" s="22" t="s">
        <v>480</v>
      </c>
      <c r="Z76" s="22" t="s">
        <v>475</v>
      </c>
      <c r="AA76" s="21" t="b">
        <v>0</v>
      </c>
      <c r="AB76" s="26">
        <v>2.5000000000000001E-2</v>
      </c>
      <c r="AC76" s="26">
        <v>7.4999999999999997E-2</v>
      </c>
      <c r="AD76" s="26">
        <v>4.3210482217499058</v>
      </c>
      <c r="AE76" s="26">
        <v>12.906234776806203</v>
      </c>
      <c r="AF76" s="25">
        <v>-4.2641383333063905</v>
      </c>
      <c r="AG76" s="23">
        <v>8.5851865550562956E-2</v>
      </c>
      <c r="AH76" s="22"/>
      <c r="AI76" s="25" t="s">
        <v>37</v>
      </c>
      <c r="AJ76" s="22" t="s">
        <v>480</v>
      </c>
      <c r="AK76" s="22" t="s">
        <v>475</v>
      </c>
      <c r="AL76" s="21" t="b">
        <v>0</v>
      </c>
      <c r="AM76" s="26">
        <v>1.2500000000000001E-2</v>
      </c>
      <c r="AN76" s="26">
        <v>2.5000000000000001E-2</v>
      </c>
      <c r="AO76" s="26">
        <v>56.723466612197058</v>
      </c>
      <c r="AP76" s="26">
        <v>72.510794524933019</v>
      </c>
      <c r="AQ76" s="25">
        <v>40.936138699461097</v>
      </c>
      <c r="AR76" s="23">
        <v>0.1578732791273596</v>
      </c>
      <c r="AS76" s="22"/>
      <c r="AT76" s="21" t="s">
        <v>476</v>
      </c>
      <c r="AU76" s="22" t="s">
        <v>477</v>
      </c>
      <c r="AV76" s="22" t="s">
        <v>477</v>
      </c>
      <c r="AW76" s="21" t="b">
        <v>0</v>
      </c>
      <c r="AX76" s="26" t="e">
        <v>#VALUE!</v>
      </c>
      <c r="AY76" s="26" t="e">
        <v>#VALUE!</v>
      </c>
      <c r="AZ76" s="26" t="e">
        <v>#VALUE!</v>
      </c>
      <c r="BA76" s="26" t="e">
        <v>#VALUE!</v>
      </c>
      <c r="BB76" s="21" t="s">
        <v>477</v>
      </c>
      <c r="BC76" s="22" t="s">
        <v>477</v>
      </c>
    </row>
    <row r="77" spans="1:55" ht="14.25" customHeight="1">
      <c r="A77" s="11" t="s">
        <v>294</v>
      </c>
      <c r="B77" s="12" t="s">
        <v>13</v>
      </c>
      <c r="C77" s="12" t="s">
        <v>33</v>
      </c>
      <c r="D77" s="12" t="s">
        <v>197</v>
      </c>
      <c r="E77" s="12"/>
      <c r="F77" s="12" t="s">
        <v>21</v>
      </c>
      <c r="G77" s="13">
        <v>0.85</v>
      </c>
      <c r="H77" s="14">
        <v>0.1</v>
      </c>
      <c r="I77" s="14">
        <v>0.05</v>
      </c>
      <c r="J77" s="14"/>
      <c r="K77" s="15">
        <v>1</v>
      </c>
      <c r="L77" s="13">
        <v>0.9</v>
      </c>
      <c r="M77" s="14">
        <v>0.15</v>
      </c>
      <c r="N77" s="14">
        <v>0.05</v>
      </c>
      <c r="O77" s="14"/>
      <c r="P77" s="16">
        <v>1.1000000000000001</v>
      </c>
      <c r="Q77" s="11" t="s">
        <v>276</v>
      </c>
      <c r="R77" s="65" t="s">
        <v>623</v>
      </c>
      <c r="S77" s="37" t="s">
        <v>197</v>
      </c>
      <c r="T77" s="65" t="s">
        <v>473</v>
      </c>
      <c r="U77" s="13">
        <v>2</v>
      </c>
      <c r="V77" s="14" t="s">
        <v>24</v>
      </c>
      <c r="W77" s="14"/>
      <c r="X77" s="18" t="s">
        <v>33</v>
      </c>
      <c r="Y77" s="14" t="s">
        <v>474</v>
      </c>
      <c r="Z77" s="14" t="s">
        <v>475</v>
      </c>
      <c r="AA77" s="13" t="b">
        <v>0</v>
      </c>
      <c r="AB77" s="26">
        <v>0.05</v>
      </c>
      <c r="AC77" s="26">
        <v>7.4999999999999997E-2</v>
      </c>
      <c r="AD77" s="26">
        <v>8.7171798458559913</v>
      </c>
      <c r="AE77" s="26">
        <v>13.115453000000002</v>
      </c>
      <c r="AF77" s="18">
        <v>4.3189066917119803</v>
      </c>
      <c r="AG77" s="15">
        <v>4.3982731541440112E-2</v>
      </c>
      <c r="AH77" s="14"/>
      <c r="AI77" s="13" t="s">
        <v>476</v>
      </c>
      <c r="AJ77" s="14" t="s">
        <v>477</v>
      </c>
      <c r="AK77" s="14" t="s">
        <v>477</v>
      </c>
      <c r="AL77" s="13" t="b">
        <v>0</v>
      </c>
      <c r="AM77" s="26" t="e">
        <v>#VALUE!</v>
      </c>
      <c r="AN77" s="26" t="e">
        <v>#VALUE!</v>
      </c>
      <c r="AO77" s="26" t="e">
        <v>#VALUE!</v>
      </c>
      <c r="AP77" s="26" t="e">
        <v>#VALUE!</v>
      </c>
      <c r="AQ77" s="13" t="s">
        <v>477</v>
      </c>
      <c r="AR77" s="14" t="s">
        <v>477</v>
      </c>
      <c r="AS77" s="14"/>
      <c r="AT77" s="13" t="s">
        <v>476</v>
      </c>
      <c r="AU77" s="14" t="s">
        <v>477</v>
      </c>
      <c r="AV77" s="14" t="s">
        <v>477</v>
      </c>
      <c r="AW77" s="13" t="b">
        <v>0</v>
      </c>
      <c r="AX77" s="26" t="e">
        <v>#DIV/0!</v>
      </c>
      <c r="AY77" s="26" t="e">
        <v>#DIV/0!</v>
      </c>
      <c r="AZ77" s="26" t="e">
        <v>#DIV/0!</v>
      </c>
      <c r="BA77" s="26" t="e">
        <v>#DIV/0!</v>
      </c>
      <c r="BB77" s="13" t="s">
        <v>477</v>
      </c>
      <c r="BC77" s="14" t="s">
        <v>477</v>
      </c>
    </row>
    <row r="78" spans="1:55" ht="14.25" customHeight="1">
      <c r="A78" s="19" t="s">
        <v>295</v>
      </c>
      <c r="B78" s="20" t="s">
        <v>13</v>
      </c>
      <c r="C78" s="20" t="s">
        <v>93</v>
      </c>
      <c r="D78" s="20" t="s">
        <v>27</v>
      </c>
      <c r="E78" s="20" t="s">
        <v>20</v>
      </c>
      <c r="F78" s="20" t="s">
        <v>15</v>
      </c>
      <c r="G78" s="21">
        <v>0.875</v>
      </c>
      <c r="H78" s="22">
        <v>7.4999999999999997E-2</v>
      </c>
      <c r="I78" s="22">
        <v>0.05</v>
      </c>
      <c r="J78" s="22"/>
      <c r="K78" s="23">
        <v>1</v>
      </c>
      <c r="L78" s="21">
        <v>0.9</v>
      </c>
      <c r="M78" s="22">
        <v>0.125</v>
      </c>
      <c r="N78" s="22">
        <v>7.4999999999999997E-2</v>
      </c>
      <c r="O78" s="22"/>
      <c r="P78" s="24">
        <v>1.0999999999999999</v>
      </c>
      <c r="Q78" s="19" t="s">
        <v>286</v>
      </c>
      <c r="R78" s="61" t="s">
        <v>624</v>
      </c>
      <c r="S78" s="27" t="s">
        <v>27</v>
      </c>
      <c r="T78" s="61" t="s">
        <v>23</v>
      </c>
      <c r="U78" s="21">
        <v>2</v>
      </c>
      <c r="V78" s="22" t="s">
        <v>24</v>
      </c>
      <c r="W78" s="22" t="s">
        <v>24</v>
      </c>
      <c r="X78" s="21" t="s">
        <v>462</v>
      </c>
      <c r="Y78" s="22" t="s">
        <v>480</v>
      </c>
      <c r="Z78" s="22" t="s">
        <v>475</v>
      </c>
      <c r="AA78" s="21" t="s">
        <v>515</v>
      </c>
      <c r="AB78" s="26">
        <v>3.7499999999999999E-2</v>
      </c>
      <c r="AC78" s="26">
        <v>6.25E-2</v>
      </c>
      <c r="AD78" s="26">
        <v>6.3136937000000035</v>
      </c>
      <c r="AE78" s="26">
        <v>10.47902725</v>
      </c>
      <c r="AF78" s="25">
        <v>2.1483601500000074</v>
      </c>
      <c r="AG78" s="23">
        <v>4.1653335499999965E-2</v>
      </c>
      <c r="AH78" s="22"/>
      <c r="AI78" s="21" t="s">
        <v>476</v>
      </c>
      <c r="AJ78" s="22" t="s">
        <v>477</v>
      </c>
      <c r="AK78" s="22" t="s">
        <v>477</v>
      </c>
      <c r="AL78" s="21" t="b">
        <v>0</v>
      </c>
      <c r="AM78" s="26" t="e">
        <v>#VALUE!</v>
      </c>
      <c r="AN78" s="26" t="e">
        <v>#VALUE!</v>
      </c>
      <c r="AO78" s="26" t="e">
        <v>#VALUE!</v>
      </c>
      <c r="AP78" s="26" t="e">
        <v>#VALUE!</v>
      </c>
      <c r="AQ78" s="21" t="s">
        <v>477</v>
      </c>
      <c r="AR78" s="22" t="s">
        <v>477</v>
      </c>
      <c r="AS78" s="22"/>
      <c r="AT78" s="21" t="s">
        <v>476</v>
      </c>
      <c r="AU78" s="22" t="s">
        <v>477</v>
      </c>
      <c r="AV78" s="22" t="s">
        <v>477</v>
      </c>
      <c r="AW78" s="21" t="b">
        <v>0</v>
      </c>
      <c r="AX78" s="26" t="e">
        <v>#VALUE!</v>
      </c>
      <c r="AY78" s="26" t="e">
        <v>#VALUE!</v>
      </c>
      <c r="AZ78" s="26" t="e">
        <v>#VALUE!</v>
      </c>
      <c r="BA78" s="26" t="e">
        <v>#VALUE!</v>
      </c>
      <c r="BB78" s="21" t="s">
        <v>477</v>
      </c>
      <c r="BC78" s="22" t="s">
        <v>477</v>
      </c>
    </row>
    <row r="79" spans="1:55" ht="14.25" customHeight="1">
      <c r="A79" s="19" t="s">
        <v>296</v>
      </c>
      <c r="B79" s="20" t="s">
        <v>13</v>
      </c>
      <c r="C79" s="20" t="s">
        <v>18</v>
      </c>
      <c r="D79" s="20" t="s">
        <v>40</v>
      </c>
      <c r="E79" s="20"/>
      <c r="F79" s="20" t="s">
        <v>34</v>
      </c>
      <c r="G79" s="21">
        <v>0.875</v>
      </c>
      <c r="H79" s="22">
        <v>7.4999999999999997E-2</v>
      </c>
      <c r="I79" s="22">
        <v>0.05</v>
      </c>
      <c r="J79" s="22"/>
      <c r="K79" s="23">
        <v>1</v>
      </c>
      <c r="L79" s="21">
        <v>0.9</v>
      </c>
      <c r="M79" s="22">
        <v>0.125</v>
      </c>
      <c r="N79" s="22">
        <v>7.4999999999999997E-2</v>
      </c>
      <c r="O79" s="22"/>
      <c r="P79" s="24">
        <v>1.0999999999999999</v>
      </c>
      <c r="Q79" s="19" t="s">
        <v>280</v>
      </c>
      <c r="R79" s="61" t="s">
        <v>605</v>
      </c>
      <c r="S79" s="19" t="s">
        <v>625</v>
      </c>
      <c r="T79" s="61" t="s">
        <v>473</v>
      </c>
      <c r="U79" s="21">
        <v>2</v>
      </c>
      <c r="V79" s="22">
        <v>1</v>
      </c>
      <c r="W79" s="22"/>
      <c r="X79" s="25" t="s">
        <v>18</v>
      </c>
      <c r="Y79" s="22" t="s">
        <v>480</v>
      </c>
      <c r="Z79" s="22" t="s">
        <v>475</v>
      </c>
      <c r="AA79" s="21" t="b">
        <v>0</v>
      </c>
      <c r="AB79" s="26">
        <v>3.7499999999999999E-2</v>
      </c>
      <c r="AC79" s="26">
        <v>6.25E-2</v>
      </c>
      <c r="AD79" s="26">
        <v>19.667446042809274</v>
      </c>
      <c r="AE79" s="26">
        <v>30.286222856223993</v>
      </c>
      <c r="AF79" s="25">
        <v>9.0486692293945552</v>
      </c>
      <c r="AG79" s="23">
        <v>0.1061877681341472</v>
      </c>
      <c r="AH79" s="22"/>
      <c r="AI79" s="21" t="s">
        <v>462</v>
      </c>
      <c r="AJ79" s="22" t="s">
        <v>480</v>
      </c>
      <c r="AK79" s="22" t="s">
        <v>475</v>
      </c>
      <c r="AL79" s="21" t="s">
        <v>485</v>
      </c>
      <c r="AM79" s="26">
        <v>0.05</v>
      </c>
      <c r="AN79" s="26">
        <v>7.4999999999999997E-2</v>
      </c>
      <c r="AO79" s="26">
        <v>17.767188450000003</v>
      </c>
      <c r="AP79" s="26">
        <v>25.551866400000002</v>
      </c>
      <c r="AQ79" s="25">
        <v>9.9825105000000036</v>
      </c>
      <c r="AR79" s="23">
        <v>7.7846779499999991E-2</v>
      </c>
      <c r="AS79" s="22"/>
      <c r="AT79" s="21" t="s">
        <v>476</v>
      </c>
      <c r="AU79" s="22" t="s">
        <v>477</v>
      </c>
      <c r="AV79" s="22" t="s">
        <v>477</v>
      </c>
      <c r="AW79" s="21" t="b">
        <v>0</v>
      </c>
      <c r="AX79" s="26" t="e">
        <v>#DIV/0!</v>
      </c>
      <c r="AY79" s="26" t="e">
        <v>#DIV/0!</v>
      </c>
      <c r="AZ79" s="26" t="e">
        <v>#DIV/0!</v>
      </c>
      <c r="BA79" s="26" t="e">
        <v>#DIV/0!</v>
      </c>
      <c r="BB79" s="21" t="s">
        <v>477</v>
      </c>
      <c r="BC79" s="22" t="s">
        <v>477</v>
      </c>
    </row>
    <row r="80" spans="1:55" ht="14.25" customHeight="1">
      <c r="A80" s="28" t="s">
        <v>297</v>
      </c>
      <c r="B80" s="29" t="s">
        <v>32</v>
      </c>
      <c r="C80" s="29" t="s">
        <v>46</v>
      </c>
      <c r="D80" s="29" t="s">
        <v>50</v>
      </c>
      <c r="E80" s="29"/>
      <c r="F80" s="29" t="s">
        <v>111</v>
      </c>
      <c r="G80" s="30">
        <v>0.875</v>
      </c>
      <c r="H80" s="31">
        <v>0.05</v>
      </c>
      <c r="I80" s="31">
        <v>7.4999999999999997E-2</v>
      </c>
      <c r="J80" s="31"/>
      <c r="K80" s="32">
        <v>1</v>
      </c>
      <c r="L80" s="30">
        <v>0.9</v>
      </c>
      <c r="M80" s="31">
        <v>0.1</v>
      </c>
      <c r="N80" s="31">
        <v>0.2</v>
      </c>
      <c r="O80" s="31"/>
      <c r="P80" s="33">
        <v>1.2</v>
      </c>
      <c r="Q80" s="28" t="s">
        <v>289</v>
      </c>
      <c r="R80" s="67" t="s">
        <v>586</v>
      </c>
      <c r="S80" s="28" t="s">
        <v>626</v>
      </c>
      <c r="T80" s="67" t="s">
        <v>473</v>
      </c>
      <c r="U80" s="30">
        <v>2</v>
      </c>
      <c r="V80" s="31">
        <v>2</v>
      </c>
      <c r="W80" s="31"/>
      <c r="X80" s="34" t="s">
        <v>46</v>
      </c>
      <c r="Y80" s="31" t="s">
        <v>480</v>
      </c>
      <c r="Z80" s="31" t="s">
        <v>475</v>
      </c>
      <c r="AA80" s="30" t="b">
        <v>0</v>
      </c>
      <c r="AB80" s="26">
        <v>2.5000000000000001E-2</v>
      </c>
      <c r="AC80" s="26">
        <v>0.05</v>
      </c>
      <c r="AD80" s="26">
        <v>4.3210482217499058</v>
      </c>
      <c r="AE80" s="26">
        <v>8.625114780383301</v>
      </c>
      <c r="AF80" s="34">
        <v>1.6981663116510504E-2</v>
      </c>
      <c r="AG80" s="32">
        <v>4.3040665586333952E-2</v>
      </c>
      <c r="AH80" s="31"/>
      <c r="AI80" s="30" t="s">
        <v>462</v>
      </c>
      <c r="AJ80" s="31" t="s">
        <v>480</v>
      </c>
      <c r="AK80" s="31" t="s">
        <v>475</v>
      </c>
      <c r="AL80" s="30" t="s">
        <v>481</v>
      </c>
      <c r="AM80" s="26">
        <v>3.7499999999999999E-2</v>
      </c>
      <c r="AN80" s="26">
        <v>0.1</v>
      </c>
      <c r="AO80" s="26">
        <v>13.615562600000006</v>
      </c>
      <c r="AP80" s="26">
        <v>32.769143100000001</v>
      </c>
      <c r="AQ80" s="34">
        <v>-5.5380178999999909</v>
      </c>
      <c r="AR80" s="32">
        <v>0.19153580499999998</v>
      </c>
      <c r="AS80" s="31"/>
      <c r="AT80" s="30" t="s">
        <v>476</v>
      </c>
      <c r="AU80" s="31" t="s">
        <v>477</v>
      </c>
      <c r="AV80" s="31" t="s">
        <v>477</v>
      </c>
      <c r="AW80" s="30" t="b">
        <v>0</v>
      </c>
      <c r="AX80" s="26" t="e">
        <v>#DIV/0!</v>
      </c>
      <c r="AY80" s="26" t="e">
        <v>#DIV/0!</v>
      </c>
      <c r="AZ80" s="26" t="e">
        <v>#DIV/0!</v>
      </c>
      <c r="BA80" s="26" t="e">
        <v>#DIV/0!</v>
      </c>
      <c r="BB80" s="30" t="s">
        <v>477</v>
      </c>
      <c r="BC80" s="31" t="s">
        <v>477</v>
      </c>
    </row>
    <row r="81" spans="1:55" ht="12.75" customHeight="1">
      <c r="A81" s="19" t="s">
        <v>298</v>
      </c>
      <c r="B81" s="20" t="s">
        <v>13</v>
      </c>
      <c r="C81" s="20" t="s">
        <v>37</v>
      </c>
      <c r="D81" s="20" t="s">
        <v>197</v>
      </c>
      <c r="E81" s="20"/>
      <c r="F81" s="20" t="s">
        <v>21</v>
      </c>
      <c r="G81" s="13">
        <v>0.85</v>
      </c>
      <c r="H81" s="22">
        <v>0.1</v>
      </c>
      <c r="I81" s="22">
        <v>0.05</v>
      </c>
      <c r="J81" s="22"/>
      <c r="K81" s="23">
        <v>1</v>
      </c>
      <c r="L81" s="13">
        <v>0.9</v>
      </c>
      <c r="M81" s="22">
        <v>0.15</v>
      </c>
      <c r="N81" s="22">
        <v>0.05</v>
      </c>
      <c r="O81" s="22"/>
      <c r="P81" s="24">
        <v>1.1000000000000001</v>
      </c>
      <c r="Q81" s="19" t="s">
        <v>276</v>
      </c>
      <c r="R81" s="61" t="s">
        <v>627</v>
      </c>
      <c r="S81" s="27" t="s">
        <v>197</v>
      </c>
      <c r="T81" s="61" t="s">
        <v>473</v>
      </c>
      <c r="U81" s="35">
        <v>4</v>
      </c>
      <c r="V81" s="14" t="s">
        <v>24</v>
      </c>
      <c r="W81" s="14"/>
      <c r="X81" s="18" t="s">
        <v>37</v>
      </c>
      <c r="Y81" s="14" t="s">
        <v>480</v>
      </c>
      <c r="Z81" s="14" t="s">
        <v>475</v>
      </c>
      <c r="AA81" s="13" t="b">
        <v>0</v>
      </c>
      <c r="AB81" s="26">
        <v>2.5000000000000001E-2</v>
      </c>
      <c r="AC81" s="26">
        <v>3.7499999999999999E-2</v>
      </c>
      <c r="AD81" s="26">
        <v>72.510794524933019</v>
      </c>
      <c r="AE81" s="26">
        <v>86.845569408335365</v>
      </c>
      <c r="AF81" s="18">
        <v>58.176019641530672</v>
      </c>
      <c r="AG81" s="15">
        <v>0.14334774883402346</v>
      </c>
      <c r="AH81" s="14"/>
      <c r="AI81" s="13" t="s">
        <v>476</v>
      </c>
      <c r="AJ81" s="14" t="s">
        <v>477</v>
      </c>
      <c r="AK81" s="14" t="s">
        <v>477</v>
      </c>
      <c r="AL81" s="13" t="b">
        <v>0</v>
      </c>
      <c r="AM81" s="26" t="e">
        <v>#VALUE!</v>
      </c>
      <c r="AN81" s="26" t="e">
        <v>#VALUE!</v>
      </c>
      <c r="AO81" s="26" t="e">
        <v>#VALUE!</v>
      </c>
      <c r="AP81" s="26" t="e">
        <v>#VALUE!</v>
      </c>
      <c r="AQ81" s="13" t="s">
        <v>477</v>
      </c>
      <c r="AR81" s="14" t="s">
        <v>477</v>
      </c>
      <c r="AS81" s="14"/>
      <c r="AT81" s="13" t="s">
        <v>476</v>
      </c>
      <c r="AU81" s="14" t="s">
        <v>477</v>
      </c>
      <c r="AV81" s="14" t="s">
        <v>477</v>
      </c>
      <c r="AW81" s="13" t="b">
        <v>0</v>
      </c>
      <c r="AX81" s="26" t="e">
        <v>#DIV/0!</v>
      </c>
      <c r="AY81" s="26" t="e">
        <v>#DIV/0!</v>
      </c>
      <c r="AZ81" s="26" t="e">
        <v>#DIV/0!</v>
      </c>
      <c r="BA81" s="26" t="e">
        <v>#DIV/0!</v>
      </c>
      <c r="BB81" s="13" t="s">
        <v>477</v>
      </c>
      <c r="BC81" s="14" t="s">
        <v>477</v>
      </c>
    </row>
    <row r="82" spans="1:55" ht="14.25" customHeight="1">
      <c r="A82" s="19" t="s">
        <v>299</v>
      </c>
      <c r="B82" s="20" t="s">
        <v>13</v>
      </c>
      <c r="C82" s="20" t="s">
        <v>46</v>
      </c>
      <c r="D82" s="20" t="s">
        <v>50</v>
      </c>
      <c r="E82" s="20" t="s">
        <v>20</v>
      </c>
      <c r="F82" s="20" t="s">
        <v>15</v>
      </c>
      <c r="G82" s="21">
        <v>0.875</v>
      </c>
      <c r="H82" s="22">
        <v>0.05</v>
      </c>
      <c r="I82" s="22">
        <v>7.4999999999999997E-2</v>
      </c>
      <c r="J82" s="22"/>
      <c r="K82" s="23">
        <v>1</v>
      </c>
      <c r="L82" s="21">
        <v>0.9</v>
      </c>
      <c r="M82" s="22">
        <v>0.1</v>
      </c>
      <c r="N82" s="22">
        <v>0.1</v>
      </c>
      <c r="O82" s="22"/>
      <c r="P82" s="24">
        <v>1.1000000000000001</v>
      </c>
      <c r="Q82" s="19" t="s">
        <v>286</v>
      </c>
      <c r="R82" s="61" t="s">
        <v>628</v>
      </c>
      <c r="S82" s="19" t="s">
        <v>629</v>
      </c>
      <c r="T82" s="61" t="s">
        <v>23</v>
      </c>
      <c r="U82" s="21">
        <v>1</v>
      </c>
      <c r="V82" s="22">
        <v>2</v>
      </c>
      <c r="W82" s="22" t="s">
        <v>24</v>
      </c>
      <c r="X82" s="25" t="s">
        <v>46</v>
      </c>
      <c r="Y82" s="22" t="s">
        <v>480</v>
      </c>
      <c r="Z82" s="22" t="s">
        <v>475</v>
      </c>
      <c r="AA82" s="21" t="b">
        <v>0</v>
      </c>
      <c r="AB82" s="26">
        <v>0.05</v>
      </c>
      <c r="AC82" s="26">
        <v>0.1</v>
      </c>
      <c r="AD82" s="26">
        <v>8.625114780383301</v>
      </c>
      <c r="AE82" s="26">
        <v>17.143214362578103</v>
      </c>
      <c r="AF82" s="25">
        <v>0.10701519818849903</v>
      </c>
      <c r="AG82" s="23">
        <v>8.5180995821948019E-2</v>
      </c>
      <c r="AH82" s="22"/>
      <c r="AI82" s="21" t="s">
        <v>462</v>
      </c>
      <c r="AJ82" s="22" t="s">
        <v>480</v>
      </c>
      <c r="AK82" s="22" t="s">
        <v>475</v>
      </c>
      <c r="AL82" s="21" t="s">
        <v>481</v>
      </c>
      <c r="AM82" s="26">
        <v>3.7499999999999999E-2</v>
      </c>
      <c r="AN82" s="26">
        <v>0.05</v>
      </c>
      <c r="AO82" s="26">
        <v>13.615562600000006</v>
      </c>
      <c r="AP82" s="26">
        <v>17.767188450000003</v>
      </c>
      <c r="AQ82" s="25">
        <v>9.4639367500000091</v>
      </c>
      <c r="AR82" s="23">
        <v>4.1516258499999965E-2</v>
      </c>
      <c r="AS82" s="22"/>
      <c r="AT82" s="21" t="s">
        <v>476</v>
      </c>
      <c r="AU82" s="22" t="s">
        <v>477</v>
      </c>
      <c r="AV82" s="22" t="s">
        <v>477</v>
      </c>
      <c r="AW82" s="21" t="b">
        <v>0</v>
      </c>
      <c r="AX82" s="26" t="e">
        <v>#VALUE!</v>
      </c>
      <c r="AY82" s="26" t="e">
        <v>#VALUE!</v>
      </c>
      <c r="AZ82" s="26" t="e">
        <v>#VALUE!</v>
      </c>
      <c r="BA82" s="26" t="e">
        <v>#VALUE!</v>
      </c>
      <c r="BB82" s="21" t="s">
        <v>477</v>
      </c>
      <c r="BC82" s="22" t="s">
        <v>477</v>
      </c>
    </row>
    <row r="83" spans="1:55" ht="14.25" customHeight="1">
      <c r="A83" s="19" t="s">
        <v>300</v>
      </c>
      <c r="B83" s="20" t="s">
        <v>13</v>
      </c>
      <c r="C83" s="20" t="s">
        <v>18</v>
      </c>
      <c r="D83" s="20" t="s">
        <v>93</v>
      </c>
      <c r="E83" s="20"/>
      <c r="F83" s="20" t="s">
        <v>34</v>
      </c>
      <c r="G83" s="21">
        <v>0.875</v>
      </c>
      <c r="H83" s="22">
        <v>7.4999999999999997E-2</v>
      </c>
      <c r="I83" s="22">
        <v>0.05</v>
      </c>
      <c r="J83" s="22"/>
      <c r="K83" s="23">
        <v>1</v>
      </c>
      <c r="L83" s="21">
        <v>0.9</v>
      </c>
      <c r="M83" s="22">
        <v>0.125</v>
      </c>
      <c r="N83" s="22">
        <v>7.4999999999999997E-2</v>
      </c>
      <c r="O83" s="22"/>
      <c r="P83" s="24">
        <v>1.0999999999999999</v>
      </c>
      <c r="Q83" s="19" t="s">
        <v>280</v>
      </c>
      <c r="R83" s="61" t="s">
        <v>605</v>
      </c>
      <c r="S83" s="19" t="s">
        <v>630</v>
      </c>
      <c r="T83" s="61" t="s">
        <v>473</v>
      </c>
      <c r="U83" s="21">
        <v>2</v>
      </c>
      <c r="V83" s="22">
        <v>1</v>
      </c>
      <c r="W83" s="22"/>
      <c r="X83" s="25" t="s">
        <v>18</v>
      </c>
      <c r="Y83" s="22" t="s">
        <v>480</v>
      </c>
      <c r="Z83" s="22" t="s">
        <v>475</v>
      </c>
      <c r="AA83" s="21" t="b">
        <v>0</v>
      </c>
      <c r="AB83" s="26">
        <v>3.7499999999999999E-2</v>
      </c>
      <c r="AC83" s="26">
        <v>6.25E-2</v>
      </c>
      <c r="AD83" s="26">
        <v>19.667446042809274</v>
      </c>
      <c r="AE83" s="26">
        <v>30.286222856223993</v>
      </c>
      <c r="AF83" s="25">
        <v>9.0486692293945552</v>
      </c>
      <c r="AG83" s="23">
        <v>0.1061877681341472</v>
      </c>
      <c r="AH83" s="22"/>
      <c r="AI83" s="21" t="s">
        <v>462</v>
      </c>
      <c r="AJ83" s="22" t="s">
        <v>480</v>
      </c>
      <c r="AK83" s="22" t="s">
        <v>475</v>
      </c>
      <c r="AL83" s="21" t="s">
        <v>515</v>
      </c>
      <c r="AM83" s="26">
        <v>0.05</v>
      </c>
      <c r="AN83" s="26">
        <v>7.4999999999999997E-2</v>
      </c>
      <c r="AO83" s="26">
        <v>8.3982587999999954</v>
      </c>
      <c r="AP83" s="26">
        <v>12.551361550000001</v>
      </c>
      <c r="AQ83" s="25">
        <v>4.2451560499999896</v>
      </c>
      <c r="AR83" s="23">
        <v>4.153102750000006E-2</v>
      </c>
      <c r="AS83" s="22"/>
      <c r="AT83" s="21" t="s">
        <v>476</v>
      </c>
      <c r="AU83" s="22" t="s">
        <v>477</v>
      </c>
      <c r="AV83" s="22" t="s">
        <v>477</v>
      </c>
      <c r="AW83" s="21" t="b">
        <v>0</v>
      </c>
      <c r="AX83" s="26" t="e">
        <v>#DIV/0!</v>
      </c>
      <c r="AY83" s="26" t="e">
        <v>#DIV/0!</v>
      </c>
      <c r="AZ83" s="26" t="e">
        <v>#DIV/0!</v>
      </c>
      <c r="BA83" s="26" t="e">
        <v>#DIV/0!</v>
      </c>
      <c r="BB83" s="21" t="s">
        <v>477</v>
      </c>
      <c r="BC83" s="22" t="s">
        <v>477</v>
      </c>
    </row>
    <row r="84" spans="1:55" ht="14.25" customHeight="1">
      <c r="A84" s="28" t="s">
        <v>301</v>
      </c>
      <c r="B84" s="29" t="s">
        <v>32</v>
      </c>
      <c r="C84" s="29" t="s">
        <v>14</v>
      </c>
      <c r="D84" s="29" t="s">
        <v>83</v>
      </c>
      <c r="E84" s="29" t="s">
        <v>124</v>
      </c>
      <c r="F84" s="29" t="s">
        <v>111</v>
      </c>
      <c r="G84" s="30">
        <v>0.82499999999999996</v>
      </c>
      <c r="H84" s="31">
        <v>0.05</v>
      </c>
      <c r="I84" s="31">
        <v>7.4999999999999997E-2</v>
      </c>
      <c r="J84" s="31">
        <v>0.05</v>
      </c>
      <c r="K84" s="32">
        <v>1</v>
      </c>
      <c r="L84" s="30">
        <v>0.92500000000000004</v>
      </c>
      <c r="M84" s="31">
        <v>0.15</v>
      </c>
      <c r="N84" s="31">
        <v>7.4999999999999997E-2</v>
      </c>
      <c r="O84" s="31">
        <v>0.05</v>
      </c>
      <c r="P84" s="33">
        <v>1.2</v>
      </c>
      <c r="Q84" s="28" t="s">
        <v>302</v>
      </c>
      <c r="R84" s="67" t="s">
        <v>611</v>
      </c>
      <c r="S84" s="28" t="s">
        <v>613</v>
      </c>
      <c r="T84" s="28" t="s">
        <v>125</v>
      </c>
      <c r="U84" s="30">
        <v>2</v>
      </c>
      <c r="V84" s="31">
        <v>3</v>
      </c>
      <c r="W84" s="31" t="s">
        <v>24</v>
      </c>
      <c r="X84" s="34" t="s">
        <v>14</v>
      </c>
      <c r="Y84" s="31" t="s">
        <v>474</v>
      </c>
      <c r="Z84" s="31" t="s">
        <v>475</v>
      </c>
      <c r="AA84" s="30" t="b">
        <v>0</v>
      </c>
      <c r="AB84" s="26">
        <v>2.5000000000000001E-2</v>
      </c>
      <c r="AC84" s="26">
        <v>7.4999999999999997E-2</v>
      </c>
      <c r="AD84" s="26">
        <v>16.23685994768201</v>
      </c>
      <c r="AE84" s="26">
        <v>59.066312299999993</v>
      </c>
      <c r="AF84" s="34">
        <v>-26.592592404635976</v>
      </c>
      <c r="AG84" s="32">
        <v>0.42829452352317987</v>
      </c>
      <c r="AH84" s="31"/>
      <c r="AI84" s="34" t="s">
        <v>83</v>
      </c>
      <c r="AJ84" s="31" t="s">
        <v>474</v>
      </c>
      <c r="AK84" s="31" t="s">
        <v>506</v>
      </c>
      <c r="AL84" s="30" t="b">
        <v>0</v>
      </c>
      <c r="AM84" s="26">
        <v>2.4999999999999998E-2</v>
      </c>
      <c r="AN84" s="26">
        <v>2.4999999999999998E-2</v>
      </c>
      <c r="AO84" s="26">
        <v>16.23685994768201</v>
      </c>
      <c r="AP84" s="26">
        <v>16.23685994768201</v>
      </c>
      <c r="AQ84" s="34">
        <v>16.23685994768201</v>
      </c>
      <c r="AR84" s="32">
        <v>0</v>
      </c>
      <c r="AS84" s="31"/>
      <c r="AT84" s="30" t="s">
        <v>476</v>
      </c>
      <c r="AU84" s="31" t="s">
        <v>477</v>
      </c>
      <c r="AV84" s="31" t="s">
        <v>477</v>
      </c>
      <c r="AW84" s="30" t="b">
        <v>0</v>
      </c>
      <c r="AX84" s="26" t="e">
        <v>#VALUE!</v>
      </c>
      <c r="AY84" s="26" t="e">
        <v>#VALUE!</v>
      </c>
      <c r="AZ84" s="26" t="e">
        <v>#VALUE!</v>
      </c>
      <c r="BA84" s="26" t="e">
        <v>#VALUE!</v>
      </c>
      <c r="BB84" s="30" t="s">
        <v>477</v>
      </c>
      <c r="BC84" s="31" t="s">
        <v>477</v>
      </c>
    </row>
    <row r="85" spans="1:55" ht="14.2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AB85" s="52"/>
      <c r="AC85" s="52"/>
      <c r="AD85" s="52"/>
      <c r="AE85" s="52"/>
      <c r="AM85" s="52"/>
      <c r="AN85" s="52"/>
      <c r="AO85" s="52"/>
      <c r="AP85" s="52"/>
      <c r="AQ85" s="52"/>
      <c r="AR85" s="52"/>
      <c r="AT85" s="52"/>
      <c r="AU85" s="52"/>
      <c r="AV85" s="52"/>
      <c r="AW85" s="52"/>
      <c r="AX85" s="52"/>
      <c r="AY85" s="52"/>
      <c r="AZ85" s="52"/>
      <c r="BA85" s="52"/>
    </row>
    <row r="86" spans="1:55" ht="15.75" customHeight="1">
      <c r="A86" s="20" t="s">
        <v>186</v>
      </c>
      <c r="B86" s="53" t="s">
        <v>187</v>
      </c>
      <c r="C86" s="53" t="s">
        <v>188</v>
      </c>
      <c r="D86" s="53" t="s">
        <v>189</v>
      </c>
      <c r="E86" s="53" t="s">
        <v>190</v>
      </c>
      <c r="F86" s="53" t="s">
        <v>191</v>
      </c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</row>
    <row r="87" spans="1:55" ht="15.75" customHeight="1">
      <c r="A87" s="54">
        <v>-0.2</v>
      </c>
      <c r="B87" s="55">
        <v>0.66</v>
      </c>
      <c r="C87" s="55">
        <v>3.77</v>
      </c>
      <c r="D87" s="55">
        <v>0.78</v>
      </c>
      <c r="E87" s="55">
        <v>0.69</v>
      </c>
      <c r="F87" s="55">
        <v>277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1:55" ht="15.75" customHeight="1">
      <c r="A88" s="56">
        <v>-0.17499999999999999</v>
      </c>
      <c r="B88" s="57">
        <v>0.7</v>
      </c>
      <c r="C88" s="57">
        <v>3.14</v>
      </c>
      <c r="D88" s="57">
        <v>0.81</v>
      </c>
      <c r="E88" s="57">
        <v>0.73</v>
      </c>
      <c r="F88" s="53">
        <v>214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</row>
    <row r="89" spans="1:55" ht="15.75" customHeight="1">
      <c r="A89" s="54">
        <v>-0.15</v>
      </c>
      <c r="B89" s="55">
        <v>0.74</v>
      </c>
      <c r="C89" s="55">
        <v>2.63</v>
      </c>
      <c r="D89" s="55">
        <v>0.84</v>
      </c>
      <c r="E89" s="55">
        <v>0.77</v>
      </c>
      <c r="F89" s="55">
        <v>163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1:55" ht="15.75" customHeight="1">
      <c r="A90" s="56">
        <v>-0.125</v>
      </c>
      <c r="B90" s="57">
        <v>0.79</v>
      </c>
      <c r="C90" s="57">
        <v>2.21</v>
      </c>
      <c r="D90" s="57">
        <v>0.87</v>
      </c>
      <c r="E90" s="57">
        <v>0.81</v>
      </c>
      <c r="F90" s="57">
        <v>121</v>
      </c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</row>
    <row r="91" spans="1:55" ht="15.75" customHeight="1">
      <c r="A91" s="54">
        <v>-0.1</v>
      </c>
      <c r="B91" s="55">
        <v>0.83</v>
      </c>
      <c r="C91" s="55">
        <v>1.87</v>
      </c>
      <c r="D91" s="55">
        <v>0.89</v>
      </c>
      <c r="E91" s="55">
        <v>0.85</v>
      </c>
      <c r="F91" s="55">
        <v>87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1:55" ht="15.75" customHeight="1">
      <c r="A92" s="56">
        <v>-7.4999999999999997E-2</v>
      </c>
      <c r="B92" s="57">
        <v>0.87</v>
      </c>
      <c r="C92" s="57">
        <v>1.59</v>
      </c>
      <c r="D92" s="57">
        <v>0.92</v>
      </c>
      <c r="E92" s="57">
        <v>0.89</v>
      </c>
      <c r="F92" s="57">
        <v>59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</row>
    <row r="93" spans="1:55" ht="15.75" customHeight="1">
      <c r="A93" s="54">
        <v>-0.05</v>
      </c>
      <c r="B93" s="55">
        <v>0.91</v>
      </c>
      <c r="C93" s="55">
        <v>1.36</v>
      </c>
      <c r="D93" s="55">
        <v>0.95</v>
      </c>
      <c r="E93" s="55">
        <v>0.92</v>
      </c>
      <c r="F93" s="55">
        <v>38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15.75" customHeight="1">
      <c r="A94" s="56">
        <v>-2.5000000000000001E-2</v>
      </c>
      <c r="B94" s="57">
        <v>0.96</v>
      </c>
      <c r="C94" s="57">
        <v>1.1599999999999999</v>
      </c>
      <c r="D94" s="57">
        <v>0.97</v>
      </c>
      <c r="E94" s="57">
        <v>0.96</v>
      </c>
      <c r="F94" s="57">
        <v>16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</row>
    <row r="95" spans="1:55" ht="15.75" customHeight="1">
      <c r="A95" s="54">
        <v>0</v>
      </c>
      <c r="B95" s="55">
        <v>1</v>
      </c>
      <c r="C95" s="55">
        <v>1</v>
      </c>
      <c r="D95" s="55">
        <v>1</v>
      </c>
      <c r="E95" s="55">
        <v>1</v>
      </c>
      <c r="F95" s="55">
        <v>1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15.75" customHeight="1">
      <c r="A96" s="56">
        <v>2.5000000000000001E-2</v>
      </c>
      <c r="B96" s="57">
        <v>1.04</v>
      </c>
      <c r="C96" s="57">
        <v>0.86</v>
      </c>
      <c r="D96" s="57">
        <v>1.03</v>
      </c>
      <c r="E96" s="57">
        <v>1.04</v>
      </c>
      <c r="F96" s="57">
        <v>-13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</row>
    <row r="97" spans="1:55" ht="15.75" customHeight="1">
      <c r="A97" s="54">
        <v>0.05</v>
      </c>
      <c r="B97" s="55">
        <v>1.0900000000000001</v>
      </c>
      <c r="C97" s="55">
        <v>0.74</v>
      </c>
      <c r="D97" s="55">
        <v>1.05</v>
      </c>
      <c r="E97" s="55">
        <v>1.07</v>
      </c>
      <c r="F97" s="55">
        <v>-25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15.75" customHeight="1">
      <c r="A98" s="56">
        <v>7.4999999999999997E-2</v>
      </c>
      <c r="B98" s="57">
        <v>1.1299999999999999</v>
      </c>
      <c r="C98" s="57">
        <v>0.65</v>
      </c>
      <c r="D98" s="57">
        <v>1.08</v>
      </c>
      <c r="E98" s="57">
        <v>1.1100000000000001</v>
      </c>
      <c r="F98" s="57">
        <v>-35</v>
      </c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</row>
    <row r="99" spans="1:55" ht="15.75" customHeight="1">
      <c r="A99" s="54">
        <v>0.1</v>
      </c>
      <c r="B99" s="55">
        <v>1.18</v>
      </c>
      <c r="C99" s="55">
        <v>0.56999999999999995</v>
      </c>
      <c r="D99" s="55">
        <v>1.1000000000000001</v>
      </c>
      <c r="E99" s="55">
        <v>1.1399999999999999</v>
      </c>
      <c r="F99" s="55">
        <v>-43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5.75" customHeight="1">
      <c r="A100" s="56">
        <v>0.125</v>
      </c>
      <c r="B100" s="57">
        <v>1.22</v>
      </c>
      <c r="C100" s="57">
        <v>0.5</v>
      </c>
      <c r="D100" s="57">
        <v>1.1200000000000001</v>
      </c>
      <c r="E100" s="57">
        <v>1.18</v>
      </c>
      <c r="F100" s="57">
        <v>-50</v>
      </c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</row>
    <row r="101" spans="1:55" ht="15.75" customHeight="1">
      <c r="A101" s="54">
        <v>0.15</v>
      </c>
      <c r="B101" s="55">
        <v>1.26</v>
      </c>
      <c r="C101" s="55">
        <v>0.44</v>
      </c>
      <c r="D101" s="55">
        <v>1.1499999999999999</v>
      </c>
      <c r="E101" s="55">
        <v>1.21</v>
      </c>
      <c r="F101" s="55">
        <v>-56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15.75" customHeight="1">
      <c r="A102" s="56">
        <v>0.17499999999999999</v>
      </c>
      <c r="B102" s="57">
        <v>1.31</v>
      </c>
      <c r="C102" s="57">
        <v>0.38</v>
      </c>
      <c r="D102" s="57">
        <v>1.17</v>
      </c>
      <c r="E102" s="57">
        <v>1.24</v>
      </c>
      <c r="F102" s="57">
        <v>-62</v>
      </c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</row>
    <row r="103" spans="1:55" ht="15.75" customHeight="1">
      <c r="A103" s="58">
        <v>0.2</v>
      </c>
      <c r="B103" s="55">
        <v>1.35</v>
      </c>
      <c r="C103" s="55">
        <v>0.34</v>
      </c>
      <c r="D103" s="55">
        <v>1.19</v>
      </c>
      <c r="E103" s="55">
        <v>1.28</v>
      </c>
      <c r="F103" s="55">
        <v>-66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14.2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AB104" s="52"/>
      <c r="AC104" s="52"/>
      <c r="AD104" s="52"/>
      <c r="AE104" s="52"/>
      <c r="AM104" s="52"/>
      <c r="AN104" s="52"/>
      <c r="AO104" s="52"/>
      <c r="AP104" s="52"/>
      <c r="AQ104" s="52"/>
      <c r="AR104" s="52"/>
      <c r="AT104" s="52"/>
      <c r="AU104" s="52"/>
      <c r="AV104" s="52"/>
      <c r="AW104" s="52"/>
      <c r="AX104" s="52"/>
      <c r="AY104" s="52"/>
      <c r="AZ104" s="52"/>
      <c r="BA104" s="52"/>
    </row>
    <row r="105" spans="1:55" ht="14.2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AB105" s="52"/>
      <c r="AC105" s="52"/>
      <c r="AD105" s="52"/>
      <c r="AE105" s="52"/>
      <c r="AM105" s="52"/>
      <c r="AN105" s="52"/>
      <c r="AO105" s="52"/>
      <c r="AP105" s="52"/>
      <c r="AQ105" s="52"/>
      <c r="AR105" s="52"/>
      <c r="AT105" s="52"/>
      <c r="AU105" s="52"/>
      <c r="AV105" s="52"/>
      <c r="AW105" s="52"/>
      <c r="AX105" s="52"/>
      <c r="AY105" s="52"/>
      <c r="AZ105" s="52"/>
      <c r="BA105" s="52"/>
    </row>
    <row r="106" spans="1:55" ht="14.2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AB106" s="52"/>
      <c r="AC106" s="52"/>
      <c r="AD106" s="52"/>
      <c r="AE106" s="52"/>
      <c r="AM106" s="52"/>
      <c r="AN106" s="52"/>
      <c r="AO106" s="52"/>
      <c r="AP106" s="52"/>
      <c r="AQ106" s="52"/>
      <c r="AR106" s="52"/>
      <c r="AT106" s="52"/>
      <c r="AU106" s="52"/>
      <c r="AV106" s="52"/>
      <c r="AW106" s="52"/>
      <c r="AX106" s="52"/>
      <c r="AY106" s="52"/>
      <c r="AZ106" s="52"/>
      <c r="BA106" s="52"/>
    </row>
    <row r="107" spans="1:55" ht="14.2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AB107" s="52"/>
      <c r="AC107" s="52"/>
      <c r="AD107" s="52"/>
      <c r="AE107" s="52"/>
      <c r="AM107" s="52"/>
      <c r="AN107" s="52"/>
      <c r="AO107" s="52"/>
      <c r="AP107" s="52"/>
      <c r="AQ107" s="52"/>
      <c r="AR107" s="52"/>
      <c r="AT107" s="52"/>
      <c r="AU107" s="52"/>
      <c r="AV107" s="52"/>
      <c r="AW107" s="52"/>
      <c r="AX107" s="52"/>
      <c r="AY107" s="52"/>
      <c r="AZ107" s="52"/>
      <c r="BA107" s="52"/>
    </row>
    <row r="108" spans="1:55" ht="14.2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AB108" s="52"/>
      <c r="AC108" s="52"/>
      <c r="AD108" s="52"/>
      <c r="AE108" s="52"/>
      <c r="AM108" s="52"/>
      <c r="AN108" s="52"/>
      <c r="AO108" s="52"/>
      <c r="AP108" s="52"/>
      <c r="AQ108" s="52"/>
      <c r="AR108" s="52"/>
      <c r="AT108" s="52"/>
      <c r="AU108" s="52"/>
      <c r="AV108" s="52"/>
      <c r="AW108" s="52"/>
      <c r="AX108" s="52"/>
      <c r="AY108" s="52"/>
      <c r="AZ108" s="52"/>
      <c r="BA108" s="52"/>
    </row>
    <row r="109" spans="1:55" ht="14.2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AB109" s="52"/>
      <c r="AC109" s="52"/>
      <c r="AD109" s="52"/>
      <c r="AE109" s="52"/>
      <c r="AM109" s="52"/>
      <c r="AN109" s="52"/>
      <c r="AO109" s="52"/>
      <c r="AP109" s="52"/>
      <c r="AQ109" s="52"/>
      <c r="AR109" s="52"/>
      <c r="AT109" s="52"/>
      <c r="AU109" s="52"/>
      <c r="AV109" s="52"/>
      <c r="AW109" s="52"/>
      <c r="AX109" s="52"/>
      <c r="AY109" s="52"/>
      <c r="AZ109" s="52"/>
      <c r="BA109" s="52"/>
    </row>
    <row r="110" spans="1:55" ht="14.2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AB110" s="52"/>
      <c r="AC110" s="52"/>
      <c r="AD110" s="52"/>
      <c r="AE110" s="52"/>
      <c r="AM110" s="52"/>
      <c r="AN110" s="52"/>
      <c r="AO110" s="52"/>
      <c r="AP110" s="52"/>
      <c r="AQ110" s="52"/>
      <c r="AR110" s="52"/>
      <c r="AT110" s="52"/>
      <c r="AU110" s="52"/>
      <c r="AV110" s="52"/>
      <c r="AW110" s="52"/>
      <c r="AX110" s="52"/>
      <c r="AY110" s="52"/>
      <c r="AZ110" s="52"/>
      <c r="BA110" s="52"/>
    </row>
    <row r="111" spans="1:55" ht="14.2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AB111" s="52"/>
      <c r="AC111" s="52"/>
      <c r="AD111" s="52"/>
      <c r="AE111" s="52"/>
      <c r="AM111" s="52"/>
      <c r="AN111" s="52"/>
      <c r="AO111" s="52"/>
      <c r="AP111" s="52"/>
      <c r="AQ111" s="52"/>
      <c r="AR111" s="52"/>
      <c r="AT111" s="52"/>
      <c r="AU111" s="52"/>
      <c r="AV111" s="52"/>
      <c r="AW111" s="52"/>
      <c r="AX111" s="52"/>
      <c r="AY111" s="52"/>
      <c r="AZ111" s="52"/>
      <c r="BA111" s="52"/>
    </row>
    <row r="112" spans="1:55" ht="14.2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AB112" s="52"/>
      <c r="AC112" s="52"/>
      <c r="AD112" s="52"/>
      <c r="AE112" s="52"/>
      <c r="AM112" s="52"/>
      <c r="AN112" s="52"/>
      <c r="AO112" s="52"/>
      <c r="AP112" s="52"/>
      <c r="AQ112" s="52"/>
      <c r="AR112" s="52"/>
      <c r="AT112" s="52"/>
      <c r="AU112" s="52"/>
      <c r="AV112" s="52"/>
      <c r="AW112" s="52"/>
      <c r="AX112" s="52"/>
      <c r="AY112" s="52"/>
      <c r="AZ112" s="52"/>
      <c r="BA112" s="52"/>
    </row>
    <row r="113" spans="1:53" ht="14.2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AB113" s="52"/>
      <c r="AC113" s="52"/>
      <c r="AD113" s="52"/>
      <c r="AE113" s="52"/>
      <c r="AM113" s="52"/>
      <c r="AN113" s="52"/>
      <c r="AO113" s="52"/>
      <c r="AP113" s="52"/>
      <c r="AQ113" s="52"/>
      <c r="AR113" s="52"/>
      <c r="AT113" s="52"/>
      <c r="AU113" s="52"/>
      <c r="AV113" s="52"/>
      <c r="AW113" s="52"/>
      <c r="AX113" s="52"/>
      <c r="AY113" s="52"/>
      <c r="AZ113" s="52"/>
      <c r="BA113" s="52"/>
    </row>
    <row r="114" spans="1:53" ht="14.2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AB114" s="52"/>
      <c r="AC114" s="52"/>
      <c r="AD114" s="52"/>
      <c r="AE114" s="52"/>
      <c r="AM114" s="52"/>
      <c r="AN114" s="52"/>
      <c r="AO114" s="52"/>
      <c r="AP114" s="52"/>
      <c r="AQ114" s="52"/>
      <c r="AR114" s="52"/>
      <c r="AT114" s="52"/>
      <c r="AU114" s="52"/>
      <c r="AV114" s="52"/>
      <c r="AW114" s="52"/>
      <c r="AX114" s="52"/>
      <c r="AY114" s="52"/>
      <c r="AZ114" s="52"/>
      <c r="BA114" s="52"/>
    </row>
    <row r="115" spans="1:53" ht="14.2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AB115" s="52"/>
      <c r="AC115" s="52"/>
      <c r="AD115" s="52"/>
      <c r="AE115" s="52"/>
      <c r="AM115" s="52"/>
      <c r="AN115" s="52"/>
      <c r="AO115" s="52"/>
      <c r="AP115" s="52"/>
      <c r="AQ115" s="52"/>
      <c r="AR115" s="52"/>
      <c r="AT115" s="52"/>
      <c r="AU115" s="52"/>
      <c r="AV115" s="52"/>
      <c r="AW115" s="52"/>
      <c r="AX115" s="52"/>
      <c r="AY115" s="52"/>
      <c r="AZ115" s="52"/>
      <c r="BA115" s="52"/>
    </row>
    <row r="116" spans="1:53" ht="14.2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AB116" s="52"/>
      <c r="AC116" s="52"/>
      <c r="AD116" s="52"/>
      <c r="AE116" s="52"/>
      <c r="AM116" s="52"/>
      <c r="AN116" s="52"/>
      <c r="AO116" s="52"/>
      <c r="AP116" s="52"/>
      <c r="AQ116" s="52"/>
      <c r="AR116" s="52"/>
      <c r="AT116" s="52"/>
      <c r="AU116" s="52"/>
      <c r="AV116" s="52"/>
      <c r="AW116" s="52"/>
      <c r="AX116" s="52"/>
      <c r="AY116" s="52"/>
      <c r="AZ116" s="52"/>
      <c r="BA116" s="52"/>
    </row>
    <row r="117" spans="1:53" ht="14.2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AB117" s="52"/>
      <c r="AC117" s="52"/>
      <c r="AD117" s="52"/>
      <c r="AE117" s="52"/>
      <c r="AM117" s="52"/>
      <c r="AN117" s="52"/>
      <c r="AO117" s="52"/>
      <c r="AP117" s="52"/>
      <c r="AQ117" s="52"/>
      <c r="AR117" s="52"/>
      <c r="AT117" s="52"/>
      <c r="AU117" s="52"/>
      <c r="AV117" s="52"/>
      <c r="AW117" s="52"/>
      <c r="AX117" s="52"/>
      <c r="AY117" s="52"/>
      <c r="AZ117" s="52"/>
      <c r="BA117" s="52"/>
    </row>
    <row r="118" spans="1:53" ht="14.2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AB118" s="52"/>
      <c r="AC118" s="52"/>
      <c r="AD118" s="52"/>
      <c r="AE118" s="52"/>
      <c r="AM118" s="52"/>
      <c r="AN118" s="52"/>
      <c r="AO118" s="52"/>
      <c r="AP118" s="52"/>
      <c r="AQ118" s="52"/>
      <c r="AR118" s="52"/>
      <c r="AT118" s="52"/>
      <c r="AU118" s="52"/>
      <c r="AV118" s="52"/>
      <c r="AW118" s="52"/>
      <c r="AX118" s="52"/>
      <c r="AY118" s="52"/>
      <c r="AZ118" s="52"/>
      <c r="BA118" s="52"/>
    </row>
    <row r="119" spans="1:53" ht="14.2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AB119" s="52"/>
      <c r="AC119" s="52"/>
      <c r="AD119" s="52"/>
      <c r="AE119" s="52"/>
      <c r="AM119" s="52"/>
      <c r="AN119" s="52"/>
      <c r="AO119" s="52"/>
      <c r="AP119" s="52"/>
      <c r="AQ119" s="52"/>
      <c r="AR119" s="52"/>
      <c r="AT119" s="52"/>
      <c r="AU119" s="52"/>
      <c r="AV119" s="52"/>
      <c r="AW119" s="52"/>
      <c r="AX119" s="52"/>
      <c r="AY119" s="52"/>
      <c r="AZ119" s="52"/>
      <c r="BA119" s="52"/>
    </row>
    <row r="120" spans="1:53" ht="14.2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AB120" s="52"/>
      <c r="AC120" s="52"/>
      <c r="AD120" s="52"/>
      <c r="AE120" s="52"/>
      <c r="AM120" s="52"/>
      <c r="AN120" s="52"/>
      <c r="AO120" s="52"/>
      <c r="AP120" s="52"/>
      <c r="AQ120" s="52"/>
      <c r="AR120" s="52"/>
      <c r="AT120" s="52"/>
      <c r="AU120" s="52"/>
      <c r="AV120" s="52"/>
      <c r="AW120" s="52"/>
      <c r="AX120" s="52"/>
      <c r="AY120" s="52"/>
      <c r="AZ120" s="52"/>
      <c r="BA120" s="52"/>
    </row>
    <row r="121" spans="1:53" ht="14.2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AB121" s="52"/>
      <c r="AC121" s="52"/>
      <c r="AD121" s="52"/>
      <c r="AE121" s="52"/>
      <c r="AM121" s="52"/>
      <c r="AN121" s="52"/>
      <c r="AO121" s="52"/>
      <c r="AP121" s="52"/>
      <c r="AQ121" s="52"/>
      <c r="AR121" s="52"/>
      <c r="AT121" s="52"/>
      <c r="AU121" s="52"/>
      <c r="AV121" s="52"/>
      <c r="AW121" s="52"/>
      <c r="AX121" s="52"/>
      <c r="AY121" s="52"/>
      <c r="AZ121" s="52"/>
      <c r="BA121" s="52"/>
    </row>
    <row r="122" spans="1:53" ht="14.2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AB122" s="52"/>
      <c r="AC122" s="52"/>
      <c r="AD122" s="52"/>
      <c r="AE122" s="52"/>
      <c r="AM122" s="52"/>
      <c r="AN122" s="52"/>
      <c r="AO122" s="52"/>
      <c r="AP122" s="52"/>
      <c r="AQ122" s="52"/>
      <c r="AR122" s="52"/>
      <c r="AT122" s="52"/>
      <c r="AU122" s="52"/>
      <c r="AV122" s="52"/>
      <c r="AW122" s="52"/>
      <c r="AX122" s="52"/>
      <c r="AY122" s="52"/>
      <c r="AZ122" s="52"/>
      <c r="BA122" s="52"/>
    </row>
    <row r="123" spans="1:53" ht="14.2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AB123" s="52"/>
      <c r="AC123" s="52"/>
      <c r="AD123" s="52"/>
      <c r="AE123" s="52"/>
      <c r="AM123" s="52"/>
      <c r="AN123" s="52"/>
      <c r="AO123" s="52"/>
      <c r="AP123" s="52"/>
      <c r="AQ123" s="52"/>
      <c r="AR123" s="52"/>
      <c r="AT123" s="52"/>
      <c r="AU123" s="52"/>
      <c r="AV123" s="52"/>
      <c r="AW123" s="52"/>
      <c r="AX123" s="52"/>
      <c r="AY123" s="52"/>
      <c r="AZ123" s="52"/>
      <c r="BA123" s="52"/>
    </row>
    <row r="124" spans="1:53" ht="14.2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AB124" s="52"/>
      <c r="AC124" s="52"/>
      <c r="AD124" s="52"/>
      <c r="AE124" s="52"/>
      <c r="AM124" s="52"/>
      <c r="AN124" s="52"/>
      <c r="AO124" s="52"/>
      <c r="AP124" s="52"/>
      <c r="AQ124" s="52"/>
      <c r="AR124" s="52"/>
      <c r="AT124" s="52"/>
      <c r="AU124" s="52"/>
      <c r="AV124" s="52"/>
      <c r="AW124" s="52"/>
      <c r="AX124" s="52"/>
      <c r="AY124" s="52"/>
      <c r="AZ124" s="52"/>
      <c r="BA124" s="52"/>
    </row>
    <row r="125" spans="1:53" ht="14.2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AB125" s="52"/>
      <c r="AC125" s="52"/>
      <c r="AD125" s="52"/>
      <c r="AE125" s="52"/>
      <c r="AM125" s="52"/>
      <c r="AN125" s="52"/>
      <c r="AO125" s="52"/>
      <c r="AP125" s="52"/>
      <c r="AQ125" s="52"/>
      <c r="AR125" s="52"/>
      <c r="AT125" s="52"/>
      <c r="AU125" s="52"/>
      <c r="AV125" s="52"/>
      <c r="AW125" s="52"/>
      <c r="AX125" s="52"/>
      <c r="AY125" s="52"/>
      <c r="AZ125" s="52"/>
      <c r="BA125" s="52"/>
    </row>
    <row r="126" spans="1:53" ht="14.2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AB126" s="52"/>
      <c r="AC126" s="52"/>
      <c r="AD126" s="52"/>
      <c r="AE126" s="52"/>
      <c r="AM126" s="52"/>
      <c r="AN126" s="52"/>
      <c r="AO126" s="52"/>
      <c r="AP126" s="52"/>
      <c r="AQ126" s="52"/>
      <c r="AR126" s="52"/>
      <c r="AT126" s="52"/>
      <c r="AU126" s="52"/>
      <c r="AV126" s="52"/>
      <c r="AW126" s="52"/>
      <c r="AX126" s="52"/>
      <c r="AY126" s="52"/>
      <c r="AZ126" s="52"/>
      <c r="BA126" s="52"/>
    </row>
    <row r="127" spans="1:53" ht="14.2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AB127" s="52"/>
      <c r="AC127" s="52"/>
      <c r="AD127" s="52"/>
      <c r="AE127" s="52"/>
      <c r="AM127" s="52"/>
      <c r="AN127" s="52"/>
      <c r="AO127" s="52"/>
      <c r="AP127" s="52"/>
      <c r="AQ127" s="52"/>
      <c r="AR127" s="52"/>
      <c r="AT127" s="52"/>
      <c r="AU127" s="52"/>
      <c r="AV127" s="52"/>
      <c r="AW127" s="52"/>
      <c r="AX127" s="52"/>
      <c r="AY127" s="52"/>
      <c r="AZ127" s="52"/>
      <c r="BA127" s="52"/>
    </row>
    <row r="128" spans="1:53" ht="14.2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AB128" s="52"/>
      <c r="AC128" s="52"/>
      <c r="AD128" s="52"/>
      <c r="AE128" s="52"/>
      <c r="AM128" s="52"/>
      <c r="AN128" s="52"/>
      <c r="AO128" s="52"/>
      <c r="AP128" s="52"/>
      <c r="AQ128" s="52"/>
      <c r="AR128" s="52"/>
      <c r="AT128" s="52"/>
      <c r="AU128" s="52"/>
      <c r="AV128" s="52"/>
      <c r="AW128" s="52"/>
      <c r="AX128" s="52"/>
      <c r="AY128" s="52"/>
      <c r="AZ128" s="52"/>
      <c r="BA128" s="52"/>
    </row>
    <row r="129" spans="1:53" ht="14.2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AB129" s="52"/>
      <c r="AC129" s="52"/>
      <c r="AD129" s="52"/>
      <c r="AE129" s="52"/>
      <c r="AM129" s="52"/>
      <c r="AN129" s="52"/>
      <c r="AO129" s="52"/>
      <c r="AP129" s="52"/>
      <c r="AQ129" s="52"/>
      <c r="AR129" s="52"/>
      <c r="AT129" s="52"/>
      <c r="AU129" s="52"/>
      <c r="AV129" s="52"/>
      <c r="AW129" s="52"/>
      <c r="AX129" s="52"/>
      <c r="AY129" s="52"/>
      <c r="AZ129" s="52"/>
      <c r="BA129" s="52"/>
    </row>
    <row r="130" spans="1:53" ht="14.2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AB130" s="52"/>
      <c r="AC130" s="52"/>
      <c r="AD130" s="52"/>
      <c r="AE130" s="52"/>
      <c r="AM130" s="52"/>
      <c r="AN130" s="52"/>
      <c r="AO130" s="52"/>
      <c r="AP130" s="52"/>
      <c r="AQ130" s="52"/>
      <c r="AR130" s="52"/>
      <c r="AT130" s="52"/>
      <c r="AU130" s="52"/>
      <c r="AV130" s="52"/>
      <c r="AW130" s="52"/>
      <c r="AX130" s="52"/>
      <c r="AY130" s="52"/>
      <c r="AZ130" s="52"/>
      <c r="BA130" s="52"/>
    </row>
    <row r="131" spans="1:53" ht="14.2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AB131" s="52"/>
      <c r="AC131" s="52"/>
      <c r="AD131" s="52"/>
      <c r="AE131" s="52"/>
      <c r="AM131" s="52"/>
      <c r="AN131" s="52"/>
      <c r="AO131" s="52"/>
      <c r="AP131" s="52"/>
      <c r="AQ131" s="52"/>
      <c r="AR131" s="52"/>
      <c r="AT131" s="52"/>
      <c r="AU131" s="52"/>
      <c r="AV131" s="52"/>
      <c r="AW131" s="52"/>
      <c r="AX131" s="52"/>
      <c r="AY131" s="52"/>
      <c r="AZ131" s="52"/>
      <c r="BA131" s="52"/>
    </row>
    <row r="132" spans="1:53" ht="14.2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AB132" s="52"/>
      <c r="AC132" s="52"/>
      <c r="AD132" s="52"/>
      <c r="AE132" s="52"/>
      <c r="AM132" s="52"/>
      <c r="AN132" s="52"/>
      <c r="AO132" s="52"/>
      <c r="AP132" s="52"/>
      <c r="AQ132" s="52"/>
      <c r="AR132" s="52"/>
      <c r="AT132" s="52"/>
      <c r="AU132" s="52"/>
      <c r="AV132" s="52"/>
      <c r="AW132" s="52"/>
      <c r="AX132" s="52"/>
      <c r="AY132" s="52"/>
      <c r="AZ132" s="52"/>
      <c r="BA132" s="52"/>
    </row>
    <row r="133" spans="1:53" ht="14.2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AB133" s="52"/>
      <c r="AC133" s="52"/>
      <c r="AD133" s="52"/>
      <c r="AE133" s="52"/>
      <c r="AM133" s="52"/>
      <c r="AN133" s="52"/>
      <c r="AO133" s="52"/>
      <c r="AP133" s="52"/>
      <c r="AQ133" s="52"/>
      <c r="AR133" s="52"/>
      <c r="AT133" s="52"/>
      <c r="AU133" s="52"/>
      <c r="AV133" s="52"/>
      <c r="AW133" s="52"/>
      <c r="AX133" s="52"/>
      <c r="AY133" s="52"/>
      <c r="AZ133" s="52"/>
      <c r="BA133" s="52"/>
    </row>
    <row r="134" spans="1:53" ht="14.2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AB134" s="52"/>
      <c r="AC134" s="52"/>
      <c r="AD134" s="52"/>
      <c r="AE134" s="52"/>
      <c r="AM134" s="52"/>
      <c r="AN134" s="52"/>
      <c r="AO134" s="52"/>
      <c r="AP134" s="52"/>
      <c r="AQ134" s="52"/>
      <c r="AR134" s="52"/>
      <c r="AT134" s="52"/>
      <c r="AU134" s="52"/>
      <c r="AV134" s="52"/>
      <c r="AW134" s="52"/>
      <c r="AX134" s="52"/>
      <c r="AY134" s="52"/>
      <c r="AZ134" s="52"/>
      <c r="BA134" s="52"/>
    </row>
    <row r="135" spans="1:53" ht="14.2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AB135" s="52"/>
      <c r="AC135" s="52"/>
      <c r="AD135" s="52"/>
      <c r="AE135" s="52"/>
      <c r="AM135" s="52"/>
      <c r="AN135" s="52"/>
      <c r="AO135" s="52"/>
      <c r="AP135" s="52"/>
      <c r="AQ135" s="52"/>
      <c r="AR135" s="52"/>
      <c r="AT135" s="52"/>
      <c r="AU135" s="52"/>
      <c r="AV135" s="52"/>
      <c r="AW135" s="52"/>
      <c r="AX135" s="52"/>
      <c r="AY135" s="52"/>
      <c r="AZ135" s="52"/>
      <c r="BA135" s="52"/>
    </row>
    <row r="136" spans="1:53" ht="14.2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AB136" s="52"/>
      <c r="AC136" s="52"/>
      <c r="AD136" s="52"/>
      <c r="AE136" s="52"/>
      <c r="AM136" s="52"/>
      <c r="AN136" s="52"/>
      <c r="AO136" s="52"/>
      <c r="AP136" s="52"/>
      <c r="AQ136" s="52"/>
      <c r="AR136" s="52"/>
      <c r="AT136" s="52"/>
      <c r="AU136" s="52"/>
      <c r="AV136" s="52"/>
      <c r="AW136" s="52"/>
      <c r="AX136" s="52"/>
      <c r="AY136" s="52"/>
      <c r="AZ136" s="52"/>
      <c r="BA136" s="52"/>
    </row>
    <row r="137" spans="1:53" ht="14.2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AB137" s="52"/>
      <c r="AC137" s="52"/>
      <c r="AD137" s="52"/>
      <c r="AE137" s="52"/>
      <c r="AM137" s="52"/>
      <c r="AN137" s="52"/>
      <c r="AO137" s="52"/>
      <c r="AP137" s="52"/>
      <c r="AQ137" s="52"/>
      <c r="AR137" s="52"/>
      <c r="AT137" s="52"/>
      <c r="AU137" s="52"/>
      <c r="AV137" s="52"/>
      <c r="AW137" s="52"/>
      <c r="AX137" s="52"/>
      <c r="AY137" s="52"/>
      <c r="AZ137" s="52"/>
      <c r="BA137" s="52"/>
    </row>
    <row r="138" spans="1:53" ht="14.2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AB138" s="52"/>
      <c r="AC138" s="52"/>
      <c r="AD138" s="52"/>
      <c r="AE138" s="52"/>
      <c r="AM138" s="52"/>
      <c r="AN138" s="52"/>
      <c r="AO138" s="52"/>
      <c r="AP138" s="52"/>
      <c r="AQ138" s="52"/>
      <c r="AR138" s="52"/>
      <c r="AT138" s="52"/>
      <c r="AU138" s="52"/>
      <c r="AV138" s="52"/>
      <c r="AW138" s="52"/>
      <c r="AX138" s="52"/>
      <c r="AY138" s="52"/>
      <c r="AZ138" s="52"/>
      <c r="BA138" s="52"/>
    </row>
    <row r="139" spans="1:53" ht="14.2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AB139" s="52"/>
      <c r="AC139" s="52"/>
      <c r="AD139" s="52"/>
      <c r="AE139" s="52"/>
      <c r="AM139" s="52"/>
      <c r="AN139" s="52"/>
      <c r="AO139" s="52"/>
      <c r="AP139" s="52"/>
      <c r="AQ139" s="52"/>
      <c r="AR139" s="52"/>
      <c r="AT139" s="52"/>
      <c r="AU139" s="52"/>
      <c r="AV139" s="52"/>
      <c r="AW139" s="52"/>
      <c r="AX139" s="52"/>
      <c r="AY139" s="52"/>
      <c r="AZ139" s="52"/>
      <c r="BA139" s="52"/>
    </row>
    <row r="140" spans="1:53" ht="14.2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AB140" s="52"/>
      <c r="AC140" s="52"/>
      <c r="AD140" s="52"/>
      <c r="AE140" s="52"/>
      <c r="AM140" s="52"/>
      <c r="AN140" s="52"/>
      <c r="AO140" s="52"/>
      <c r="AP140" s="52"/>
      <c r="AQ140" s="52"/>
      <c r="AR140" s="52"/>
      <c r="AT140" s="52"/>
      <c r="AU140" s="52"/>
      <c r="AV140" s="52"/>
      <c r="AW140" s="52"/>
      <c r="AX140" s="52"/>
      <c r="AY140" s="52"/>
      <c r="AZ140" s="52"/>
      <c r="BA140" s="52"/>
    </row>
    <row r="141" spans="1:53" ht="14.2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AB141" s="52"/>
      <c r="AC141" s="52"/>
      <c r="AD141" s="52"/>
      <c r="AE141" s="52"/>
      <c r="AM141" s="52"/>
      <c r="AN141" s="52"/>
      <c r="AO141" s="52"/>
      <c r="AP141" s="52"/>
      <c r="AQ141" s="52"/>
      <c r="AR141" s="52"/>
      <c r="AT141" s="52"/>
      <c r="AU141" s="52"/>
      <c r="AV141" s="52"/>
      <c r="AW141" s="52"/>
      <c r="AX141" s="52"/>
      <c r="AY141" s="52"/>
      <c r="AZ141" s="52"/>
      <c r="BA141" s="52"/>
    </row>
    <row r="142" spans="1:53" ht="14.2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AB142" s="52"/>
      <c r="AC142" s="52"/>
      <c r="AD142" s="52"/>
      <c r="AE142" s="52"/>
      <c r="AM142" s="52"/>
      <c r="AN142" s="52"/>
      <c r="AO142" s="52"/>
      <c r="AP142" s="52"/>
      <c r="AQ142" s="52"/>
      <c r="AR142" s="52"/>
      <c r="AT142" s="52"/>
      <c r="AU142" s="52"/>
      <c r="AV142" s="52"/>
      <c r="AW142" s="52"/>
      <c r="AX142" s="52"/>
      <c r="AY142" s="52"/>
      <c r="AZ142" s="52"/>
      <c r="BA142" s="52"/>
    </row>
    <row r="143" spans="1:53" ht="14.2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AB143" s="52"/>
      <c r="AC143" s="52"/>
      <c r="AD143" s="52"/>
      <c r="AE143" s="52"/>
      <c r="AM143" s="52"/>
      <c r="AN143" s="52"/>
      <c r="AO143" s="52"/>
      <c r="AP143" s="52"/>
      <c r="AQ143" s="52"/>
      <c r="AR143" s="52"/>
      <c r="AT143" s="52"/>
      <c r="AU143" s="52"/>
      <c r="AV143" s="52"/>
      <c r="AW143" s="52"/>
      <c r="AX143" s="52"/>
      <c r="AY143" s="52"/>
      <c r="AZ143" s="52"/>
      <c r="BA143" s="52"/>
    </row>
    <row r="144" spans="1:53" ht="14.2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AB144" s="52"/>
      <c r="AC144" s="52"/>
      <c r="AD144" s="52"/>
      <c r="AE144" s="52"/>
      <c r="AM144" s="52"/>
      <c r="AN144" s="52"/>
      <c r="AO144" s="52"/>
      <c r="AP144" s="52"/>
      <c r="AQ144" s="52"/>
      <c r="AR144" s="52"/>
      <c r="AT144" s="52"/>
      <c r="AU144" s="52"/>
      <c r="AV144" s="52"/>
      <c r="AW144" s="52"/>
      <c r="AX144" s="52"/>
      <c r="AY144" s="52"/>
      <c r="AZ144" s="52"/>
      <c r="BA144" s="52"/>
    </row>
    <row r="145" spans="1:53" ht="14.2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AB145" s="52"/>
      <c r="AC145" s="52"/>
      <c r="AD145" s="52"/>
      <c r="AE145" s="52"/>
      <c r="AM145" s="52"/>
      <c r="AN145" s="52"/>
      <c r="AO145" s="52"/>
      <c r="AP145" s="52"/>
      <c r="AQ145" s="52"/>
      <c r="AR145" s="52"/>
      <c r="AT145" s="52"/>
      <c r="AU145" s="52"/>
      <c r="AV145" s="52"/>
      <c r="AW145" s="52"/>
      <c r="AX145" s="52"/>
      <c r="AY145" s="52"/>
      <c r="AZ145" s="52"/>
      <c r="BA145" s="52"/>
    </row>
    <row r="146" spans="1:53" ht="14.2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AB146" s="52"/>
      <c r="AC146" s="52"/>
      <c r="AD146" s="52"/>
      <c r="AE146" s="52"/>
      <c r="AM146" s="52"/>
      <c r="AN146" s="52"/>
      <c r="AO146" s="52"/>
      <c r="AP146" s="52"/>
      <c r="AQ146" s="52"/>
      <c r="AR146" s="52"/>
      <c r="AT146" s="52"/>
      <c r="AU146" s="52"/>
      <c r="AV146" s="52"/>
      <c r="AW146" s="52"/>
      <c r="AX146" s="52"/>
      <c r="AY146" s="52"/>
      <c r="AZ146" s="52"/>
      <c r="BA146" s="52"/>
    </row>
    <row r="147" spans="1:53" ht="14.2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AB147" s="52"/>
      <c r="AC147" s="52"/>
      <c r="AD147" s="52"/>
      <c r="AE147" s="52"/>
      <c r="AM147" s="52"/>
      <c r="AN147" s="52"/>
      <c r="AO147" s="52"/>
      <c r="AP147" s="52"/>
      <c r="AQ147" s="52"/>
      <c r="AR147" s="52"/>
      <c r="AT147" s="52"/>
      <c r="AU147" s="52"/>
      <c r="AV147" s="52"/>
      <c r="AW147" s="52"/>
      <c r="AX147" s="52"/>
      <c r="AY147" s="52"/>
      <c r="AZ147" s="52"/>
      <c r="BA147" s="52"/>
    </row>
    <row r="148" spans="1:53" ht="14.2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AB148" s="52"/>
      <c r="AC148" s="52"/>
      <c r="AD148" s="52"/>
      <c r="AE148" s="52"/>
      <c r="AM148" s="52"/>
      <c r="AN148" s="52"/>
      <c r="AO148" s="52"/>
      <c r="AP148" s="52"/>
      <c r="AQ148" s="52"/>
      <c r="AR148" s="52"/>
      <c r="AT148" s="52"/>
      <c r="AU148" s="52"/>
      <c r="AV148" s="52"/>
      <c r="AW148" s="52"/>
      <c r="AX148" s="52"/>
      <c r="AY148" s="52"/>
      <c r="AZ148" s="52"/>
      <c r="BA148" s="52"/>
    </row>
    <row r="149" spans="1:53" ht="14.2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AB149" s="52"/>
      <c r="AC149" s="52"/>
      <c r="AD149" s="52"/>
      <c r="AE149" s="52"/>
      <c r="AM149" s="52"/>
      <c r="AN149" s="52"/>
      <c r="AO149" s="52"/>
      <c r="AP149" s="52"/>
      <c r="AQ149" s="52"/>
      <c r="AR149" s="52"/>
      <c r="AT149" s="52"/>
      <c r="AU149" s="52"/>
      <c r="AV149" s="52"/>
      <c r="AW149" s="52"/>
      <c r="AX149" s="52"/>
      <c r="AY149" s="52"/>
      <c r="AZ149" s="52"/>
      <c r="BA149" s="52"/>
    </row>
    <row r="150" spans="1:53" ht="14.2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AB150" s="52"/>
      <c r="AC150" s="52"/>
      <c r="AD150" s="52"/>
      <c r="AE150" s="52"/>
      <c r="AM150" s="52"/>
      <c r="AN150" s="52"/>
      <c r="AO150" s="52"/>
      <c r="AP150" s="52"/>
      <c r="AQ150" s="52"/>
      <c r="AR150" s="52"/>
      <c r="AT150" s="52"/>
      <c r="AU150" s="52"/>
      <c r="AV150" s="52"/>
      <c r="AW150" s="52"/>
      <c r="AX150" s="52"/>
      <c r="AY150" s="52"/>
      <c r="AZ150" s="52"/>
      <c r="BA150" s="52"/>
    </row>
    <row r="151" spans="1:53" ht="14.2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AB151" s="52"/>
      <c r="AC151" s="52"/>
      <c r="AD151" s="52"/>
      <c r="AE151" s="52"/>
      <c r="AM151" s="52"/>
      <c r="AN151" s="52"/>
      <c r="AO151" s="52"/>
      <c r="AP151" s="52"/>
      <c r="AQ151" s="52"/>
      <c r="AR151" s="52"/>
      <c r="AT151" s="52"/>
      <c r="AU151" s="52"/>
      <c r="AV151" s="52"/>
      <c r="AW151" s="52"/>
      <c r="AX151" s="52"/>
      <c r="AY151" s="52"/>
      <c r="AZ151" s="52"/>
      <c r="BA151" s="52"/>
    </row>
    <row r="152" spans="1:53" ht="14.2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AB152" s="52"/>
      <c r="AC152" s="52"/>
      <c r="AD152" s="52"/>
      <c r="AE152" s="52"/>
      <c r="AM152" s="52"/>
      <c r="AN152" s="52"/>
      <c r="AO152" s="52"/>
      <c r="AP152" s="52"/>
      <c r="AQ152" s="52"/>
      <c r="AR152" s="52"/>
      <c r="AT152" s="52"/>
      <c r="AU152" s="52"/>
      <c r="AV152" s="52"/>
      <c r="AW152" s="52"/>
      <c r="AX152" s="52"/>
      <c r="AY152" s="52"/>
      <c r="AZ152" s="52"/>
      <c r="BA152" s="52"/>
    </row>
    <row r="153" spans="1:53" ht="14.2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AB153" s="52"/>
      <c r="AC153" s="52"/>
      <c r="AD153" s="52"/>
      <c r="AE153" s="52"/>
      <c r="AM153" s="52"/>
      <c r="AN153" s="52"/>
      <c r="AO153" s="52"/>
      <c r="AP153" s="52"/>
      <c r="AQ153" s="52"/>
      <c r="AR153" s="52"/>
      <c r="AT153" s="52"/>
      <c r="AU153" s="52"/>
      <c r="AV153" s="52"/>
      <c r="AW153" s="52"/>
      <c r="AX153" s="52"/>
      <c r="AY153" s="52"/>
      <c r="AZ153" s="52"/>
      <c r="BA153" s="52"/>
    </row>
    <row r="154" spans="1:53" ht="14.2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AB154" s="52"/>
      <c r="AC154" s="52"/>
      <c r="AD154" s="52"/>
      <c r="AE154" s="52"/>
      <c r="AM154" s="52"/>
      <c r="AN154" s="52"/>
      <c r="AO154" s="52"/>
      <c r="AP154" s="52"/>
      <c r="AQ154" s="52"/>
      <c r="AR154" s="52"/>
      <c r="AT154" s="52"/>
      <c r="AU154" s="52"/>
      <c r="AV154" s="52"/>
      <c r="AW154" s="52"/>
      <c r="AX154" s="52"/>
      <c r="AY154" s="52"/>
      <c r="AZ154" s="52"/>
      <c r="BA154" s="52"/>
    </row>
    <row r="155" spans="1:53" ht="14.2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AB155" s="52"/>
      <c r="AC155" s="52"/>
      <c r="AD155" s="52"/>
      <c r="AE155" s="52"/>
      <c r="AM155" s="52"/>
      <c r="AN155" s="52"/>
      <c r="AO155" s="52"/>
      <c r="AP155" s="52"/>
      <c r="AQ155" s="52"/>
      <c r="AR155" s="52"/>
      <c r="AT155" s="52"/>
      <c r="AU155" s="52"/>
      <c r="AV155" s="52"/>
      <c r="AW155" s="52"/>
      <c r="AX155" s="52"/>
      <c r="AY155" s="52"/>
      <c r="AZ155" s="52"/>
      <c r="BA155" s="52"/>
    </row>
    <row r="156" spans="1:53" ht="14.2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AB156" s="52"/>
      <c r="AC156" s="52"/>
      <c r="AD156" s="52"/>
      <c r="AE156" s="52"/>
      <c r="AM156" s="52"/>
      <c r="AN156" s="52"/>
      <c r="AO156" s="52"/>
      <c r="AP156" s="52"/>
      <c r="AQ156" s="52"/>
      <c r="AR156" s="52"/>
      <c r="AT156" s="52"/>
      <c r="AU156" s="52"/>
      <c r="AV156" s="52"/>
      <c r="AW156" s="52"/>
      <c r="AX156" s="52"/>
      <c r="AY156" s="52"/>
      <c r="AZ156" s="52"/>
      <c r="BA156" s="52"/>
    </row>
    <row r="157" spans="1:53" ht="14.2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AB157" s="52"/>
      <c r="AC157" s="52"/>
      <c r="AD157" s="52"/>
      <c r="AE157" s="52"/>
      <c r="AM157" s="52"/>
      <c r="AN157" s="52"/>
      <c r="AO157" s="52"/>
      <c r="AP157" s="52"/>
      <c r="AQ157" s="52"/>
      <c r="AR157" s="52"/>
      <c r="AT157" s="52"/>
      <c r="AU157" s="52"/>
      <c r="AV157" s="52"/>
      <c r="AW157" s="52"/>
      <c r="AX157" s="52"/>
      <c r="AY157" s="52"/>
      <c r="AZ157" s="52"/>
      <c r="BA157" s="52"/>
    </row>
    <row r="158" spans="1:53" ht="14.2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AB158" s="52"/>
      <c r="AC158" s="52"/>
      <c r="AD158" s="52"/>
      <c r="AE158" s="52"/>
      <c r="AM158" s="52"/>
      <c r="AN158" s="52"/>
      <c r="AO158" s="52"/>
      <c r="AP158" s="52"/>
      <c r="AQ158" s="52"/>
      <c r="AR158" s="52"/>
      <c r="AT158" s="52"/>
      <c r="AU158" s="52"/>
      <c r="AV158" s="52"/>
      <c r="AW158" s="52"/>
      <c r="AX158" s="52"/>
      <c r="AY158" s="52"/>
      <c r="AZ158" s="52"/>
      <c r="BA158" s="52"/>
    </row>
    <row r="159" spans="1:53" ht="14.2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AB159" s="52"/>
      <c r="AC159" s="52"/>
      <c r="AD159" s="52"/>
      <c r="AE159" s="52"/>
      <c r="AM159" s="52"/>
      <c r="AN159" s="52"/>
      <c r="AO159" s="52"/>
      <c r="AP159" s="52"/>
      <c r="AQ159" s="52"/>
      <c r="AR159" s="52"/>
      <c r="AT159" s="52"/>
      <c r="AU159" s="52"/>
      <c r="AV159" s="52"/>
      <c r="AW159" s="52"/>
      <c r="AX159" s="52"/>
      <c r="AY159" s="52"/>
      <c r="AZ159" s="52"/>
      <c r="BA159" s="52"/>
    </row>
    <row r="160" spans="1:53" ht="14.2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AB160" s="52"/>
      <c r="AC160" s="52"/>
      <c r="AD160" s="52"/>
      <c r="AE160" s="52"/>
      <c r="AM160" s="52"/>
      <c r="AN160" s="52"/>
      <c r="AO160" s="52"/>
      <c r="AP160" s="52"/>
      <c r="AQ160" s="52"/>
      <c r="AR160" s="52"/>
      <c r="AT160" s="52"/>
      <c r="AU160" s="52"/>
      <c r="AV160" s="52"/>
      <c r="AW160" s="52"/>
      <c r="AX160" s="52"/>
      <c r="AY160" s="52"/>
      <c r="AZ160" s="52"/>
      <c r="BA160" s="52"/>
    </row>
    <row r="161" spans="1:53" ht="14.2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AB161" s="52"/>
      <c r="AC161" s="52"/>
      <c r="AD161" s="52"/>
      <c r="AE161" s="52"/>
      <c r="AM161" s="52"/>
      <c r="AN161" s="52"/>
      <c r="AO161" s="52"/>
      <c r="AP161" s="52"/>
      <c r="AQ161" s="52"/>
      <c r="AR161" s="52"/>
      <c r="AT161" s="52"/>
      <c r="AU161" s="52"/>
      <c r="AV161" s="52"/>
      <c r="AW161" s="52"/>
      <c r="AX161" s="52"/>
      <c r="AY161" s="52"/>
      <c r="AZ161" s="52"/>
      <c r="BA161" s="52"/>
    </row>
    <row r="162" spans="1:53" ht="14.2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AB162" s="52"/>
      <c r="AC162" s="52"/>
      <c r="AD162" s="52"/>
      <c r="AE162" s="52"/>
      <c r="AM162" s="52"/>
      <c r="AN162" s="52"/>
      <c r="AO162" s="52"/>
      <c r="AP162" s="52"/>
      <c r="AQ162" s="52"/>
      <c r="AR162" s="52"/>
      <c r="AT162" s="52"/>
      <c r="AU162" s="52"/>
      <c r="AV162" s="52"/>
      <c r="AW162" s="52"/>
      <c r="AX162" s="52"/>
      <c r="AY162" s="52"/>
      <c r="AZ162" s="52"/>
      <c r="BA162" s="52"/>
    </row>
    <row r="163" spans="1:53" ht="14.2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AB163" s="52"/>
      <c r="AC163" s="52"/>
      <c r="AD163" s="52"/>
      <c r="AE163" s="52"/>
      <c r="AM163" s="52"/>
      <c r="AN163" s="52"/>
      <c r="AO163" s="52"/>
      <c r="AP163" s="52"/>
      <c r="AQ163" s="52"/>
      <c r="AR163" s="52"/>
      <c r="AT163" s="52"/>
      <c r="AU163" s="52"/>
      <c r="AV163" s="52"/>
      <c r="AW163" s="52"/>
      <c r="AX163" s="52"/>
      <c r="AY163" s="52"/>
      <c r="AZ163" s="52"/>
      <c r="BA163" s="52"/>
    </row>
    <row r="164" spans="1:53" ht="14.2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AB164" s="52"/>
      <c r="AC164" s="52"/>
      <c r="AD164" s="52"/>
      <c r="AE164" s="52"/>
      <c r="AM164" s="52"/>
      <c r="AN164" s="52"/>
      <c r="AO164" s="52"/>
      <c r="AP164" s="52"/>
      <c r="AQ164" s="52"/>
      <c r="AR164" s="52"/>
      <c r="AT164" s="52"/>
      <c r="AU164" s="52"/>
      <c r="AV164" s="52"/>
      <c r="AW164" s="52"/>
      <c r="AX164" s="52"/>
      <c r="AY164" s="52"/>
      <c r="AZ164" s="52"/>
      <c r="BA164" s="52"/>
    </row>
    <row r="165" spans="1:53" ht="14.2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AB165" s="52"/>
      <c r="AC165" s="52"/>
      <c r="AD165" s="52"/>
      <c r="AE165" s="52"/>
      <c r="AM165" s="52"/>
      <c r="AN165" s="52"/>
      <c r="AO165" s="52"/>
      <c r="AP165" s="52"/>
      <c r="AQ165" s="52"/>
      <c r="AR165" s="52"/>
      <c r="AT165" s="52"/>
      <c r="AU165" s="52"/>
      <c r="AV165" s="52"/>
      <c r="AW165" s="52"/>
      <c r="AX165" s="52"/>
      <c r="AY165" s="52"/>
      <c r="AZ165" s="52"/>
      <c r="BA165" s="52"/>
    </row>
    <row r="166" spans="1:53" ht="14.2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AB166" s="52"/>
      <c r="AC166" s="52"/>
      <c r="AD166" s="52"/>
      <c r="AE166" s="52"/>
      <c r="AM166" s="52"/>
      <c r="AN166" s="52"/>
      <c r="AO166" s="52"/>
      <c r="AP166" s="52"/>
      <c r="AQ166" s="52"/>
      <c r="AR166" s="52"/>
      <c r="AT166" s="52"/>
      <c r="AU166" s="52"/>
      <c r="AV166" s="52"/>
      <c r="AW166" s="52"/>
      <c r="AX166" s="52"/>
      <c r="AY166" s="52"/>
      <c r="AZ166" s="52"/>
      <c r="BA166" s="52"/>
    </row>
    <row r="167" spans="1:53" ht="14.2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AB167" s="52"/>
      <c r="AC167" s="52"/>
      <c r="AD167" s="52"/>
      <c r="AE167" s="52"/>
      <c r="AM167" s="52"/>
      <c r="AN167" s="52"/>
      <c r="AO167" s="52"/>
      <c r="AP167" s="52"/>
      <c r="AQ167" s="52"/>
      <c r="AR167" s="52"/>
      <c r="AT167" s="52"/>
      <c r="AU167" s="52"/>
      <c r="AV167" s="52"/>
      <c r="AW167" s="52"/>
      <c r="AX167" s="52"/>
      <c r="AY167" s="52"/>
      <c r="AZ167" s="52"/>
      <c r="BA167" s="52"/>
    </row>
    <row r="168" spans="1:53" ht="14.2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AB168" s="52"/>
      <c r="AC168" s="52"/>
      <c r="AD168" s="52"/>
      <c r="AE168" s="52"/>
      <c r="AM168" s="52"/>
      <c r="AN168" s="52"/>
      <c r="AO168" s="52"/>
      <c r="AP168" s="52"/>
      <c r="AQ168" s="52"/>
      <c r="AR168" s="52"/>
      <c r="AT168" s="52"/>
      <c r="AU168" s="52"/>
      <c r="AV168" s="52"/>
      <c r="AW168" s="52"/>
      <c r="AX168" s="52"/>
      <c r="AY168" s="52"/>
      <c r="AZ168" s="52"/>
      <c r="BA168" s="52"/>
    </row>
    <row r="169" spans="1:53" ht="14.2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AB169" s="52"/>
      <c r="AC169" s="52"/>
      <c r="AD169" s="52"/>
      <c r="AE169" s="52"/>
      <c r="AM169" s="52"/>
      <c r="AN169" s="52"/>
      <c r="AO169" s="52"/>
      <c r="AP169" s="52"/>
      <c r="AQ169" s="52"/>
      <c r="AR169" s="52"/>
      <c r="AT169" s="52"/>
      <c r="AU169" s="52"/>
      <c r="AV169" s="52"/>
      <c r="AW169" s="52"/>
      <c r="AX169" s="52"/>
      <c r="AY169" s="52"/>
      <c r="AZ169" s="52"/>
      <c r="BA169" s="52"/>
    </row>
    <row r="170" spans="1:53" ht="14.2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AB170" s="52"/>
      <c r="AC170" s="52"/>
      <c r="AD170" s="52"/>
      <c r="AE170" s="52"/>
      <c r="AM170" s="52"/>
      <c r="AN170" s="52"/>
      <c r="AO170" s="52"/>
      <c r="AP170" s="52"/>
      <c r="AQ170" s="52"/>
      <c r="AR170" s="52"/>
      <c r="AT170" s="52"/>
      <c r="AU170" s="52"/>
      <c r="AV170" s="52"/>
      <c r="AW170" s="52"/>
      <c r="AX170" s="52"/>
      <c r="AY170" s="52"/>
      <c r="AZ170" s="52"/>
      <c r="BA170" s="52"/>
    </row>
    <row r="171" spans="1:53" ht="14.2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AB171" s="52"/>
      <c r="AC171" s="52"/>
      <c r="AD171" s="52"/>
      <c r="AE171" s="52"/>
      <c r="AM171" s="52"/>
      <c r="AN171" s="52"/>
      <c r="AO171" s="52"/>
      <c r="AP171" s="52"/>
      <c r="AQ171" s="52"/>
      <c r="AR171" s="52"/>
      <c r="AT171" s="52"/>
      <c r="AU171" s="52"/>
      <c r="AV171" s="52"/>
      <c r="AW171" s="52"/>
      <c r="AX171" s="52"/>
      <c r="AY171" s="52"/>
      <c r="AZ171" s="52"/>
      <c r="BA171" s="52"/>
    </row>
    <row r="172" spans="1:53" ht="14.2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AB172" s="52"/>
      <c r="AC172" s="52"/>
      <c r="AD172" s="52"/>
      <c r="AE172" s="52"/>
      <c r="AM172" s="52"/>
      <c r="AN172" s="52"/>
      <c r="AO172" s="52"/>
      <c r="AP172" s="52"/>
      <c r="AQ172" s="52"/>
      <c r="AR172" s="52"/>
      <c r="AT172" s="52"/>
      <c r="AU172" s="52"/>
      <c r="AV172" s="52"/>
      <c r="AW172" s="52"/>
      <c r="AX172" s="52"/>
      <c r="AY172" s="52"/>
      <c r="AZ172" s="52"/>
      <c r="BA172" s="52"/>
    </row>
    <row r="173" spans="1:53" ht="14.2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AB173" s="52"/>
      <c r="AC173" s="52"/>
      <c r="AD173" s="52"/>
      <c r="AE173" s="52"/>
      <c r="AM173" s="52"/>
      <c r="AN173" s="52"/>
      <c r="AO173" s="52"/>
      <c r="AP173" s="52"/>
      <c r="AQ173" s="52"/>
      <c r="AR173" s="52"/>
      <c r="AT173" s="52"/>
      <c r="AU173" s="52"/>
      <c r="AV173" s="52"/>
      <c r="AW173" s="52"/>
      <c r="AX173" s="52"/>
      <c r="AY173" s="52"/>
      <c r="AZ173" s="52"/>
      <c r="BA173" s="52"/>
    </row>
    <row r="174" spans="1:53" ht="14.2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AB174" s="52"/>
      <c r="AC174" s="52"/>
      <c r="AD174" s="52"/>
      <c r="AE174" s="52"/>
      <c r="AM174" s="52"/>
      <c r="AN174" s="52"/>
      <c r="AO174" s="52"/>
      <c r="AP174" s="52"/>
      <c r="AQ174" s="52"/>
      <c r="AR174" s="52"/>
      <c r="AT174" s="52"/>
      <c r="AU174" s="52"/>
      <c r="AV174" s="52"/>
      <c r="AW174" s="52"/>
      <c r="AX174" s="52"/>
      <c r="AY174" s="52"/>
      <c r="AZ174" s="52"/>
      <c r="BA174" s="52"/>
    </row>
    <row r="175" spans="1:53" ht="14.2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AB175" s="52"/>
      <c r="AC175" s="52"/>
      <c r="AD175" s="52"/>
      <c r="AE175" s="52"/>
      <c r="AM175" s="52"/>
      <c r="AN175" s="52"/>
      <c r="AO175" s="52"/>
      <c r="AP175" s="52"/>
      <c r="AQ175" s="52"/>
      <c r="AR175" s="52"/>
      <c r="AT175" s="52"/>
      <c r="AU175" s="52"/>
      <c r="AV175" s="52"/>
      <c r="AW175" s="52"/>
      <c r="AX175" s="52"/>
      <c r="AY175" s="52"/>
      <c r="AZ175" s="52"/>
      <c r="BA175" s="52"/>
    </row>
    <row r="176" spans="1:53" ht="14.2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AB176" s="52"/>
      <c r="AC176" s="52"/>
      <c r="AD176" s="52"/>
      <c r="AE176" s="52"/>
      <c r="AM176" s="52"/>
      <c r="AN176" s="52"/>
      <c r="AO176" s="52"/>
      <c r="AP176" s="52"/>
      <c r="AQ176" s="52"/>
      <c r="AR176" s="52"/>
      <c r="AT176" s="52"/>
      <c r="AU176" s="52"/>
      <c r="AV176" s="52"/>
      <c r="AW176" s="52"/>
      <c r="AX176" s="52"/>
      <c r="AY176" s="52"/>
      <c r="AZ176" s="52"/>
      <c r="BA176" s="52"/>
    </row>
    <row r="177" spans="1:53" ht="14.2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AB177" s="52"/>
      <c r="AC177" s="52"/>
      <c r="AD177" s="52"/>
      <c r="AE177" s="52"/>
      <c r="AM177" s="52"/>
      <c r="AN177" s="52"/>
      <c r="AO177" s="52"/>
      <c r="AP177" s="52"/>
      <c r="AQ177" s="52"/>
      <c r="AR177" s="52"/>
      <c r="AT177" s="52"/>
      <c r="AU177" s="52"/>
      <c r="AV177" s="52"/>
      <c r="AW177" s="52"/>
      <c r="AX177" s="52"/>
      <c r="AY177" s="52"/>
      <c r="AZ177" s="52"/>
      <c r="BA177" s="52"/>
    </row>
    <row r="178" spans="1:53" ht="14.2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AB178" s="52"/>
      <c r="AC178" s="52"/>
      <c r="AD178" s="52"/>
      <c r="AE178" s="52"/>
      <c r="AM178" s="52"/>
      <c r="AN178" s="52"/>
      <c r="AO178" s="52"/>
      <c r="AP178" s="52"/>
      <c r="AQ178" s="52"/>
      <c r="AR178" s="52"/>
      <c r="AT178" s="52"/>
      <c r="AU178" s="52"/>
      <c r="AV178" s="52"/>
      <c r="AW178" s="52"/>
      <c r="AX178" s="52"/>
      <c r="AY178" s="52"/>
      <c r="AZ178" s="52"/>
      <c r="BA178" s="52"/>
    </row>
    <row r="179" spans="1:53" ht="14.2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AB179" s="52"/>
      <c r="AC179" s="52"/>
      <c r="AD179" s="52"/>
      <c r="AE179" s="52"/>
      <c r="AM179" s="52"/>
      <c r="AN179" s="52"/>
      <c r="AO179" s="52"/>
      <c r="AP179" s="52"/>
      <c r="AQ179" s="52"/>
      <c r="AR179" s="52"/>
      <c r="AT179" s="52"/>
      <c r="AU179" s="52"/>
      <c r="AV179" s="52"/>
      <c r="AW179" s="52"/>
      <c r="AX179" s="52"/>
      <c r="AY179" s="52"/>
      <c r="AZ179" s="52"/>
      <c r="BA179" s="52"/>
    </row>
    <row r="180" spans="1:53" ht="14.2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AB180" s="52"/>
      <c r="AC180" s="52"/>
      <c r="AD180" s="52"/>
      <c r="AE180" s="52"/>
      <c r="AM180" s="52"/>
      <c r="AN180" s="52"/>
      <c r="AO180" s="52"/>
      <c r="AP180" s="52"/>
      <c r="AQ180" s="52"/>
      <c r="AR180" s="52"/>
      <c r="AT180" s="52"/>
      <c r="AU180" s="52"/>
      <c r="AV180" s="52"/>
      <c r="AW180" s="52"/>
      <c r="AX180" s="52"/>
      <c r="AY180" s="52"/>
      <c r="AZ180" s="52"/>
      <c r="BA180" s="52"/>
    </row>
    <row r="181" spans="1:53" ht="14.2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AB181" s="52"/>
      <c r="AC181" s="52"/>
      <c r="AD181" s="52"/>
      <c r="AE181" s="52"/>
      <c r="AM181" s="52"/>
      <c r="AN181" s="52"/>
      <c r="AO181" s="52"/>
      <c r="AP181" s="52"/>
      <c r="AQ181" s="52"/>
      <c r="AR181" s="52"/>
      <c r="AT181" s="52"/>
      <c r="AU181" s="52"/>
      <c r="AV181" s="52"/>
      <c r="AW181" s="52"/>
      <c r="AX181" s="52"/>
      <c r="AY181" s="52"/>
      <c r="AZ181" s="52"/>
      <c r="BA181" s="52"/>
    </row>
    <row r="182" spans="1:53" ht="14.2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AB182" s="52"/>
      <c r="AC182" s="52"/>
      <c r="AD182" s="52"/>
      <c r="AE182" s="52"/>
      <c r="AM182" s="52"/>
      <c r="AN182" s="52"/>
      <c r="AO182" s="52"/>
      <c r="AP182" s="52"/>
      <c r="AQ182" s="52"/>
      <c r="AR182" s="52"/>
      <c r="AT182" s="52"/>
      <c r="AU182" s="52"/>
      <c r="AV182" s="52"/>
      <c r="AW182" s="52"/>
      <c r="AX182" s="52"/>
      <c r="AY182" s="52"/>
      <c r="AZ182" s="52"/>
      <c r="BA182" s="52"/>
    </row>
    <row r="183" spans="1:53" ht="14.2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AB183" s="52"/>
      <c r="AC183" s="52"/>
      <c r="AD183" s="52"/>
      <c r="AE183" s="52"/>
      <c r="AM183" s="52"/>
      <c r="AN183" s="52"/>
      <c r="AO183" s="52"/>
      <c r="AP183" s="52"/>
      <c r="AQ183" s="52"/>
      <c r="AR183" s="52"/>
      <c r="AT183" s="52"/>
      <c r="AU183" s="52"/>
      <c r="AV183" s="52"/>
      <c r="AW183" s="52"/>
      <c r="AX183" s="52"/>
      <c r="AY183" s="52"/>
      <c r="AZ183" s="52"/>
      <c r="BA183" s="52"/>
    </row>
    <row r="184" spans="1:53" ht="14.2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AB184" s="52"/>
      <c r="AC184" s="52"/>
      <c r="AD184" s="52"/>
      <c r="AE184" s="52"/>
      <c r="AM184" s="52"/>
      <c r="AN184" s="52"/>
      <c r="AO184" s="52"/>
      <c r="AP184" s="52"/>
      <c r="AQ184" s="52"/>
      <c r="AR184" s="52"/>
      <c r="AT184" s="52"/>
      <c r="AU184" s="52"/>
      <c r="AV184" s="52"/>
      <c r="AW184" s="52"/>
      <c r="AX184" s="52"/>
      <c r="AY184" s="52"/>
      <c r="AZ184" s="52"/>
      <c r="BA184" s="52"/>
    </row>
    <row r="185" spans="1:53" ht="14.2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AB185" s="52"/>
      <c r="AC185" s="52"/>
      <c r="AD185" s="52"/>
      <c r="AE185" s="52"/>
      <c r="AM185" s="52"/>
      <c r="AN185" s="52"/>
      <c r="AO185" s="52"/>
      <c r="AP185" s="52"/>
      <c r="AQ185" s="52"/>
      <c r="AR185" s="52"/>
      <c r="AT185" s="52"/>
      <c r="AU185" s="52"/>
      <c r="AV185" s="52"/>
      <c r="AW185" s="52"/>
      <c r="AX185" s="52"/>
      <c r="AY185" s="52"/>
      <c r="AZ185" s="52"/>
      <c r="BA185" s="52"/>
    </row>
    <row r="186" spans="1:53" ht="14.2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AB186" s="52"/>
      <c r="AC186" s="52"/>
      <c r="AD186" s="52"/>
      <c r="AE186" s="52"/>
      <c r="AM186" s="52"/>
      <c r="AN186" s="52"/>
      <c r="AO186" s="52"/>
      <c r="AP186" s="52"/>
      <c r="AQ186" s="52"/>
      <c r="AR186" s="52"/>
      <c r="AT186" s="52"/>
      <c r="AU186" s="52"/>
      <c r="AV186" s="52"/>
      <c r="AW186" s="52"/>
      <c r="AX186" s="52"/>
      <c r="AY186" s="52"/>
      <c r="AZ186" s="52"/>
      <c r="BA186" s="52"/>
    </row>
    <row r="187" spans="1:53" ht="14.2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AB187" s="52"/>
      <c r="AC187" s="52"/>
      <c r="AD187" s="52"/>
      <c r="AE187" s="52"/>
      <c r="AM187" s="52"/>
      <c r="AN187" s="52"/>
      <c r="AO187" s="52"/>
      <c r="AP187" s="52"/>
      <c r="AQ187" s="52"/>
      <c r="AR187" s="52"/>
      <c r="AT187" s="52"/>
      <c r="AU187" s="52"/>
      <c r="AV187" s="52"/>
      <c r="AW187" s="52"/>
      <c r="AX187" s="52"/>
      <c r="AY187" s="52"/>
      <c r="AZ187" s="52"/>
      <c r="BA187" s="52"/>
    </row>
    <row r="188" spans="1:53" ht="14.2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AB188" s="52"/>
      <c r="AC188" s="52"/>
      <c r="AD188" s="52"/>
      <c r="AE188" s="52"/>
      <c r="AM188" s="52"/>
      <c r="AN188" s="52"/>
      <c r="AO188" s="52"/>
      <c r="AP188" s="52"/>
      <c r="AQ188" s="52"/>
      <c r="AR188" s="52"/>
      <c r="AT188" s="52"/>
      <c r="AU188" s="52"/>
      <c r="AV188" s="52"/>
      <c r="AW188" s="52"/>
      <c r="AX188" s="52"/>
      <c r="AY188" s="52"/>
      <c r="AZ188" s="52"/>
      <c r="BA188" s="52"/>
    </row>
    <row r="189" spans="1:53" ht="14.2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AB189" s="52"/>
      <c r="AC189" s="52"/>
      <c r="AD189" s="52"/>
      <c r="AE189" s="52"/>
      <c r="AM189" s="52"/>
      <c r="AN189" s="52"/>
      <c r="AO189" s="52"/>
      <c r="AP189" s="52"/>
      <c r="AQ189" s="52"/>
      <c r="AR189" s="52"/>
      <c r="AT189" s="52"/>
      <c r="AU189" s="52"/>
      <c r="AV189" s="52"/>
      <c r="AW189" s="52"/>
      <c r="AX189" s="52"/>
      <c r="AY189" s="52"/>
      <c r="AZ189" s="52"/>
      <c r="BA189" s="52"/>
    </row>
    <row r="190" spans="1:53" ht="14.2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AB190" s="52"/>
      <c r="AC190" s="52"/>
      <c r="AD190" s="52"/>
      <c r="AE190" s="52"/>
      <c r="AM190" s="52"/>
      <c r="AN190" s="52"/>
      <c r="AO190" s="52"/>
      <c r="AP190" s="52"/>
      <c r="AQ190" s="52"/>
      <c r="AR190" s="52"/>
      <c r="AT190" s="52"/>
      <c r="AU190" s="52"/>
      <c r="AV190" s="52"/>
      <c r="AW190" s="52"/>
      <c r="AX190" s="52"/>
      <c r="AY190" s="52"/>
      <c r="AZ190" s="52"/>
      <c r="BA190" s="52"/>
    </row>
    <row r="191" spans="1:53" ht="14.2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AB191" s="52"/>
      <c r="AC191" s="52"/>
      <c r="AD191" s="52"/>
      <c r="AE191" s="52"/>
      <c r="AM191" s="52"/>
      <c r="AN191" s="52"/>
      <c r="AO191" s="52"/>
      <c r="AP191" s="52"/>
      <c r="AQ191" s="52"/>
      <c r="AR191" s="52"/>
      <c r="AT191" s="52"/>
      <c r="AU191" s="52"/>
      <c r="AV191" s="52"/>
      <c r="AW191" s="52"/>
      <c r="AX191" s="52"/>
      <c r="AY191" s="52"/>
      <c r="AZ191" s="52"/>
      <c r="BA191" s="52"/>
    </row>
    <row r="192" spans="1:53" ht="14.2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AB192" s="52"/>
      <c r="AC192" s="52"/>
      <c r="AD192" s="52"/>
      <c r="AE192" s="52"/>
      <c r="AM192" s="52"/>
      <c r="AN192" s="52"/>
      <c r="AO192" s="52"/>
      <c r="AP192" s="52"/>
      <c r="AQ192" s="52"/>
      <c r="AR192" s="52"/>
      <c r="AT192" s="52"/>
      <c r="AU192" s="52"/>
      <c r="AV192" s="52"/>
      <c r="AW192" s="52"/>
      <c r="AX192" s="52"/>
      <c r="AY192" s="52"/>
      <c r="AZ192" s="52"/>
      <c r="BA192" s="52"/>
    </row>
    <row r="193" spans="1:53" ht="14.2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AB193" s="52"/>
      <c r="AC193" s="52"/>
      <c r="AD193" s="52"/>
      <c r="AE193" s="52"/>
      <c r="AM193" s="52"/>
      <c r="AN193" s="52"/>
      <c r="AO193" s="52"/>
      <c r="AP193" s="52"/>
      <c r="AQ193" s="52"/>
      <c r="AR193" s="52"/>
      <c r="AT193" s="52"/>
      <c r="AU193" s="52"/>
      <c r="AV193" s="52"/>
      <c r="AW193" s="52"/>
      <c r="AX193" s="52"/>
      <c r="AY193" s="52"/>
      <c r="AZ193" s="52"/>
      <c r="BA193" s="52"/>
    </row>
    <row r="194" spans="1:53" ht="14.2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AB194" s="52"/>
      <c r="AC194" s="52"/>
      <c r="AD194" s="52"/>
      <c r="AE194" s="52"/>
      <c r="AM194" s="52"/>
      <c r="AN194" s="52"/>
      <c r="AO194" s="52"/>
      <c r="AP194" s="52"/>
      <c r="AQ194" s="52"/>
      <c r="AR194" s="52"/>
      <c r="AT194" s="52"/>
      <c r="AU194" s="52"/>
      <c r="AV194" s="52"/>
      <c r="AW194" s="52"/>
      <c r="AX194" s="52"/>
      <c r="AY194" s="52"/>
      <c r="AZ194" s="52"/>
      <c r="BA194" s="52"/>
    </row>
    <row r="195" spans="1:53" ht="14.2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AB195" s="52"/>
      <c r="AC195" s="52"/>
      <c r="AD195" s="52"/>
      <c r="AE195" s="52"/>
      <c r="AM195" s="52"/>
      <c r="AN195" s="52"/>
      <c r="AO195" s="52"/>
      <c r="AP195" s="52"/>
      <c r="AQ195" s="52"/>
      <c r="AR195" s="52"/>
      <c r="AT195" s="52"/>
      <c r="AU195" s="52"/>
      <c r="AV195" s="52"/>
      <c r="AW195" s="52"/>
      <c r="AX195" s="52"/>
      <c r="AY195" s="52"/>
      <c r="AZ195" s="52"/>
      <c r="BA195" s="52"/>
    </row>
    <row r="196" spans="1:53" ht="14.2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AB196" s="52"/>
      <c r="AC196" s="52"/>
      <c r="AD196" s="52"/>
      <c r="AE196" s="52"/>
      <c r="AM196" s="52"/>
      <c r="AN196" s="52"/>
      <c r="AO196" s="52"/>
      <c r="AP196" s="52"/>
      <c r="AQ196" s="52"/>
      <c r="AR196" s="52"/>
      <c r="AT196" s="52"/>
      <c r="AU196" s="52"/>
      <c r="AV196" s="52"/>
      <c r="AW196" s="52"/>
      <c r="AX196" s="52"/>
      <c r="AY196" s="52"/>
      <c r="AZ196" s="52"/>
      <c r="BA196" s="52"/>
    </row>
    <row r="197" spans="1:53" ht="14.2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AB197" s="52"/>
      <c r="AC197" s="52"/>
      <c r="AD197" s="52"/>
      <c r="AE197" s="52"/>
      <c r="AM197" s="52"/>
      <c r="AN197" s="52"/>
      <c r="AO197" s="52"/>
      <c r="AP197" s="52"/>
      <c r="AQ197" s="52"/>
      <c r="AR197" s="52"/>
      <c r="AT197" s="52"/>
      <c r="AU197" s="52"/>
      <c r="AV197" s="52"/>
      <c r="AW197" s="52"/>
      <c r="AX197" s="52"/>
      <c r="AY197" s="52"/>
      <c r="AZ197" s="52"/>
      <c r="BA197" s="52"/>
    </row>
    <row r="198" spans="1:53" ht="14.2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AB198" s="52"/>
      <c r="AC198" s="52"/>
      <c r="AD198" s="52"/>
      <c r="AE198" s="52"/>
      <c r="AM198" s="52"/>
      <c r="AN198" s="52"/>
      <c r="AO198" s="52"/>
      <c r="AP198" s="52"/>
      <c r="AQ198" s="52"/>
      <c r="AR198" s="52"/>
      <c r="AT198" s="52"/>
      <c r="AU198" s="52"/>
      <c r="AV198" s="52"/>
      <c r="AW198" s="52"/>
      <c r="AX198" s="52"/>
      <c r="AY198" s="52"/>
      <c r="AZ198" s="52"/>
      <c r="BA198" s="52"/>
    </row>
    <row r="199" spans="1:53" ht="14.2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AB199" s="52"/>
      <c r="AC199" s="52"/>
      <c r="AD199" s="52"/>
      <c r="AE199" s="52"/>
      <c r="AM199" s="52"/>
      <c r="AN199" s="52"/>
      <c r="AO199" s="52"/>
      <c r="AP199" s="52"/>
      <c r="AQ199" s="52"/>
      <c r="AR199" s="52"/>
      <c r="AT199" s="52"/>
      <c r="AU199" s="52"/>
      <c r="AV199" s="52"/>
      <c r="AW199" s="52"/>
      <c r="AX199" s="52"/>
      <c r="AY199" s="52"/>
      <c r="AZ199" s="52"/>
      <c r="BA199" s="52"/>
    </row>
    <row r="200" spans="1:53" ht="14.2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AB200" s="52"/>
      <c r="AC200" s="52"/>
      <c r="AD200" s="52"/>
      <c r="AE200" s="52"/>
      <c r="AM200" s="52"/>
      <c r="AN200" s="52"/>
      <c r="AO200" s="52"/>
      <c r="AP200" s="52"/>
      <c r="AQ200" s="52"/>
      <c r="AR200" s="52"/>
      <c r="AT200" s="52"/>
      <c r="AU200" s="52"/>
      <c r="AV200" s="52"/>
      <c r="AW200" s="52"/>
      <c r="AX200" s="52"/>
      <c r="AY200" s="52"/>
      <c r="AZ200" s="52"/>
      <c r="BA200" s="52"/>
    </row>
    <row r="201" spans="1:53" ht="14.2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AB201" s="52"/>
      <c r="AC201" s="52"/>
      <c r="AD201" s="52"/>
      <c r="AE201" s="52"/>
      <c r="AM201" s="52"/>
      <c r="AN201" s="52"/>
      <c r="AO201" s="52"/>
      <c r="AP201" s="52"/>
      <c r="AQ201" s="52"/>
      <c r="AR201" s="52"/>
      <c r="AT201" s="52"/>
      <c r="AU201" s="52"/>
      <c r="AV201" s="52"/>
      <c r="AW201" s="52"/>
      <c r="AX201" s="52"/>
      <c r="AY201" s="52"/>
      <c r="AZ201" s="52"/>
      <c r="BA201" s="52"/>
    </row>
    <row r="202" spans="1:53" ht="14.2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AB202" s="52"/>
      <c r="AC202" s="52"/>
      <c r="AD202" s="52"/>
      <c r="AE202" s="52"/>
      <c r="AM202" s="52"/>
      <c r="AN202" s="52"/>
      <c r="AO202" s="52"/>
      <c r="AP202" s="52"/>
      <c r="AQ202" s="52"/>
      <c r="AR202" s="52"/>
      <c r="AT202" s="52"/>
      <c r="AU202" s="52"/>
      <c r="AV202" s="52"/>
      <c r="AW202" s="52"/>
      <c r="AX202" s="52"/>
      <c r="AY202" s="52"/>
      <c r="AZ202" s="52"/>
      <c r="BA202" s="52"/>
    </row>
    <row r="203" spans="1:53" ht="14.2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AB203" s="52"/>
      <c r="AC203" s="52"/>
      <c r="AD203" s="52"/>
      <c r="AE203" s="52"/>
      <c r="AM203" s="52"/>
      <c r="AN203" s="52"/>
      <c r="AO203" s="52"/>
      <c r="AP203" s="52"/>
      <c r="AQ203" s="52"/>
      <c r="AR203" s="52"/>
      <c r="AT203" s="52"/>
      <c r="AU203" s="52"/>
      <c r="AV203" s="52"/>
      <c r="AW203" s="52"/>
      <c r="AX203" s="52"/>
      <c r="AY203" s="52"/>
      <c r="AZ203" s="52"/>
      <c r="BA203" s="52"/>
    </row>
    <row r="204" spans="1:53" ht="14.2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AB204" s="52"/>
      <c r="AC204" s="52"/>
      <c r="AD204" s="52"/>
      <c r="AE204" s="52"/>
      <c r="AM204" s="52"/>
      <c r="AN204" s="52"/>
      <c r="AO204" s="52"/>
      <c r="AP204" s="52"/>
      <c r="AQ204" s="52"/>
      <c r="AR204" s="52"/>
      <c r="AT204" s="52"/>
      <c r="AU204" s="52"/>
      <c r="AV204" s="52"/>
      <c r="AW204" s="52"/>
      <c r="AX204" s="52"/>
      <c r="AY204" s="52"/>
      <c r="AZ204" s="52"/>
      <c r="BA204" s="52"/>
    </row>
    <row r="205" spans="1:53" ht="14.2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AB205" s="52"/>
      <c r="AC205" s="52"/>
      <c r="AD205" s="52"/>
      <c r="AE205" s="52"/>
      <c r="AM205" s="52"/>
      <c r="AN205" s="52"/>
      <c r="AO205" s="52"/>
      <c r="AP205" s="52"/>
      <c r="AQ205" s="52"/>
      <c r="AR205" s="52"/>
      <c r="AT205" s="52"/>
      <c r="AU205" s="52"/>
      <c r="AV205" s="52"/>
      <c r="AW205" s="52"/>
      <c r="AX205" s="52"/>
      <c r="AY205" s="52"/>
      <c r="AZ205" s="52"/>
      <c r="BA205" s="52"/>
    </row>
    <row r="206" spans="1:53" ht="14.2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AB206" s="52"/>
      <c r="AC206" s="52"/>
      <c r="AD206" s="52"/>
      <c r="AE206" s="52"/>
      <c r="AM206" s="52"/>
      <c r="AN206" s="52"/>
      <c r="AO206" s="52"/>
      <c r="AP206" s="52"/>
      <c r="AQ206" s="52"/>
      <c r="AR206" s="52"/>
      <c r="AT206" s="52"/>
      <c r="AU206" s="52"/>
      <c r="AV206" s="52"/>
      <c r="AW206" s="52"/>
      <c r="AX206" s="52"/>
      <c r="AY206" s="52"/>
      <c r="AZ206" s="52"/>
      <c r="BA206" s="52"/>
    </row>
    <row r="207" spans="1:53" ht="14.2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AB207" s="52"/>
      <c r="AC207" s="52"/>
      <c r="AD207" s="52"/>
      <c r="AE207" s="52"/>
      <c r="AM207" s="52"/>
      <c r="AN207" s="52"/>
      <c r="AO207" s="52"/>
      <c r="AP207" s="52"/>
      <c r="AQ207" s="52"/>
      <c r="AR207" s="52"/>
      <c r="AT207" s="52"/>
      <c r="AU207" s="52"/>
      <c r="AV207" s="52"/>
      <c r="AW207" s="52"/>
      <c r="AX207" s="52"/>
      <c r="AY207" s="52"/>
      <c r="AZ207" s="52"/>
      <c r="BA207" s="52"/>
    </row>
    <row r="208" spans="1:53" ht="14.2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AB208" s="52"/>
      <c r="AC208" s="52"/>
      <c r="AD208" s="52"/>
      <c r="AE208" s="52"/>
      <c r="AM208" s="52"/>
      <c r="AN208" s="52"/>
      <c r="AO208" s="52"/>
      <c r="AP208" s="52"/>
      <c r="AQ208" s="52"/>
      <c r="AR208" s="52"/>
      <c r="AT208" s="52"/>
      <c r="AU208" s="52"/>
      <c r="AV208" s="52"/>
      <c r="AW208" s="52"/>
      <c r="AX208" s="52"/>
      <c r="AY208" s="52"/>
      <c r="AZ208" s="52"/>
      <c r="BA208" s="52"/>
    </row>
    <row r="209" spans="1:53" ht="14.2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AB209" s="52"/>
      <c r="AC209" s="52"/>
      <c r="AD209" s="52"/>
      <c r="AE209" s="52"/>
      <c r="AM209" s="52"/>
      <c r="AN209" s="52"/>
      <c r="AO209" s="52"/>
      <c r="AP209" s="52"/>
      <c r="AQ209" s="52"/>
      <c r="AR209" s="52"/>
      <c r="AT209" s="52"/>
      <c r="AU209" s="52"/>
      <c r="AV209" s="52"/>
      <c r="AW209" s="52"/>
      <c r="AX209" s="52"/>
      <c r="AY209" s="52"/>
      <c r="AZ209" s="52"/>
      <c r="BA209" s="52"/>
    </row>
    <row r="210" spans="1:53" ht="14.2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AB210" s="52"/>
      <c r="AC210" s="52"/>
      <c r="AD210" s="52"/>
      <c r="AE210" s="52"/>
      <c r="AM210" s="52"/>
      <c r="AN210" s="52"/>
      <c r="AO210" s="52"/>
      <c r="AP210" s="52"/>
      <c r="AQ210" s="52"/>
      <c r="AR210" s="52"/>
      <c r="AT210" s="52"/>
      <c r="AU210" s="52"/>
      <c r="AV210" s="52"/>
      <c r="AW210" s="52"/>
      <c r="AX210" s="52"/>
      <c r="AY210" s="52"/>
      <c r="AZ210" s="52"/>
      <c r="BA210" s="52"/>
    </row>
    <row r="211" spans="1:53" ht="14.2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AB211" s="52"/>
      <c r="AC211" s="52"/>
      <c r="AD211" s="52"/>
      <c r="AE211" s="52"/>
      <c r="AM211" s="52"/>
      <c r="AN211" s="52"/>
      <c r="AO211" s="52"/>
      <c r="AP211" s="52"/>
      <c r="AQ211" s="52"/>
      <c r="AR211" s="52"/>
      <c r="AT211" s="52"/>
      <c r="AU211" s="52"/>
      <c r="AV211" s="52"/>
      <c r="AW211" s="52"/>
      <c r="AX211" s="52"/>
      <c r="AY211" s="52"/>
      <c r="AZ211" s="52"/>
      <c r="BA211" s="52"/>
    </row>
    <row r="212" spans="1:53" ht="14.2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AB212" s="52"/>
      <c r="AC212" s="52"/>
      <c r="AD212" s="52"/>
      <c r="AE212" s="52"/>
      <c r="AM212" s="52"/>
      <c r="AN212" s="52"/>
      <c r="AO212" s="52"/>
      <c r="AP212" s="52"/>
      <c r="AQ212" s="52"/>
      <c r="AR212" s="52"/>
      <c r="AT212" s="52"/>
      <c r="AU212" s="52"/>
      <c r="AV212" s="52"/>
      <c r="AW212" s="52"/>
      <c r="AX212" s="52"/>
      <c r="AY212" s="52"/>
      <c r="AZ212" s="52"/>
      <c r="BA212" s="52"/>
    </row>
    <row r="213" spans="1:53" ht="14.2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AB213" s="52"/>
      <c r="AC213" s="52"/>
      <c r="AD213" s="52"/>
      <c r="AE213" s="52"/>
      <c r="AM213" s="52"/>
      <c r="AN213" s="52"/>
      <c r="AO213" s="52"/>
      <c r="AP213" s="52"/>
      <c r="AQ213" s="52"/>
      <c r="AR213" s="52"/>
      <c r="AT213" s="52"/>
      <c r="AU213" s="52"/>
      <c r="AV213" s="52"/>
      <c r="AW213" s="52"/>
      <c r="AX213" s="52"/>
      <c r="AY213" s="52"/>
      <c r="AZ213" s="52"/>
      <c r="BA213" s="52"/>
    </row>
    <row r="214" spans="1:53" ht="14.2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AB214" s="52"/>
      <c r="AC214" s="52"/>
      <c r="AD214" s="52"/>
      <c r="AE214" s="52"/>
      <c r="AM214" s="52"/>
      <c r="AN214" s="52"/>
      <c r="AO214" s="52"/>
      <c r="AP214" s="52"/>
      <c r="AQ214" s="52"/>
      <c r="AR214" s="52"/>
      <c r="AT214" s="52"/>
      <c r="AU214" s="52"/>
      <c r="AV214" s="52"/>
      <c r="AW214" s="52"/>
      <c r="AX214" s="52"/>
      <c r="AY214" s="52"/>
      <c r="AZ214" s="52"/>
      <c r="BA214" s="52"/>
    </row>
    <row r="215" spans="1:53" ht="14.2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AB215" s="52"/>
      <c r="AC215" s="52"/>
      <c r="AD215" s="52"/>
      <c r="AE215" s="52"/>
      <c r="AM215" s="52"/>
      <c r="AN215" s="52"/>
      <c r="AO215" s="52"/>
      <c r="AP215" s="52"/>
      <c r="AQ215" s="52"/>
      <c r="AR215" s="52"/>
      <c r="AT215" s="52"/>
      <c r="AU215" s="52"/>
      <c r="AV215" s="52"/>
      <c r="AW215" s="52"/>
      <c r="AX215" s="52"/>
      <c r="AY215" s="52"/>
      <c r="AZ215" s="52"/>
      <c r="BA215" s="52"/>
    </row>
    <row r="216" spans="1:53" ht="14.2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AB216" s="52"/>
      <c r="AC216" s="52"/>
      <c r="AD216" s="52"/>
      <c r="AE216" s="52"/>
      <c r="AM216" s="52"/>
      <c r="AN216" s="52"/>
      <c r="AO216" s="52"/>
      <c r="AP216" s="52"/>
      <c r="AQ216" s="52"/>
      <c r="AR216" s="52"/>
      <c r="AT216" s="52"/>
      <c r="AU216" s="52"/>
      <c r="AV216" s="52"/>
      <c r="AW216" s="52"/>
      <c r="AX216" s="52"/>
      <c r="AY216" s="52"/>
      <c r="AZ216" s="52"/>
      <c r="BA216" s="52"/>
    </row>
    <row r="217" spans="1:53" ht="14.2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AB217" s="52"/>
      <c r="AC217" s="52"/>
      <c r="AD217" s="52"/>
      <c r="AE217" s="52"/>
      <c r="AM217" s="52"/>
      <c r="AN217" s="52"/>
      <c r="AO217" s="52"/>
      <c r="AP217" s="52"/>
      <c r="AQ217" s="52"/>
      <c r="AR217" s="52"/>
      <c r="AT217" s="52"/>
      <c r="AU217" s="52"/>
      <c r="AV217" s="52"/>
      <c r="AW217" s="52"/>
      <c r="AX217" s="52"/>
      <c r="AY217" s="52"/>
      <c r="AZ217" s="52"/>
      <c r="BA217" s="52"/>
    </row>
    <row r="218" spans="1:53" ht="14.2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AB218" s="52"/>
      <c r="AC218" s="52"/>
      <c r="AD218" s="52"/>
      <c r="AE218" s="52"/>
      <c r="AM218" s="52"/>
      <c r="AN218" s="52"/>
      <c r="AO218" s="52"/>
      <c r="AP218" s="52"/>
      <c r="AQ218" s="52"/>
      <c r="AR218" s="52"/>
      <c r="AT218" s="52"/>
      <c r="AU218" s="52"/>
      <c r="AV218" s="52"/>
      <c r="AW218" s="52"/>
      <c r="AX218" s="52"/>
      <c r="AY218" s="52"/>
      <c r="AZ218" s="52"/>
      <c r="BA218" s="52"/>
    </row>
    <row r="219" spans="1:53" ht="14.2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AB219" s="52"/>
      <c r="AC219" s="52"/>
      <c r="AD219" s="52"/>
      <c r="AE219" s="52"/>
      <c r="AM219" s="52"/>
      <c r="AN219" s="52"/>
      <c r="AO219" s="52"/>
      <c r="AP219" s="52"/>
      <c r="AQ219" s="52"/>
      <c r="AR219" s="52"/>
      <c r="AT219" s="52"/>
      <c r="AU219" s="52"/>
      <c r="AV219" s="52"/>
      <c r="AW219" s="52"/>
      <c r="AX219" s="52"/>
      <c r="AY219" s="52"/>
      <c r="AZ219" s="52"/>
      <c r="BA219" s="52"/>
    </row>
    <row r="220" spans="1:53" ht="14.2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AB220" s="52"/>
      <c r="AC220" s="52"/>
      <c r="AD220" s="52"/>
      <c r="AE220" s="52"/>
      <c r="AM220" s="52"/>
      <c r="AN220" s="52"/>
      <c r="AO220" s="52"/>
      <c r="AP220" s="52"/>
      <c r="AQ220" s="52"/>
      <c r="AR220" s="52"/>
      <c r="AT220" s="52"/>
      <c r="AU220" s="52"/>
      <c r="AV220" s="52"/>
      <c r="AW220" s="52"/>
      <c r="AX220" s="52"/>
      <c r="AY220" s="52"/>
      <c r="AZ220" s="52"/>
      <c r="BA220" s="52"/>
    </row>
    <row r="221" spans="1:53" ht="14.2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AB221" s="52"/>
      <c r="AC221" s="52"/>
      <c r="AD221" s="52"/>
      <c r="AE221" s="52"/>
      <c r="AM221" s="52"/>
      <c r="AN221" s="52"/>
      <c r="AO221" s="52"/>
      <c r="AP221" s="52"/>
      <c r="AQ221" s="52"/>
      <c r="AR221" s="52"/>
      <c r="AT221" s="52"/>
      <c r="AU221" s="52"/>
      <c r="AV221" s="52"/>
      <c r="AW221" s="52"/>
      <c r="AX221" s="52"/>
      <c r="AY221" s="52"/>
      <c r="AZ221" s="52"/>
      <c r="BA221" s="52"/>
    </row>
    <row r="222" spans="1:53" ht="14.2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AB222" s="52"/>
      <c r="AC222" s="52"/>
      <c r="AD222" s="52"/>
      <c r="AE222" s="52"/>
      <c r="AM222" s="52"/>
      <c r="AN222" s="52"/>
      <c r="AO222" s="52"/>
      <c r="AP222" s="52"/>
      <c r="AQ222" s="52"/>
      <c r="AR222" s="52"/>
      <c r="AT222" s="52"/>
      <c r="AU222" s="52"/>
      <c r="AV222" s="52"/>
      <c r="AW222" s="52"/>
      <c r="AX222" s="52"/>
      <c r="AY222" s="52"/>
      <c r="AZ222" s="52"/>
      <c r="BA222" s="52"/>
    </row>
    <row r="223" spans="1:53" ht="14.2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AB223" s="52"/>
      <c r="AC223" s="52"/>
      <c r="AD223" s="52"/>
      <c r="AE223" s="52"/>
      <c r="AM223" s="52"/>
      <c r="AN223" s="52"/>
      <c r="AO223" s="52"/>
      <c r="AP223" s="52"/>
      <c r="AQ223" s="52"/>
      <c r="AR223" s="52"/>
      <c r="AT223" s="52"/>
      <c r="AU223" s="52"/>
      <c r="AV223" s="52"/>
      <c r="AW223" s="52"/>
      <c r="AX223" s="52"/>
      <c r="AY223" s="52"/>
      <c r="AZ223" s="52"/>
      <c r="BA223" s="52"/>
    </row>
    <row r="224" spans="1:53" ht="14.2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AB224" s="52"/>
      <c r="AC224" s="52"/>
      <c r="AD224" s="52"/>
      <c r="AE224" s="52"/>
      <c r="AM224" s="52"/>
      <c r="AN224" s="52"/>
      <c r="AO224" s="52"/>
      <c r="AP224" s="52"/>
      <c r="AQ224" s="52"/>
      <c r="AR224" s="52"/>
      <c r="AT224" s="52"/>
      <c r="AU224" s="52"/>
      <c r="AV224" s="52"/>
      <c r="AW224" s="52"/>
      <c r="AX224" s="52"/>
      <c r="AY224" s="52"/>
      <c r="AZ224" s="52"/>
      <c r="BA224" s="52"/>
    </row>
    <row r="225" spans="1:53" ht="14.2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AB225" s="52"/>
      <c r="AC225" s="52"/>
      <c r="AD225" s="52"/>
      <c r="AE225" s="52"/>
      <c r="AM225" s="52"/>
      <c r="AN225" s="52"/>
      <c r="AO225" s="52"/>
      <c r="AP225" s="52"/>
      <c r="AQ225" s="52"/>
      <c r="AR225" s="52"/>
      <c r="AT225" s="52"/>
      <c r="AU225" s="52"/>
      <c r="AV225" s="52"/>
      <c r="AW225" s="52"/>
      <c r="AX225" s="52"/>
      <c r="AY225" s="52"/>
      <c r="AZ225" s="52"/>
      <c r="BA225" s="52"/>
    </row>
    <row r="226" spans="1:53" ht="14.2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AB226" s="52"/>
      <c r="AC226" s="52"/>
      <c r="AD226" s="52"/>
      <c r="AE226" s="52"/>
      <c r="AM226" s="52"/>
      <c r="AN226" s="52"/>
      <c r="AO226" s="52"/>
      <c r="AP226" s="52"/>
      <c r="AQ226" s="52"/>
      <c r="AR226" s="52"/>
      <c r="AT226" s="52"/>
      <c r="AU226" s="52"/>
      <c r="AV226" s="52"/>
      <c r="AW226" s="52"/>
      <c r="AX226" s="52"/>
      <c r="AY226" s="52"/>
      <c r="AZ226" s="52"/>
      <c r="BA226" s="52"/>
    </row>
    <row r="227" spans="1:53" ht="14.2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AB227" s="52"/>
      <c r="AC227" s="52"/>
      <c r="AD227" s="52"/>
      <c r="AE227" s="52"/>
      <c r="AM227" s="52"/>
      <c r="AN227" s="52"/>
      <c r="AO227" s="52"/>
      <c r="AP227" s="52"/>
      <c r="AQ227" s="52"/>
      <c r="AR227" s="52"/>
      <c r="AT227" s="52"/>
      <c r="AU227" s="52"/>
      <c r="AV227" s="52"/>
      <c r="AW227" s="52"/>
      <c r="AX227" s="52"/>
      <c r="AY227" s="52"/>
      <c r="AZ227" s="52"/>
      <c r="BA227" s="52"/>
    </row>
    <row r="228" spans="1:53" ht="14.2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AB228" s="52"/>
      <c r="AC228" s="52"/>
      <c r="AD228" s="52"/>
      <c r="AE228" s="52"/>
      <c r="AM228" s="52"/>
      <c r="AN228" s="52"/>
      <c r="AO228" s="52"/>
      <c r="AP228" s="52"/>
      <c r="AQ228" s="52"/>
      <c r="AR228" s="52"/>
      <c r="AT228" s="52"/>
      <c r="AU228" s="52"/>
      <c r="AV228" s="52"/>
      <c r="AW228" s="52"/>
      <c r="AX228" s="52"/>
      <c r="AY228" s="52"/>
      <c r="AZ228" s="52"/>
      <c r="BA228" s="52"/>
    </row>
    <row r="229" spans="1:53" ht="14.2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AB229" s="52"/>
      <c r="AC229" s="52"/>
      <c r="AD229" s="52"/>
      <c r="AE229" s="52"/>
      <c r="AM229" s="52"/>
      <c r="AN229" s="52"/>
      <c r="AO229" s="52"/>
      <c r="AP229" s="52"/>
      <c r="AQ229" s="52"/>
      <c r="AR229" s="52"/>
      <c r="AT229" s="52"/>
      <c r="AU229" s="52"/>
      <c r="AV229" s="52"/>
      <c r="AW229" s="52"/>
      <c r="AX229" s="52"/>
      <c r="AY229" s="52"/>
      <c r="AZ229" s="52"/>
      <c r="BA229" s="52"/>
    </row>
    <row r="230" spans="1:53" ht="14.2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AB230" s="52"/>
      <c r="AC230" s="52"/>
      <c r="AD230" s="52"/>
      <c r="AE230" s="52"/>
      <c r="AM230" s="52"/>
      <c r="AN230" s="52"/>
      <c r="AO230" s="52"/>
      <c r="AP230" s="52"/>
      <c r="AQ230" s="52"/>
      <c r="AR230" s="52"/>
      <c r="AT230" s="52"/>
      <c r="AU230" s="52"/>
      <c r="AV230" s="52"/>
      <c r="AW230" s="52"/>
      <c r="AX230" s="52"/>
      <c r="AY230" s="52"/>
      <c r="AZ230" s="52"/>
      <c r="BA230" s="52"/>
    </row>
    <row r="231" spans="1:53" ht="14.2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AB231" s="52"/>
      <c r="AC231" s="52"/>
      <c r="AD231" s="52"/>
      <c r="AE231" s="52"/>
      <c r="AM231" s="52"/>
      <c r="AN231" s="52"/>
      <c r="AO231" s="52"/>
      <c r="AP231" s="52"/>
      <c r="AQ231" s="52"/>
      <c r="AR231" s="52"/>
      <c r="AT231" s="52"/>
      <c r="AU231" s="52"/>
      <c r="AV231" s="52"/>
      <c r="AW231" s="52"/>
      <c r="AX231" s="52"/>
      <c r="AY231" s="52"/>
      <c r="AZ231" s="52"/>
      <c r="BA231" s="52"/>
    </row>
    <row r="232" spans="1:53" ht="14.2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AB232" s="52"/>
      <c r="AC232" s="52"/>
      <c r="AD232" s="52"/>
      <c r="AE232" s="52"/>
      <c r="AM232" s="52"/>
      <c r="AN232" s="52"/>
      <c r="AO232" s="52"/>
      <c r="AP232" s="52"/>
      <c r="AQ232" s="52"/>
      <c r="AR232" s="52"/>
      <c r="AT232" s="52"/>
      <c r="AU232" s="52"/>
      <c r="AV232" s="52"/>
      <c r="AW232" s="52"/>
      <c r="AX232" s="52"/>
      <c r="AY232" s="52"/>
      <c r="AZ232" s="52"/>
      <c r="BA232" s="52"/>
    </row>
    <row r="233" spans="1:53" ht="14.2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AB233" s="52"/>
      <c r="AC233" s="52"/>
      <c r="AD233" s="52"/>
      <c r="AE233" s="52"/>
      <c r="AM233" s="52"/>
      <c r="AN233" s="52"/>
      <c r="AO233" s="52"/>
      <c r="AP233" s="52"/>
      <c r="AQ233" s="52"/>
      <c r="AR233" s="52"/>
      <c r="AT233" s="52"/>
      <c r="AU233" s="52"/>
      <c r="AV233" s="52"/>
      <c r="AW233" s="52"/>
      <c r="AX233" s="52"/>
      <c r="AY233" s="52"/>
      <c r="AZ233" s="52"/>
      <c r="BA233" s="52"/>
    </row>
    <row r="234" spans="1:53" ht="14.2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AB234" s="52"/>
      <c r="AC234" s="52"/>
      <c r="AD234" s="52"/>
      <c r="AE234" s="52"/>
      <c r="AM234" s="52"/>
      <c r="AN234" s="52"/>
      <c r="AO234" s="52"/>
      <c r="AP234" s="52"/>
      <c r="AQ234" s="52"/>
      <c r="AR234" s="52"/>
      <c r="AT234" s="52"/>
      <c r="AU234" s="52"/>
      <c r="AV234" s="52"/>
      <c r="AW234" s="52"/>
      <c r="AX234" s="52"/>
      <c r="AY234" s="52"/>
      <c r="AZ234" s="52"/>
      <c r="BA234" s="52"/>
    </row>
    <row r="235" spans="1:53" ht="14.2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AB235" s="52"/>
      <c r="AC235" s="52"/>
      <c r="AD235" s="52"/>
      <c r="AE235" s="52"/>
      <c r="AM235" s="52"/>
      <c r="AN235" s="52"/>
      <c r="AO235" s="52"/>
      <c r="AP235" s="52"/>
      <c r="AQ235" s="52"/>
      <c r="AR235" s="52"/>
      <c r="AT235" s="52"/>
      <c r="AU235" s="52"/>
      <c r="AV235" s="52"/>
      <c r="AW235" s="52"/>
      <c r="AX235" s="52"/>
      <c r="AY235" s="52"/>
      <c r="AZ235" s="52"/>
      <c r="BA235" s="52"/>
    </row>
    <row r="236" spans="1:53" ht="14.2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AB236" s="52"/>
      <c r="AC236" s="52"/>
      <c r="AD236" s="52"/>
      <c r="AE236" s="52"/>
      <c r="AM236" s="52"/>
      <c r="AN236" s="52"/>
      <c r="AO236" s="52"/>
      <c r="AP236" s="52"/>
      <c r="AQ236" s="52"/>
      <c r="AR236" s="52"/>
      <c r="AT236" s="52"/>
      <c r="AU236" s="52"/>
      <c r="AV236" s="52"/>
      <c r="AW236" s="52"/>
      <c r="AX236" s="52"/>
      <c r="AY236" s="52"/>
      <c r="AZ236" s="52"/>
      <c r="BA236" s="52"/>
    </row>
    <row r="237" spans="1:53" ht="14.2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AB237" s="52"/>
      <c r="AC237" s="52"/>
      <c r="AD237" s="52"/>
      <c r="AE237" s="52"/>
      <c r="AM237" s="52"/>
      <c r="AN237" s="52"/>
      <c r="AO237" s="52"/>
      <c r="AP237" s="52"/>
      <c r="AQ237" s="52"/>
      <c r="AR237" s="52"/>
      <c r="AT237" s="52"/>
      <c r="AU237" s="52"/>
      <c r="AV237" s="52"/>
      <c r="AW237" s="52"/>
      <c r="AX237" s="52"/>
      <c r="AY237" s="52"/>
      <c r="AZ237" s="52"/>
      <c r="BA237" s="52"/>
    </row>
    <row r="238" spans="1:53" ht="14.2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AB238" s="52"/>
      <c r="AC238" s="52"/>
      <c r="AD238" s="52"/>
      <c r="AE238" s="52"/>
      <c r="AM238" s="52"/>
      <c r="AN238" s="52"/>
      <c r="AO238" s="52"/>
      <c r="AP238" s="52"/>
      <c r="AQ238" s="52"/>
      <c r="AR238" s="52"/>
      <c r="AT238" s="52"/>
      <c r="AU238" s="52"/>
      <c r="AV238" s="52"/>
      <c r="AW238" s="52"/>
      <c r="AX238" s="52"/>
      <c r="AY238" s="52"/>
      <c r="AZ238" s="52"/>
      <c r="BA238" s="52"/>
    </row>
    <row r="239" spans="1:53" ht="14.2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AB239" s="52"/>
      <c r="AC239" s="52"/>
      <c r="AD239" s="52"/>
      <c r="AE239" s="52"/>
      <c r="AM239" s="52"/>
      <c r="AN239" s="52"/>
      <c r="AO239" s="52"/>
      <c r="AP239" s="52"/>
      <c r="AQ239" s="52"/>
      <c r="AR239" s="52"/>
      <c r="AT239" s="52"/>
      <c r="AU239" s="52"/>
      <c r="AV239" s="52"/>
      <c r="AW239" s="52"/>
      <c r="AX239" s="52"/>
      <c r="AY239" s="52"/>
      <c r="AZ239" s="52"/>
      <c r="BA239" s="52"/>
    </row>
    <row r="240" spans="1:53" ht="14.2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AB240" s="52"/>
      <c r="AC240" s="52"/>
      <c r="AD240" s="52"/>
      <c r="AE240" s="52"/>
      <c r="AM240" s="52"/>
      <c r="AN240" s="52"/>
      <c r="AO240" s="52"/>
      <c r="AP240" s="52"/>
      <c r="AQ240" s="52"/>
      <c r="AR240" s="52"/>
      <c r="AT240" s="52"/>
      <c r="AU240" s="52"/>
      <c r="AV240" s="52"/>
      <c r="AW240" s="52"/>
      <c r="AX240" s="52"/>
      <c r="AY240" s="52"/>
      <c r="AZ240" s="52"/>
      <c r="BA240" s="52"/>
    </row>
    <row r="241" spans="1:53" ht="14.2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AB241" s="52"/>
      <c r="AC241" s="52"/>
      <c r="AD241" s="52"/>
      <c r="AE241" s="52"/>
      <c r="AM241" s="52"/>
      <c r="AN241" s="52"/>
      <c r="AO241" s="52"/>
      <c r="AP241" s="52"/>
      <c r="AQ241" s="52"/>
      <c r="AR241" s="52"/>
      <c r="AT241" s="52"/>
      <c r="AU241" s="52"/>
      <c r="AV241" s="52"/>
      <c r="AW241" s="52"/>
      <c r="AX241" s="52"/>
      <c r="AY241" s="52"/>
      <c r="AZ241" s="52"/>
      <c r="BA241" s="52"/>
    </row>
    <row r="242" spans="1:53" ht="14.2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AB242" s="52"/>
      <c r="AC242" s="52"/>
      <c r="AD242" s="52"/>
      <c r="AE242" s="52"/>
      <c r="AM242" s="52"/>
      <c r="AN242" s="52"/>
      <c r="AO242" s="52"/>
      <c r="AP242" s="52"/>
      <c r="AQ242" s="52"/>
      <c r="AR242" s="52"/>
      <c r="AT242" s="52"/>
      <c r="AU242" s="52"/>
      <c r="AV242" s="52"/>
      <c r="AW242" s="52"/>
      <c r="AX242" s="52"/>
      <c r="AY242" s="52"/>
      <c r="AZ242" s="52"/>
      <c r="BA242" s="52"/>
    </row>
    <row r="243" spans="1:53" ht="14.2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AB243" s="52"/>
      <c r="AC243" s="52"/>
      <c r="AD243" s="52"/>
      <c r="AE243" s="52"/>
      <c r="AM243" s="52"/>
      <c r="AN243" s="52"/>
      <c r="AO243" s="52"/>
      <c r="AP243" s="52"/>
      <c r="AQ243" s="52"/>
      <c r="AR243" s="52"/>
      <c r="AT243" s="52"/>
      <c r="AU243" s="52"/>
      <c r="AV243" s="52"/>
      <c r="AW243" s="52"/>
      <c r="AX243" s="52"/>
      <c r="AY243" s="52"/>
      <c r="AZ243" s="52"/>
      <c r="BA243" s="52"/>
    </row>
    <row r="244" spans="1:53" ht="14.2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AB244" s="52"/>
      <c r="AC244" s="52"/>
      <c r="AD244" s="52"/>
      <c r="AE244" s="52"/>
      <c r="AM244" s="52"/>
      <c r="AN244" s="52"/>
      <c r="AO244" s="52"/>
      <c r="AP244" s="52"/>
      <c r="AQ244" s="52"/>
      <c r="AR244" s="52"/>
      <c r="AT244" s="52"/>
      <c r="AU244" s="52"/>
      <c r="AV244" s="52"/>
      <c r="AW244" s="52"/>
      <c r="AX244" s="52"/>
      <c r="AY244" s="52"/>
      <c r="AZ244" s="52"/>
      <c r="BA244" s="52"/>
    </row>
    <row r="245" spans="1:53" ht="14.2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AB245" s="52"/>
      <c r="AC245" s="52"/>
      <c r="AD245" s="52"/>
      <c r="AE245" s="52"/>
      <c r="AM245" s="52"/>
      <c r="AN245" s="52"/>
      <c r="AO245" s="52"/>
      <c r="AP245" s="52"/>
      <c r="AQ245" s="52"/>
      <c r="AR245" s="52"/>
      <c r="AT245" s="52"/>
      <c r="AU245" s="52"/>
      <c r="AV245" s="52"/>
      <c r="AW245" s="52"/>
      <c r="AX245" s="52"/>
      <c r="AY245" s="52"/>
      <c r="AZ245" s="52"/>
      <c r="BA245" s="52"/>
    </row>
    <row r="246" spans="1:53" ht="14.2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AB246" s="52"/>
      <c r="AC246" s="52"/>
      <c r="AD246" s="52"/>
      <c r="AE246" s="52"/>
      <c r="AM246" s="52"/>
      <c r="AN246" s="52"/>
      <c r="AO246" s="52"/>
      <c r="AP246" s="52"/>
      <c r="AQ246" s="52"/>
      <c r="AR246" s="52"/>
      <c r="AT246" s="52"/>
      <c r="AU246" s="52"/>
      <c r="AV246" s="52"/>
      <c r="AW246" s="52"/>
      <c r="AX246" s="52"/>
      <c r="AY246" s="52"/>
      <c r="AZ246" s="52"/>
      <c r="BA246" s="52"/>
    </row>
    <row r="247" spans="1:53" ht="14.2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AB247" s="52"/>
      <c r="AC247" s="52"/>
      <c r="AD247" s="52"/>
      <c r="AE247" s="52"/>
      <c r="AM247" s="52"/>
      <c r="AN247" s="52"/>
      <c r="AO247" s="52"/>
      <c r="AP247" s="52"/>
      <c r="AQ247" s="52"/>
      <c r="AR247" s="52"/>
      <c r="AT247" s="52"/>
      <c r="AU247" s="52"/>
      <c r="AV247" s="52"/>
      <c r="AW247" s="52"/>
      <c r="AX247" s="52"/>
      <c r="AY247" s="52"/>
      <c r="AZ247" s="52"/>
      <c r="BA247" s="52"/>
    </row>
    <row r="248" spans="1:53" ht="14.2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AB248" s="52"/>
      <c r="AC248" s="52"/>
      <c r="AD248" s="52"/>
      <c r="AE248" s="52"/>
      <c r="AM248" s="52"/>
      <c r="AN248" s="52"/>
      <c r="AO248" s="52"/>
      <c r="AP248" s="52"/>
      <c r="AQ248" s="52"/>
      <c r="AR248" s="52"/>
      <c r="AT248" s="52"/>
      <c r="AU248" s="52"/>
      <c r="AV248" s="52"/>
      <c r="AW248" s="52"/>
      <c r="AX248" s="52"/>
      <c r="AY248" s="52"/>
      <c r="AZ248" s="52"/>
      <c r="BA248" s="52"/>
    </row>
    <row r="249" spans="1:53" ht="14.2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AB249" s="52"/>
      <c r="AC249" s="52"/>
      <c r="AD249" s="52"/>
      <c r="AE249" s="52"/>
      <c r="AM249" s="52"/>
      <c r="AN249" s="52"/>
      <c r="AO249" s="52"/>
      <c r="AP249" s="52"/>
      <c r="AQ249" s="52"/>
      <c r="AR249" s="52"/>
      <c r="AT249" s="52"/>
      <c r="AU249" s="52"/>
      <c r="AV249" s="52"/>
      <c r="AW249" s="52"/>
      <c r="AX249" s="52"/>
      <c r="AY249" s="52"/>
      <c r="AZ249" s="52"/>
      <c r="BA249" s="52"/>
    </row>
    <row r="250" spans="1:53" ht="14.2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AB250" s="52"/>
      <c r="AC250" s="52"/>
      <c r="AD250" s="52"/>
      <c r="AE250" s="52"/>
      <c r="AM250" s="52"/>
      <c r="AN250" s="52"/>
      <c r="AO250" s="52"/>
      <c r="AP250" s="52"/>
      <c r="AQ250" s="52"/>
      <c r="AR250" s="52"/>
      <c r="AT250" s="52"/>
      <c r="AU250" s="52"/>
      <c r="AV250" s="52"/>
      <c r="AW250" s="52"/>
      <c r="AX250" s="52"/>
      <c r="AY250" s="52"/>
      <c r="AZ250" s="52"/>
      <c r="BA250" s="52"/>
    </row>
    <row r="251" spans="1:53" ht="14.2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AB251" s="52"/>
      <c r="AC251" s="52"/>
      <c r="AD251" s="52"/>
      <c r="AE251" s="52"/>
      <c r="AM251" s="52"/>
      <c r="AN251" s="52"/>
      <c r="AO251" s="52"/>
      <c r="AP251" s="52"/>
      <c r="AQ251" s="52"/>
      <c r="AR251" s="52"/>
      <c r="AT251" s="52"/>
      <c r="AU251" s="52"/>
      <c r="AV251" s="52"/>
      <c r="AW251" s="52"/>
      <c r="AX251" s="52"/>
      <c r="AY251" s="52"/>
      <c r="AZ251" s="52"/>
      <c r="BA251" s="52"/>
    </row>
    <row r="252" spans="1:53" ht="14.2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AB252" s="52"/>
      <c r="AC252" s="52"/>
      <c r="AD252" s="52"/>
      <c r="AE252" s="52"/>
      <c r="AM252" s="52"/>
      <c r="AN252" s="52"/>
      <c r="AO252" s="52"/>
      <c r="AP252" s="52"/>
      <c r="AQ252" s="52"/>
      <c r="AR252" s="52"/>
      <c r="AT252" s="52"/>
      <c r="AU252" s="52"/>
      <c r="AV252" s="52"/>
      <c r="AW252" s="52"/>
      <c r="AX252" s="52"/>
      <c r="AY252" s="52"/>
      <c r="AZ252" s="52"/>
      <c r="BA252" s="52"/>
    </row>
    <row r="253" spans="1:53" ht="14.2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AB253" s="52"/>
      <c r="AC253" s="52"/>
      <c r="AD253" s="52"/>
      <c r="AE253" s="52"/>
      <c r="AM253" s="52"/>
      <c r="AN253" s="52"/>
      <c r="AO253" s="52"/>
      <c r="AP253" s="52"/>
      <c r="AQ253" s="52"/>
      <c r="AR253" s="52"/>
      <c r="AT253" s="52"/>
      <c r="AU253" s="52"/>
      <c r="AV253" s="52"/>
      <c r="AW253" s="52"/>
      <c r="AX253" s="52"/>
      <c r="AY253" s="52"/>
      <c r="AZ253" s="52"/>
      <c r="BA253" s="52"/>
    </row>
    <row r="254" spans="1:53" ht="14.2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AB254" s="52"/>
      <c r="AC254" s="52"/>
      <c r="AD254" s="52"/>
      <c r="AE254" s="52"/>
      <c r="AM254" s="52"/>
      <c r="AN254" s="52"/>
      <c r="AO254" s="52"/>
      <c r="AP254" s="52"/>
      <c r="AQ254" s="52"/>
      <c r="AR254" s="52"/>
      <c r="AT254" s="52"/>
      <c r="AU254" s="52"/>
      <c r="AV254" s="52"/>
      <c r="AW254" s="52"/>
      <c r="AX254" s="52"/>
      <c r="AY254" s="52"/>
      <c r="AZ254" s="52"/>
      <c r="BA254" s="52"/>
    </row>
    <row r="255" spans="1:53" ht="14.2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AB255" s="52"/>
      <c r="AC255" s="52"/>
      <c r="AD255" s="52"/>
      <c r="AE255" s="52"/>
      <c r="AM255" s="52"/>
      <c r="AN255" s="52"/>
      <c r="AO255" s="52"/>
      <c r="AP255" s="52"/>
      <c r="AQ255" s="52"/>
      <c r="AR255" s="52"/>
      <c r="AT255" s="52"/>
      <c r="AU255" s="52"/>
      <c r="AV255" s="52"/>
      <c r="AW255" s="52"/>
      <c r="AX255" s="52"/>
      <c r="AY255" s="52"/>
      <c r="AZ255" s="52"/>
      <c r="BA255" s="52"/>
    </row>
    <row r="256" spans="1:53" ht="14.2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AB256" s="52"/>
      <c r="AC256" s="52"/>
      <c r="AD256" s="52"/>
      <c r="AE256" s="52"/>
      <c r="AM256" s="52"/>
      <c r="AN256" s="52"/>
      <c r="AO256" s="52"/>
      <c r="AP256" s="52"/>
      <c r="AQ256" s="52"/>
      <c r="AR256" s="52"/>
      <c r="AT256" s="52"/>
      <c r="AU256" s="52"/>
      <c r="AV256" s="52"/>
      <c r="AW256" s="52"/>
      <c r="AX256" s="52"/>
      <c r="AY256" s="52"/>
      <c r="AZ256" s="52"/>
      <c r="BA256" s="52"/>
    </row>
    <row r="257" spans="1:53" ht="14.2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AB257" s="52"/>
      <c r="AC257" s="52"/>
      <c r="AD257" s="52"/>
      <c r="AE257" s="52"/>
      <c r="AM257" s="52"/>
      <c r="AN257" s="52"/>
      <c r="AO257" s="52"/>
      <c r="AP257" s="52"/>
      <c r="AQ257" s="52"/>
      <c r="AR257" s="52"/>
      <c r="AT257" s="52"/>
      <c r="AU257" s="52"/>
      <c r="AV257" s="52"/>
      <c r="AW257" s="52"/>
      <c r="AX257" s="52"/>
      <c r="AY257" s="52"/>
      <c r="AZ257" s="52"/>
      <c r="BA257" s="52"/>
    </row>
    <row r="258" spans="1:53" ht="14.2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AB258" s="52"/>
      <c r="AC258" s="52"/>
      <c r="AD258" s="52"/>
      <c r="AE258" s="52"/>
      <c r="AM258" s="52"/>
      <c r="AN258" s="52"/>
      <c r="AO258" s="52"/>
      <c r="AP258" s="52"/>
      <c r="AQ258" s="52"/>
      <c r="AR258" s="52"/>
      <c r="AT258" s="52"/>
      <c r="AU258" s="52"/>
      <c r="AV258" s="52"/>
      <c r="AW258" s="52"/>
      <c r="AX258" s="52"/>
      <c r="AY258" s="52"/>
      <c r="AZ258" s="52"/>
      <c r="BA258" s="52"/>
    </row>
    <row r="259" spans="1:53" ht="14.2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AB259" s="52"/>
      <c r="AC259" s="52"/>
      <c r="AD259" s="52"/>
      <c r="AE259" s="52"/>
      <c r="AM259" s="52"/>
      <c r="AN259" s="52"/>
      <c r="AO259" s="52"/>
      <c r="AP259" s="52"/>
      <c r="AQ259" s="52"/>
      <c r="AR259" s="52"/>
      <c r="AT259" s="52"/>
      <c r="AU259" s="52"/>
      <c r="AV259" s="52"/>
      <c r="AW259" s="52"/>
      <c r="AX259" s="52"/>
      <c r="AY259" s="52"/>
      <c r="AZ259" s="52"/>
      <c r="BA259" s="52"/>
    </row>
    <row r="260" spans="1:53" ht="14.2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AB260" s="52"/>
      <c r="AC260" s="52"/>
      <c r="AD260" s="52"/>
      <c r="AE260" s="52"/>
      <c r="AM260" s="52"/>
      <c r="AN260" s="52"/>
      <c r="AO260" s="52"/>
      <c r="AP260" s="52"/>
      <c r="AQ260" s="52"/>
      <c r="AR260" s="52"/>
      <c r="AT260" s="52"/>
      <c r="AU260" s="52"/>
      <c r="AV260" s="52"/>
      <c r="AW260" s="52"/>
      <c r="AX260" s="52"/>
      <c r="AY260" s="52"/>
      <c r="AZ260" s="52"/>
      <c r="BA260" s="52"/>
    </row>
    <row r="261" spans="1:53" ht="14.2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AB261" s="52"/>
      <c r="AC261" s="52"/>
      <c r="AD261" s="52"/>
      <c r="AE261" s="52"/>
      <c r="AM261" s="52"/>
      <c r="AN261" s="52"/>
      <c r="AO261" s="52"/>
      <c r="AP261" s="52"/>
      <c r="AQ261" s="52"/>
      <c r="AR261" s="52"/>
      <c r="AT261" s="52"/>
      <c r="AU261" s="52"/>
      <c r="AV261" s="52"/>
      <c r="AW261" s="52"/>
      <c r="AX261" s="52"/>
      <c r="AY261" s="52"/>
      <c r="AZ261" s="52"/>
      <c r="BA261" s="52"/>
    </row>
    <row r="262" spans="1:53" ht="14.2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AB262" s="52"/>
      <c r="AC262" s="52"/>
      <c r="AD262" s="52"/>
      <c r="AE262" s="52"/>
      <c r="AM262" s="52"/>
      <c r="AN262" s="52"/>
      <c r="AO262" s="52"/>
      <c r="AP262" s="52"/>
      <c r="AQ262" s="52"/>
      <c r="AR262" s="52"/>
      <c r="AT262" s="52"/>
      <c r="AU262" s="52"/>
      <c r="AV262" s="52"/>
      <c r="AW262" s="52"/>
      <c r="AX262" s="52"/>
      <c r="AY262" s="52"/>
      <c r="AZ262" s="52"/>
      <c r="BA262" s="52"/>
    </row>
    <row r="263" spans="1:53" ht="14.2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AB263" s="52"/>
      <c r="AC263" s="52"/>
      <c r="AD263" s="52"/>
      <c r="AE263" s="52"/>
      <c r="AM263" s="52"/>
      <c r="AN263" s="52"/>
      <c r="AO263" s="52"/>
      <c r="AP263" s="52"/>
      <c r="AQ263" s="52"/>
      <c r="AR263" s="52"/>
      <c r="AT263" s="52"/>
      <c r="AU263" s="52"/>
      <c r="AV263" s="52"/>
      <c r="AW263" s="52"/>
      <c r="AX263" s="52"/>
      <c r="AY263" s="52"/>
      <c r="AZ263" s="52"/>
      <c r="BA263" s="52"/>
    </row>
    <row r="264" spans="1:53" ht="14.2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AB264" s="52"/>
      <c r="AC264" s="52"/>
      <c r="AD264" s="52"/>
      <c r="AE264" s="52"/>
      <c r="AM264" s="52"/>
      <c r="AN264" s="52"/>
      <c r="AO264" s="52"/>
      <c r="AP264" s="52"/>
      <c r="AQ264" s="52"/>
      <c r="AR264" s="52"/>
      <c r="AT264" s="52"/>
      <c r="AU264" s="52"/>
      <c r="AV264" s="52"/>
      <c r="AW264" s="52"/>
      <c r="AX264" s="52"/>
      <c r="AY264" s="52"/>
      <c r="AZ264" s="52"/>
      <c r="BA264" s="52"/>
    </row>
    <row r="265" spans="1:53" ht="14.2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AB265" s="52"/>
      <c r="AC265" s="52"/>
      <c r="AD265" s="52"/>
      <c r="AE265" s="52"/>
      <c r="AM265" s="52"/>
      <c r="AN265" s="52"/>
      <c r="AO265" s="52"/>
      <c r="AP265" s="52"/>
      <c r="AQ265" s="52"/>
      <c r="AR265" s="52"/>
      <c r="AT265" s="52"/>
      <c r="AU265" s="52"/>
      <c r="AV265" s="52"/>
      <c r="AW265" s="52"/>
      <c r="AX265" s="52"/>
      <c r="AY265" s="52"/>
      <c r="AZ265" s="52"/>
      <c r="BA265" s="52"/>
    </row>
    <row r="266" spans="1:53" ht="14.2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AB266" s="52"/>
      <c r="AC266" s="52"/>
      <c r="AD266" s="52"/>
      <c r="AE266" s="52"/>
      <c r="AM266" s="52"/>
      <c r="AN266" s="52"/>
      <c r="AO266" s="52"/>
      <c r="AP266" s="52"/>
      <c r="AQ266" s="52"/>
      <c r="AR266" s="52"/>
      <c r="AT266" s="52"/>
      <c r="AU266" s="52"/>
      <c r="AV266" s="52"/>
      <c r="AW266" s="52"/>
      <c r="AX266" s="52"/>
      <c r="AY266" s="52"/>
      <c r="AZ266" s="52"/>
      <c r="BA266" s="52"/>
    </row>
    <row r="267" spans="1:53" ht="14.2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AB267" s="52"/>
      <c r="AC267" s="52"/>
      <c r="AD267" s="52"/>
      <c r="AE267" s="52"/>
      <c r="AM267" s="52"/>
      <c r="AN267" s="52"/>
      <c r="AO267" s="52"/>
      <c r="AP267" s="52"/>
      <c r="AQ267" s="52"/>
      <c r="AR267" s="52"/>
      <c r="AT267" s="52"/>
      <c r="AU267" s="52"/>
      <c r="AV267" s="52"/>
      <c r="AW267" s="52"/>
      <c r="AX267" s="52"/>
      <c r="AY267" s="52"/>
      <c r="AZ267" s="52"/>
      <c r="BA267" s="52"/>
    </row>
    <row r="268" spans="1:53" ht="14.2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AB268" s="52"/>
      <c r="AC268" s="52"/>
      <c r="AD268" s="52"/>
      <c r="AE268" s="52"/>
      <c r="AM268" s="52"/>
      <c r="AN268" s="52"/>
      <c r="AO268" s="52"/>
      <c r="AP268" s="52"/>
      <c r="AQ268" s="52"/>
      <c r="AR268" s="52"/>
      <c r="AT268" s="52"/>
      <c r="AU268" s="52"/>
      <c r="AV268" s="52"/>
      <c r="AW268" s="52"/>
      <c r="AX268" s="52"/>
      <c r="AY268" s="52"/>
      <c r="AZ268" s="52"/>
      <c r="BA268" s="52"/>
    </row>
    <row r="269" spans="1:53" ht="14.2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AB269" s="52"/>
      <c r="AC269" s="52"/>
      <c r="AD269" s="52"/>
      <c r="AE269" s="52"/>
      <c r="AM269" s="52"/>
      <c r="AN269" s="52"/>
      <c r="AO269" s="52"/>
      <c r="AP269" s="52"/>
      <c r="AQ269" s="52"/>
      <c r="AR269" s="52"/>
      <c r="AT269" s="52"/>
      <c r="AU269" s="52"/>
      <c r="AV269" s="52"/>
      <c r="AW269" s="52"/>
      <c r="AX269" s="52"/>
      <c r="AY269" s="52"/>
      <c r="AZ269" s="52"/>
      <c r="BA269" s="52"/>
    </row>
    <row r="270" spans="1:53" ht="14.2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AB270" s="52"/>
      <c r="AC270" s="52"/>
      <c r="AD270" s="52"/>
      <c r="AE270" s="52"/>
      <c r="AM270" s="52"/>
      <c r="AN270" s="52"/>
      <c r="AO270" s="52"/>
      <c r="AP270" s="52"/>
      <c r="AQ270" s="52"/>
      <c r="AR270" s="52"/>
      <c r="AT270" s="52"/>
      <c r="AU270" s="52"/>
      <c r="AV270" s="52"/>
      <c r="AW270" s="52"/>
      <c r="AX270" s="52"/>
      <c r="AY270" s="52"/>
      <c r="AZ270" s="52"/>
      <c r="BA270" s="52"/>
    </row>
    <row r="271" spans="1:53" ht="14.2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AB271" s="52"/>
      <c r="AC271" s="52"/>
      <c r="AD271" s="52"/>
      <c r="AE271" s="52"/>
      <c r="AM271" s="52"/>
      <c r="AN271" s="52"/>
      <c r="AO271" s="52"/>
      <c r="AP271" s="52"/>
      <c r="AQ271" s="52"/>
      <c r="AR271" s="52"/>
      <c r="AT271" s="52"/>
      <c r="AU271" s="52"/>
      <c r="AV271" s="52"/>
      <c r="AW271" s="52"/>
      <c r="AX271" s="52"/>
      <c r="AY271" s="52"/>
      <c r="AZ271" s="52"/>
      <c r="BA271" s="52"/>
    </row>
    <row r="272" spans="1:53" ht="14.2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AB272" s="52"/>
      <c r="AC272" s="52"/>
      <c r="AD272" s="52"/>
      <c r="AE272" s="52"/>
      <c r="AM272" s="52"/>
      <c r="AN272" s="52"/>
      <c r="AO272" s="52"/>
      <c r="AP272" s="52"/>
      <c r="AQ272" s="52"/>
      <c r="AR272" s="52"/>
      <c r="AT272" s="52"/>
      <c r="AU272" s="52"/>
      <c r="AV272" s="52"/>
      <c r="AW272" s="52"/>
      <c r="AX272" s="52"/>
      <c r="AY272" s="52"/>
      <c r="AZ272" s="52"/>
      <c r="BA272" s="52"/>
    </row>
    <row r="273" spans="1:53" ht="14.2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AB273" s="52"/>
      <c r="AC273" s="52"/>
      <c r="AD273" s="52"/>
      <c r="AE273" s="52"/>
      <c r="AM273" s="52"/>
      <c r="AN273" s="52"/>
      <c r="AO273" s="52"/>
      <c r="AP273" s="52"/>
      <c r="AQ273" s="52"/>
      <c r="AR273" s="52"/>
      <c r="AT273" s="52"/>
      <c r="AU273" s="52"/>
      <c r="AV273" s="52"/>
      <c r="AW273" s="52"/>
      <c r="AX273" s="52"/>
      <c r="AY273" s="52"/>
      <c r="AZ273" s="52"/>
      <c r="BA273" s="52"/>
    </row>
    <row r="274" spans="1:53" ht="14.2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AB274" s="52"/>
      <c r="AC274" s="52"/>
      <c r="AD274" s="52"/>
      <c r="AE274" s="52"/>
      <c r="AM274" s="52"/>
      <c r="AN274" s="52"/>
      <c r="AO274" s="52"/>
      <c r="AP274" s="52"/>
      <c r="AQ274" s="52"/>
      <c r="AR274" s="52"/>
      <c r="AT274" s="52"/>
      <c r="AU274" s="52"/>
      <c r="AV274" s="52"/>
      <c r="AW274" s="52"/>
      <c r="AX274" s="52"/>
      <c r="AY274" s="52"/>
      <c r="AZ274" s="52"/>
      <c r="BA274" s="52"/>
    </row>
    <row r="275" spans="1:53" ht="14.2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AB275" s="52"/>
      <c r="AC275" s="52"/>
      <c r="AD275" s="52"/>
      <c r="AE275" s="52"/>
      <c r="AM275" s="52"/>
      <c r="AN275" s="52"/>
      <c r="AO275" s="52"/>
      <c r="AP275" s="52"/>
      <c r="AQ275" s="52"/>
      <c r="AR275" s="52"/>
      <c r="AT275" s="52"/>
      <c r="AU275" s="52"/>
      <c r="AV275" s="52"/>
      <c r="AW275" s="52"/>
      <c r="AX275" s="52"/>
      <c r="AY275" s="52"/>
      <c r="AZ275" s="52"/>
      <c r="BA275" s="52"/>
    </row>
    <row r="276" spans="1:53" ht="14.2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AB276" s="52"/>
      <c r="AC276" s="52"/>
      <c r="AD276" s="52"/>
      <c r="AE276" s="52"/>
      <c r="AM276" s="52"/>
      <c r="AN276" s="52"/>
      <c r="AO276" s="52"/>
      <c r="AP276" s="52"/>
      <c r="AQ276" s="52"/>
      <c r="AR276" s="52"/>
      <c r="AT276" s="52"/>
      <c r="AU276" s="52"/>
      <c r="AV276" s="52"/>
      <c r="AW276" s="52"/>
      <c r="AX276" s="52"/>
      <c r="AY276" s="52"/>
      <c r="AZ276" s="52"/>
      <c r="BA276" s="52"/>
    </row>
    <row r="277" spans="1:53" ht="14.2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AB277" s="52"/>
      <c r="AC277" s="52"/>
      <c r="AD277" s="52"/>
      <c r="AE277" s="52"/>
      <c r="AM277" s="52"/>
      <c r="AN277" s="52"/>
      <c r="AO277" s="52"/>
      <c r="AP277" s="52"/>
      <c r="AQ277" s="52"/>
      <c r="AR277" s="52"/>
      <c r="AT277" s="52"/>
      <c r="AU277" s="52"/>
      <c r="AV277" s="52"/>
      <c r="AW277" s="52"/>
      <c r="AX277" s="52"/>
      <c r="AY277" s="52"/>
      <c r="AZ277" s="52"/>
      <c r="BA277" s="52"/>
    </row>
    <row r="278" spans="1:53" ht="14.2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AB278" s="52"/>
      <c r="AC278" s="52"/>
      <c r="AD278" s="52"/>
      <c r="AE278" s="52"/>
      <c r="AM278" s="52"/>
      <c r="AN278" s="52"/>
      <c r="AO278" s="52"/>
      <c r="AP278" s="52"/>
      <c r="AQ278" s="52"/>
      <c r="AR278" s="52"/>
      <c r="AT278" s="52"/>
      <c r="AU278" s="52"/>
      <c r="AV278" s="52"/>
      <c r="AW278" s="52"/>
      <c r="AX278" s="52"/>
      <c r="AY278" s="52"/>
      <c r="AZ278" s="52"/>
      <c r="BA278" s="52"/>
    </row>
    <row r="279" spans="1:53" ht="14.2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AB279" s="52"/>
      <c r="AC279" s="52"/>
      <c r="AD279" s="52"/>
      <c r="AE279" s="52"/>
      <c r="AM279" s="52"/>
      <c r="AN279" s="52"/>
      <c r="AO279" s="52"/>
      <c r="AP279" s="52"/>
      <c r="AQ279" s="52"/>
      <c r="AR279" s="52"/>
      <c r="AT279" s="52"/>
      <c r="AU279" s="52"/>
      <c r="AV279" s="52"/>
      <c r="AW279" s="52"/>
      <c r="AX279" s="52"/>
      <c r="AY279" s="52"/>
      <c r="AZ279" s="52"/>
      <c r="BA279" s="52"/>
    </row>
    <row r="280" spans="1:53" ht="14.2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AB280" s="52"/>
      <c r="AC280" s="52"/>
      <c r="AD280" s="52"/>
      <c r="AE280" s="52"/>
      <c r="AM280" s="52"/>
      <c r="AN280" s="52"/>
      <c r="AO280" s="52"/>
      <c r="AP280" s="52"/>
      <c r="AQ280" s="52"/>
      <c r="AR280" s="52"/>
      <c r="AT280" s="52"/>
      <c r="AU280" s="52"/>
      <c r="AV280" s="52"/>
      <c r="AW280" s="52"/>
      <c r="AX280" s="52"/>
      <c r="AY280" s="52"/>
      <c r="AZ280" s="52"/>
      <c r="BA280" s="52"/>
    </row>
    <row r="281" spans="1:53" ht="14.2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AB281" s="52"/>
      <c r="AC281" s="52"/>
      <c r="AD281" s="52"/>
      <c r="AE281" s="52"/>
      <c r="AM281" s="52"/>
      <c r="AN281" s="52"/>
      <c r="AO281" s="52"/>
      <c r="AP281" s="52"/>
      <c r="AQ281" s="52"/>
      <c r="AR281" s="52"/>
      <c r="AT281" s="52"/>
      <c r="AU281" s="52"/>
      <c r="AV281" s="52"/>
      <c r="AW281" s="52"/>
      <c r="AX281" s="52"/>
      <c r="AY281" s="52"/>
      <c r="AZ281" s="52"/>
      <c r="BA281" s="52"/>
    </row>
    <row r="282" spans="1:53" ht="14.2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AB282" s="52"/>
      <c r="AC282" s="52"/>
      <c r="AD282" s="52"/>
      <c r="AE282" s="52"/>
      <c r="AM282" s="52"/>
      <c r="AN282" s="52"/>
      <c r="AO282" s="52"/>
      <c r="AP282" s="52"/>
      <c r="AQ282" s="52"/>
      <c r="AR282" s="52"/>
      <c r="AT282" s="52"/>
      <c r="AU282" s="52"/>
      <c r="AV282" s="52"/>
      <c r="AW282" s="52"/>
      <c r="AX282" s="52"/>
      <c r="AY282" s="52"/>
      <c r="AZ282" s="52"/>
      <c r="BA282" s="52"/>
    </row>
    <row r="283" spans="1:53" ht="14.2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AB283" s="52"/>
      <c r="AC283" s="52"/>
      <c r="AD283" s="52"/>
      <c r="AE283" s="52"/>
      <c r="AM283" s="52"/>
      <c r="AN283" s="52"/>
      <c r="AO283" s="52"/>
      <c r="AP283" s="52"/>
      <c r="AQ283" s="52"/>
      <c r="AR283" s="52"/>
      <c r="AT283" s="52"/>
      <c r="AU283" s="52"/>
      <c r="AV283" s="52"/>
      <c r="AW283" s="52"/>
      <c r="AX283" s="52"/>
      <c r="AY283" s="52"/>
      <c r="AZ283" s="52"/>
      <c r="BA283" s="52"/>
    </row>
    <row r="284" spans="1:53" ht="14.2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AB284" s="52"/>
      <c r="AC284" s="52"/>
      <c r="AD284" s="52"/>
      <c r="AE284" s="52"/>
      <c r="AM284" s="52"/>
      <c r="AN284" s="52"/>
      <c r="AO284" s="52"/>
      <c r="AP284" s="52"/>
      <c r="AQ284" s="52"/>
      <c r="AR284" s="52"/>
      <c r="AT284" s="52"/>
      <c r="AU284" s="52"/>
      <c r="AV284" s="52"/>
      <c r="AW284" s="52"/>
      <c r="AX284" s="52"/>
      <c r="AY284" s="52"/>
      <c r="AZ284" s="52"/>
      <c r="BA284" s="52"/>
    </row>
    <row r="285" spans="1:53" ht="14.2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AB285" s="52"/>
      <c r="AC285" s="52"/>
      <c r="AD285" s="52"/>
      <c r="AE285" s="52"/>
      <c r="AM285" s="52"/>
      <c r="AN285" s="52"/>
      <c r="AO285" s="52"/>
      <c r="AP285" s="52"/>
      <c r="AQ285" s="52"/>
      <c r="AR285" s="52"/>
      <c r="AT285" s="52"/>
      <c r="AU285" s="52"/>
      <c r="AV285" s="52"/>
      <c r="AW285" s="52"/>
      <c r="AX285" s="52"/>
      <c r="AY285" s="52"/>
      <c r="AZ285" s="52"/>
      <c r="BA285" s="52"/>
    </row>
    <row r="286" spans="1:53" ht="14.2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AB286" s="52"/>
      <c r="AC286" s="52"/>
      <c r="AD286" s="52"/>
      <c r="AE286" s="52"/>
      <c r="AM286" s="52"/>
      <c r="AN286" s="52"/>
      <c r="AO286" s="52"/>
      <c r="AP286" s="52"/>
      <c r="AQ286" s="52"/>
      <c r="AR286" s="52"/>
      <c r="AT286" s="52"/>
      <c r="AU286" s="52"/>
      <c r="AV286" s="52"/>
      <c r="AW286" s="52"/>
      <c r="AX286" s="52"/>
      <c r="AY286" s="52"/>
      <c r="AZ286" s="52"/>
      <c r="BA286" s="52"/>
    </row>
    <row r="287" spans="1:53" ht="14.2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AB287" s="52"/>
      <c r="AC287" s="52"/>
      <c r="AD287" s="52"/>
      <c r="AE287" s="52"/>
      <c r="AM287" s="52"/>
      <c r="AN287" s="52"/>
      <c r="AO287" s="52"/>
      <c r="AP287" s="52"/>
      <c r="AQ287" s="52"/>
      <c r="AR287" s="52"/>
      <c r="AT287" s="52"/>
      <c r="AU287" s="52"/>
      <c r="AV287" s="52"/>
      <c r="AW287" s="52"/>
      <c r="AX287" s="52"/>
      <c r="AY287" s="52"/>
      <c r="AZ287" s="52"/>
      <c r="BA287" s="52"/>
    </row>
    <row r="288" spans="1:53" ht="14.2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AB288" s="52"/>
      <c r="AC288" s="52"/>
      <c r="AD288" s="52"/>
      <c r="AE288" s="52"/>
      <c r="AM288" s="52"/>
      <c r="AN288" s="52"/>
      <c r="AO288" s="52"/>
      <c r="AP288" s="52"/>
      <c r="AQ288" s="52"/>
      <c r="AR288" s="52"/>
      <c r="AT288" s="52"/>
      <c r="AU288" s="52"/>
      <c r="AV288" s="52"/>
      <c r="AW288" s="52"/>
      <c r="AX288" s="52"/>
      <c r="AY288" s="52"/>
      <c r="AZ288" s="52"/>
      <c r="BA288" s="52"/>
    </row>
    <row r="289" spans="1:53" ht="14.2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AB289" s="52"/>
      <c r="AC289" s="52"/>
      <c r="AD289" s="52"/>
      <c r="AE289" s="52"/>
      <c r="AM289" s="52"/>
      <c r="AN289" s="52"/>
      <c r="AO289" s="52"/>
      <c r="AP289" s="52"/>
      <c r="AQ289" s="52"/>
      <c r="AR289" s="52"/>
      <c r="AT289" s="52"/>
      <c r="AU289" s="52"/>
      <c r="AV289" s="52"/>
      <c r="AW289" s="52"/>
      <c r="AX289" s="52"/>
      <c r="AY289" s="52"/>
      <c r="AZ289" s="52"/>
      <c r="BA289" s="52"/>
    </row>
    <row r="290" spans="1:53" ht="14.2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AB290" s="52"/>
      <c r="AC290" s="52"/>
      <c r="AD290" s="52"/>
      <c r="AE290" s="52"/>
      <c r="AM290" s="52"/>
      <c r="AN290" s="52"/>
      <c r="AO290" s="52"/>
      <c r="AP290" s="52"/>
      <c r="AQ290" s="52"/>
      <c r="AR290" s="52"/>
      <c r="AT290" s="52"/>
      <c r="AU290" s="52"/>
      <c r="AV290" s="52"/>
      <c r="AW290" s="52"/>
      <c r="AX290" s="52"/>
      <c r="AY290" s="52"/>
      <c r="AZ290" s="52"/>
      <c r="BA290" s="52"/>
    </row>
    <row r="291" spans="1:53" ht="14.2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AB291" s="52"/>
      <c r="AC291" s="52"/>
      <c r="AD291" s="52"/>
      <c r="AE291" s="52"/>
      <c r="AM291" s="52"/>
      <c r="AN291" s="52"/>
      <c r="AO291" s="52"/>
      <c r="AP291" s="52"/>
      <c r="AQ291" s="52"/>
      <c r="AR291" s="52"/>
      <c r="AT291" s="52"/>
      <c r="AU291" s="52"/>
      <c r="AV291" s="52"/>
      <c r="AW291" s="52"/>
      <c r="AX291" s="52"/>
      <c r="AY291" s="52"/>
      <c r="AZ291" s="52"/>
      <c r="BA291" s="52"/>
    </row>
    <row r="292" spans="1:53" ht="14.2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AB292" s="52"/>
      <c r="AC292" s="52"/>
      <c r="AD292" s="52"/>
      <c r="AE292" s="52"/>
      <c r="AM292" s="52"/>
      <c r="AN292" s="52"/>
      <c r="AO292" s="52"/>
      <c r="AP292" s="52"/>
      <c r="AQ292" s="52"/>
      <c r="AR292" s="52"/>
      <c r="AT292" s="52"/>
      <c r="AU292" s="52"/>
      <c r="AV292" s="52"/>
      <c r="AW292" s="52"/>
      <c r="AX292" s="52"/>
      <c r="AY292" s="52"/>
      <c r="AZ292" s="52"/>
      <c r="BA292" s="52"/>
    </row>
    <row r="293" spans="1:53" ht="14.2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AB293" s="52"/>
      <c r="AC293" s="52"/>
      <c r="AD293" s="52"/>
      <c r="AE293" s="52"/>
      <c r="AM293" s="52"/>
      <c r="AN293" s="52"/>
      <c r="AO293" s="52"/>
      <c r="AP293" s="52"/>
      <c r="AQ293" s="52"/>
      <c r="AR293" s="52"/>
      <c r="AT293" s="52"/>
      <c r="AU293" s="52"/>
      <c r="AV293" s="52"/>
      <c r="AW293" s="52"/>
      <c r="AX293" s="52"/>
      <c r="AY293" s="52"/>
      <c r="AZ293" s="52"/>
      <c r="BA293" s="52"/>
    </row>
    <row r="294" spans="1:53" ht="14.2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AB294" s="52"/>
      <c r="AC294" s="52"/>
      <c r="AD294" s="52"/>
      <c r="AE294" s="52"/>
      <c r="AM294" s="52"/>
      <c r="AN294" s="52"/>
      <c r="AO294" s="52"/>
      <c r="AP294" s="52"/>
      <c r="AQ294" s="52"/>
      <c r="AR294" s="52"/>
      <c r="AT294" s="52"/>
      <c r="AU294" s="52"/>
      <c r="AV294" s="52"/>
      <c r="AW294" s="52"/>
      <c r="AX294" s="52"/>
      <c r="AY294" s="52"/>
      <c r="AZ294" s="52"/>
      <c r="BA294" s="52"/>
    </row>
    <row r="295" spans="1:53" ht="14.2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AB295" s="52"/>
      <c r="AC295" s="52"/>
      <c r="AD295" s="52"/>
      <c r="AE295" s="52"/>
      <c r="AM295" s="52"/>
      <c r="AN295" s="52"/>
      <c r="AO295" s="52"/>
      <c r="AP295" s="52"/>
      <c r="AQ295" s="52"/>
      <c r="AR295" s="52"/>
      <c r="AT295" s="52"/>
      <c r="AU295" s="52"/>
      <c r="AV295" s="52"/>
      <c r="AW295" s="52"/>
      <c r="AX295" s="52"/>
      <c r="AY295" s="52"/>
      <c r="AZ295" s="52"/>
      <c r="BA295" s="52"/>
    </row>
    <row r="296" spans="1:53" ht="14.2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AB296" s="52"/>
      <c r="AC296" s="52"/>
      <c r="AD296" s="52"/>
      <c r="AE296" s="52"/>
      <c r="AM296" s="52"/>
      <c r="AN296" s="52"/>
      <c r="AO296" s="52"/>
      <c r="AP296" s="52"/>
      <c r="AQ296" s="52"/>
      <c r="AR296" s="52"/>
      <c r="AT296" s="52"/>
      <c r="AU296" s="52"/>
      <c r="AV296" s="52"/>
      <c r="AW296" s="52"/>
      <c r="AX296" s="52"/>
      <c r="AY296" s="52"/>
      <c r="AZ296" s="52"/>
      <c r="BA296" s="52"/>
    </row>
    <row r="297" spans="1:53" ht="14.2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AB297" s="52"/>
      <c r="AC297" s="52"/>
      <c r="AD297" s="52"/>
      <c r="AE297" s="52"/>
      <c r="AM297" s="52"/>
      <c r="AN297" s="52"/>
      <c r="AO297" s="52"/>
      <c r="AP297" s="52"/>
      <c r="AQ297" s="52"/>
      <c r="AR297" s="52"/>
      <c r="AT297" s="52"/>
      <c r="AU297" s="52"/>
      <c r="AV297" s="52"/>
      <c r="AW297" s="52"/>
      <c r="AX297" s="52"/>
      <c r="AY297" s="52"/>
      <c r="AZ297" s="52"/>
      <c r="BA297" s="52"/>
    </row>
    <row r="298" spans="1:53" ht="14.2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AB298" s="52"/>
      <c r="AC298" s="52"/>
      <c r="AD298" s="52"/>
      <c r="AE298" s="52"/>
      <c r="AM298" s="52"/>
      <c r="AN298" s="52"/>
      <c r="AO298" s="52"/>
      <c r="AP298" s="52"/>
      <c r="AQ298" s="52"/>
      <c r="AR298" s="52"/>
      <c r="AT298" s="52"/>
      <c r="AU298" s="52"/>
      <c r="AV298" s="52"/>
      <c r="AW298" s="52"/>
      <c r="AX298" s="52"/>
      <c r="AY298" s="52"/>
      <c r="AZ298" s="52"/>
      <c r="BA298" s="52"/>
    </row>
    <row r="299" spans="1:53" ht="14.2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AB299" s="52"/>
      <c r="AC299" s="52"/>
      <c r="AD299" s="52"/>
      <c r="AE299" s="52"/>
      <c r="AM299" s="52"/>
      <c r="AN299" s="52"/>
      <c r="AO299" s="52"/>
      <c r="AP299" s="52"/>
      <c r="AQ299" s="52"/>
      <c r="AR299" s="52"/>
      <c r="AT299" s="52"/>
      <c r="AU299" s="52"/>
      <c r="AV299" s="52"/>
      <c r="AW299" s="52"/>
      <c r="AX299" s="52"/>
      <c r="AY299" s="52"/>
      <c r="AZ299" s="52"/>
      <c r="BA299" s="52"/>
    </row>
    <row r="300" spans="1:53" ht="14.2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AB300" s="52"/>
      <c r="AC300" s="52"/>
      <c r="AD300" s="52"/>
      <c r="AE300" s="52"/>
      <c r="AM300" s="52"/>
      <c r="AN300" s="52"/>
      <c r="AO300" s="52"/>
      <c r="AP300" s="52"/>
      <c r="AQ300" s="52"/>
      <c r="AR300" s="52"/>
      <c r="AT300" s="52"/>
      <c r="AU300" s="52"/>
      <c r="AV300" s="52"/>
      <c r="AW300" s="52"/>
      <c r="AX300" s="52"/>
      <c r="AY300" s="52"/>
      <c r="AZ300" s="52"/>
      <c r="BA300" s="52"/>
    </row>
    <row r="301" spans="1:53" ht="14.2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AB301" s="52"/>
      <c r="AC301" s="52"/>
      <c r="AD301" s="52"/>
      <c r="AE301" s="52"/>
      <c r="AM301" s="52"/>
      <c r="AN301" s="52"/>
      <c r="AO301" s="52"/>
      <c r="AP301" s="52"/>
      <c r="AQ301" s="52"/>
      <c r="AR301" s="52"/>
      <c r="AT301" s="52"/>
      <c r="AU301" s="52"/>
      <c r="AV301" s="52"/>
      <c r="AW301" s="52"/>
      <c r="AX301" s="52"/>
      <c r="AY301" s="52"/>
      <c r="AZ301" s="52"/>
      <c r="BA301" s="52"/>
    </row>
    <row r="302" spans="1:53" ht="14.2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AB302" s="52"/>
      <c r="AC302" s="52"/>
      <c r="AD302" s="52"/>
      <c r="AE302" s="52"/>
      <c r="AM302" s="52"/>
      <c r="AN302" s="52"/>
      <c r="AO302" s="52"/>
      <c r="AP302" s="52"/>
      <c r="AQ302" s="52"/>
      <c r="AR302" s="52"/>
      <c r="AT302" s="52"/>
      <c r="AU302" s="52"/>
      <c r="AV302" s="52"/>
      <c r="AW302" s="52"/>
      <c r="AX302" s="52"/>
      <c r="AY302" s="52"/>
      <c r="AZ302" s="52"/>
      <c r="BA302" s="52"/>
    </row>
    <row r="303" spans="1:53" ht="14.2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AB303" s="52"/>
      <c r="AC303" s="52"/>
      <c r="AD303" s="52"/>
      <c r="AE303" s="52"/>
      <c r="AM303" s="52"/>
      <c r="AN303" s="52"/>
      <c r="AO303" s="52"/>
      <c r="AP303" s="52"/>
      <c r="AQ303" s="52"/>
      <c r="AR303" s="52"/>
      <c r="AT303" s="52"/>
      <c r="AU303" s="52"/>
      <c r="AV303" s="52"/>
      <c r="AW303" s="52"/>
      <c r="AX303" s="52"/>
      <c r="AY303" s="52"/>
      <c r="AZ303" s="52"/>
      <c r="BA303" s="52"/>
    </row>
    <row r="304" spans="1:53" ht="14.2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AB304" s="52"/>
      <c r="AC304" s="52"/>
      <c r="AD304" s="52"/>
      <c r="AE304" s="52"/>
      <c r="AM304" s="52"/>
      <c r="AN304" s="52"/>
      <c r="AO304" s="52"/>
      <c r="AP304" s="52"/>
      <c r="AQ304" s="52"/>
      <c r="AR304" s="52"/>
      <c r="AT304" s="52"/>
      <c r="AU304" s="52"/>
      <c r="AV304" s="52"/>
      <c r="AW304" s="52"/>
      <c r="AX304" s="52"/>
      <c r="AY304" s="52"/>
      <c r="AZ304" s="52"/>
      <c r="BA304" s="52"/>
    </row>
    <row r="305" spans="1:53" ht="14.2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AB305" s="52"/>
      <c r="AC305" s="52"/>
      <c r="AD305" s="52"/>
      <c r="AE305" s="52"/>
      <c r="AM305" s="52"/>
      <c r="AN305" s="52"/>
      <c r="AO305" s="52"/>
      <c r="AP305" s="52"/>
      <c r="AQ305" s="52"/>
      <c r="AR305" s="52"/>
      <c r="AT305" s="52"/>
      <c r="AU305" s="52"/>
      <c r="AV305" s="52"/>
      <c r="AW305" s="52"/>
      <c r="AX305" s="52"/>
      <c r="AY305" s="52"/>
      <c r="AZ305" s="52"/>
      <c r="BA305" s="52"/>
    </row>
    <row r="306" spans="1:53" ht="14.2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AB306" s="52"/>
      <c r="AC306" s="52"/>
      <c r="AD306" s="52"/>
      <c r="AE306" s="52"/>
      <c r="AM306" s="52"/>
      <c r="AN306" s="52"/>
      <c r="AO306" s="52"/>
      <c r="AP306" s="52"/>
      <c r="AQ306" s="52"/>
      <c r="AR306" s="52"/>
      <c r="AT306" s="52"/>
      <c r="AU306" s="52"/>
      <c r="AV306" s="52"/>
      <c r="AW306" s="52"/>
      <c r="AX306" s="52"/>
      <c r="AY306" s="52"/>
      <c r="AZ306" s="52"/>
      <c r="BA306" s="52"/>
    </row>
    <row r="307" spans="1:53" ht="14.2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AB307" s="52"/>
      <c r="AC307" s="52"/>
      <c r="AD307" s="52"/>
      <c r="AE307" s="52"/>
      <c r="AM307" s="52"/>
      <c r="AN307" s="52"/>
      <c r="AO307" s="52"/>
      <c r="AP307" s="52"/>
      <c r="AQ307" s="52"/>
      <c r="AR307" s="52"/>
      <c r="AT307" s="52"/>
      <c r="AU307" s="52"/>
      <c r="AV307" s="52"/>
      <c r="AW307" s="52"/>
      <c r="AX307" s="52"/>
      <c r="AY307" s="52"/>
      <c r="AZ307" s="52"/>
      <c r="BA307" s="52"/>
    </row>
    <row r="308" spans="1:53" ht="14.2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AB308" s="52"/>
      <c r="AC308" s="52"/>
      <c r="AD308" s="52"/>
      <c r="AE308" s="52"/>
      <c r="AM308" s="52"/>
      <c r="AN308" s="52"/>
      <c r="AO308" s="52"/>
      <c r="AP308" s="52"/>
      <c r="AQ308" s="52"/>
      <c r="AR308" s="52"/>
      <c r="AT308" s="52"/>
      <c r="AU308" s="52"/>
      <c r="AV308" s="52"/>
      <c r="AW308" s="52"/>
      <c r="AX308" s="52"/>
      <c r="AY308" s="52"/>
      <c r="AZ308" s="52"/>
      <c r="BA308" s="52"/>
    </row>
    <row r="309" spans="1:53" ht="14.2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AB309" s="52"/>
      <c r="AC309" s="52"/>
      <c r="AD309" s="52"/>
      <c r="AE309" s="52"/>
      <c r="AM309" s="52"/>
      <c r="AN309" s="52"/>
      <c r="AO309" s="52"/>
      <c r="AP309" s="52"/>
      <c r="AQ309" s="52"/>
      <c r="AR309" s="52"/>
      <c r="AT309" s="52"/>
      <c r="AU309" s="52"/>
      <c r="AV309" s="52"/>
      <c r="AW309" s="52"/>
      <c r="AX309" s="52"/>
      <c r="AY309" s="52"/>
      <c r="AZ309" s="52"/>
      <c r="BA309" s="52"/>
    </row>
    <row r="310" spans="1:53" ht="14.2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AB310" s="52"/>
      <c r="AC310" s="52"/>
      <c r="AD310" s="52"/>
      <c r="AE310" s="52"/>
      <c r="AM310" s="52"/>
      <c r="AN310" s="52"/>
      <c r="AO310" s="52"/>
      <c r="AP310" s="52"/>
      <c r="AQ310" s="52"/>
      <c r="AR310" s="52"/>
      <c r="AT310" s="52"/>
      <c r="AU310" s="52"/>
      <c r="AV310" s="52"/>
      <c r="AW310" s="52"/>
      <c r="AX310" s="52"/>
      <c r="AY310" s="52"/>
      <c r="AZ310" s="52"/>
      <c r="BA310" s="52"/>
    </row>
    <row r="311" spans="1:53" ht="14.2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AB311" s="52"/>
      <c r="AC311" s="52"/>
      <c r="AD311" s="52"/>
      <c r="AE311" s="52"/>
      <c r="AM311" s="52"/>
      <c r="AN311" s="52"/>
      <c r="AO311" s="52"/>
      <c r="AP311" s="52"/>
      <c r="AQ311" s="52"/>
      <c r="AR311" s="52"/>
      <c r="AT311" s="52"/>
      <c r="AU311" s="52"/>
      <c r="AV311" s="52"/>
      <c r="AW311" s="52"/>
      <c r="AX311" s="52"/>
      <c r="AY311" s="52"/>
      <c r="AZ311" s="52"/>
      <c r="BA311" s="52"/>
    </row>
    <row r="312" spans="1:53" ht="14.2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AB312" s="52"/>
      <c r="AC312" s="52"/>
      <c r="AD312" s="52"/>
      <c r="AE312" s="52"/>
      <c r="AM312" s="52"/>
      <c r="AN312" s="52"/>
      <c r="AO312" s="52"/>
      <c r="AP312" s="52"/>
      <c r="AQ312" s="52"/>
      <c r="AR312" s="52"/>
      <c r="AT312" s="52"/>
      <c r="AU312" s="52"/>
      <c r="AV312" s="52"/>
      <c r="AW312" s="52"/>
      <c r="AX312" s="52"/>
      <c r="AY312" s="52"/>
      <c r="AZ312" s="52"/>
      <c r="BA312" s="52"/>
    </row>
    <row r="313" spans="1:53" ht="14.2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AB313" s="52"/>
      <c r="AC313" s="52"/>
      <c r="AD313" s="52"/>
      <c r="AE313" s="52"/>
      <c r="AM313" s="52"/>
      <c r="AN313" s="52"/>
      <c r="AO313" s="52"/>
      <c r="AP313" s="52"/>
      <c r="AQ313" s="52"/>
      <c r="AR313" s="52"/>
      <c r="AT313" s="52"/>
      <c r="AU313" s="52"/>
      <c r="AV313" s="52"/>
      <c r="AW313" s="52"/>
      <c r="AX313" s="52"/>
      <c r="AY313" s="52"/>
      <c r="AZ313" s="52"/>
      <c r="BA313" s="52"/>
    </row>
    <row r="314" spans="1:53" ht="14.2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AB314" s="52"/>
      <c r="AC314" s="52"/>
      <c r="AD314" s="52"/>
      <c r="AE314" s="52"/>
      <c r="AM314" s="52"/>
      <c r="AN314" s="52"/>
      <c r="AO314" s="52"/>
      <c r="AP314" s="52"/>
      <c r="AQ314" s="52"/>
      <c r="AR314" s="52"/>
      <c r="AT314" s="52"/>
      <c r="AU314" s="52"/>
      <c r="AV314" s="52"/>
      <c r="AW314" s="52"/>
      <c r="AX314" s="52"/>
      <c r="AY314" s="52"/>
      <c r="AZ314" s="52"/>
      <c r="BA314" s="52"/>
    </row>
    <row r="315" spans="1:53" ht="14.2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AB315" s="52"/>
      <c r="AC315" s="52"/>
      <c r="AD315" s="52"/>
      <c r="AE315" s="52"/>
      <c r="AM315" s="52"/>
      <c r="AN315" s="52"/>
      <c r="AO315" s="52"/>
      <c r="AP315" s="52"/>
      <c r="AQ315" s="52"/>
      <c r="AR315" s="52"/>
      <c r="AT315" s="52"/>
      <c r="AU315" s="52"/>
      <c r="AV315" s="52"/>
      <c r="AW315" s="52"/>
      <c r="AX315" s="52"/>
      <c r="AY315" s="52"/>
      <c r="AZ315" s="52"/>
      <c r="BA315" s="52"/>
    </row>
    <row r="316" spans="1:53" ht="14.2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AB316" s="52"/>
      <c r="AC316" s="52"/>
      <c r="AD316" s="52"/>
      <c r="AE316" s="52"/>
      <c r="AM316" s="52"/>
      <c r="AN316" s="52"/>
      <c r="AO316" s="52"/>
      <c r="AP316" s="52"/>
      <c r="AQ316" s="52"/>
      <c r="AR316" s="52"/>
      <c r="AT316" s="52"/>
      <c r="AU316" s="52"/>
      <c r="AV316" s="52"/>
      <c r="AW316" s="52"/>
      <c r="AX316" s="52"/>
      <c r="AY316" s="52"/>
      <c r="AZ316" s="52"/>
      <c r="BA316" s="52"/>
    </row>
    <row r="317" spans="1:53" ht="14.2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AB317" s="52"/>
      <c r="AC317" s="52"/>
      <c r="AD317" s="52"/>
      <c r="AE317" s="52"/>
      <c r="AM317" s="52"/>
      <c r="AN317" s="52"/>
      <c r="AO317" s="52"/>
      <c r="AP317" s="52"/>
      <c r="AQ317" s="52"/>
      <c r="AR317" s="52"/>
      <c r="AT317" s="52"/>
      <c r="AU317" s="52"/>
      <c r="AV317" s="52"/>
      <c r="AW317" s="52"/>
      <c r="AX317" s="52"/>
      <c r="AY317" s="52"/>
      <c r="AZ317" s="52"/>
      <c r="BA317" s="52"/>
    </row>
    <row r="318" spans="1:53" ht="14.2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AB318" s="52"/>
      <c r="AC318" s="52"/>
      <c r="AD318" s="52"/>
      <c r="AE318" s="52"/>
      <c r="AM318" s="52"/>
      <c r="AN318" s="52"/>
      <c r="AO318" s="52"/>
      <c r="AP318" s="52"/>
      <c r="AQ318" s="52"/>
      <c r="AR318" s="52"/>
      <c r="AT318" s="52"/>
      <c r="AU318" s="52"/>
      <c r="AV318" s="52"/>
      <c r="AW318" s="52"/>
      <c r="AX318" s="52"/>
      <c r="AY318" s="52"/>
      <c r="AZ318" s="52"/>
      <c r="BA318" s="52"/>
    </row>
    <row r="319" spans="1:53" ht="14.2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AB319" s="52"/>
      <c r="AC319" s="52"/>
      <c r="AD319" s="52"/>
      <c r="AE319" s="52"/>
      <c r="AM319" s="52"/>
      <c r="AN319" s="52"/>
      <c r="AO319" s="52"/>
      <c r="AP319" s="52"/>
      <c r="AQ319" s="52"/>
      <c r="AR319" s="52"/>
      <c r="AT319" s="52"/>
      <c r="AU319" s="52"/>
      <c r="AV319" s="52"/>
      <c r="AW319" s="52"/>
      <c r="AX319" s="52"/>
      <c r="AY319" s="52"/>
      <c r="AZ319" s="52"/>
      <c r="BA319" s="52"/>
    </row>
    <row r="320" spans="1:53" ht="14.2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AB320" s="52"/>
      <c r="AC320" s="52"/>
      <c r="AD320" s="52"/>
      <c r="AE320" s="52"/>
      <c r="AM320" s="52"/>
      <c r="AN320" s="52"/>
      <c r="AO320" s="52"/>
      <c r="AP320" s="52"/>
      <c r="AQ320" s="52"/>
      <c r="AR320" s="52"/>
      <c r="AT320" s="52"/>
      <c r="AU320" s="52"/>
      <c r="AV320" s="52"/>
      <c r="AW320" s="52"/>
      <c r="AX320" s="52"/>
      <c r="AY320" s="52"/>
      <c r="AZ320" s="52"/>
      <c r="BA320" s="52"/>
    </row>
    <row r="321" spans="1:53" ht="14.2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AB321" s="52"/>
      <c r="AC321" s="52"/>
      <c r="AD321" s="52"/>
      <c r="AE321" s="52"/>
      <c r="AM321" s="52"/>
      <c r="AN321" s="52"/>
      <c r="AO321" s="52"/>
      <c r="AP321" s="52"/>
      <c r="AQ321" s="52"/>
      <c r="AR321" s="52"/>
      <c r="AT321" s="52"/>
      <c r="AU321" s="52"/>
      <c r="AV321" s="52"/>
      <c r="AW321" s="52"/>
      <c r="AX321" s="52"/>
      <c r="AY321" s="52"/>
      <c r="AZ321" s="52"/>
      <c r="BA321" s="52"/>
    </row>
    <row r="322" spans="1:53" ht="14.2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AB322" s="52"/>
      <c r="AC322" s="52"/>
      <c r="AD322" s="52"/>
      <c r="AE322" s="52"/>
      <c r="AM322" s="52"/>
      <c r="AN322" s="52"/>
      <c r="AO322" s="52"/>
      <c r="AP322" s="52"/>
      <c r="AQ322" s="52"/>
      <c r="AR322" s="52"/>
      <c r="AT322" s="52"/>
      <c r="AU322" s="52"/>
      <c r="AV322" s="52"/>
      <c r="AW322" s="52"/>
      <c r="AX322" s="52"/>
      <c r="AY322" s="52"/>
      <c r="AZ322" s="52"/>
      <c r="BA322" s="52"/>
    </row>
    <row r="323" spans="1:53" ht="14.2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AB323" s="52"/>
      <c r="AC323" s="52"/>
      <c r="AD323" s="52"/>
      <c r="AE323" s="52"/>
      <c r="AM323" s="52"/>
      <c r="AN323" s="52"/>
      <c r="AO323" s="52"/>
      <c r="AP323" s="52"/>
      <c r="AQ323" s="52"/>
      <c r="AR323" s="52"/>
      <c r="AT323" s="52"/>
      <c r="AU323" s="52"/>
      <c r="AV323" s="52"/>
      <c r="AW323" s="52"/>
      <c r="AX323" s="52"/>
      <c r="AY323" s="52"/>
      <c r="AZ323" s="52"/>
      <c r="BA323" s="52"/>
    </row>
    <row r="324" spans="1:53" ht="14.2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AB324" s="52"/>
      <c r="AC324" s="52"/>
      <c r="AD324" s="52"/>
      <c r="AE324" s="52"/>
      <c r="AM324" s="52"/>
      <c r="AN324" s="52"/>
      <c r="AO324" s="52"/>
      <c r="AP324" s="52"/>
      <c r="AQ324" s="52"/>
      <c r="AR324" s="52"/>
      <c r="AT324" s="52"/>
      <c r="AU324" s="52"/>
      <c r="AV324" s="52"/>
      <c r="AW324" s="52"/>
      <c r="AX324" s="52"/>
      <c r="AY324" s="52"/>
      <c r="AZ324" s="52"/>
      <c r="BA324" s="52"/>
    </row>
    <row r="325" spans="1:53" ht="14.2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AB325" s="52"/>
      <c r="AC325" s="52"/>
      <c r="AD325" s="52"/>
      <c r="AE325" s="52"/>
      <c r="AM325" s="52"/>
      <c r="AN325" s="52"/>
      <c r="AO325" s="52"/>
      <c r="AP325" s="52"/>
      <c r="AQ325" s="52"/>
      <c r="AR325" s="52"/>
      <c r="AT325" s="52"/>
      <c r="AU325" s="52"/>
      <c r="AV325" s="52"/>
      <c r="AW325" s="52"/>
      <c r="AX325" s="52"/>
      <c r="AY325" s="52"/>
      <c r="AZ325" s="52"/>
      <c r="BA325" s="52"/>
    </row>
    <row r="326" spans="1:53" ht="14.2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AB326" s="52"/>
      <c r="AC326" s="52"/>
      <c r="AD326" s="52"/>
      <c r="AE326" s="52"/>
      <c r="AM326" s="52"/>
      <c r="AN326" s="52"/>
      <c r="AO326" s="52"/>
      <c r="AP326" s="52"/>
      <c r="AQ326" s="52"/>
      <c r="AR326" s="52"/>
      <c r="AT326" s="52"/>
      <c r="AU326" s="52"/>
      <c r="AV326" s="52"/>
      <c r="AW326" s="52"/>
      <c r="AX326" s="52"/>
      <c r="AY326" s="52"/>
      <c r="AZ326" s="52"/>
      <c r="BA326" s="52"/>
    </row>
    <row r="327" spans="1:53" ht="14.2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AB327" s="52"/>
      <c r="AC327" s="52"/>
      <c r="AD327" s="52"/>
      <c r="AE327" s="52"/>
      <c r="AM327" s="52"/>
      <c r="AN327" s="52"/>
      <c r="AO327" s="52"/>
      <c r="AP327" s="52"/>
      <c r="AQ327" s="52"/>
      <c r="AR327" s="52"/>
      <c r="AT327" s="52"/>
      <c r="AU327" s="52"/>
      <c r="AV327" s="52"/>
      <c r="AW327" s="52"/>
      <c r="AX327" s="52"/>
      <c r="AY327" s="52"/>
      <c r="AZ327" s="52"/>
      <c r="BA327" s="52"/>
    </row>
    <row r="328" spans="1:53" ht="14.2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AB328" s="52"/>
      <c r="AC328" s="52"/>
      <c r="AD328" s="52"/>
      <c r="AE328" s="52"/>
      <c r="AM328" s="52"/>
      <c r="AN328" s="52"/>
      <c r="AO328" s="52"/>
      <c r="AP328" s="52"/>
      <c r="AQ328" s="52"/>
      <c r="AR328" s="52"/>
      <c r="AT328" s="52"/>
      <c r="AU328" s="52"/>
      <c r="AV328" s="52"/>
      <c r="AW328" s="52"/>
      <c r="AX328" s="52"/>
      <c r="AY328" s="52"/>
      <c r="AZ328" s="52"/>
      <c r="BA328" s="52"/>
    </row>
    <row r="329" spans="1:53" ht="14.2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AB329" s="52"/>
      <c r="AC329" s="52"/>
      <c r="AD329" s="52"/>
      <c r="AE329" s="52"/>
      <c r="AM329" s="52"/>
      <c r="AN329" s="52"/>
      <c r="AO329" s="52"/>
      <c r="AP329" s="52"/>
      <c r="AQ329" s="52"/>
      <c r="AR329" s="52"/>
      <c r="AT329" s="52"/>
      <c r="AU329" s="52"/>
      <c r="AV329" s="52"/>
      <c r="AW329" s="52"/>
      <c r="AX329" s="52"/>
      <c r="AY329" s="52"/>
      <c r="AZ329" s="52"/>
      <c r="BA329" s="52"/>
    </row>
    <row r="330" spans="1:53" ht="14.2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AB330" s="52"/>
      <c r="AC330" s="52"/>
      <c r="AD330" s="52"/>
      <c r="AE330" s="52"/>
      <c r="AM330" s="52"/>
      <c r="AN330" s="52"/>
      <c r="AO330" s="52"/>
      <c r="AP330" s="52"/>
      <c r="AQ330" s="52"/>
      <c r="AR330" s="52"/>
      <c r="AT330" s="52"/>
      <c r="AU330" s="52"/>
      <c r="AV330" s="52"/>
      <c r="AW330" s="52"/>
      <c r="AX330" s="52"/>
      <c r="AY330" s="52"/>
      <c r="AZ330" s="52"/>
      <c r="BA330" s="52"/>
    </row>
    <row r="331" spans="1:53" ht="14.2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AB331" s="52"/>
      <c r="AC331" s="52"/>
      <c r="AD331" s="52"/>
      <c r="AE331" s="52"/>
      <c r="AM331" s="52"/>
      <c r="AN331" s="52"/>
      <c r="AO331" s="52"/>
      <c r="AP331" s="52"/>
      <c r="AQ331" s="52"/>
      <c r="AR331" s="52"/>
      <c r="AT331" s="52"/>
      <c r="AU331" s="52"/>
      <c r="AV331" s="52"/>
      <c r="AW331" s="52"/>
      <c r="AX331" s="52"/>
      <c r="AY331" s="52"/>
      <c r="AZ331" s="52"/>
      <c r="BA331" s="52"/>
    </row>
    <row r="332" spans="1:53" ht="14.2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AB332" s="52"/>
      <c r="AC332" s="52"/>
      <c r="AD332" s="52"/>
      <c r="AE332" s="52"/>
      <c r="AM332" s="52"/>
      <c r="AN332" s="52"/>
      <c r="AO332" s="52"/>
      <c r="AP332" s="52"/>
      <c r="AQ332" s="52"/>
      <c r="AR332" s="52"/>
      <c r="AT332" s="52"/>
      <c r="AU332" s="52"/>
      <c r="AV332" s="52"/>
      <c r="AW332" s="52"/>
      <c r="AX332" s="52"/>
      <c r="AY332" s="52"/>
      <c r="AZ332" s="52"/>
      <c r="BA332" s="52"/>
    </row>
    <row r="333" spans="1:53" ht="14.2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AB333" s="52"/>
      <c r="AC333" s="52"/>
      <c r="AD333" s="52"/>
      <c r="AE333" s="52"/>
      <c r="AM333" s="52"/>
      <c r="AN333" s="52"/>
      <c r="AO333" s="52"/>
      <c r="AP333" s="52"/>
      <c r="AQ333" s="52"/>
      <c r="AR333" s="52"/>
      <c r="AT333" s="52"/>
      <c r="AU333" s="52"/>
      <c r="AV333" s="52"/>
      <c r="AW333" s="52"/>
      <c r="AX333" s="52"/>
      <c r="AY333" s="52"/>
      <c r="AZ333" s="52"/>
      <c r="BA333" s="52"/>
    </row>
    <row r="334" spans="1:53" ht="14.2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AB334" s="52"/>
      <c r="AC334" s="52"/>
      <c r="AD334" s="52"/>
      <c r="AE334" s="52"/>
      <c r="AM334" s="52"/>
      <c r="AN334" s="52"/>
      <c r="AO334" s="52"/>
      <c r="AP334" s="52"/>
      <c r="AQ334" s="52"/>
      <c r="AR334" s="52"/>
      <c r="AT334" s="52"/>
      <c r="AU334" s="52"/>
      <c r="AV334" s="52"/>
      <c r="AW334" s="52"/>
      <c r="AX334" s="52"/>
      <c r="AY334" s="52"/>
      <c r="AZ334" s="52"/>
      <c r="BA334" s="52"/>
    </row>
    <row r="335" spans="1:53" ht="14.2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AB335" s="52"/>
      <c r="AC335" s="52"/>
      <c r="AD335" s="52"/>
      <c r="AE335" s="52"/>
      <c r="AM335" s="52"/>
      <c r="AN335" s="52"/>
      <c r="AO335" s="52"/>
      <c r="AP335" s="52"/>
      <c r="AQ335" s="52"/>
      <c r="AR335" s="52"/>
      <c r="AT335" s="52"/>
      <c r="AU335" s="52"/>
      <c r="AV335" s="52"/>
      <c r="AW335" s="52"/>
      <c r="AX335" s="52"/>
      <c r="AY335" s="52"/>
      <c r="AZ335" s="52"/>
      <c r="BA335" s="52"/>
    </row>
    <row r="336" spans="1:53" ht="14.2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AB336" s="52"/>
      <c r="AC336" s="52"/>
      <c r="AD336" s="52"/>
      <c r="AE336" s="52"/>
      <c r="AM336" s="52"/>
      <c r="AN336" s="52"/>
      <c r="AO336" s="52"/>
      <c r="AP336" s="52"/>
      <c r="AQ336" s="52"/>
      <c r="AR336" s="52"/>
      <c r="AT336" s="52"/>
      <c r="AU336" s="52"/>
      <c r="AV336" s="52"/>
      <c r="AW336" s="52"/>
      <c r="AX336" s="52"/>
      <c r="AY336" s="52"/>
      <c r="AZ336" s="52"/>
      <c r="BA336" s="52"/>
    </row>
    <row r="337" spans="1:53" ht="14.2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AB337" s="52"/>
      <c r="AC337" s="52"/>
      <c r="AD337" s="52"/>
      <c r="AE337" s="52"/>
      <c r="AM337" s="52"/>
      <c r="AN337" s="52"/>
      <c r="AO337" s="52"/>
      <c r="AP337" s="52"/>
      <c r="AQ337" s="52"/>
      <c r="AR337" s="52"/>
      <c r="AT337" s="52"/>
      <c r="AU337" s="52"/>
      <c r="AV337" s="52"/>
      <c r="AW337" s="52"/>
      <c r="AX337" s="52"/>
      <c r="AY337" s="52"/>
      <c r="AZ337" s="52"/>
      <c r="BA337" s="52"/>
    </row>
    <row r="338" spans="1:53" ht="14.2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AB338" s="52"/>
      <c r="AC338" s="52"/>
      <c r="AD338" s="52"/>
      <c r="AE338" s="52"/>
      <c r="AM338" s="52"/>
      <c r="AN338" s="52"/>
      <c r="AO338" s="52"/>
      <c r="AP338" s="52"/>
      <c r="AQ338" s="52"/>
      <c r="AR338" s="52"/>
      <c r="AT338" s="52"/>
      <c r="AU338" s="52"/>
      <c r="AV338" s="52"/>
      <c r="AW338" s="52"/>
      <c r="AX338" s="52"/>
      <c r="AY338" s="52"/>
      <c r="AZ338" s="52"/>
      <c r="BA338" s="52"/>
    </row>
    <row r="339" spans="1:53" ht="14.2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AB339" s="52"/>
      <c r="AC339" s="52"/>
      <c r="AD339" s="52"/>
      <c r="AE339" s="52"/>
      <c r="AM339" s="52"/>
      <c r="AN339" s="52"/>
      <c r="AO339" s="52"/>
      <c r="AP339" s="52"/>
      <c r="AQ339" s="52"/>
      <c r="AR339" s="52"/>
      <c r="AT339" s="52"/>
      <c r="AU339" s="52"/>
      <c r="AV339" s="52"/>
      <c r="AW339" s="52"/>
      <c r="AX339" s="52"/>
      <c r="AY339" s="52"/>
      <c r="AZ339" s="52"/>
      <c r="BA339" s="52"/>
    </row>
    <row r="340" spans="1:53" ht="14.2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AB340" s="52"/>
      <c r="AC340" s="52"/>
      <c r="AD340" s="52"/>
      <c r="AE340" s="52"/>
      <c r="AM340" s="52"/>
      <c r="AN340" s="52"/>
      <c r="AO340" s="52"/>
      <c r="AP340" s="52"/>
      <c r="AQ340" s="52"/>
      <c r="AR340" s="52"/>
      <c r="AT340" s="52"/>
      <c r="AU340" s="52"/>
      <c r="AV340" s="52"/>
      <c r="AW340" s="52"/>
      <c r="AX340" s="52"/>
      <c r="AY340" s="52"/>
      <c r="AZ340" s="52"/>
      <c r="BA340" s="52"/>
    </row>
    <row r="341" spans="1:53" ht="14.2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AB341" s="52"/>
      <c r="AC341" s="52"/>
      <c r="AD341" s="52"/>
      <c r="AE341" s="52"/>
      <c r="AM341" s="52"/>
      <c r="AN341" s="52"/>
      <c r="AO341" s="52"/>
      <c r="AP341" s="52"/>
      <c r="AQ341" s="52"/>
      <c r="AR341" s="52"/>
      <c r="AT341" s="52"/>
      <c r="AU341" s="52"/>
      <c r="AV341" s="52"/>
      <c r="AW341" s="52"/>
      <c r="AX341" s="52"/>
      <c r="AY341" s="52"/>
      <c r="AZ341" s="52"/>
      <c r="BA341" s="52"/>
    </row>
    <row r="342" spans="1:53" ht="14.2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AB342" s="52"/>
      <c r="AC342" s="52"/>
      <c r="AD342" s="52"/>
      <c r="AE342" s="52"/>
      <c r="AM342" s="52"/>
      <c r="AN342" s="52"/>
      <c r="AO342" s="52"/>
      <c r="AP342" s="52"/>
      <c r="AQ342" s="52"/>
      <c r="AR342" s="52"/>
      <c r="AT342" s="52"/>
      <c r="AU342" s="52"/>
      <c r="AV342" s="52"/>
      <c r="AW342" s="52"/>
      <c r="AX342" s="52"/>
      <c r="AY342" s="52"/>
      <c r="AZ342" s="52"/>
      <c r="BA342" s="52"/>
    </row>
    <row r="343" spans="1:53" ht="14.2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AB343" s="52"/>
      <c r="AC343" s="52"/>
      <c r="AD343" s="52"/>
      <c r="AE343" s="52"/>
      <c r="AM343" s="52"/>
      <c r="AN343" s="52"/>
      <c r="AO343" s="52"/>
      <c r="AP343" s="52"/>
      <c r="AQ343" s="52"/>
      <c r="AR343" s="52"/>
      <c r="AT343" s="52"/>
      <c r="AU343" s="52"/>
      <c r="AV343" s="52"/>
      <c r="AW343" s="52"/>
      <c r="AX343" s="52"/>
      <c r="AY343" s="52"/>
      <c r="AZ343" s="52"/>
      <c r="BA343" s="52"/>
    </row>
    <row r="344" spans="1:53" ht="14.2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AB344" s="52"/>
      <c r="AC344" s="52"/>
      <c r="AD344" s="52"/>
      <c r="AE344" s="52"/>
      <c r="AM344" s="52"/>
      <c r="AN344" s="52"/>
      <c r="AO344" s="52"/>
      <c r="AP344" s="52"/>
      <c r="AQ344" s="52"/>
      <c r="AR344" s="52"/>
      <c r="AT344" s="52"/>
      <c r="AU344" s="52"/>
      <c r="AV344" s="52"/>
      <c r="AW344" s="52"/>
      <c r="AX344" s="52"/>
      <c r="AY344" s="52"/>
      <c r="AZ344" s="52"/>
      <c r="BA344" s="52"/>
    </row>
    <row r="345" spans="1:53" ht="14.2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AB345" s="52"/>
      <c r="AC345" s="52"/>
      <c r="AD345" s="52"/>
      <c r="AE345" s="52"/>
      <c r="AM345" s="52"/>
      <c r="AN345" s="52"/>
      <c r="AO345" s="52"/>
      <c r="AP345" s="52"/>
      <c r="AQ345" s="52"/>
      <c r="AR345" s="52"/>
      <c r="AT345" s="52"/>
      <c r="AU345" s="52"/>
      <c r="AV345" s="52"/>
      <c r="AW345" s="52"/>
      <c r="AX345" s="52"/>
      <c r="AY345" s="52"/>
      <c r="AZ345" s="52"/>
      <c r="BA345" s="52"/>
    </row>
    <row r="346" spans="1:53" ht="14.2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AB346" s="52"/>
      <c r="AC346" s="52"/>
      <c r="AD346" s="52"/>
      <c r="AE346" s="52"/>
      <c r="AM346" s="52"/>
      <c r="AN346" s="52"/>
      <c r="AO346" s="52"/>
      <c r="AP346" s="52"/>
      <c r="AQ346" s="52"/>
      <c r="AR346" s="52"/>
      <c r="AT346" s="52"/>
      <c r="AU346" s="52"/>
      <c r="AV346" s="52"/>
      <c r="AW346" s="52"/>
      <c r="AX346" s="52"/>
      <c r="AY346" s="52"/>
      <c r="AZ346" s="52"/>
      <c r="BA346" s="52"/>
    </row>
    <row r="347" spans="1:53" ht="14.2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AB347" s="52"/>
      <c r="AC347" s="52"/>
      <c r="AD347" s="52"/>
      <c r="AE347" s="52"/>
      <c r="AM347" s="52"/>
      <c r="AN347" s="52"/>
      <c r="AO347" s="52"/>
      <c r="AP347" s="52"/>
      <c r="AQ347" s="52"/>
      <c r="AR347" s="52"/>
      <c r="AT347" s="52"/>
      <c r="AU347" s="52"/>
      <c r="AV347" s="52"/>
      <c r="AW347" s="52"/>
      <c r="AX347" s="52"/>
      <c r="AY347" s="52"/>
      <c r="AZ347" s="52"/>
      <c r="BA347" s="52"/>
    </row>
    <row r="348" spans="1:53" ht="14.2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AB348" s="52"/>
      <c r="AC348" s="52"/>
      <c r="AD348" s="52"/>
      <c r="AE348" s="52"/>
      <c r="AM348" s="52"/>
      <c r="AN348" s="52"/>
      <c r="AO348" s="52"/>
      <c r="AP348" s="52"/>
      <c r="AQ348" s="52"/>
      <c r="AR348" s="52"/>
      <c r="AT348" s="52"/>
      <c r="AU348" s="52"/>
      <c r="AV348" s="52"/>
      <c r="AW348" s="52"/>
      <c r="AX348" s="52"/>
      <c r="AY348" s="52"/>
      <c r="AZ348" s="52"/>
      <c r="BA348" s="52"/>
    </row>
    <row r="349" spans="1:53" ht="14.2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AB349" s="52"/>
      <c r="AC349" s="52"/>
      <c r="AD349" s="52"/>
      <c r="AE349" s="52"/>
      <c r="AM349" s="52"/>
      <c r="AN349" s="52"/>
      <c r="AO349" s="52"/>
      <c r="AP349" s="52"/>
      <c r="AQ349" s="52"/>
      <c r="AR349" s="52"/>
      <c r="AT349" s="52"/>
      <c r="AU349" s="52"/>
      <c r="AV349" s="52"/>
      <c r="AW349" s="52"/>
      <c r="AX349" s="52"/>
      <c r="AY349" s="52"/>
      <c r="AZ349" s="52"/>
      <c r="BA349" s="52"/>
    </row>
    <row r="350" spans="1:53" ht="14.2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AB350" s="52"/>
      <c r="AC350" s="52"/>
      <c r="AD350" s="52"/>
      <c r="AE350" s="52"/>
      <c r="AM350" s="52"/>
      <c r="AN350" s="52"/>
      <c r="AO350" s="52"/>
      <c r="AP350" s="52"/>
      <c r="AQ350" s="52"/>
      <c r="AR350" s="52"/>
      <c r="AT350" s="52"/>
      <c r="AU350" s="52"/>
      <c r="AV350" s="52"/>
      <c r="AW350" s="52"/>
      <c r="AX350" s="52"/>
      <c r="AY350" s="52"/>
      <c r="AZ350" s="52"/>
      <c r="BA350" s="52"/>
    </row>
    <row r="351" spans="1:53" ht="14.2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AB351" s="52"/>
      <c r="AC351" s="52"/>
      <c r="AD351" s="52"/>
      <c r="AE351" s="52"/>
      <c r="AM351" s="52"/>
      <c r="AN351" s="52"/>
      <c r="AO351" s="52"/>
      <c r="AP351" s="52"/>
      <c r="AQ351" s="52"/>
      <c r="AR351" s="52"/>
      <c r="AT351" s="52"/>
      <c r="AU351" s="52"/>
      <c r="AV351" s="52"/>
      <c r="AW351" s="52"/>
      <c r="AX351" s="52"/>
      <c r="AY351" s="52"/>
      <c r="AZ351" s="52"/>
      <c r="BA351" s="52"/>
    </row>
    <row r="352" spans="1:53" ht="14.2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AB352" s="52"/>
      <c r="AC352" s="52"/>
      <c r="AD352" s="52"/>
      <c r="AE352" s="52"/>
      <c r="AM352" s="52"/>
      <c r="AN352" s="52"/>
      <c r="AO352" s="52"/>
      <c r="AP352" s="52"/>
      <c r="AQ352" s="52"/>
      <c r="AR352" s="52"/>
      <c r="AT352" s="52"/>
      <c r="AU352" s="52"/>
      <c r="AV352" s="52"/>
      <c r="AW352" s="52"/>
      <c r="AX352" s="52"/>
      <c r="AY352" s="52"/>
      <c r="AZ352" s="52"/>
      <c r="BA352" s="52"/>
    </row>
    <row r="353" spans="1:53" ht="14.2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AB353" s="52"/>
      <c r="AC353" s="52"/>
      <c r="AD353" s="52"/>
      <c r="AE353" s="52"/>
      <c r="AM353" s="52"/>
      <c r="AN353" s="52"/>
      <c r="AO353" s="52"/>
      <c r="AP353" s="52"/>
      <c r="AQ353" s="52"/>
      <c r="AR353" s="52"/>
      <c r="AT353" s="52"/>
      <c r="AU353" s="52"/>
      <c r="AV353" s="52"/>
      <c r="AW353" s="52"/>
      <c r="AX353" s="52"/>
      <c r="AY353" s="52"/>
      <c r="AZ353" s="52"/>
      <c r="BA353" s="52"/>
    </row>
    <row r="354" spans="1:53" ht="14.2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AB354" s="52"/>
      <c r="AC354" s="52"/>
      <c r="AD354" s="52"/>
      <c r="AE354" s="52"/>
      <c r="AM354" s="52"/>
      <c r="AN354" s="52"/>
      <c r="AO354" s="52"/>
      <c r="AP354" s="52"/>
      <c r="AQ354" s="52"/>
      <c r="AR354" s="52"/>
      <c r="AT354" s="52"/>
      <c r="AU354" s="52"/>
      <c r="AV354" s="52"/>
      <c r="AW354" s="52"/>
      <c r="AX354" s="52"/>
      <c r="AY354" s="52"/>
      <c r="AZ354" s="52"/>
      <c r="BA354" s="52"/>
    </row>
    <row r="355" spans="1:53" ht="14.2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AB355" s="52"/>
      <c r="AC355" s="52"/>
      <c r="AD355" s="52"/>
      <c r="AE355" s="52"/>
      <c r="AM355" s="52"/>
      <c r="AN355" s="52"/>
      <c r="AO355" s="52"/>
      <c r="AP355" s="52"/>
      <c r="AQ355" s="52"/>
      <c r="AR355" s="52"/>
      <c r="AT355" s="52"/>
      <c r="AU355" s="52"/>
      <c r="AV355" s="52"/>
      <c r="AW355" s="52"/>
      <c r="AX355" s="52"/>
      <c r="AY355" s="52"/>
      <c r="AZ355" s="52"/>
      <c r="BA355" s="52"/>
    </row>
    <row r="356" spans="1:53" ht="14.2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AB356" s="52"/>
      <c r="AC356" s="52"/>
      <c r="AD356" s="52"/>
      <c r="AE356" s="52"/>
      <c r="AM356" s="52"/>
      <c r="AN356" s="52"/>
      <c r="AO356" s="52"/>
      <c r="AP356" s="52"/>
      <c r="AQ356" s="52"/>
      <c r="AR356" s="52"/>
      <c r="AT356" s="52"/>
      <c r="AU356" s="52"/>
      <c r="AV356" s="52"/>
      <c r="AW356" s="52"/>
      <c r="AX356" s="52"/>
      <c r="AY356" s="52"/>
      <c r="AZ356" s="52"/>
      <c r="BA356" s="52"/>
    </row>
    <row r="357" spans="1:53" ht="14.2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AB357" s="52"/>
      <c r="AC357" s="52"/>
      <c r="AD357" s="52"/>
      <c r="AE357" s="52"/>
      <c r="AM357" s="52"/>
      <c r="AN357" s="52"/>
      <c r="AO357" s="52"/>
      <c r="AP357" s="52"/>
      <c r="AQ357" s="52"/>
      <c r="AR357" s="52"/>
      <c r="AT357" s="52"/>
      <c r="AU357" s="52"/>
      <c r="AV357" s="52"/>
      <c r="AW357" s="52"/>
      <c r="AX357" s="52"/>
      <c r="AY357" s="52"/>
      <c r="AZ357" s="52"/>
      <c r="BA357" s="52"/>
    </row>
    <row r="358" spans="1:53" ht="14.2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AB358" s="52"/>
      <c r="AC358" s="52"/>
      <c r="AD358" s="52"/>
      <c r="AE358" s="52"/>
      <c r="AM358" s="52"/>
      <c r="AN358" s="52"/>
      <c r="AO358" s="52"/>
      <c r="AP358" s="52"/>
      <c r="AQ358" s="52"/>
      <c r="AR358" s="52"/>
      <c r="AT358" s="52"/>
      <c r="AU358" s="52"/>
      <c r="AV358" s="52"/>
      <c r="AW358" s="52"/>
      <c r="AX358" s="52"/>
      <c r="AY358" s="52"/>
      <c r="AZ358" s="52"/>
      <c r="BA358" s="52"/>
    </row>
    <row r="359" spans="1:53" ht="14.2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AB359" s="52"/>
      <c r="AC359" s="52"/>
      <c r="AD359" s="52"/>
      <c r="AE359" s="52"/>
      <c r="AM359" s="52"/>
      <c r="AN359" s="52"/>
      <c r="AO359" s="52"/>
      <c r="AP359" s="52"/>
      <c r="AQ359" s="52"/>
      <c r="AR359" s="52"/>
      <c r="AT359" s="52"/>
      <c r="AU359" s="52"/>
      <c r="AV359" s="52"/>
      <c r="AW359" s="52"/>
      <c r="AX359" s="52"/>
      <c r="AY359" s="52"/>
      <c r="AZ359" s="52"/>
      <c r="BA359" s="52"/>
    </row>
    <row r="360" spans="1:53" ht="14.2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AB360" s="52"/>
      <c r="AC360" s="52"/>
      <c r="AD360" s="52"/>
      <c r="AE360" s="52"/>
      <c r="AM360" s="52"/>
      <c r="AN360" s="52"/>
      <c r="AO360" s="52"/>
      <c r="AP360" s="52"/>
      <c r="AQ360" s="52"/>
      <c r="AR360" s="52"/>
      <c r="AT360" s="52"/>
      <c r="AU360" s="52"/>
      <c r="AV360" s="52"/>
      <c r="AW360" s="52"/>
      <c r="AX360" s="52"/>
      <c r="AY360" s="52"/>
      <c r="AZ360" s="52"/>
      <c r="BA360" s="52"/>
    </row>
    <row r="361" spans="1:53" ht="14.2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AB361" s="52"/>
      <c r="AC361" s="52"/>
      <c r="AD361" s="52"/>
      <c r="AE361" s="52"/>
      <c r="AM361" s="52"/>
      <c r="AN361" s="52"/>
      <c r="AO361" s="52"/>
      <c r="AP361" s="52"/>
      <c r="AQ361" s="52"/>
      <c r="AR361" s="52"/>
      <c r="AT361" s="52"/>
      <c r="AU361" s="52"/>
      <c r="AV361" s="52"/>
      <c r="AW361" s="52"/>
      <c r="AX361" s="52"/>
      <c r="AY361" s="52"/>
      <c r="AZ361" s="52"/>
      <c r="BA361" s="52"/>
    </row>
    <row r="362" spans="1:53" ht="14.2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AB362" s="52"/>
      <c r="AC362" s="52"/>
      <c r="AD362" s="52"/>
      <c r="AE362" s="52"/>
      <c r="AM362" s="52"/>
      <c r="AN362" s="52"/>
      <c r="AO362" s="52"/>
      <c r="AP362" s="52"/>
      <c r="AQ362" s="52"/>
      <c r="AR362" s="52"/>
      <c r="AT362" s="52"/>
      <c r="AU362" s="52"/>
      <c r="AV362" s="52"/>
      <c r="AW362" s="52"/>
      <c r="AX362" s="52"/>
      <c r="AY362" s="52"/>
      <c r="AZ362" s="52"/>
      <c r="BA362" s="52"/>
    </row>
    <row r="363" spans="1:53" ht="14.2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AB363" s="52"/>
      <c r="AC363" s="52"/>
      <c r="AD363" s="52"/>
      <c r="AE363" s="52"/>
      <c r="AM363" s="52"/>
      <c r="AN363" s="52"/>
      <c r="AO363" s="52"/>
      <c r="AP363" s="52"/>
      <c r="AQ363" s="52"/>
      <c r="AR363" s="52"/>
      <c r="AT363" s="52"/>
      <c r="AU363" s="52"/>
      <c r="AV363" s="52"/>
      <c r="AW363" s="52"/>
      <c r="AX363" s="52"/>
      <c r="AY363" s="52"/>
      <c r="AZ363" s="52"/>
      <c r="BA363" s="52"/>
    </row>
    <row r="364" spans="1:53" ht="14.2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AB364" s="52"/>
      <c r="AC364" s="52"/>
      <c r="AD364" s="52"/>
      <c r="AE364" s="52"/>
      <c r="AM364" s="52"/>
      <c r="AN364" s="52"/>
      <c r="AO364" s="52"/>
      <c r="AP364" s="52"/>
      <c r="AQ364" s="52"/>
      <c r="AR364" s="52"/>
      <c r="AT364" s="52"/>
      <c r="AU364" s="52"/>
      <c r="AV364" s="52"/>
      <c r="AW364" s="52"/>
      <c r="AX364" s="52"/>
      <c r="AY364" s="52"/>
      <c r="AZ364" s="52"/>
      <c r="BA364" s="52"/>
    </row>
    <row r="365" spans="1:53" ht="14.2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AB365" s="52"/>
      <c r="AC365" s="52"/>
      <c r="AD365" s="52"/>
      <c r="AE365" s="52"/>
      <c r="AM365" s="52"/>
      <c r="AN365" s="52"/>
      <c r="AO365" s="52"/>
      <c r="AP365" s="52"/>
      <c r="AQ365" s="52"/>
      <c r="AR365" s="52"/>
      <c r="AT365" s="52"/>
      <c r="AU365" s="52"/>
      <c r="AV365" s="52"/>
      <c r="AW365" s="52"/>
      <c r="AX365" s="52"/>
      <c r="AY365" s="52"/>
      <c r="AZ365" s="52"/>
      <c r="BA365" s="52"/>
    </row>
    <row r="366" spans="1:53" ht="14.2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AB366" s="52"/>
      <c r="AC366" s="52"/>
      <c r="AD366" s="52"/>
      <c r="AE366" s="52"/>
      <c r="AM366" s="52"/>
      <c r="AN366" s="52"/>
      <c r="AO366" s="52"/>
      <c r="AP366" s="52"/>
      <c r="AQ366" s="52"/>
      <c r="AR366" s="52"/>
      <c r="AT366" s="52"/>
      <c r="AU366" s="52"/>
      <c r="AV366" s="52"/>
      <c r="AW366" s="52"/>
      <c r="AX366" s="52"/>
      <c r="AY366" s="52"/>
      <c r="AZ366" s="52"/>
      <c r="BA366" s="52"/>
    </row>
    <row r="367" spans="1:53" ht="14.2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AB367" s="52"/>
      <c r="AC367" s="52"/>
      <c r="AD367" s="52"/>
      <c r="AE367" s="52"/>
      <c r="AM367" s="52"/>
      <c r="AN367" s="52"/>
      <c r="AO367" s="52"/>
      <c r="AP367" s="52"/>
      <c r="AQ367" s="52"/>
      <c r="AR367" s="52"/>
      <c r="AT367" s="52"/>
      <c r="AU367" s="52"/>
      <c r="AV367" s="52"/>
      <c r="AW367" s="52"/>
      <c r="AX367" s="52"/>
      <c r="AY367" s="52"/>
      <c r="AZ367" s="52"/>
      <c r="BA367" s="52"/>
    </row>
    <row r="368" spans="1:53" ht="14.2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AB368" s="52"/>
      <c r="AC368" s="52"/>
      <c r="AD368" s="52"/>
      <c r="AE368" s="52"/>
      <c r="AM368" s="52"/>
      <c r="AN368" s="52"/>
      <c r="AO368" s="52"/>
      <c r="AP368" s="52"/>
      <c r="AQ368" s="52"/>
      <c r="AR368" s="52"/>
      <c r="AT368" s="52"/>
      <c r="AU368" s="52"/>
      <c r="AV368" s="52"/>
      <c r="AW368" s="52"/>
      <c r="AX368" s="52"/>
      <c r="AY368" s="52"/>
      <c r="AZ368" s="52"/>
      <c r="BA368" s="52"/>
    </row>
    <row r="369" spans="1:53" ht="14.2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AB369" s="52"/>
      <c r="AC369" s="52"/>
      <c r="AD369" s="52"/>
      <c r="AE369" s="52"/>
      <c r="AM369" s="52"/>
      <c r="AN369" s="52"/>
      <c r="AO369" s="52"/>
      <c r="AP369" s="52"/>
      <c r="AQ369" s="52"/>
      <c r="AR369" s="52"/>
      <c r="AT369" s="52"/>
      <c r="AU369" s="52"/>
      <c r="AV369" s="52"/>
      <c r="AW369" s="52"/>
      <c r="AX369" s="52"/>
      <c r="AY369" s="52"/>
      <c r="AZ369" s="52"/>
      <c r="BA369" s="52"/>
    </row>
    <row r="370" spans="1:53" ht="14.2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AB370" s="52"/>
      <c r="AC370" s="52"/>
      <c r="AD370" s="52"/>
      <c r="AE370" s="52"/>
      <c r="AM370" s="52"/>
      <c r="AN370" s="52"/>
      <c r="AO370" s="52"/>
      <c r="AP370" s="52"/>
      <c r="AQ370" s="52"/>
      <c r="AR370" s="52"/>
      <c r="AT370" s="52"/>
      <c r="AU370" s="52"/>
      <c r="AV370" s="52"/>
      <c r="AW370" s="52"/>
      <c r="AX370" s="52"/>
      <c r="AY370" s="52"/>
      <c r="AZ370" s="52"/>
      <c r="BA370" s="52"/>
    </row>
    <row r="371" spans="1:53" ht="14.2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AB371" s="52"/>
      <c r="AC371" s="52"/>
      <c r="AD371" s="52"/>
      <c r="AE371" s="52"/>
      <c r="AM371" s="52"/>
      <c r="AN371" s="52"/>
      <c r="AO371" s="52"/>
      <c r="AP371" s="52"/>
      <c r="AQ371" s="52"/>
      <c r="AR371" s="52"/>
      <c r="AT371" s="52"/>
      <c r="AU371" s="52"/>
      <c r="AV371" s="52"/>
      <c r="AW371" s="52"/>
      <c r="AX371" s="52"/>
      <c r="AY371" s="52"/>
      <c r="AZ371" s="52"/>
      <c r="BA371" s="52"/>
    </row>
    <row r="372" spans="1:53" ht="14.2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AB372" s="52"/>
      <c r="AC372" s="52"/>
      <c r="AD372" s="52"/>
      <c r="AE372" s="52"/>
      <c r="AM372" s="52"/>
      <c r="AN372" s="52"/>
      <c r="AO372" s="52"/>
      <c r="AP372" s="52"/>
      <c r="AQ372" s="52"/>
      <c r="AR372" s="52"/>
      <c r="AT372" s="52"/>
      <c r="AU372" s="52"/>
      <c r="AV372" s="52"/>
      <c r="AW372" s="52"/>
      <c r="AX372" s="52"/>
      <c r="AY372" s="52"/>
      <c r="AZ372" s="52"/>
      <c r="BA372" s="52"/>
    </row>
    <row r="373" spans="1:53" ht="14.2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AB373" s="52"/>
      <c r="AC373" s="52"/>
      <c r="AD373" s="52"/>
      <c r="AE373" s="52"/>
      <c r="AM373" s="52"/>
      <c r="AN373" s="52"/>
      <c r="AO373" s="52"/>
      <c r="AP373" s="52"/>
      <c r="AQ373" s="52"/>
      <c r="AR373" s="52"/>
      <c r="AT373" s="52"/>
      <c r="AU373" s="52"/>
      <c r="AV373" s="52"/>
      <c r="AW373" s="52"/>
      <c r="AX373" s="52"/>
      <c r="AY373" s="52"/>
      <c r="AZ373" s="52"/>
      <c r="BA373" s="52"/>
    </row>
    <row r="374" spans="1:53" ht="14.2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AB374" s="52"/>
      <c r="AC374" s="52"/>
      <c r="AD374" s="52"/>
      <c r="AE374" s="52"/>
      <c r="AM374" s="52"/>
      <c r="AN374" s="52"/>
      <c r="AO374" s="52"/>
      <c r="AP374" s="52"/>
      <c r="AQ374" s="52"/>
      <c r="AR374" s="52"/>
      <c r="AT374" s="52"/>
      <c r="AU374" s="52"/>
      <c r="AV374" s="52"/>
      <c r="AW374" s="52"/>
      <c r="AX374" s="52"/>
      <c r="AY374" s="52"/>
      <c r="AZ374" s="52"/>
      <c r="BA374" s="52"/>
    </row>
    <row r="375" spans="1:53" ht="14.2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AB375" s="52"/>
      <c r="AC375" s="52"/>
      <c r="AD375" s="52"/>
      <c r="AE375" s="52"/>
      <c r="AM375" s="52"/>
      <c r="AN375" s="52"/>
      <c r="AO375" s="52"/>
      <c r="AP375" s="52"/>
      <c r="AQ375" s="52"/>
      <c r="AR375" s="52"/>
      <c r="AT375" s="52"/>
      <c r="AU375" s="52"/>
      <c r="AV375" s="52"/>
      <c r="AW375" s="52"/>
      <c r="AX375" s="52"/>
      <c r="AY375" s="52"/>
      <c r="AZ375" s="52"/>
      <c r="BA375" s="52"/>
    </row>
    <row r="376" spans="1:53" ht="14.2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AB376" s="52"/>
      <c r="AC376" s="52"/>
      <c r="AD376" s="52"/>
      <c r="AE376" s="52"/>
      <c r="AM376" s="52"/>
      <c r="AN376" s="52"/>
      <c r="AO376" s="52"/>
      <c r="AP376" s="52"/>
      <c r="AQ376" s="52"/>
      <c r="AR376" s="52"/>
      <c r="AT376" s="52"/>
      <c r="AU376" s="52"/>
      <c r="AV376" s="52"/>
      <c r="AW376" s="52"/>
      <c r="AX376" s="52"/>
      <c r="AY376" s="52"/>
      <c r="AZ376" s="52"/>
      <c r="BA376" s="52"/>
    </row>
    <row r="377" spans="1:53" ht="14.2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AB377" s="52"/>
      <c r="AC377" s="52"/>
      <c r="AD377" s="52"/>
      <c r="AE377" s="52"/>
      <c r="AM377" s="52"/>
      <c r="AN377" s="52"/>
      <c r="AO377" s="52"/>
      <c r="AP377" s="52"/>
      <c r="AQ377" s="52"/>
      <c r="AR377" s="52"/>
      <c r="AT377" s="52"/>
      <c r="AU377" s="52"/>
      <c r="AV377" s="52"/>
      <c r="AW377" s="52"/>
      <c r="AX377" s="52"/>
      <c r="AY377" s="52"/>
      <c r="AZ377" s="52"/>
      <c r="BA377" s="52"/>
    </row>
    <row r="378" spans="1:53" ht="14.2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AB378" s="52"/>
      <c r="AC378" s="52"/>
      <c r="AD378" s="52"/>
      <c r="AE378" s="52"/>
      <c r="AM378" s="52"/>
      <c r="AN378" s="52"/>
      <c r="AO378" s="52"/>
      <c r="AP378" s="52"/>
      <c r="AQ378" s="52"/>
      <c r="AR378" s="52"/>
      <c r="AT378" s="52"/>
      <c r="AU378" s="52"/>
      <c r="AV378" s="52"/>
      <c r="AW378" s="52"/>
      <c r="AX378" s="52"/>
      <c r="AY378" s="52"/>
      <c r="AZ378" s="52"/>
      <c r="BA378" s="52"/>
    </row>
    <row r="379" spans="1:53" ht="14.2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AB379" s="52"/>
      <c r="AC379" s="52"/>
      <c r="AD379" s="52"/>
      <c r="AE379" s="52"/>
      <c r="AM379" s="52"/>
      <c r="AN379" s="52"/>
      <c r="AO379" s="52"/>
      <c r="AP379" s="52"/>
      <c r="AQ379" s="52"/>
      <c r="AR379" s="52"/>
      <c r="AT379" s="52"/>
      <c r="AU379" s="52"/>
      <c r="AV379" s="52"/>
      <c r="AW379" s="52"/>
      <c r="AX379" s="52"/>
      <c r="AY379" s="52"/>
      <c r="AZ379" s="52"/>
      <c r="BA379" s="52"/>
    </row>
    <row r="380" spans="1:53" ht="14.2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AB380" s="52"/>
      <c r="AC380" s="52"/>
      <c r="AD380" s="52"/>
      <c r="AE380" s="52"/>
      <c r="AM380" s="52"/>
      <c r="AN380" s="52"/>
      <c r="AO380" s="52"/>
      <c r="AP380" s="52"/>
      <c r="AQ380" s="52"/>
      <c r="AR380" s="52"/>
      <c r="AT380" s="52"/>
      <c r="AU380" s="52"/>
      <c r="AV380" s="52"/>
      <c r="AW380" s="52"/>
      <c r="AX380" s="52"/>
      <c r="AY380" s="52"/>
      <c r="AZ380" s="52"/>
      <c r="BA380" s="52"/>
    </row>
    <row r="381" spans="1:53" ht="14.2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AB381" s="52"/>
      <c r="AC381" s="52"/>
      <c r="AD381" s="52"/>
      <c r="AE381" s="52"/>
      <c r="AM381" s="52"/>
      <c r="AN381" s="52"/>
      <c r="AO381" s="52"/>
      <c r="AP381" s="52"/>
      <c r="AQ381" s="52"/>
      <c r="AR381" s="52"/>
      <c r="AT381" s="52"/>
      <c r="AU381" s="52"/>
      <c r="AV381" s="52"/>
      <c r="AW381" s="52"/>
      <c r="AX381" s="52"/>
      <c r="AY381" s="52"/>
      <c r="AZ381" s="52"/>
      <c r="BA381" s="52"/>
    </row>
    <row r="382" spans="1:53" ht="14.2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AB382" s="52"/>
      <c r="AC382" s="52"/>
      <c r="AD382" s="52"/>
      <c r="AE382" s="52"/>
      <c r="AM382" s="52"/>
      <c r="AN382" s="52"/>
      <c r="AO382" s="52"/>
      <c r="AP382" s="52"/>
      <c r="AQ382" s="52"/>
      <c r="AR382" s="52"/>
      <c r="AT382" s="52"/>
      <c r="AU382" s="52"/>
      <c r="AV382" s="52"/>
      <c r="AW382" s="52"/>
      <c r="AX382" s="52"/>
      <c r="AY382" s="52"/>
      <c r="AZ382" s="52"/>
      <c r="BA382" s="52"/>
    </row>
    <row r="383" spans="1:53" ht="14.2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AB383" s="52"/>
      <c r="AC383" s="52"/>
      <c r="AD383" s="52"/>
      <c r="AE383" s="52"/>
      <c r="AM383" s="52"/>
      <c r="AN383" s="52"/>
      <c r="AO383" s="52"/>
      <c r="AP383" s="52"/>
      <c r="AQ383" s="52"/>
      <c r="AR383" s="52"/>
      <c r="AT383" s="52"/>
      <c r="AU383" s="52"/>
      <c r="AV383" s="52"/>
      <c r="AW383" s="52"/>
      <c r="AX383" s="52"/>
      <c r="AY383" s="52"/>
      <c r="AZ383" s="52"/>
      <c r="BA383" s="52"/>
    </row>
    <row r="384" spans="1:53" ht="14.2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AB384" s="52"/>
      <c r="AC384" s="52"/>
      <c r="AD384" s="52"/>
      <c r="AE384" s="52"/>
      <c r="AM384" s="52"/>
      <c r="AN384" s="52"/>
      <c r="AO384" s="52"/>
      <c r="AP384" s="52"/>
      <c r="AQ384" s="52"/>
      <c r="AR384" s="52"/>
      <c r="AT384" s="52"/>
      <c r="AU384" s="52"/>
      <c r="AV384" s="52"/>
      <c r="AW384" s="52"/>
      <c r="AX384" s="52"/>
      <c r="AY384" s="52"/>
      <c r="AZ384" s="52"/>
      <c r="BA384" s="52"/>
    </row>
    <row r="385" spans="1:53" ht="14.2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AB385" s="52"/>
      <c r="AC385" s="52"/>
      <c r="AD385" s="52"/>
      <c r="AE385" s="52"/>
      <c r="AM385" s="52"/>
      <c r="AN385" s="52"/>
      <c r="AO385" s="52"/>
      <c r="AP385" s="52"/>
      <c r="AQ385" s="52"/>
      <c r="AR385" s="52"/>
      <c r="AT385" s="52"/>
      <c r="AU385" s="52"/>
      <c r="AV385" s="52"/>
      <c r="AW385" s="52"/>
      <c r="AX385" s="52"/>
      <c r="AY385" s="52"/>
      <c r="AZ385" s="52"/>
      <c r="BA385" s="52"/>
    </row>
    <row r="386" spans="1:53" ht="14.2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AB386" s="52"/>
      <c r="AC386" s="52"/>
      <c r="AD386" s="52"/>
      <c r="AE386" s="52"/>
      <c r="AM386" s="52"/>
      <c r="AN386" s="52"/>
      <c r="AO386" s="52"/>
      <c r="AP386" s="52"/>
      <c r="AQ386" s="52"/>
      <c r="AR386" s="52"/>
      <c r="AT386" s="52"/>
      <c r="AU386" s="52"/>
      <c r="AV386" s="52"/>
      <c r="AW386" s="52"/>
      <c r="AX386" s="52"/>
      <c r="AY386" s="52"/>
      <c r="AZ386" s="52"/>
      <c r="BA386" s="52"/>
    </row>
    <row r="387" spans="1:53" ht="14.2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AB387" s="52"/>
      <c r="AC387" s="52"/>
      <c r="AD387" s="52"/>
      <c r="AE387" s="52"/>
      <c r="AM387" s="52"/>
      <c r="AN387" s="52"/>
      <c r="AO387" s="52"/>
      <c r="AP387" s="52"/>
      <c r="AQ387" s="52"/>
      <c r="AR387" s="52"/>
      <c r="AT387" s="52"/>
      <c r="AU387" s="52"/>
      <c r="AV387" s="52"/>
      <c r="AW387" s="52"/>
      <c r="AX387" s="52"/>
      <c r="AY387" s="52"/>
      <c r="AZ387" s="52"/>
      <c r="BA387" s="52"/>
    </row>
    <row r="388" spans="1:53" ht="14.2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AB388" s="52"/>
      <c r="AC388" s="52"/>
      <c r="AD388" s="52"/>
      <c r="AE388" s="52"/>
      <c r="AM388" s="52"/>
      <c r="AN388" s="52"/>
      <c r="AO388" s="52"/>
      <c r="AP388" s="52"/>
      <c r="AQ388" s="52"/>
      <c r="AR388" s="52"/>
      <c r="AT388" s="52"/>
      <c r="AU388" s="52"/>
      <c r="AV388" s="52"/>
      <c r="AW388" s="52"/>
      <c r="AX388" s="52"/>
      <c r="AY388" s="52"/>
      <c r="AZ388" s="52"/>
      <c r="BA388" s="52"/>
    </row>
    <row r="389" spans="1:53" ht="14.2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AB389" s="52"/>
      <c r="AC389" s="52"/>
      <c r="AD389" s="52"/>
      <c r="AE389" s="52"/>
      <c r="AM389" s="52"/>
      <c r="AN389" s="52"/>
      <c r="AO389" s="52"/>
      <c r="AP389" s="52"/>
      <c r="AQ389" s="52"/>
      <c r="AR389" s="52"/>
      <c r="AT389" s="52"/>
      <c r="AU389" s="52"/>
      <c r="AV389" s="52"/>
      <c r="AW389" s="52"/>
      <c r="AX389" s="52"/>
      <c r="AY389" s="52"/>
      <c r="AZ389" s="52"/>
      <c r="BA389" s="52"/>
    </row>
    <row r="390" spans="1:53" ht="14.2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AB390" s="52"/>
      <c r="AC390" s="52"/>
      <c r="AD390" s="52"/>
      <c r="AE390" s="52"/>
      <c r="AM390" s="52"/>
      <c r="AN390" s="52"/>
      <c r="AO390" s="52"/>
      <c r="AP390" s="52"/>
      <c r="AQ390" s="52"/>
      <c r="AR390" s="52"/>
      <c r="AT390" s="52"/>
      <c r="AU390" s="52"/>
      <c r="AV390" s="52"/>
      <c r="AW390" s="52"/>
      <c r="AX390" s="52"/>
      <c r="AY390" s="52"/>
      <c r="AZ390" s="52"/>
      <c r="BA390" s="52"/>
    </row>
    <row r="391" spans="1:53" ht="14.2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AB391" s="52"/>
      <c r="AC391" s="52"/>
      <c r="AD391" s="52"/>
      <c r="AE391" s="52"/>
      <c r="AM391" s="52"/>
      <c r="AN391" s="52"/>
      <c r="AO391" s="52"/>
      <c r="AP391" s="52"/>
      <c r="AQ391" s="52"/>
      <c r="AR391" s="52"/>
      <c r="AT391" s="52"/>
      <c r="AU391" s="52"/>
      <c r="AV391" s="52"/>
      <c r="AW391" s="52"/>
      <c r="AX391" s="52"/>
      <c r="AY391" s="52"/>
      <c r="AZ391" s="52"/>
      <c r="BA391" s="52"/>
    </row>
    <row r="392" spans="1:53" ht="14.2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AB392" s="52"/>
      <c r="AC392" s="52"/>
      <c r="AD392" s="52"/>
      <c r="AE392" s="52"/>
      <c r="AM392" s="52"/>
      <c r="AN392" s="52"/>
      <c r="AO392" s="52"/>
      <c r="AP392" s="52"/>
      <c r="AQ392" s="52"/>
      <c r="AR392" s="52"/>
      <c r="AT392" s="52"/>
      <c r="AU392" s="52"/>
      <c r="AV392" s="52"/>
      <c r="AW392" s="52"/>
      <c r="AX392" s="52"/>
      <c r="AY392" s="52"/>
      <c r="AZ392" s="52"/>
      <c r="BA392" s="52"/>
    </row>
    <row r="393" spans="1:53" ht="14.2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AB393" s="52"/>
      <c r="AC393" s="52"/>
      <c r="AD393" s="52"/>
      <c r="AE393" s="52"/>
      <c r="AM393" s="52"/>
      <c r="AN393" s="52"/>
      <c r="AO393" s="52"/>
      <c r="AP393" s="52"/>
      <c r="AQ393" s="52"/>
      <c r="AR393" s="52"/>
      <c r="AT393" s="52"/>
      <c r="AU393" s="52"/>
      <c r="AV393" s="52"/>
      <c r="AW393" s="52"/>
      <c r="AX393" s="52"/>
      <c r="AY393" s="52"/>
      <c r="AZ393" s="52"/>
      <c r="BA393" s="52"/>
    </row>
    <row r="394" spans="1:53" ht="14.2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AB394" s="52"/>
      <c r="AC394" s="52"/>
      <c r="AD394" s="52"/>
      <c r="AE394" s="52"/>
      <c r="AM394" s="52"/>
      <c r="AN394" s="52"/>
      <c r="AO394" s="52"/>
      <c r="AP394" s="52"/>
      <c r="AQ394" s="52"/>
      <c r="AR394" s="52"/>
      <c r="AT394" s="52"/>
      <c r="AU394" s="52"/>
      <c r="AV394" s="52"/>
      <c r="AW394" s="52"/>
      <c r="AX394" s="52"/>
      <c r="AY394" s="52"/>
      <c r="AZ394" s="52"/>
      <c r="BA394" s="52"/>
    </row>
    <row r="395" spans="1:53" ht="14.2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AB395" s="52"/>
      <c r="AC395" s="52"/>
      <c r="AD395" s="52"/>
      <c r="AE395" s="52"/>
      <c r="AM395" s="52"/>
      <c r="AN395" s="52"/>
      <c r="AO395" s="52"/>
      <c r="AP395" s="52"/>
      <c r="AQ395" s="52"/>
      <c r="AR395" s="52"/>
      <c r="AT395" s="52"/>
      <c r="AU395" s="52"/>
      <c r="AV395" s="52"/>
      <c r="AW395" s="52"/>
      <c r="AX395" s="52"/>
      <c r="AY395" s="52"/>
      <c r="AZ395" s="52"/>
      <c r="BA395" s="52"/>
    </row>
    <row r="396" spans="1:53" ht="14.2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AB396" s="52"/>
      <c r="AC396" s="52"/>
      <c r="AD396" s="52"/>
      <c r="AE396" s="52"/>
      <c r="AM396" s="52"/>
      <c r="AN396" s="52"/>
      <c r="AO396" s="52"/>
      <c r="AP396" s="52"/>
      <c r="AQ396" s="52"/>
      <c r="AR396" s="52"/>
      <c r="AT396" s="52"/>
      <c r="AU396" s="52"/>
      <c r="AV396" s="52"/>
      <c r="AW396" s="52"/>
      <c r="AX396" s="52"/>
      <c r="AY396" s="52"/>
      <c r="AZ396" s="52"/>
      <c r="BA396" s="52"/>
    </row>
    <row r="397" spans="1:53" ht="14.2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AB397" s="52"/>
      <c r="AC397" s="52"/>
      <c r="AD397" s="52"/>
      <c r="AE397" s="52"/>
      <c r="AM397" s="52"/>
      <c r="AN397" s="52"/>
      <c r="AO397" s="52"/>
      <c r="AP397" s="52"/>
      <c r="AQ397" s="52"/>
      <c r="AR397" s="52"/>
      <c r="AT397" s="52"/>
      <c r="AU397" s="52"/>
      <c r="AV397" s="52"/>
      <c r="AW397" s="52"/>
      <c r="AX397" s="52"/>
      <c r="AY397" s="52"/>
      <c r="AZ397" s="52"/>
      <c r="BA397" s="52"/>
    </row>
    <row r="398" spans="1:53" ht="14.2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AB398" s="52"/>
      <c r="AC398" s="52"/>
      <c r="AD398" s="52"/>
      <c r="AE398" s="52"/>
      <c r="AM398" s="52"/>
      <c r="AN398" s="52"/>
      <c r="AO398" s="52"/>
      <c r="AP398" s="52"/>
      <c r="AQ398" s="52"/>
      <c r="AR398" s="52"/>
      <c r="AT398" s="52"/>
      <c r="AU398" s="52"/>
      <c r="AV398" s="52"/>
      <c r="AW398" s="52"/>
      <c r="AX398" s="52"/>
      <c r="AY398" s="52"/>
      <c r="AZ398" s="52"/>
      <c r="BA398" s="52"/>
    </row>
    <row r="399" spans="1:53" ht="14.2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AB399" s="52"/>
      <c r="AC399" s="52"/>
      <c r="AD399" s="52"/>
      <c r="AE399" s="52"/>
      <c r="AM399" s="52"/>
      <c r="AN399" s="52"/>
      <c r="AO399" s="52"/>
      <c r="AP399" s="52"/>
      <c r="AQ399" s="52"/>
      <c r="AR399" s="52"/>
      <c r="AT399" s="52"/>
      <c r="AU399" s="52"/>
      <c r="AV399" s="52"/>
      <c r="AW399" s="52"/>
      <c r="AX399" s="52"/>
      <c r="AY399" s="52"/>
      <c r="AZ399" s="52"/>
      <c r="BA399" s="52"/>
    </row>
    <row r="400" spans="1:53" ht="14.2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AB400" s="52"/>
      <c r="AC400" s="52"/>
      <c r="AD400" s="52"/>
      <c r="AE400" s="52"/>
      <c r="AM400" s="52"/>
      <c r="AN400" s="52"/>
      <c r="AO400" s="52"/>
      <c r="AP400" s="52"/>
      <c r="AQ400" s="52"/>
      <c r="AR400" s="52"/>
      <c r="AT400" s="52"/>
      <c r="AU400" s="52"/>
      <c r="AV400" s="52"/>
      <c r="AW400" s="52"/>
      <c r="AX400" s="52"/>
      <c r="AY400" s="52"/>
      <c r="AZ400" s="52"/>
      <c r="BA400" s="52"/>
    </row>
    <row r="401" spans="1:53" ht="14.2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AB401" s="52"/>
      <c r="AC401" s="52"/>
      <c r="AD401" s="52"/>
      <c r="AE401" s="52"/>
      <c r="AM401" s="52"/>
      <c r="AN401" s="52"/>
      <c r="AO401" s="52"/>
      <c r="AP401" s="52"/>
      <c r="AQ401" s="52"/>
      <c r="AR401" s="52"/>
      <c r="AT401" s="52"/>
      <c r="AU401" s="52"/>
      <c r="AV401" s="52"/>
      <c r="AW401" s="52"/>
      <c r="AX401" s="52"/>
      <c r="AY401" s="52"/>
      <c r="AZ401" s="52"/>
      <c r="BA401" s="52"/>
    </row>
    <row r="402" spans="1:53" ht="14.2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AB402" s="52"/>
      <c r="AC402" s="52"/>
      <c r="AD402" s="52"/>
      <c r="AE402" s="52"/>
      <c r="AM402" s="52"/>
      <c r="AN402" s="52"/>
      <c r="AO402" s="52"/>
      <c r="AP402" s="52"/>
      <c r="AQ402" s="52"/>
      <c r="AR402" s="52"/>
      <c r="AT402" s="52"/>
      <c r="AU402" s="52"/>
      <c r="AV402" s="52"/>
      <c r="AW402" s="52"/>
      <c r="AX402" s="52"/>
      <c r="AY402" s="52"/>
      <c r="AZ402" s="52"/>
      <c r="BA402" s="52"/>
    </row>
    <row r="403" spans="1:53" ht="14.2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AB403" s="52"/>
      <c r="AC403" s="52"/>
      <c r="AD403" s="52"/>
      <c r="AE403" s="52"/>
      <c r="AM403" s="52"/>
      <c r="AN403" s="52"/>
      <c r="AO403" s="52"/>
      <c r="AP403" s="52"/>
      <c r="AQ403" s="52"/>
      <c r="AR403" s="52"/>
      <c r="AT403" s="52"/>
      <c r="AU403" s="52"/>
      <c r="AV403" s="52"/>
      <c r="AW403" s="52"/>
      <c r="AX403" s="52"/>
      <c r="AY403" s="52"/>
      <c r="AZ403" s="52"/>
      <c r="BA403" s="52"/>
    </row>
    <row r="404" spans="1:53" ht="14.2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AB404" s="52"/>
      <c r="AC404" s="52"/>
      <c r="AD404" s="52"/>
      <c r="AE404" s="52"/>
      <c r="AM404" s="52"/>
      <c r="AN404" s="52"/>
      <c r="AO404" s="52"/>
      <c r="AP404" s="52"/>
      <c r="AQ404" s="52"/>
      <c r="AR404" s="52"/>
      <c r="AT404" s="52"/>
      <c r="AU404" s="52"/>
      <c r="AV404" s="52"/>
      <c r="AW404" s="52"/>
      <c r="AX404" s="52"/>
      <c r="AY404" s="52"/>
      <c r="AZ404" s="52"/>
      <c r="BA404" s="52"/>
    </row>
    <row r="405" spans="1:53" ht="14.2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AB405" s="52"/>
      <c r="AC405" s="52"/>
      <c r="AD405" s="52"/>
      <c r="AE405" s="52"/>
      <c r="AM405" s="52"/>
      <c r="AN405" s="52"/>
      <c r="AO405" s="52"/>
      <c r="AP405" s="52"/>
      <c r="AQ405" s="52"/>
      <c r="AR405" s="52"/>
      <c r="AT405" s="52"/>
      <c r="AU405" s="52"/>
      <c r="AV405" s="52"/>
      <c r="AW405" s="52"/>
      <c r="AX405" s="52"/>
      <c r="AY405" s="52"/>
      <c r="AZ405" s="52"/>
      <c r="BA405" s="52"/>
    </row>
    <row r="406" spans="1:53" ht="14.2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AB406" s="52"/>
      <c r="AC406" s="52"/>
      <c r="AD406" s="52"/>
      <c r="AE406" s="52"/>
      <c r="AM406" s="52"/>
      <c r="AN406" s="52"/>
      <c r="AO406" s="52"/>
      <c r="AP406" s="52"/>
      <c r="AQ406" s="52"/>
      <c r="AR406" s="52"/>
      <c r="AT406" s="52"/>
      <c r="AU406" s="52"/>
      <c r="AV406" s="52"/>
      <c r="AW406" s="52"/>
      <c r="AX406" s="52"/>
      <c r="AY406" s="52"/>
      <c r="AZ406" s="52"/>
      <c r="BA406" s="52"/>
    </row>
    <row r="407" spans="1:53" ht="14.2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AB407" s="52"/>
      <c r="AC407" s="52"/>
      <c r="AD407" s="52"/>
      <c r="AE407" s="52"/>
      <c r="AM407" s="52"/>
      <c r="AN407" s="52"/>
      <c r="AO407" s="52"/>
      <c r="AP407" s="52"/>
      <c r="AQ407" s="52"/>
      <c r="AR407" s="52"/>
      <c r="AT407" s="52"/>
      <c r="AU407" s="52"/>
      <c r="AV407" s="52"/>
      <c r="AW407" s="52"/>
      <c r="AX407" s="52"/>
      <c r="AY407" s="52"/>
      <c r="AZ407" s="52"/>
      <c r="BA407" s="52"/>
    </row>
    <row r="408" spans="1:53" ht="14.2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AB408" s="52"/>
      <c r="AC408" s="52"/>
      <c r="AD408" s="52"/>
      <c r="AE408" s="52"/>
      <c r="AM408" s="52"/>
      <c r="AN408" s="52"/>
      <c r="AO408" s="52"/>
      <c r="AP408" s="52"/>
      <c r="AQ408" s="52"/>
      <c r="AR408" s="52"/>
      <c r="AT408" s="52"/>
      <c r="AU408" s="52"/>
      <c r="AV408" s="52"/>
      <c r="AW408" s="52"/>
      <c r="AX408" s="52"/>
      <c r="AY408" s="52"/>
      <c r="AZ408" s="52"/>
      <c r="BA408" s="52"/>
    </row>
    <row r="409" spans="1:53" ht="14.2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AB409" s="52"/>
      <c r="AC409" s="52"/>
      <c r="AD409" s="52"/>
      <c r="AE409" s="52"/>
      <c r="AM409" s="52"/>
      <c r="AN409" s="52"/>
      <c r="AO409" s="52"/>
      <c r="AP409" s="52"/>
      <c r="AQ409" s="52"/>
      <c r="AR409" s="52"/>
      <c r="AT409" s="52"/>
      <c r="AU409" s="52"/>
      <c r="AV409" s="52"/>
      <c r="AW409" s="52"/>
      <c r="AX409" s="52"/>
      <c r="AY409" s="52"/>
      <c r="AZ409" s="52"/>
      <c r="BA409" s="52"/>
    </row>
    <row r="410" spans="1:53" ht="14.2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AB410" s="52"/>
      <c r="AC410" s="52"/>
      <c r="AD410" s="52"/>
      <c r="AE410" s="52"/>
      <c r="AM410" s="52"/>
      <c r="AN410" s="52"/>
      <c r="AO410" s="52"/>
      <c r="AP410" s="52"/>
      <c r="AQ410" s="52"/>
      <c r="AR410" s="52"/>
      <c r="AT410" s="52"/>
      <c r="AU410" s="52"/>
      <c r="AV410" s="52"/>
      <c r="AW410" s="52"/>
      <c r="AX410" s="52"/>
      <c r="AY410" s="52"/>
      <c r="AZ410" s="52"/>
      <c r="BA410" s="52"/>
    </row>
    <row r="411" spans="1:53" ht="14.2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AB411" s="52"/>
      <c r="AC411" s="52"/>
      <c r="AD411" s="52"/>
      <c r="AE411" s="52"/>
      <c r="AM411" s="52"/>
      <c r="AN411" s="52"/>
      <c r="AO411" s="52"/>
      <c r="AP411" s="52"/>
      <c r="AQ411" s="52"/>
      <c r="AR411" s="52"/>
      <c r="AT411" s="52"/>
      <c r="AU411" s="52"/>
      <c r="AV411" s="52"/>
      <c r="AW411" s="52"/>
      <c r="AX411" s="52"/>
      <c r="AY411" s="52"/>
      <c r="AZ411" s="52"/>
      <c r="BA411" s="52"/>
    </row>
    <row r="412" spans="1:53" ht="14.2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AB412" s="52"/>
      <c r="AC412" s="52"/>
      <c r="AD412" s="52"/>
      <c r="AE412" s="52"/>
      <c r="AM412" s="52"/>
      <c r="AN412" s="52"/>
      <c r="AO412" s="52"/>
      <c r="AP412" s="52"/>
      <c r="AQ412" s="52"/>
      <c r="AR412" s="52"/>
      <c r="AT412" s="52"/>
      <c r="AU412" s="52"/>
      <c r="AV412" s="52"/>
      <c r="AW412" s="52"/>
      <c r="AX412" s="52"/>
      <c r="AY412" s="52"/>
      <c r="AZ412" s="52"/>
      <c r="BA412" s="52"/>
    </row>
    <row r="413" spans="1:53" ht="14.2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AB413" s="52"/>
      <c r="AC413" s="52"/>
      <c r="AD413" s="52"/>
      <c r="AE413" s="52"/>
      <c r="AM413" s="52"/>
      <c r="AN413" s="52"/>
      <c r="AO413" s="52"/>
      <c r="AP413" s="52"/>
      <c r="AQ413" s="52"/>
      <c r="AR413" s="52"/>
      <c r="AT413" s="52"/>
      <c r="AU413" s="52"/>
      <c r="AV413" s="52"/>
      <c r="AW413" s="52"/>
      <c r="AX413" s="52"/>
      <c r="AY413" s="52"/>
      <c r="AZ413" s="52"/>
      <c r="BA413" s="52"/>
    </row>
    <row r="414" spans="1:53" ht="14.2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AB414" s="52"/>
      <c r="AC414" s="52"/>
      <c r="AD414" s="52"/>
      <c r="AE414" s="52"/>
      <c r="AM414" s="52"/>
      <c r="AN414" s="52"/>
      <c r="AO414" s="52"/>
      <c r="AP414" s="52"/>
      <c r="AQ414" s="52"/>
      <c r="AR414" s="52"/>
      <c r="AT414" s="52"/>
      <c r="AU414" s="52"/>
      <c r="AV414" s="52"/>
      <c r="AW414" s="52"/>
      <c r="AX414" s="52"/>
      <c r="AY414" s="52"/>
      <c r="AZ414" s="52"/>
      <c r="BA414" s="52"/>
    </row>
    <row r="415" spans="1:53" ht="14.2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AB415" s="52"/>
      <c r="AC415" s="52"/>
      <c r="AD415" s="52"/>
      <c r="AE415" s="52"/>
      <c r="AM415" s="52"/>
      <c r="AN415" s="52"/>
      <c r="AO415" s="52"/>
      <c r="AP415" s="52"/>
      <c r="AQ415" s="52"/>
      <c r="AR415" s="52"/>
      <c r="AT415" s="52"/>
      <c r="AU415" s="52"/>
      <c r="AV415" s="52"/>
      <c r="AW415" s="52"/>
      <c r="AX415" s="52"/>
      <c r="AY415" s="52"/>
      <c r="AZ415" s="52"/>
      <c r="BA415" s="52"/>
    </row>
    <row r="416" spans="1:53" ht="14.2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AB416" s="52"/>
      <c r="AC416" s="52"/>
      <c r="AD416" s="52"/>
      <c r="AE416" s="52"/>
      <c r="AM416" s="52"/>
      <c r="AN416" s="52"/>
      <c r="AO416" s="52"/>
      <c r="AP416" s="52"/>
      <c r="AQ416" s="52"/>
      <c r="AR416" s="52"/>
      <c r="AT416" s="52"/>
      <c r="AU416" s="52"/>
      <c r="AV416" s="52"/>
      <c r="AW416" s="52"/>
      <c r="AX416" s="52"/>
      <c r="AY416" s="52"/>
      <c r="AZ416" s="52"/>
      <c r="BA416" s="52"/>
    </row>
    <row r="417" spans="1:53" ht="14.2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AB417" s="52"/>
      <c r="AC417" s="52"/>
      <c r="AD417" s="52"/>
      <c r="AE417" s="52"/>
      <c r="AM417" s="52"/>
      <c r="AN417" s="52"/>
      <c r="AO417" s="52"/>
      <c r="AP417" s="52"/>
      <c r="AQ417" s="52"/>
      <c r="AR417" s="52"/>
      <c r="AT417" s="52"/>
      <c r="AU417" s="52"/>
      <c r="AV417" s="52"/>
      <c r="AW417" s="52"/>
      <c r="AX417" s="52"/>
      <c r="AY417" s="52"/>
      <c r="AZ417" s="52"/>
      <c r="BA417" s="52"/>
    </row>
    <row r="418" spans="1:53" ht="14.2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AB418" s="52"/>
      <c r="AC418" s="52"/>
      <c r="AD418" s="52"/>
      <c r="AE418" s="52"/>
      <c r="AM418" s="52"/>
      <c r="AN418" s="52"/>
      <c r="AO418" s="52"/>
      <c r="AP418" s="52"/>
      <c r="AQ418" s="52"/>
      <c r="AR418" s="52"/>
      <c r="AT418" s="52"/>
      <c r="AU418" s="52"/>
      <c r="AV418" s="52"/>
      <c r="AW418" s="52"/>
      <c r="AX418" s="52"/>
      <c r="AY418" s="52"/>
      <c r="AZ418" s="52"/>
      <c r="BA418" s="52"/>
    </row>
    <row r="419" spans="1:53" ht="14.2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AB419" s="52"/>
      <c r="AC419" s="52"/>
      <c r="AD419" s="52"/>
      <c r="AE419" s="52"/>
      <c r="AM419" s="52"/>
      <c r="AN419" s="52"/>
      <c r="AO419" s="52"/>
      <c r="AP419" s="52"/>
      <c r="AQ419" s="52"/>
      <c r="AR419" s="52"/>
      <c r="AT419" s="52"/>
      <c r="AU419" s="52"/>
      <c r="AV419" s="52"/>
      <c r="AW419" s="52"/>
      <c r="AX419" s="52"/>
      <c r="AY419" s="52"/>
      <c r="AZ419" s="52"/>
      <c r="BA419" s="52"/>
    </row>
    <row r="420" spans="1:53" ht="14.2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AB420" s="52"/>
      <c r="AC420" s="52"/>
      <c r="AD420" s="52"/>
      <c r="AE420" s="52"/>
      <c r="AM420" s="52"/>
      <c r="AN420" s="52"/>
      <c r="AO420" s="52"/>
      <c r="AP420" s="52"/>
      <c r="AQ420" s="52"/>
      <c r="AR420" s="52"/>
      <c r="AT420" s="52"/>
      <c r="AU420" s="52"/>
      <c r="AV420" s="52"/>
      <c r="AW420" s="52"/>
      <c r="AX420" s="52"/>
      <c r="AY420" s="52"/>
      <c r="AZ420" s="52"/>
      <c r="BA420" s="52"/>
    </row>
    <row r="421" spans="1:53" ht="14.2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AB421" s="52"/>
      <c r="AC421" s="52"/>
      <c r="AD421" s="52"/>
      <c r="AE421" s="52"/>
      <c r="AM421" s="52"/>
      <c r="AN421" s="52"/>
      <c r="AO421" s="52"/>
      <c r="AP421" s="52"/>
      <c r="AQ421" s="52"/>
      <c r="AR421" s="52"/>
      <c r="AT421" s="52"/>
      <c r="AU421" s="52"/>
      <c r="AV421" s="52"/>
      <c r="AW421" s="52"/>
      <c r="AX421" s="52"/>
      <c r="AY421" s="52"/>
      <c r="AZ421" s="52"/>
      <c r="BA421" s="52"/>
    </row>
    <row r="422" spans="1:53" ht="14.2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AB422" s="52"/>
      <c r="AC422" s="52"/>
      <c r="AD422" s="52"/>
      <c r="AE422" s="52"/>
      <c r="AM422" s="52"/>
      <c r="AN422" s="52"/>
      <c r="AO422" s="52"/>
      <c r="AP422" s="52"/>
      <c r="AQ422" s="52"/>
      <c r="AR422" s="52"/>
      <c r="AT422" s="52"/>
      <c r="AU422" s="52"/>
      <c r="AV422" s="52"/>
      <c r="AW422" s="52"/>
      <c r="AX422" s="52"/>
      <c r="AY422" s="52"/>
      <c r="AZ422" s="52"/>
      <c r="BA422" s="52"/>
    </row>
    <row r="423" spans="1:53" ht="14.2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AB423" s="52"/>
      <c r="AC423" s="52"/>
      <c r="AD423" s="52"/>
      <c r="AE423" s="52"/>
      <c r="AM423" s="52"/>
      <c r="AN423" s="52"/>
      <c r="AO423" s="52"/>
      <c r="AP423" s="52"/>
      <c r="AQ423" s="52"/>
      <c r="AR423" s="52"/>
      <c r="AT423" s="52"/>
      <c r="AU423" s="52"/>
      <c r="AV423" s="52"/>
      <c r="AW423" s="52"/>
      <c r="AX423" s="52"/>
      <c r="AY423" s="52"/>
      <c r="AZ423" s="52"/>
      <c r="BA423" s="52"/>
    </row>
    <row r="424" spans="1:53" ht="14.2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AB424" s="52"/>
      <c r="AC424" s="52"/>
      <c r="AD424" s="52"/>
      <c r="AE424" s="52"/>
      <c r="AM424" s="52"/>
      <c r="AN424" s="52"/>
      <c r="AO424" s="52"/>
      <c r="AP424" s="52"/>
      <c r="AQ424" s="52"/>
      <c r="AR424" s="52"/>
      <c r="AT424" s="52"/>
      <c r="AU424" s="52"/>
      <c r="AV424" s="52"/>
      <c r="AW424" s="52"/>
      <c r="AX424" s="52"/>
      <c r="AY424" s="52"/>
      <c r="AZ424" s="52"/>
      <c r="BA424" s="52"/>
    </row>
    <row r="425" spans="1:53" ht="14.2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AB425" s="52"/>
      <c r="AC425" s="52"/>
      <c r="AD425" s="52"/>
      <c r="AE425" s="52"/>
      <c r="AM425" s="52"/>
      <c r="AN425" s="52"/>
      <c r="AO425" s="52"/>
      <c r="AP425" s="52"/>
      <c r="AQ425" s="52"/>
      <c r="AR425" s="52"/>
      <c r="AT425" s="52"/>
      <c r="AU425" s="52"/>
      <c r="AV425" s="52"/>
      <c r="AW425" s="52"/>
      <c r="AX425" s="52"/>
      <c r="AY425" s="52"/>
      <c r="AZ425" s="52"/>
      <c r="BA425" s="52"/>
    </row>
    <row r="426" spans="1:53" ht="14.2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AB426" s="52"/>
      <c r="AC426" s="52"/>
      <c r="AD426" s="52"/>
      <c r="AE426" s="52"/>
      <c r="AM426" s="52"/>
      <c r="AN426" s="52"/>
      <c r="AO426" s="52"/>
      <c r="AP426" s="52"/>
      <c r="AQ426" s="52"/>
      <c r="AR426" s="52"/>
      <c r="AT426" s="52"/>
      <c r="AU426" s="52"/>
      <c r="AV426" s="52"/>
      <c r="AW426" s="52"/>
      <c r="AX426" s="52"/>
      <c r="AY426" s="52"/>
      <c r="AZ426" s="52"/>
      <c r="BA426" s="52"/>
    </row>
    <row r="427" spans="1:53" ht="14.2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AB427" s="52"/>
      <c r="AC427" s="52"/>
      <c r="AD427" s="52"/>
      <c r="AE427" s="52"/>
      <c r="AM427" s="52"/>
      <c r="AN427" s="52"/>
      <c r="AO427" s="52"/>
      <c r="AP427" s="52"/>
      <c r="AQ427" s="52"/>
      <c r="AR427" s="52"/>
      <c r="AT427" s="52"/>
      <c r="AU427" s="52"/>
      <c r="AV427" s="52"/>
      <c r="AW427" s="52"/>
      <c r="AX427" s="52"/>
      <c r="AY427" s="52"/>
      <c r="AZ427" s="52"/>
      <c r="BA427" s="52"/>
    </row>
    <row r="428" spans="1:53" ht="14.2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AB428" s="52"/>
      <c r="AC428" s="52"/>
      <c r="AD428" s="52"/>
      <c r="AE428" s="52"/>
      <c r="AM428" s="52"/>
      <c r="AN428" s="52"/>
      <c r="AO428" s="52"/>
      <c r="AP428" s="52"/>
      <c r="AQ428" s="52"/>
      <c r="AR428" s="52"/>
      <c r="AT428" s="52"/>
      <c r="AU428" s="52"/>
      <c r="AV428" s="52"/>
      <c r="AW428" s="52"/>
      <c r="AX428" s="52"/>
      <c r="AY428" s="52"/>
      <c r="AZ428" s="52"/>
      <c r="BA428" s="52"/>
    </row>
    <row r="429" spans="1:53" ht="14.2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AB429" s="52"/>
      <c r="AC429" s="52"/>
      <c r="AD429" s="52"/>
      <c r="AE429" s="52"/>
      <c r="AM429" s="52"/>
      <c r="AN429" s="52"/>
      <c r="AO429" s="52"/>
      <c r="AP429" s="52"/>
      <c r="AQ429" s="52"/>
      <c r="AR429" s="52"/>
      <c r="AT429" s="52"/>
      <c r="AU429" s="52"/>
      <c r="AV429" s="52"/>
      <c r="AW429" s="52"/>
      <c r="AX429" s="52"/>
      <c r="AY429" s="52"/>
      <c r="AZ429" s="52"/>
      <c r="BA429" s="52"/>
    </row>
    <row r="430" spans="1:53" ht="14.2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AB430" s="52"/>
      <c r="AC430" s="52"/>
      <c r="AD430" s="52"/>
      <c r="AE430" s="52"/>
      <c r="AM430" s="52"/>
      <c r="AN430" s="52"/>
      <c r="AO430" s="52"/>
      <c r="AP430" s="52"/>
      <c r="AQ430" s="52"/>
      <c r="AR430" s="52"/>
      <c r="AT430" s="52"/>
      <c r="AU430" s="52"/>
      <c r="AV430" s="52"/>
      <c r="AW430" s="52"/>
      <c r="AX430" s="52"/>
      <c r="AY430" s="52"/>
      <c r="AZ430" s="52"/>
      <c r="BA430" s="52"/>
    </row>
    <row r="431" spans="1:53" ht="14.2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AB431" s="52"/>
      <c r="AC431" s="52"/>
      <c r="AD431" s="52"/>
      <c r="AE431" s="52"/>
      <c r="AM431" s="52"/>
      <c r="AN431" s="52"/>
      <c r="AO431" s="52"/>
      <c r="AP431" s="52"/>
      <c r="AQ431" s="52"/>
      <c r="AR431" s="52"/>
      <c r="AT431" s="52"/>
      <c r="AU431" s="52"/>
      <c r="AV431" s="52"/>
      <c r="AW431" s="52"/>
      <c r="AX431" s="52"/>
      <c r="AY431" s="52"/>
      <c r="AZ431" s="52"/>
      <c r="BA431" s="52"/>
    </row>
    <row r="432" spans="1:53" ht="14.2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AB432" s="52"/>
      <c r="AC432" s="52"/>
      <c r="AD432" s="52"/>
      <c r="AE432" s="52"/>
      <c r="AM432" s="52"/>
      <c r="AN432" s="52"/>
      <c r="AO432" s="52"/>
      <c r="AP432" s="52"/>
      <c r="AQ432" s="52"/>
      <c r="AR432" s="52"/>
      <c r="AT432" s="52"/>
      <c r="AU432" s="52"/>
      <c r="AV432" s="52"/>
      <c r="AW432" s="52"/>
      <c r="AX432" s="52"/>
      <c r="AY432" s="52"/>
      <c r="AZ432" s="52"/>
      <c r="BA432" s="52"/>
    </row>
    <row r="433" spans="1:53" ht="14.2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AB433" s="52"/>
      <c r="AC433" s="52"/>
      <c r="AD433" s="52"/>
      <c r="AE433" s="52"/>
      <c r="AM433" s="52"/>
      <c r="AN433" s="52"/>
      <c r="AO433" s="52"/>
      <c r="AP433" s="52"/>
      <c r="AQ433" s="52"/>
      <c r="AR433" s="52"/>
      <c r="AT433" s="52"/>
      <c r="AU433" s="52"/>
      <c r="AV433" s="52"/>
      <c r="AW433" s="52"/>
      <c r="AX433" s="52"/>
      <c r="AY433" s="52"/>
      <c r="AZ433" s="52"/>
      <c r="BA433" s="52"/>
    </row>
    <row r="434" spans="1:53" ht="14.2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AB434" s="52"/>
      <c r="AC434" s="52"/>
      <c r="AD434" s="52"/>
      <c r="AE434" s="52"/>
      <c r="AM434" s="52"/>
      <c r="AN434" s="52"/>
      <c r="AO434" s="52"/>
      <c r="AP434" s="52"/>
      <c r="AQ434" s="52"/>
      <c r="AR434" s="52"/>
      <c r="AT434" s="52"/>
      <c r="AU434" s="52"/>
      <c r="AV434" s="52"/>
      <c r="AW434" s="52"/>
      <c r="AX434" s="52"/>
      <c r="AY434" s="52"/>
      <c r="AZ434" s="52"/>
      <c r="BA434" s="52"/>
    </row>
    <row r="435" spans="1:53" ht="14.2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AB435" s="52"/>
      <c r="AC435" s="52"/>
      <c r="AD435" s="52"/>
      <c r="AE435" s="52"/>
      <c r="AM435" s="52"/>
      <c r="AN435" s="52"/>
      <c r="AO435" s="52"/>
      <c r="AP435" s="52"/>
      <c r="AQ435" s="52"/>
      <c r="AR435" s="52"/>
      <c r="AT435" s="52"/>
      <c r="AU435" s="52"/>
      <c r="AV435" s="52"/>
      <c r="AW435" s="52"/>
      <c r="AX435" s="52"/>
      <c r="AY435" s="52"/>
      <c r="AZ435" s="52"/>
      <c r="BA435" s="52"/>
    </row>
    <row r="436" spans="1:53" ht="14.2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AB436" s="52"/>
      <c r="AC436" s="52"/>
      <c r="AD436" s="52"/>
      <c r="AE436" s="52"/>
      <c r="AM436" s="52"/>
      <c r="AN436" s="52"/>
      <c r="AO436" s="52"/>
      <c r="AP436" s="52"/>
      <c r="AQ436" s="52"/>
      <c r="AR436" s="52"/>
      <c r="AT436" s="52"/>
      <c r="AU436" s="52"/>
      <c r="AV436" s="52"/>
      <c r="AW436" s="52"/>
      <c r="AX436" s="52"/>
      <c r="AY436" s="52"/>
      <c r="AZ436" s="52"/>
      <c r="BA436" s="52"/>
    </row>
    <row r="437" spans="1:53" ht="14.2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AB437" s="52"/>
      <c r="AC437" s="52"/>
      <c r="AD437" s="52"/>
      <c r="AE437" s="52"/>
      <c r="AM437" s="52"/>
      <c r="AN437" s="52"/>
      <c r="AO437" s="52"/>
      <c r="AP437" s="52"/>
      <c r="AQ437" s="52"/>
      <c r="AR437" s="52"/>
      <c r="AT437" s="52"/>
      <c r="AU437" s="52"/>
      <c r="AV437" s="52"/>
      <c r="AW437" s="52"/>
      <c r="AX437" s="52"/>
      <c r="AY437" s="52"/>
      <c r="AZ437" s="52"/>
      <c r="BA437" s="52"/>
    </row>
    <row r="438" spans="1:53" ht="14.2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AB438" s="52"/>
      <c r="AC438" s="52"/>
      <c r="AD438" s="52"/>
      <c r="AE438" s="52"/>
      <c r="AM438" s="52"/>
      <c r="AN438" s="52"/>
      <c r="AO438" s="52"/>
      <c r="AP438" s="52"/>
      <c r="AQ438" s="52"/>
      <c r="AR438" s="52"/>
      <c r="AT438" s="52"/>
      <c r="AU438" s="52"/>
      <c r="AV438" s="52"/>
      <c r="AW438" s="52"/>
      <c r="AX438" s="52"/>
      <c r="AY438" s="52"/>
      <c r="AZ438" s="52"/>
      <c r="BA438" s="52"/>
    </row>
    <row r="439" spans="1:53" ht="14.2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AB439" s="52"/>
      <c r="AC439" s="52"/>
      <c r="AD439" s="52"/>
      <c r="AE439" s="52"/>
      <c r="AM439" s="52"/>
      <c r="AN439" s="52"/>
      <c r="AO439" s="52"/>
      <c r="AP439" s="52"/>
      <c r="AQ439" s="52"/>
      <c r="AR439" s="52"/>
      <c r="AT439" s="52"/>
      <c r="AU439" s="52"/>
      <c r="AV439" s="52"/>
      <c r="AW439" s="52"/>
      <c r="AX439" s="52"/>
      <c r="AY439" s="52"/>
      <c r="AZ439" s="52"/>
      <c r="BA439" s="52"/>
    </row>
    <row r="440" spans="1:53" ht="14.2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AB440" s="52"/>
      <c r="AC440" s="52"/>
      <c r="AD440" s="52"/>
      <c r="AE440" s="52"/>
      <c r="AM440" s="52"/>
      <c r="AN440" s="52"/>
      <c r="AO440" s="52"/>
      <c r="AP440" s="52"/>
      <c r="AQ440" s="52"/>
      <c r="AR440" s="52"/>
      <c r="AT440" s="52"/>
      <c r="AU440" s="52"/>
      <c r="AV440" s="52"/>
      <c r="AW440" s="52"/>
      <c r="AX440" s="52"/>
      <c r="AY440" s="52"/>
      <c r="AZ440" s="52"/>
      <c r="BA440" s="52"/>
    </row>
    <row r="441" spans="1:53" ht="14.2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AB441" s="52"/>
      <c r="AC441" s="52"/>
      <c r="AD441" s="52"/>
      <c r="AE441" s="52"/>
      <c r="AM441" s="52"/>
      <c r="AN441" s="52"/>
      <c r="AO441" s="52"/>
      <c r="AP441" s="52"/>
      <c r="AQ441" s="52"/>
      <c r="AR441" s="52"/>
      <c r="AT441" s="52"/>
      <c r="AU441" s="52"/>
      <c r="AV441" s="52"/>
      <c r="AW441" s="52"/>
      <c r="AX441" s="52"/>
      <c r="AY441" s="52"/>
      <c r="AZ441" s="52"/>
      <c r="BA441" s="52"/>
    </row>
    <row r="442" spans="1:53" ht="14.2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AB442" s="52"/>
      <c r="AC442" s="52"/>
      <c r="AD442" s="52"/>
      <c r="AE442" s="52"/>
      <c r="AM442" s="52"/>
      <c r="AN442" s="52"/>
      <c r="AO442" s="52"/>
      <c r="AP442" s="52"/>
      <c r="AQ442" s="52"/>
      <c r="AR442" s="52"/>
      <c r="AT442" s="52"/>
      <c r="AU442" s="52"/>
      <c r="AV442" s="52"/>
      <c r="AW442" s="52"/>
      <c r="AX442" s="52"/>
      <c r="AY442" s="52"/>
      <c r="AZ442" s="52"/>
      <c r="BA442" s="52"/>
    </row>
    <row r="443" spans="1:53" ht="14.2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AB443" s="52"/>
      <c r="AC443" s="52"/>
      <c r="AD443" s="52"/>
      <c r="AE443" s="52"/>
      <c r="AM443" s="52"/>
      <c r="AN443" s="52"/>
      <c r="AO443" s="52"/>
      <c r="AP443" s="52"/>
      <c r="AQ443" s="52"/>
      <c r="AR443" s="52"/>
      <c r="AT443" s="52"/>
      <c r="AU443" s="52"/>
      <c r="AV443" s="52"/>
      <c r="AW443" s="52"/>
      <c r="AX443" s="52"/>
      <c r="AY443" s="52"/>
      <c r="AZ443" s="52"/>
      <c r="BA443" s="52"/>
    </row>
    <row r="444" spans="1:53" ht="14.2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AB444" s="52"/>
      <c r="AC444" s="52"/>
      <c r="AD444" s="52"/>
      <c r="AE444" s="52"/>
      <c r="AM444" s="52"/>
      <c r="AN444" s="52"/>
      <c r="AO444" s="52"/>
      <c r="AP444" s="52"/>
      <c r="AQ444" s="52"/>
      <c r="AR444" s="52"/>
      <c r="AT444" s="52"/>
      <c r="AU444" s="52"/>
      <c r="AV444" s="52"/>
      <c r="AW444" s="52"/>
      <c r="AX444" s="52"/>
      <c r="AY444" s="52"/>
      <c r="AZ444" s="52"/>
      <c r="BA444" s="52"/>
    </row>
    <row r="445" spans="1:53" ht="14.2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AB445" s="52"/>
      <c r="AC445" s="52"/>
      <c r="AD445" s="52"/>
      <c r="AE445" s="52"/>
      <c r="AM445" s="52"/>
      <c r="AN445" s="52"/>
      <c r="AO445" s="52"/>
      <c r="AP445" s="52"/>
      <c r="AQ445" s="52"/>
      <c r="AR445" s="52"/>
      <c r="AT445" s="52"/>
      <c r="AU445" s="52"/>
      <c r="AV445" s="52"/>
      <c r="AW445" s="52"/>
      <c r="AX445" s="52"/>
      <c r="AY445" s="52"/>
      <c r="AZ445" s="52"/>
      <c r="BA445" s="52"/>
    </row>
    <row r="446" spans="1:53" ht="14.2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AB446" s="52"/>
      <c r="AC446" s="52"/>
      <c r="AD446" s="52"/>
      <c r="AE446" s="52"/>
      <c r="AM446" s="52"/>
      <c r="AN446" s="52"/>
      <c r="AO446" s="52"/>
      <c r="AP446" s="52"/>
      <c r="AQ446" s="52"/>
      <c r="AR446" s="52"/>
      <c r="AT446" s="52"/>
      <c r="AU446" s="52"/>
      <c r="AV446" s="52"/>
      <c r="AW446" s="52"/>
      <c r="AX446" s="52"/>
      <c r="AY446" s="52"/>
      <c r="AZ446" s="52"/>
      <c r="BA446" s="52"/>
    </row>
    <row r="447" spans="1:53" ht="14.2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AB447" s="52"/>
      <c r="AC447" s="52"/>
      <c r="AD447" s="52"/>
      <c r="AE447" s="52"/>
      <c r="AM447" s="52"/>
      <c r="AN447" s="52"/>
      <c r="AO447" s="52"/>
      <c r="AP447" s="52"/>
      <c r="AQ447" s="52"/>
      <c r="AR447" s="52"/>
      <c r="AT447" s="52"/>
      <c r="AU447" s="52"/>
      <c r="AV447" s="52"/>
      <c r="AW447" s="52"/>
      <c r="AX447" s="52"/>
      <c r="AY447" s="52"/>
      <c r="AZ447" s="52"/>
      <c r="BA447" s="52"/>
    </row>
    <row r="448" spans="1:53" ht="14.2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AB448" s="52"/>
      <c r="AC448" s="52"/>
      <c r="AD448" s="52"/>
      <c r="AE448" s="52"/>
      <c r="AM448" s="52"/>
      <c r="AN448" s="52"/>
      <c r="AO448" s="52"/>
      <c r="AP448" s="52"/>
      <c r="AQ448" s="52"/>
      <c r="AR448" s="52"/>
      <c r="AT448" s="52"/>
      <c r="AU448" s="52"/>
      <c r="AV448" s="52"/>
      <c r="AW448" s="52"/>
      <c r="AX448" s="52"/>
      <c r="AY448" s="52"/>
      <c r="AZ448" s="52"/>
      <c r="BA448" s="52"/>
    </row>
    <row r="449" spans="1:53" ht="14.2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AB449" s="52"/>
      <c r="AC449" s="52"/>
      <c r="AD449" s="52"/>
      <c r="AE449" s="52"/>
      <c r="AM449" s="52"/>
      <c r="AN449" s="52"/>
      <c r="AO449" s="52"/>
      <c r="AP449" s="52"/>
      <c r="AQ449" s="52"/>
      <c r="AR449" s="52"/>
      <c r="AT449" s="52"/>
      <c r="AU449" s="52"/>
      <c r="AV449" s="52"/>
      <c r="AW449" s="52"/>
      <c r="AX449" s="52"/>
      <c r="AY449" s="52"/>
      <c r="AZ449" s="52"/>
      <c r="BA449" s="52"/>
    </row>
    <row r="450" spans="1:53" ht="14.2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AB450" s="52"/>
      <c r="AC450" s="52"/>
      <c r="AD450" s="52"/>
      <c r="AE450" s="52"/>
      <c r="AM450" s="52"/>
      <c r="AN450" s="52"/>
      <c r="AO450" s="52"/>
      <c r="AP450" s="52"/>
      <c r="AQ450" s="52"/>
      <c r="AR450" s="52"/>
      <c r="AT450" s="52"/>
      <c r="AU450" s="52"/>
      <c r="AV450" s="52"/>
      <c r="AW450" s="52"/>
      <c r="AX450" s="52"/>
      <c r="AY450" s="52"/>
      <c r="AZ450" s="52"/>
      <c r="BA450" s="52"/>
    </row>
    <row r="451" spans="1:53" ht="14.2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AB451" s="52"/>
      <c r="AC451" s="52"/>
      <c r="AD451" s="52"/>
      <c r="AE451" s="52"/>
      <c r="AM451" s="52"/>
      <c r="AN451" s="52"/>
      <c r="AO451" s="52"/>
      <c r="AP451" s="52"/>
      <c r="AQ451" s="52"/>
      <c r="AR451" s="52"/>
      <c r="AT451" s="52"/>
      <c r="AU451" s="52"/>
      <c r="AV451" s="52"/>
      <c r="AW451" s="52"/>
      <c r="AX451" s="52"/>
      <c r="AY451" s="52"/>
      <c r="AZ451" s="52"/>
      <c r="BA451" s="52"/>
    </row>
    <row r="452" spans="1:53" ht="14.2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AB452" s="52"/>
      <c r="AC452" s="52"/>
      <c r="AD452" s="52"/>
      <c r="AE452" s="52"/>
      <c r="AM452" s="52"/>
      <c r="AN452" s="52"/>
      <c r="AO452" s="52"/>
      <c r="AP452" s="52"/>
      <c r="AQ452" s="52"/>
      <c r="AR452" s="52"/>
      <c r="AT452" s="52"/>
      <c r="AU452" s="52"/>
      <c r="AV452" s="52"/>
      <c r="AW452" s="52"/>
      <c r="AX452" s="52"/>
      <c r="AY452" s="52"/>
      <c r="AZ452" s="52"/>
      <c r="BA452" s="52"/>
    </row>
    <row r="453" spans="1:53" ht="14.2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AB453" s="52"/>
      <c r="AC453" s="52"/>
      <c r="AD453" s="52"/>
      <c r="AE453" s="52"/>
      <c r="AM453" s="52"/>
      <c r="AN453" s="52"/>
      <c r="AO453" s="52"/>
      <c r="AP453" s="52"/>
      <c r="AQ453" s="52"/>
      <c r="AR453" s="52"/>
      <c r="AT453" s="52"/>
      <c r="AU453" s="52"/>
      <c r="AV453" s="52"/>
      <c r="AW453" s="52"/>
      <c r="AX453" s="52"/>
      <c r="AY453" s="52"/>
      <c r="AZ453" s="52"/>
      <c r="BA453" s="52"/>
    </row>
    <row r="454" spans="1:53" ht="14.2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AB454" s="52"/>
      <c r="AC454" s="52"/>
      <c r="AD454" s="52"/>
      <c r="AE454" s="52"/>
      <c r="AM454" s="52"/>
      <c r="AN454" s="52"/>
      <c r="AO454" s="52"/>
      <c r="AP454" s="52"/>
      <c r="AQ454" s="52"/>
      <c r="AR454" s="52"/>
      <c r="AT454" s="52"/>
      <c r="AU454" s="52"/>
      <c r="AV454" s="52"/>
      <c r="AW454" s="52"/>
      <c r="AX454" s="52"/>
      <c r="AY454" s="52"/>
      <c r="AZ454" s="52"/>
      <c r="BA454" s="52"/>
    </row>
    <row r="455" spans="1:53" ht="14.2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AB455" s="52"/>
      <c r="AC455" s="52"/>
      <c r="AD455" s="52"/>
      <c r="AE455" s="52"/>
      <c r="AM455" s="52"/>
      <c r="AN455" s="52"/>
      <c r="AO455" s="52"/>
      <c r="AP455" s="52"/>
      <c r="AQ455" s="52"/>
      <c r="AR455" s="52"/>
      <c r="AT455" s="52"/>
      <c r="AU455" s="52"/>
      <c r="AV455" s="52"/>
      <c r="AW455" s="52"/>
      <c r="AX455" s="52"/>
      <c r="AY455" s="52"/>
      <c r="AZ455" s="52"/>
      <c r="BA455" s="52"/>
    </row>
    <row r="456" spans="1:53" ht="14.2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AB456" s="52"/>
      <c r="AC456" s="52"/>
      <c r="AD456" s="52"/>
      <c r="AE456" s="52"/>
      <c r="AM456" s="52"/>
      <c r="AN456" s="52"/>
      <c r="AO456" s="52"/>
      <c r="AP456" s="52"/>
      <c r="AQ456" s="52"/>
      <c r="AR456" s="52"/>
      <c r="AT456" s="52"/>
      <c r="AU456" s="52"/>
      <c r="AV456" s="52"/>
      <c r="AW456" s="52"/>
      <c r="AX456" s="52"/>
      <c r="AY456" s="52"/>
      <c r="AZ456" s="52"/>
      <c r="BA456" s="52"/>
    </row>
    <row r="457" spans="1:53" ht="14.2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AB457" s="52"/>
      <c r="AC457" s="52"/>
      <c r="AD457" s="52"/>
      <c r="AE457" s="52"/>
      <c r="AM457" s="52"/>
      <c r="AN457" s="52"/>
      <c r="AO457" s="52"/>
      <c r="AP457" s="52"/>
      <c r="AQ457" s="52"/>
      <c r="AR457" s="52"/>
      <c r="AT457" s="52"/>
      <c r="AU457" s="52"/>
      <c r="AV457" s="52"/>
      <c r="AW457" s="52"/>
      <c r="AX457" s="52"/>
      <c r="AY457" s="52"/>
      <c r="AZ457" s="52"/>
      <c r="BA457" s="52"/>
    </row>
    <row r="458" spans="1:53" ht="14.2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AB458" s="52"/>
      <c r="AC458" s="52"/>
      <c r="AD458" s="52"/>
      <c r="AE458" s="52"/>
      <c r="AM458" s="52"/>
      <c r="AN458" s="52"/>
      <c r="AO458" s="52"/>
      <c r="AP458" s="52"/>
      <c r="AQ458" s="52"/>
      <c r="AR458" s="52"/>
      <c r="AT458" s="52"/>
      <c r="AU458" s="52"/>
      <c r="AV458" s="52"/>
      <c r="AW458" s="52"/>
      <c r="AX458" s="52"/>
      <c r="AY458" s="52"/>
      <c r="AZ458" s="52"/>
      <c r="BA458" s="52"/>
    </row>
    <row r="459" spans="1:53" ht="14.2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AB459" s="52"/>
      <c r="AC459" s="52"/>
      <c r="AD459" s="52"/>
      <c r="AE459" s="52"/>
      <c r="AM459" s="52"/>
      <c r="AN459" s="52"/>
      <c r="AO459" s="52"/>
      <c r="AP459" s="52"/>
      <c r="AQ459" s="52"/>
      <c r="AR459" s="52"/>
      <c r="AT459" s="52"/>
      <c r="AU459" s="52"/>
      <c r="AV459" s="52"/>
      <c r="AW459" s="52"/>
      <c r="AX459" s="52"/>
      <c r="AY459" s="52"/>
      <c r="AZ459" s="52"/>
      <c r="BA459" s="52"/>
    </row>
    <row r="460" spans="1:53" ht="14.2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AB460" s="52"/>
      <c r="AC460" s="52"/>
      <c r="AD460" s="52"/>
      <c r="AE460" s="52"/>
      <c r="AM460" s="52"/>
      <c r="AN460" s="52"/>
      <c r="AO460" s="52"/>
      <c r="AP460" s="52"/>
      <c r="AQ460" s="52"/>
      <c r="AR460" s="52"/>
      <c r="AT460" s="52"/>
      <c r="AU460" s="52"/>
      <c r="AV460" s="52"/>
      <c r="AW460" s="52"/>
      <c r="AX460" s="52"/>
      <c r="AY460" s="52"/>
      <c r="AZ460" s="52"/>
      <c r="BA460" s="52"/>
    </row>
    <row r="461" spans="1:53" ht="14.2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AB461" s="52"/>
      <c r="AC461" s="52"/>
      <c r="AD461" s="52"/>
      <c r="AE461" s="52"/>
      <c r="AM461" s="52"/>
      <c r="AN461" s="52"/>
      <c r="AO461" s="52"/>
      <c r="AP461" s="52"/>
      <c r="AQ461" s="52"/>
      <c r="AR461" s="52"/>
      <c r="AT461" s="52"/>
      <c r="AU461" s="52"/>
      <c r="AV461" s="52"/>
      <c r="AW461" s="52"/>
      <c r="AX461" s="52"/>
      <c r="AY461" s="52"/>
      <c r="AZ461" s="52"/>
      <c r="BA461" s="52"/>
    </row>
    <row r="462" spans="1:53" ht="14.2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AB462" s="52"/>
      <c r="AC462" s="52"/>
      <c r="AD462" s="52"/>
      <c r="AE462" s="52"/>
      <c r="AM462" s="52"/>
      <c r="AN462" s="52"/>
      <c r="AO462" s="52"/>
      <c r="AP462" s="52"/>
      <c r="AQ462" s="52"/>
      <c r="AR462" s="52"/>
      <c r="AT462" s="52"/>
      <c r="AU462" s="52"/>
      <c r="AV462" s="52"/>
      <c r="AW462" s="52"/>
      <c r="AX462" s="52"/>
      <c r="AY462" s="52"/>
      <c r="AZ462" s="52"/>
      <c r="BA462" s="52"/>
    </row>
    <row r="463" spans="1:53" ht="14.2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AB463" s="52"/>
      <c r="AC463" s="52"/>
      <c r="AD463" s="52"/>
      <c r="AE463" s="52"/>
      <c r="AM463" s="52"/>
      <c r="AN463" s="52"/>
      <c r="AO463" s="52"/>
      <c r="AP463" s="52"/>
      <c r="AQ463" s="52"/>
      <c r="AR463" s="52"/>
      <c r="AT463" s="52"/>
      <c r="AU463" s="52"/>
      <c r="AV463" s="52"/>
      <c r="AW463" s="52"/>
      <c r="AX463" s="52"/>
      <c r="AY463" s="52"/>
      <c r="AZ463" s="52"/>
      <c r="BA463" s="52"/>
    </row>
    <row r="464" spans="1:53" ht="14.2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AB464" s="52"/>
      <c r="AC464" s="52"/>
      <c r="AD464" s="52"/>
      <c r="AE464" s="52"/>
      <c r="AM464" s="52"/>
      <c r="AN464" s="52"/>
      <c r="AO464" s="52"/>
      <c r="AP464" s="52"/>
      <c r="AQ464" s="52"/>
      <c r="AR464" s="52"/>
      <c r="AT464" s="52"/>
      <c r="AU464" s="52"/>
      <c r="AV464" s="52"/>
      <c r="AW464" s="52"/>
      <c r="AX464" s="52"/>
      <c r="AY464" s="52"/>
      <c r="AZ464" s="52"/>
      <c r="BA464" s="52"/>
    </row>
    <row r="465" spans="1:53" ht="14.2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AB465" s="52"/>
      <c r="AC465" s="52"/>
      <c r="AD465" s="52"/>
      <c r="AE465" s="52"/>
      <c r="AM465" s="52"/>
      <c r="AN465" s="52"/>
      <c r="AO465" s="52"/>
      <c r="AP465" s="52"/>
      <c r="AQ465" s="52"/>
      <c r="AR465" s="52"/>
      <c r="AT465" s="52"/>
      <c r="AU465" s="52"/>
      <c r="AV465" s="52"/>
      <c r="AW465" s="52"/>
      <c r="AX465" s="52"/>
      <c r="AY465" s="52"/>
      <c r="AZ465" s="52"/>
      <c r="BA465" s="52"/>
    </row>
    <row r="466" spans="1:53" ht="14.2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AB466" s="52"/>
      <c r="AC466" s="52"/>
      <c r="AD466" s="52"/>
      <c r="AE466" s="52"/>
      <c r="AM466" s="52"/>
      <c r="AN466" s="52"/>
      <c r="AO466" s="52"/>
      <c r="AP466" s="52"/>
      <c r="AQ466" s="52"/>
      <c r="AR466" s="52"/>
      <c r="AT466" s="52"/>
      <c r="AU466" s="52"/>
      <c r="AV466" s="52"/>
      <c r="AW466" s="52"/>
      <c r="AX466" s="52"/>
      <c r="AY466" s="52"/>
      <c r="AZ466" s="52"/>
      <c r="BA466" s="52"/>
    </row>
    <row r="467" spans="1:53" ht="14.2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AB467" s="52"/>
      <c r="AC467" s="52"/>
      <c r="AD467" s="52"/>
      <c r="AE467" s="52"/>
      <c r="AM467" s="52"/>
      <c r="AN467" s="52"/>
      <c r="AO467" s="52"/>
      <c r="AP467" s="52"/>
      <c r="AQ467" s="52"/>
      <c r="AR467" s="52"/>
      <c r="AT467" s="52"/>
      <c r="AU467" s="52"/>
      <c r="AV467" s="52"/>
      <c r="AW467" s="52"/>
      <c r="AX467" s="52"/>
      <c r="AY467" s="52"/>
      <c r="AZ467" s="52"/>
      <c r="BA467" s="52"/>
    </row>
    <row r="468" spans="1:53" ht="14.2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AB468" s="52"/>
      <c r="AC468" s="52"/>
      <c r="AD468" s="52"/>
      <c r="AE468" s="52"/>
      <c r="AM468" s="52"/>
      <c r="AN468" s="52"/>
      <c r="AO468" s="52"/>
      <c r="AP468" s="52"/>
      <c r="AQ468" s="52"/>
      <c r="AR468" s="52"/>
      <c r="AT468" s="52"/>
      <c r="AU468" s="52"/>
      <c r="AV468" s="52"/>
      <c r="AW468" s="52"/>
      <c r="AX468" s="52"/>
      <c r="AY468" s="52"/>
      <c r="AZ468" s="52"/>
      <c r="BA468" s="52"/>
    </row>
    <row r="469" spans="1:53" ht="14.2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AB469" s="52"/>
      <c r="AC469" s="52"/>
      <c r="AD469" s="52"/>
      <c r="AE469" s="52"/>
      <c r="AM469" s="52"/>
      <c r="AN469" s="52"/>
      <c r="AO469" s="52"/>
      <c r="AP469" s="52"/>
      <c r="AQ469" s="52"/>
      <c r="AR469" s="52"/>
      <c r="AT469" s="52"/>
      <c r="AU469" s="52"/>
      <c r="AV469" s="52"/>
      <c r="AW469" s="52"/>
      <c r="AX469" s="52"/>
      <c r="AY469" s="52"/>
      <c r="AZ469" s="52"/>
      <c r="BA469" s="52"/>
    </row>
    <row r="470" spans="1:53" ht="14.2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AB470" s="52"/>
      <c r="AC470" s="52"/>
      <c r="AD470" s="52"/>
      <c r="AE470" s="52"/>
      <c r="AM470" s="52"/>
      <c r="AN470" s="52"/>
      <c r="AO470" s="52"/>
      <c r="AP470" s="52"/>
      <c r="AQ470" s="52"/>
      <c r="AR470" s="52"/>
      <c r="AT470" s="52"/>
      <c r="AU470" s="52"/>
      <c r="AV470" s="52"/>
      <c r="AW470" s="52"/>
      <c r="AX470" s="52"/>
      <c r="AY470" s="52"/>
      <c r="AZ470" s="52"/>
      <c r="BA470" s="52"/>
    </row>
    <row r="471" spans="1:53" ht="14.2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AB471" s="52"/>
      <c r="AC471" s="52"/>
      <c r="AD471" s="52"/>
      <c r="AE471" s="52"/>
      <c r="AM471" s="52"/>
      <c r="AN471" s="52"/>
      <c r="AO471" s="52"/>
      <c r="AP471" s="52"/>
      <c r="AQ471" s="52"/>
      <c r="AR471" s="52"/>
      <c r="AT471" s="52"/>
      <c r="AU471" s="52"/>
      <c r="AV471" s="52"/>
      <c r="AW471" s="52"/>
      <c r="AX471" s="52"/>
      <c r="AY471" s="52"/>
      <c r="AZ471" s="52"/>
      <c r="BA471" s="52"/>
    </row>
    <row r="472" spans="1:53" ht="14.2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AB472" s="52"/>
      <c r="AC472" s="52"/>
      <c r="AD472" s="52"/>
      <c r="AE472" s="52"/>
      <c r="AM472" s="52"/>
      <c r="AN472" s="52"/>
      <c r="AO472" s="52"/>
      <c r="AP472" s="52"/>
      <c r="AQ472" s="52"/>
      <c r="AR472" s="52"/>
      <c r="AT472" s="52"/>
      <c r="AU472" s="52"/>
      <c r="AV472" s="52"/>
      <c r="AW472" s="52"/>
      <c r="AX472" s="52"/>
      <c r="AY472" s="52"/>
      <c r="AZ472" s="52"/>
      <c r="BA472" s="52"/>
    </row>
    <row r="473" spans="1:53" ht="14.2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AB473" s="52"/>
      <c r="AC473" s="52"/>
      <c r="AD473" s="52"/>
      <c r="AE473" s="52"/>
      <c r="AM473" s="52"/>
      <c r="AN473" s="52"/>
      <c r="AO473" s="52"/>
      <c r="AP473" s="52"/>
      <c r="AQ473" s="52"/>
      <c r="AR473" s="52"/>
      <c r="AT473" s="52"/>
      <c r="AU473" s="52"/>
      <c r="AV473" s="52"/>
      <c r="AW473" s="52"/>
      <c r="AX473" s="52"/>
      <c r="AY473" s="52"/>
      <c r="AZ473" s="52"/>
      <c r="BA473" s="52"/>
    </row>
    <row r="474" spans="1:53" ht="14.2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AB474" s="52"/>
      <c r="AC474" s="52"/>
      <c r="AD474" s="52"/>
      <c r="AE474" s="52"/>
      <c r="AM474" s="52"/>
      <c r="AN474" s="52"/>
      <c r="AO474" s="52"/>
      <c r="AP474" s="52"/>
      <c r="AQ474" s="52"/>
      <c r="AR474" s="52"/>
      <c r="AT474" s="52"/>
      <c r="AU474" s="52"/>
      <c r="AV474" s="52"/>
      <c r="AW474" s="52"/>
      <c r="AX474" s="52"/>
      <c r="AY474" s="52"/>
      <c r="AZ474" s="52"/>
      <c r="BA474" s="52"/>
    </row>
    <row r="475" spans="1:53" ht="14.2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AB475" s="52"/>
      <c r="AC475" s="52"/>
      <c r="AD475" s="52"/>
      <c r="AE475" s="52"/>
      <c r="AM475" s="52"/>
      <c r="AN475" s="52"/>
      <c r="AO475" s="52"/>
      <c r="AP475" s="52"/>
      <c r="AQ475" s="52"/>
      <c r="AR475" s="52"/>
      <c r="AT475" s="52"/>
      <c r="AU475" s="52"/>
      <c r="AV475" s="52"/>
      <c r="AW475" s="52"/>
      <c r="AX475" s="52"/>
      <c r="AY475" s="52"/>
      <c r="AZ475" s="52"/>
      <c r="BA475" s="52"/>
    </row>
    <row r="476" spans="1:53" ht="14.2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AB476" s="52"/>
      <c r="AC476" s="52"/>
      <c r="AD476" s="52"/>
      <c r="AE476" s="52"/>
      <c r="AM476" s="52"/>
      <c r="AN476" s="52"/>
      <c r="AO476" s="52"/>
      <c r="AP476" s="52"/>
      <c r="AQ476" s="52"/>
      <c r="AR476" s="52"/>
      <c r="AT476" s="52"/>
      <c r="AU476" s="52"/>
      <c r="AV476" s="52"/>
      <c r="AW476" s="52"/>
      <c r="AX476" s="52"/>
      <c r="AY476" s="52"/>
      <c r="AZ476" s="52"/>
      <c r="BA476" s="52"/>
    </row>
    <row r="477" spans="1:53" ht="14.2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AB477" s="52"/>
      <c r="AC477" s="52"/>
      <c r="AD477" s="52"/>
      <c r="AE477" s="52"/>
      <c r="AM477" s="52"/>
      <c r="AN477" s="52"/>
      <c r="AO477" s="52"/>
      <c r="AP477" s="52"/>
      <c r="AQ477" s="52"/>
      <c r="AR477" s="52"/>
      <c r="AT477" s="52"/>
      <c r="AU477" s="52"/>
      <c r="AV477" s="52"/>
      <c r="AW477" s="52"/>
      <c r="AX477" s="52"/>
      <c r="AY477" s="52"/>
      <c r="AZ477" s="52"/>
      <c r="BA477" s="52"/>
    </row>
    <row r="478" spans="1:53" ht="14.2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AB478" s="52"/>
      <c r="AC478" s="52"/>
      <c r="AD478" s="52"/>
      <c r="AE478" s="52"/>
      <c r="AM478" s="52"/>
      <c r="AN478" s="52"/>
      <c r="AO478" s="52"/>
      <c r="AP478" s="52"/>
      <c r="AQ478" s="52"/>
      <c r="AR478" s="52"/>
      <c r="AT478" s="52"/>
      <c r="AU478" s="52"/>
      <c r="AV478" s="52"/>
      <c r="AW478" s="52"/>
      <c r="AX478" s="52"/>
      <c r="AY478" s="52"/>
      <c r="AZ478" s="52"/>
      <c r="BA478" s="52"/>
    </row>
    <row r="479" spans="1:53" ht="14.2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AB479" s="52"/>
      <c r="AC479" s="52"/>
      <c r="AD479" s="52"/>
      <c r="AE479" s="52"/>
      <c r="AM479" s="52"/>
      <c r="AN479" s="52"/>
      <c r="AO479" s="52"/>
      <c r="AP479" s="52"/>
      <c r="AQ479" s="52"/>
      <c r="AR479" s="52"/>
      <c r="AT479" s="52"/>
      <c r="AU479" s="52"/>
      <c r="AV479" s="52"/>
      <c r="AW479" s="52"/>
      <c r="AX479" s="52"/>
      <c r="AY479" s="52"/>
      <c r="AZ479" s="52"/>
      <c r="BA479" s="52"/>
    </row>
    <row r="480" spans="1:53" ht="14.2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AB480" s="52"/>
      <c r="AC480" s="52"/>
      <c r="AD480" s="52"/>
      <c r="AE480" s="52"/>
      <c r="AM480" s="52"/>
      <c r="AN480" s="52"/>
      <c r="AO480" s="52"/>
      <c r="AP480" s="52"/>
      <c r="AQ480" s="52"/>
      <c r="AR480" s="52"/>
      <c r="AT480" s="52"/>
      <c r="AU480" s="52"/>
      <c r="AV480" s="52"/>
      <c r="AW480" s="52"/>
      <c r="AX480" s="52"/>
      <c r="AY480" s="52"/>
      <c r="AZ480" s="52"/>
      <c r="BA480" s="52"/>
    </row>
    <row r="481" spans="1:53" ht="14.2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AB481" s="52"/>
      <c r="AC481" s="52"/>
      <c r="AD481" s="52"/>
      <c r="AE481" s="52"/>
      <c r="AM481" s="52"/>
      <c r="AN481" s="52"/>
      <c r="AO481" s="52"/>
      <c r="AP481" s="52"/>
      <c r="AQ481" s="52"/>
      <c r="AR481" s="52"/>
      <c r="AT481" s="52"/>
      <c r="AU481" s="52"/>
      <c r="AV481" s="52"/>
      <c r="AW481" s="52"/>
      <c r="AX481" s="52"/>
      <c r="AY481" s="52"/>
      <c r="AZ481" s="52"/>
      <c r="BA481" s="52"/>
    </row>
    <row r="482" spans="1:53" ht="14.2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AB482" s="52"/>
      <c r="AC482" s="52"/>
      <c r="AD482" s="52"/>
      <c r="AE482" s="52"/>
      <c r="AM482" s="52"/>
      <c r="AN482" s="52"/>
      <c r="AO482" s="52"/>
      <c r="AP482" s="52"/>
      <c r="AQ482" s="52"/>
      <c r="AR482" s="52"/>
      <c r="AT482" s="52"/>
      <c r="AU482" s="52"/>
      <c r="AV482" s="52"/>
      <c r="AW482" s="52"/>
      <c r="AX482" s="52"/>
      <c r="AY482" s="52"/>
      <c r="AZ482" s="52"/>
      <c r="BA482" s="52"/>
    </row>
    <row r="483" spans="1:53" ht="14.2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AB483" s="52"/>
      <c r="AC483" s="52"/>
      <c r="AD483" s="52"/>
      <c r="AE483" s="52"/>
      <c r="AM483" s="52"/>
      <c r="AN483" s="52"/>
      <c r="AO483" s="52"/>
      <c r="AP483" s="52"/>
      <c r="AQ483" s="52"/>
      <c r="AR483" s="52"/>
      <c r="AT483" s="52"/>
      <c r="AU483" s="52"/>
      <c r="AV483" s="52"/>
      <c r="AW483" s="52"/>
      <c r="AX483" s="52"/>
      <c r="AY483" s="52"/>
      <c r="AZ483" s="52"/>
      <c r="BA483" s="52"/>
    </row>
    <row r="484" spans="1:53" ht="14.2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AB484" s="52"/>
      <c r="AC484" s="52"/>
      <c r="AD484" s="52"/>
      <c r="AE484" s="52"/>
      <c r="AM484" s="52"/>
      <c r="AN484" s="52"/>
      <c r="AO484" s="52"/>
      <c r="AP484" s="52"/>
      <c r="AQ484" s="52"/>
      <c r="AR484" s="52"/>
      <c r="AT484" s="52"/>
      <c r="AU484" s="52"/>
      <c r="AV484" s="52"/>
      <c r="AW484" s="52"/>
      <c r="AX484" s="52"/>
      <c r="AY484" s="52"/>
      <c r="AZ484" s="52"/>
      <c r="BA484" s="52"/>
    </row>
    <row r="485" spans="1:53" ht="14.2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AB485" s="52"/>
      <c r="AC485" s="52"/>
      <c r="AD485" s="52"/>
      <c r="AE485" s="52"/>
      <c r="AM485" s="52"/>
      <c r="AN485" s="52"/>
      <c r="AO485" s="52"/>
      <c r="AP485" s="52"/>
      <c r="AQ485" s="52"/>
      <c r="AR485" s="52"/>
      <c r="AT485" s="52"/>
      <c r="AU485" s="52"/>
      <c r="AV485" s="52"/>
      <c r="AW485" s="52"/>
      <c r="AX485" s="52"/>
      <c r="AY485" s="52"/>
      <c r="AZ485" s="52"/>
      <c r="BA485" s="52"/>
    </row>
    <row r="486" spans="1:53" ht="14.2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AB486" s="52"/>
      <c r="AC486" s="52"/>
      <c r="AD486" s="52"/>
      <c r="AE486" s="52"/>
      <c r="AM486" s="52"/>
      <c r="AN486" s="52"/>
      <c r="AO486" s="52"/>
      <c r="AP486" s="52"/>
      <c r="AQ486" s="52"/>
      <c r="AR486" s="52"/>
      <c r="AT486" s="52"/>
      <c r="AU486" s="52"/>
      <c r="AV486" s="52"/>
      <c r="AW486" s="52"/>
      <c r="AX486" s="52"/>
      <c r="AY486" s="52"/>
      <c r="AZ486" s="52"/>
      <c r="BA486" s="52"/>
    </row>
    <row r="487" spans="1:53" ht="14.2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AB487" s="52"/>
      <c r="AC487" s="52"/>
      <c r="AD487" s="52"/>
      <c r="AE487" s="52"/>
      <c r="AM487" s="52"/>
      <c r="AN487" s="52"/>
      <c r="AO487" s="52"/>
      <c r="AP487" s="52"/>
      <c r="AQ487" s="52"/>
      <c r="AR487" s="52"/>
      <c r="AT487" s="52"/>
      <c r="AU487" s="52"/>
      <c r="AV487" s="52"/>
      <c r="AW487" s="52"/>
      <c r="AX487" s="52"/>
      <c r="AY487" s="52"/>
      <c r="AZ487" s="52"/>
      <c r="BA487" s="52"/>
    </row>
    <row r="488" spans="1:53" ht="14.2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AB488" s="52"/>
      <c r="AC488" s="52"/>
      <c r="AD488" s="52"/>
      <c r="AE488" s="52"/>
      <c r="AM488" s="52"/>
      <c r="AN488" s="52"/>
      <c r="AO488" s="52"/>
      <c r="AP488" s="52"/>
      <c r="AQ488" s="52"/>
      <c r="AR488" s="52"/>
      <c r="AT488" s="52"/>
      <c r="AU488" s="52"/>
      <c r="AV488" s="52"/>
      <c r="AW488" s="52"/>
      <c r="AX488" s="52"/>
      <c r="AY488" s="52"/>
      <c r="AZ488" s="52"/>
      <c r="BA488" s="52"/>
    </row>
    <row r="489" spans="1:53" ht="14.2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AB489" s="52"/>
      <c r="AC489" s="52"/>
      <c r="AD489" s="52"/>
      <c r="AE489" s="52"/>
      <c r="AM489" s="52"/>
      <c r="AN489" s="52"/>
      <c r="AO489" s="52"/>
      <c r="AP489" s="52"/>
      <c r="AQ489" s="52"/>
      <c r="AR489" s="52"/>
      <c r="AT489" s="52"/>
      <c r="AU489" s="52"/>
      <c r="AV489" s="52"/>
      <c r="AW489" s="52"/>
      <c r="AX489" s="52"/>
      <c r="AY489" s="52"/>
      <c r="AZ489" s="52"/>
      <c r="BA489" s="52"/>
    </row>
    <row r="490" spans="1:53" ht="14.2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AB490" s="52"/>
      <c r="AC490" s="52"/>
      <c r="AD490" s="52"/>
      <c r="AE490" s="52"/>
      <c r="AM490" s="52"/>
      <c r="AN490" s="52"/>
      <c r="AO490" s="52"/>
      <c r="AP490" s="52"/>
      <c r="AQ490" s="52"/>
      <c r="AR490" s="52"/>
      <c r="AT490" s="52"/>
      <c r="AU490" s="52"/>
      <c r="AV490" s="52"/>
      <c r="AW490" s="52"/>
      <c r="AX490" s="52"/>
      <c r="AY490" s="52"/>
      <c r="AZ490" s="52"/>
      <c r="BA490" s="52"/>
    </row>
    <row r="491" spans="1:53" ht="14.2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AB491" s="52"/>
      <c r="AC491" s="52"/>
      <c r="AD491" s="52"/>
      <c r="AE491" s="52"/>
      <c r="AM491" s="52"/>
      <c r="AN491" s="52"/>
      <c r="AO491" s="52"/>
      <c r="AP491" s="52"/>
      <c r="AQ491" s="52"/>
      <c r="AR491" s="52"/>
      <c r="AT491" s="52"/>
      <c r="AU491" s="52"/>
      <c r="AV491" s="52"/>
      <c r="AW491" s="52"/>
      <c r="AX491" s="52"/>
      <c r="AY491" s="52"/>
      <c r="AZ491" s="52"/>
      <c r="BA491" s="52"/>
    </row>
    <row r="492" spans="1:53" ht="14.2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AB492" s="52"/>
      <c r="AC492" s="52"/>
      <c r="AD492" s="52"/>
      <c r="AE492" s="52"/>
      <c r="AM492" s="52"/>
      <c r="AN492" s="52"/>
      <c r="AO492" s="52"/>
      <c r="AP492" s="52"/>
      <c r="AQ492" s="52"/>
      <c r="AR492" s="52"/>
      <c r="AT492" s="52"/>
      <c r="AU492" s="52"/>
      <c r="AV492" s="52"/>
      <c r="AW492" s="52"/>
      <c r="AX492" s="52"/>
      <c r="AY492" s="52"/>
      <c r="AZ492" s="52"/>
      <c r="BA492" s="52"/>
    </row>
    <row r="493" spans="1:53" ht="14.2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AB493" s="52"/>
      <c r="AC493" s="52"/>
      <c r="AD493" s="52"/>
      <c r="AE493" s="52"/>
      <c r="AM493" s="52"/>
      <c r="AN493" s="52"/>
      <c r="AO493" s="52"/>
      <c r="AP493" s="52"/>
      <c r="AQ493" s="52"/>
      <c r="AR493" s="52"/>
      <c r="AT493" s="52"/>
      <c r="AU493" s="52"/>
      <c r="AV493" s="52"/>
      <c r="AW493" s="52"/>
      <c r="AX493" s="52"/>
      <c r="AY493" s="52"/>
      <c r="AZ493" s="52"/>
      <c r="BA493" s="52"/>
    </row>
    <row r="494" spans="1:53" ht="14.2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AB494" s="52"/>
      <c r="AC494" s="52"/>
      <c r="AD494" s="52"/>
      <c r="AE494" s="52"/>
      <c r="AM494" s="52"/>
      <c r="AN494" s="52"/>
      <c r="AO494" s="52"/>
      <c r="AP494" s="52"/>
      <c r="AQ494" s="52"/>
      <c r="AR494" s="52"/>
      <c r="AT494" s="52"/>
      <c r="AU494" s="52"/>
      <c r="AV494" s="52"/>
      <c r="AW494" s="52"/>
      <c r="AX494" s="52"/>
      <c r="AY494" s="52"/>
      <c r="AZ494" s="52"/>
      <c r="BA494" s="52"/>
    </row>
    <row r="495" spans="1:53" ht="14.2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AB495" s="52"/>
      <c r="AC495" s="52"/>
      <c r="AD495" s="52"/>
      <c r="AE495" s="52"/>
      <c r="AM495" s="52"/>
      <c r="AN495" s="52"/>
      <c r="AO495" s="52"/>
      <c r="AP495" s="52"/>
      <c r="AQ495" s="52"/>
      <c r="AR495" s="52"/>
      <c r="AT495" s="52"/>
      <c r="AU495" s="52"/>
      <c r="AV495" s="52"/>
      <c r="AW495" s="52"/>
      <c r="AX495" s="52"/>
      <c r="AY495" s="52"/>
      <c r="AZ495" s="52"/>
      <c r="BA495" s="52"/>
    </row>
    <row r="496" spans="1:53" ht="14.2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AB496" s="52"/>
      <c r="AC496" s="52"/>
      <c r="AD496" s="52"/>
      <c r="AE496" s="52"/>
      <c r="AM496" s="52"/>
      <c r="AN496" s="52"/>
      <c r="AO496" s="52"/>
      <c r="AP496" s="52"/>
      <c r="AQ496" s="52"/>
      <c r="AR496" s="52"/>
      <c r="AT496" s="52"/>
      <c r="AU496" s="52"/>
      <c r="AV496" s="52"/>
      <c r="AW496" s="52"/>
      <c r="AX496" s="52"/>
      <c r="AY496" s="52"/>
      <c r="AZ496" s="52"/>
      <c r="BA496" s="52"/>
    </row>
    <row r="497" spans="1:53" ht="14.2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AB497" s="52"/>
      <c r="AC497" s="52"/>
      <c r="AD497" s="52"/>
      <c r="AE497" s="52"/>
      <c r="AM497" s="52"/>
      <c r="AN497" s="52"/>
      <c r="AO497" s="52"/>
      <c r="AP497" s="52"/>
      <c r="AQ497" s="52"/>
      <c r="AR497" s="52"/>
      <c r="AT497" s="52"/>
      <c r="AU497" s="52"/>
      <c r="AV497" s="52"/>
      <c r="AW497" s="52"/>
      <c r="AX497" s="52"/>
      <c r="AY497" s="52"/>
      <c r="AZ497" s="52"/>
      <c r="BA497" s="52"/>
    </row>
    <row r="498" spans="1:53" ht="14.2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AB498" s="52"/>
      <c r="AC498" s="52"/>
      <c r="AD498" s="52"/>
      <c r="AE498" s="52"/>
      <c r="AM498" s="52"/>
      <c r="AN498" s="52"/>
      <c r="AO498" s="52"/>
      <c r="AP498" s="52"/>
      <c r="AQ498" s="52"/>
      <c r="AR498" s="52"/>
      <c r="AT498" s="52"/>
      <c r="AU498" s="52"/>
      <c r="AV498" s="52"/>
      <c r="AW498" s="52"/>
      <c r="AX498" s="52"/>
      <c r="AY498" s="52"/>
      <c r="AZ498" s="52"/>
      <c r="BA498" s="52"/>
    </row>
    <row r="499" spans="1:53" ht="14.2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AB499" s="52"/>
      <c r="AC499" s="52"/>
      <c r="AD499" s="52"/>
      <c r="AE499" s="52"/>
      <c r="AM499" s="52"/>
      <c r="AN499" s="52"/>
      <c r="AO499" s="52"/>
      <c r="AP499" s="52"/>
      <c r="AQ499" s="52"/>
      <c r="AR499" s="52"/>
      <c r="AT499" s="52"/>
      <c r="AU499" s="52"/>
      <c r="AV499" s="52"/>
      <c r="AW499" s="52"/>
      <c r="AX499" s="52"/>
      <c r="AY499" s="52"/>
      <c r="AZ499" s="52"/>
      <c r="BA499" s="52"/>
    </row>
    <row r="500" spans="1:53" ht="14.2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AB500" s="52"/>
      <c r="AC500" s="52"/>
      <c r="AD500" s="52"/>
      <c r="AE500" s="52"/>
      <c r="AM500" s="52"/>
      <c r="AN500" s="52"/>
      <c r="AO500" s="52"/>
      <c r="AP500" s="52"/>
      <c r="AQ500" s="52"/>
      <c r="AR500" s="52"/>
      <c r="AT500" s="52"/>
      <c r="AU500" s="52"/>
      <c r="AV500" s="52"/>
      <c r="AW500" s="52"/>
      <c r="AX500" s="52"/>
      <c r="AY500" s="52"/>
      <c r="AZ500" s="52"/>
      <c r="BA500" s="52"/>
    </row>
    <row r="501" spans="1:53" ht="14.2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AB501" s="52"/>
      <c r="AC501" s="52"/>
      <c r="AD501" s="52"/>
      <c r="AE501" s="52"/>
      <c r="AM501" s="52"/>
      <c r="AN501" s="52"/>
      <c r="AO501" s="52"/>
      <c r="AP501" s="52"/>
      <c r="AQ501" s="52"/>
      <c r="AR501" s="52"/>
      <c r="AT501" s="52"/>
      <c r="AU501" s="52"/>
      <c r="AV501" s="52"/>
      <c r="AW501" s="52"/>
      <c r="AX501" s="52"/>
      <c r="AY501" s="52"/>
      <c r="AZ501" s="52"/>
      <c r="BA501" s="52"/>
    </row>
    <row r="502" spans="1:53" ht="14.2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AB502" s="52"/>
      <c r="AC502" s="52"/>
      <c r="AD502" s="52"/>
      <c r="AE502" s="52"/>
      <c r="AM502" s="52"/>
      <c r="AN502" s="52"/>
      <c r="AO502" s="52"/>
      <c r="AP502" s="52"/>
      <c r="AQ502" s="52"/>
      <c r="AR502" s="52"/>
      <c r="AT502" s="52"/>
      <c r="AU502" s="52"/>
      <c r="AV502" s="52"/>
      <c r="AW502" s="52"/>
      <c r="AX502" s="52"/>
      <c r="AY502" s="52"/>
      <c r="AZ502" s="52"/>
      <c r="BA502" s="52"/>
    </row>
    <row r="503" spans="1:53" ht="14.2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AB503" s="52"/>
      <c r="AC503" s="52"/>
      <c r="AD503" s="52"/>
      <c r="AE503" s="52"/>
      <c r="AM503" s="52"/>
      <c r="AN503" s="52"/>
      <c r="AO503" s="52"/>
      <c r="AP503" s="52"/>
      <c r="AQ503" s="52"/>
      <c r="AR503" s="52"/>
      <c r="AT503" s="52"/>
      <c r="AU503" s="52"/>
      <c r="AV503" s="52"/>
      <c r="AW503" s="52"/>
      <c r="AX503" s="52"/>
      <c r="AY503" s="52"/>
      <c r="AZ503" s="52"/>
      <c r="BA503" s="52"/>
    </row>
    <row r="504" spans="1:53" ht="14.2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AB504" s="52"/>
      <c r="AC504" s="52"/>
      <c r="AD504" s="52"/>
      <c r="AE504" s="52"/>
      <c r="AM504" s="52"/>
      <c r="AN504" s="52"/>
      <c r="AO504" s="52"/>
      <c r="AP504" s="52"/>
      <c r="AQ504" s="52"/>
      <c r="AR504" s="52"/>
      <c r="AT504" s="52"/>
      <c r="AU504" s="52"/>
      <c r="AV504" s="52"/>
      <c r="AW504" s="52"/>
      <c r="AX504" s="52"/>
      <c r="AY504" s="52"/>
      <c r="AZ504" s="52"/>
      <c r="BA504" s="52"/>
    </row>
    <row r="505" spans="1:53" ht="14.2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AB505" s="52"/>
      <c r="AC505" s="52"/>
      <c r="AD505" s="52"/>
      <c r="AE505" s="52"/>
      <c r="AM505" s="52"/>
      <c r="AN505" s="52"/>
      <c r="AO505" s="52"/>
      <c r="AP505" s="52"/>
      <c r="AQ505" s="52"/>
      <c r="AR505" s="52"/>
      <c r="AT505" s="52"/>
      <c r="AU505" s="52"/>
      <c r="AV505" s="52"/>
      <c r="AW505" s="52"/>
      <c r="AX505" s="52"/>
      <c r="AY505" s="52"/>
      <c r="AZ505" s="52"/>
      <c r="BA505" s="52"/>
    </row>
    <row r="506" spans="1:53" ht="14.2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AB506" s="52"/>
      <c r="AC506" s="52"/>
      <c r="AD506" s="52"/>
      <c r="AE506" s="52"/>
      <c r="AM506" s="52"/>
      <c r="AN506" s="52"/>
      <c r="AO506" s="52"/>
      <c r="AP506" s="52"/>
      <c r="AQ506" s="52"/>
      <c r="AR506" s="52"/>
      <c r="AT506" s="52"/>
      <c r="AU506" s="52"/>
      <c r="AV506" s="52"/>
      <c r="AW506" s="52"/>
      <c r="AX506" s="52"/>
      <c r="AY506" s="52"/>
      <c r="AZ506" s="52"/>
      <c r="BA506" s="52"/>
    </row>
    <row r="507" spans="1:53" ht="14.2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AB507" s="52"/>
      <c r="AC507" s="52"/>
      <c r="AD507" s="52"/>
      <c r="AE507" s="52"/>
      <c r="AM507" s="52"/>
      <c r="AN507" s="52"/>
      <c r="AO507" s="52"/>
      <c r="AP507" s="52"/>
      <c r="AQ507" s="52"/>
      <c r="AR507" s="52"/>
      <c r="AT507" s="52"/>
      <c r="AU507" s="52"/>
      <c r="AV507" s="52"/>
      <c r="AW507" s="52"/>
      <c r="AX507" s="52"/>
      <c r="AY507" s="52"/>
      <c r="AZ507" s="52"/>
      <c r="BA507" s="52"/>
    </row>
    <row r="508" spans="1:53" ht="14.2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AB508" s="52"/>
      <c r="AC508" s="52"/>
      <c r="AD508" s="52"/>
      <c r="AE508" s="52"/>
      <c r="AM508" s="52"/>
      <c r="AN508" s="52"/>
      <c r="AO508" s="52"/>
      <c r="AP508" s="52"/>
      <c r="AQ508" s="52"/>
      <c r="AR508" s="52"/>
      <c r="AT508" s="52"/>
      <c r="AU508" s="52"/>
      <c r="AV508" s="52"/>
      <c r="AW508" s="52"/>
      <c r="AX508" s="52"/>
      <c r="AY508" s="52"/>
      <c r="AZ508" s="52"/>
      <c r="BA508" s="52"/>
    </row>
    <row r="509" spans="1:53" ht="14.2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AB509" s="52"/>
      <c r="AC509" s="52"/>
      <c r="AD509" s="52"/>
      <c r="AE509" s="52"/>
      <c r="AM509" s="52"/>
      <c r="AN509" s="52"/>
      <c r="AO509" s="52"/>
      <c r="AP509" s="52"/>
      <c r="AQ509" s="52"/>
      <c r="AR509" s="52"/>
      <c r="AT509" s="52"/>
      <c r="AU509" s="52"/>
      <c r="AV509" s="52"/>
      <c r="AW509" s="52"/>
      <c r="AX509" s="52"/>
      <c r="AY509" s="52"/>
      <c r="AZ509" s="52"/>
      <c r="BA509" s="52"/>
    </row>
    <row r="510" spans="1:53" ht="14.2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AB510" s="52"/>
      <c r="AC510" s="52"/>
      <c r="AD510" s="52"/>
      <c r="AE510" s="52"/>
      <c r="AM510" s="52"/>
      <c r="AN510" s="52"/>
      <c r="AO510" s="52"/>
      <c r="AP510" s="52"/>
      <c r="AQ510" s="52"/>
      <c r="AR510" s="52"/>
      <c r="AT510" s="52"/>
      <c r="AU510" s="52"/>
      <c r="AV510" s="52"/>
      <c r="AW510" s="52"/>
      <c r="AX510" s="52"/>
      <c r="AY510" s="52"/>
      <c r="AZ510" s="52"/>
      <c r="BA510" s="52"/>
    </row>
    <row r="511" spans="1:53" ht="14.2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AB511" s="52"/>
      <c r="AC511" s="52"/>
      <c r="AD511" s="52"/>
      <c r="AE511" s="52"/>
      <c r="AM511" s="52"/>
      <c r="AN511" s="52"/>
      <c r="AO511" s="52"/>
      <c r="AP511" s="52"/>
      <c r="AQ511" s="52"/>
      <c r="AR511" s="52"/>
      <c r="AT511" s="52"/>
      <c r="AU511" s="52"/>
      <c r="AV511" s="52"/>
      <c r="AW511" s="52"/>
      <c r="AX511" s="52"/>
      <c r="AY511" s="52"/>
      <c r="AZ511" s="52"/>
      <c r="BA511" s="52"/>
    </row>
    <row r="512" spans="1:53" ht="14.2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AB512" s="52"/>
      <c r="AC512" s="52"/>
      <c r="AD512" s="52"/>
      <c r="AE512" s="52"/>
      <c r="AM512" s="52"/>
      <c r="AN512" s="52"/>
      <c r="AO512" s="52"/>
      <c r="AP512" s="52"/>
      <c r="AQ512" s="52"/>
      <c r="AR512" s="52"/>
      <c r="AT512" s="52"/>
      <c r="AU512" s="52"/>
      <c r="AV512" s="52"/>
      <c r="AW512" s="52"/>
      <c r="AX512" s="52"/>
      <c r="AY512" s="52"/>
      <c r="AZ512" s="52"/>
      <c r="BA512" s="52"/>
    </row>
    <row r="513" spans="1:53" ht="14.2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AB513" s="52"/>
      <c r="AC513" s="52"/>
      <c r="AD513" s="52"/>
      <c r="AE513" s="52"/>
      <c r="AM513" s="52"/>
      <c r="AN513" s="52"/>
      <c r="AO513" s="52"/>
      <c r="AP513" s="52"/>
      <c r="AQ513" s="52"/>
      <c r="AR513" s="52"/>
      <c r="AT513" s="52"/>
      <c r="AU513" s="52"/>
      <c r="AV513" s="52"/>
      <c r="AW513" s="52"/>
      <c r="AX513" s="52"/>
      <c r="AY513" s="52"/>
      <c r="AZ513" s="52"/>
      <c r="BA513" s="52"/>
    </row>
    <row r="514" spans="1:53" ht="14.2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AB514" s="52"/>
      <c r="AC514" s="52"/>
      <c r="AD514" s="52"/>
      <c r="AE514" s="52"/>
      <c r="AM514" s="52"/>
      <c r="AN514" s="52"/>
      <c r="AO514" s="52"/>
      <c r="AP514" s="52"/>
      <c r="AQ514" s="52"/>
      <c r="AR514" s="52"/>
      <c r="AT514" s="52"/>
      <c r="AU514" s="52"/>
      <c r="AV514" s="52"/>
      <c r="AW514" s="52"/>
      <c r="AX514" s="52"/>
      <c r="AY514" s="52"/>
      <c r="AZ514" s="52"/>
      <c r="BA514" s="52"/>
    </row>
    <row r="515" spans="1:53" ht="14.2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AB515" s="52"/>
      <c r="AC515" s="52"/>
      <c r="AD515" s="52"/>
      <c r="AE515" s="52"/>
      <c r="AM515" s="52"/>
      <c r="AN515" s="52"/>
      <c r="AO515" s="52"/>
      <c r="AP515" s="52"/>
      <c r="AQ515" s="52"/>
      <c r="AR515" s="52"/>
      <c r="AT515" s="52"/>
      <c r="AU515" s="52"/>
      <c r="AV515" s="52"/>
      <c r="AW515" s="52"/>
      <c r="AX515" s="52"/>
      <c r="AY515" s="52"/>
      <c r="AZ515" s="52"/>
      <c r="BA515" s="52"/>
    </row>
    <row r="516" spans="1:53" ht="14.2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AB516" s="52"/>
      <c r="AC516" s="52"/>
      <c r="AD516" s="52"/>
      <c r="AE516" s="52"/>
      <c r="AM516" s="52"/>
      <c r="AN516" s="52"/>
      <c r="AO516" s="52"/>
      <c r="AP516" s="52"/>
      <c r="AQ516" s="52"/>
      <c r="AR516" s="52"/>
      <c r="AT516" s="52"/>
      <c r="AU516" s="52"/>
      <c r="AV516" s="52"/>
      <c r="AW516" s="52"/>
      <c r="AX516" s="52"/>
      <c r="AY516" s="52"/>
      <c r="AZ516" s="52"/>
      <c r="BA516" s="52"/>
    </row>
    <row r="517" spans="1:53" ht="14.2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AB517" s="52"/>
      <c r="AC517" s="52"/>
      <c r="AD517" s="52"/>
      <c r="AE517" s="52"/>
      <c r="AM517" s="52"/>
      <c r="AN517" s="52"/>
      <c r="AO517" s="52"/>
      <c r="AP517" s="52"/>
      <c r="AQ517" s="52"/>
      <c r="AR517" s="52"/>
      <c r="AT517" s="52"/>
      <c r="AU517" s="52"/>
      <c r="AV517" s="52"/>
      <c r="AW517" s="52"/>
      <c r="AX517" s="52"/>
      <c r="AY517" s="52"/>
      <c r="AZ517" s="52"/>
      <c r="BA517" s="52"/>
    </row>
    <row r="518" spans="1:53" ht="14.2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AB518" s="52"/>
      <c r="AC518" s="52"/>
      <c r="AD518" s="52"/>
      <c r="AE518" s="52"/>
      <c r="AM518" s="52"/>
      <c r="AN518" s="52"/>
      <c r="AO518" s="52"/>
      <c r="AP518" s="52"/>
      <c r="AQ518" s="52"/>
      <c r="AR518" s="52"/>
      <c r="AT518" s="52"/>
      <c r="AU518" s="52"/>
      <c r="AV518" s="52"/>
      <c r="AW518" s="52"/>
      <c r="AX518" s="52"/>
      <c r="AY518" s="52"/>
      <c r="AZ518" s="52"/>
      <c r="BA518" s="52"/>
    </row>
    <row r="519" spans="1:53" ht="14.2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AB519" s="52"/>
      <c r="AC519" s="52"/>
      <c r="AD519" s="52"/>
      <c r="AE519" s="52"/>
      <c r="AM519" s="52"/>
      <c r="AN519" s="52"/>
      <c r="AO519" s="52"/>
      <c r="AP519" s="52"/>
      <c r="AQ519" s="52"/>
      <c r="AR519" s="52"/>
      <c r="AT519" s="52"/>
      <c r="AU519" s="52"/>
      <c r="AV519" s="52"/>
      <c r="AW519" s="52"/>
      <c r="AX519" s="52"/>
      <c r="AY519" s="52"/>
      <c r="AZ519" s="52"/>
      <c r="BA519" s="52"/>
    </row>
    <row r="520" spans="1:53" ht="14.2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AB520" s="52"/>
      <c r="AC520" s="52"/>
      <c r="AD520" s="52"/>
      <c r="AE520" s="52"/>
      <c r="AM520" s="52"/>
      <c r="AN520" s="52"/>
      <c r="AO520" s="52"/>
      <c r="AP520" s="52"/>
      <c r="AQ520" s="52"/>
      <c r="AR520" s="52"/>
      <c r="AT520" s="52"/>
      <c r="AU520" s="52"/>
      <c r="AV520" s="52"/>
      <c r="AW520" s="52"/>
      <c r="AX520" s="52"/>
      <c r="AY520" s="52"/>
      <c r="AZ520" s="52"/>
      <c r="BA520" s="52"/>
    </row>
    <row r="521" spans="1:53" ht="14.2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AB521" s="52"/>
      <c r="AC521" s="52"/>
      <c r="AD521" s="52"/>
      <c r="AE521" s="52"/>
      <c r="AM521" s="52"/>
      <c r="AN521" s="52"/>
      <c r="AO521" s="52"/>
      <c r="AP521" s="52"/>
      <c r="AQ521" s="52"/>
      <c r="AR521" s="52"/>
      <c r="AT521" s="52"/>
      <c r="AU521" s="52"/>
      <c r="AV521" s="52"/>
      <c r="AW521" s="52"/>
      <c r="AX521" s="52"/>
      <c r="AY521" s="52"/>
      <c r="AZ521" s="52"/>
      <c r="BA521" s="52"/>
    </row>
    <row r="522" spans="1:53" ht="14.2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AB522" s="52"/>
      <c r="AC522" s="52"/>
      <c r="AD522" s="52"/>
      <c r="AE522" s="52"/>
      <c r="AM522" s="52"/>
      <c r="AN522" s="52"/>
      <c r="AO522" s="52"/>
      <c r="AP522" s="52"/>
      <c r="AQ522" s="52"/>
      <c r="AR522" s="52"/>
      <c r="AT522" s="52"/>
      <c r="AU522" s="52"/>
      <c r="AV522" s="52"/>
      <c r="AW522" s="52"/>
      <c r="AX522" s="52"/>
      <c r="AY522" s="52"/>
      <c r="AZ522" s="52"/>
      <c r="BA522" s="52"/>
    </row>
    <row r="523" spans="1:53" ht="14.2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AB523" s="52"/>
      <c r="AC523" s="52"/>
      <c r="AD523" s="52"/>
      <c r="AE523" s="52"/>
      <c r="AM523" s="52"/>
      <c r="AN523" s="52"/>
      <c r="AO523" s="52"/>
      <c r="AP523" s="52"/>
      <c r="AQ523" s="52"/>
      <c r="AR523" s="52"/>
      <c r="AT523" s="52"/>
      <c r="AU523" s="52"/>
      <c r="AV523" s="52"/>
      <c r="AW523" s="52"/>
      <c r="AX523" s="52"/>
      <c r="AY523" s="52"/>
      <c r="AZ523" s="52"/>
      <c r="BA523" s="52"/>
    </row>
    <row r="524" spans="1:53" ht="14.2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AB524" s="52"/>
      <c r="AC524" s="52"/>
      <c r="AD524" s="52"/>
      <c r="AE524" s="52"/>
      <c r="AM524" s="52"/>
      <c r="AN524" s="52"/>
      <c r="AO524" s="52"/>
      <c r="AP524" s="52"/>
      <c r="AQ524" s="52"/>
      <c r="AR524" s="52"/>
      <c r="AT524" s="52"/>
      <c r="AU524" s="52"/>
      <c r="AV524" s="52"/>
      <c r="AW524" s="52"/>
      <c r="AX524" s="52"/>
      <c r="AY524" s="52"/>
      <c r="AZ524" s="52"/>
      <c r="BA524" s="52"/>
    </row>
    <row r="525" spans="1:53" ht="14.2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AB525" s="52"/>
      <c r="AC525" s="52"/>
      <c r="AD525" s="52"/>
      <c r="AE525" s="52"/>
      <c r="AM525" s="52"/>
      <c r="AN525" s="52"/>
      <c r="AO525" s="52"/>
      <c r="AP525" s="52"/>
      <c r="AQ525" s="52"/>
      <c r="AR525" s="52"/>
      <c r="AT525" s="52"/>
      <c r="AU525" s="52"/>
      <c r="AV525" s="52"/>
      <c r="AW525" s="52"/>
      <c r="AX525" s="52"/>
      <c r="AY525" s="52"/>
      <c r="AZ525" s="52"/>
      <c r="BA525" s="52"/>
    </row>
    <row r="526" spans="1:53" ht="14.2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AB526" s="52"/>
      <c r="AC526" s="52"/>
      <c r="AD526" s="52"/>
      <c r="AE526" s="52"/>
      <c r="AM526" s="52"/>
      <c r="AN526" s="52"/>
      <c r="AO526" s="52"/>
      <c r="AP526" s="52"/>
      <c r="AQ526" s="52"/>
      <c r="AR526" s="52"/>
      <c r="AT526" s="52"/>
      <c r="AU526" s="52"/>
      <c r="AV526" s="52"/>
      <c r="AW526" s="52"/>
      <c r="AX526" s="52"/>
      <c r="AY526" s="52"/>
      <c r="AZ526" s="52"/>
      <c r="BA526" s="52"/>
    </row>
    <row r="527" spans="1:53" ht="14.2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AB527" s="52"/>
      <c r="AC527" s="52"/>
      <c r="AD527" s="52"/>
      <c r="AE527" s="52"/>
      <c r="AM527" s="52"/>
      <c r="AN527" s="52"/>
      <c r="AO527" s="52"/>
      <c r="AP527" s="52"/>
      <c r="AQ527" s="52"/>
      <c r="AR527" s="52"/>
      <c r="AT527" s="52"/>
      <c r="AU527" s="52"/>
      <c r="AV527" s="52"/>
      <c r="AW527" s="52"/>
      <c r="AX527" s="52"/>
      <c r="AY527" s="52"/>
      <c r="AZ527" s="52"/>
      <c r="BA527" s="52"/>
    </row>
    <row r="528" spans="1:53" ht="14.2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AB528" s="52"/>
      <c r="AC528" s="52"/>
      <c r="AD528" s="52"/>
      <c r="AE528" s="52"/>
      <c r="AM528" s="52"/>
      <c r="AN528" s="52"/>
      <c r="AO528" s="52"/>
      <c r="AP528" s="52"/>
      <c r="AQ528" s="52"/>
      <c r="AR528" s="52"/>
      <c r="AT528" s="52"/>
      <c r="AU528" s="52"/>
      <c r="AV528" s="52"/>
      <c r="AW528" s="52"/>
      <c r="AX528" s="52"/>
      <c r="AY528" s="52"/>
      <c r="AZ528" s="52"/>
      <c r="BA528" s="52"/>
    </row>
    <row r="529" spans="1:53" ht="14.2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AB529" s="52"/>
      <c r="AC529" s="52"/>
      <c r="AD529" s="52"/>
      <c r="AE529" s="52"/>
      <c r="AM529" s="52"/>
      <c r="AN529" s="52"/>
      <c r="AO529" s="52"/>
      <c r="AP529" s="52"/>
      <c r="AQ529" s="52"/>
      <c r="AR529" s="52"/>
      <c r="AT529" s="52"/>
      <c r="AU529" s="52"/>
      <c r="AV529" s="52"/>
      <c r="AW529" s="52"/>
      <c r="AX529" s="52"/>
      <c r="AY529" s="52"/>
      <c r="AZ529" s="52"/>
      <c r="BA529" s="52"/>
    </row>
    <row r="530" spans="1:53" ht="14.2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AB530" s="52"/>
      <c r="AC530" s="52"/>
      <c r="AD530" s="52"/>
      <c r="AE530" s="52"/>
      <c r="AM530" s="52"/>
      <c r="AN530" s="52"/>
      <c r="AO530" s="52"/>
      <c r="AP530" s="52"/>
      <c r="AQ530" s="52"/>
      <c r="AR530" s="52"/>
      <c r="AT530" s="52"/>
      <c r="AU530" s="52"/>
      <c r="AV530" s="52"/>
      <c r="AW530" s="52"/>
      <c r="AX530" s="52"/>
      <c r="AY530" s="52"/>
      <c r="AZ530" s="52"/>
      <c r="BA530" s="52"/>
    </row>
    <row r="531" spans="1:53" ht="14.2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AB531" s="52"/>
      <c r="AC531" s="52"/>
      <c r="AD531" s="52"/>
      <c r="AE531" s="52"/>
      <c r="AM531" s="52"/>
      <c r="AN531" s="52"/>
      <c r="AO531" s="52"/>
      <c r="AP531" s="52"/>
      <c r="AQ531" s="52"/>
      <c r="AR531" s="52"/>
      <c r="AT531" s="52"/>
      <c r="AU531" s="52"/>
      <c r="AV531" s="52"/>
      <c r="AW531" s="52"/>
      <c r="AX531" s="52"/>
      <c r="AY531" s="52"/>
      <c r="AZ531" s="52"/>
      <c r="BA531" s="52"/>
    </row>
    <row r="532" spans="1:53" ht="14.2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AB532" s="52"/>
      <c r="AC532" s="52"/>
      <c r="AD532" s="52"/>
      <c r="AE532" s="52"/>
      <c r="AM532" s="52"/>
      <c r="AN532" s="52"/>
      <c r="AO532" s="52"/>
      <c r="AP532" s="52"/>
      <c r="AQ532" s="52"/>
      <c r="AR532" s="52"/>
      <c r="AT532" s="52"/>
      <c r="AU532" s="52"/>
      <c r="AV532" s="52"/>
      <c r="AW532" s="52"/>
      <c r="AX532" s="52"/>
      <c r="AY532" s="52"/>
      <c r="AZ532" s="52"/>
      <c r="BA532" s="52"/>
    </row>
    <row r="533" spans="1:53" ht="14.2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AB533" s="52"/>
      <c r="AC533" s="52"/>
      <c r="AD533" s="52"/>
      <c r="AE533" s="52"/>
      <c r="AM533" s="52"/>
      <c r="AN533" s="52"/>
      <c r="AO533" s="52"/>
      <c r="AP533" s="52"/>
      <c r="AQ533" s="52"/>
      <c r="AR533" s="52"/>
      <c r="AT533" s="52"/>
      <c r="AU533" s="52"/>
      <c r="AV533" s="52"/>
      <c r="AW533" s="52"/>
      <c r="AX533" s="52"/>
      <c r="AY533" s="52"/>
      <c r="AZ533" s="52"/>
      <c r="BA533" s="52"/>
    </row>
    <row r="534" spans="1:53" ht="14.2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AB534" s="52"/>
      <c r="AC534" s="52"/>
      <c r="AD534" s="52"/>
      <c r="AE534" s="52"/>
      <c r="AM534" s="52"/>
      <c r="AN534" s="52"/>
      <c r="AO534" s="52"/>
      <c r="AP534" s="52"/>
      <c r="AQ534" s="52"/>
      <c r="AR534" s="52"/>
      <c r="AT534" s="52"/>
      <c r="AU534" s="52"/>
      <c r="AV534" s="52"/>
      <c r="AW534" s="52"/>
      <c r="AX534" s="52"/>
      <c r="AY534" s="52"/>
      <c r="AZ534" s="52"/>
      <c r="BA534" s="52"/>
    </row>
    <row r="535" spans="1:53" ht="14.2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AB535" s="52"/>
      <c r="AC535" s="52"/>
      <c r="AD535" s="52"/>
      <c r="AE535" s="52"/>
      <c r="AM535" s="52"/>
      <c r="AN535" s="52"/>
      <c r="AO535" s="52"/>
      <c r="AP535" s="52"/>
      <c r="AQ535" s="52"/>
      <c r="AR535" s="52"/>
      <c r="AT535" s="52"/>
      <c r="AU535" s="52"/>
      <c r="AV535" s="52"/>
      <c r="AW535" s="52"/>
      <c r="AX535" s="52"/>
      <c r="AY535" s="52"/>
      <c r="AZ535" s="52"/>
      <c r="BA535" s="52"/>
    </row>
    <row r="536" spans="1:53" ht="14.2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AB536" s="52"/>
      <c r="AC536" s="52"/>
      <c r="AD536" s="52"/>
      <c r="AE536" s="52"/>
      <c r="AM536" s="52"/>
      <c r="AN536" s="52"/>
      <c r="AO536" s="52"/>
      <c r="AP536" s="52"/>
      <c r="AQ536" s="52"/>
      <c r="AR536" s="52"/>
      <c r="AT536" s="52"/>
      <c r="AU536" s="52"/>
      <c r="AV536" s="52"/>
      <c r="AW536" s="52"/>
      <c r="AX536" s="52"/>
      <c r="AY536" s="52"/>
      <c r="AZ536" s="52"/>
      <c r="BA536" s="52"/>
    </row>
    <row r="537" spans="1:53" ht="14.2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AB537" s="52"/>
      <c r="AC537" s="52"/>
      <c r="AD537" s="52"/>
      <c r="AE537" s="52"/>
      <c r="AM537" s="52"/>
      <c r="AN537" s="52"/>
      <c r="AO537" s="52"/>
      <c r="AP537" s="52"/>
      <c r="AQ537" s="52"/>
      <c r="AR537" s="52"/>
      <c r="AT537" s="52"/>
      <c r="AU537" s="52"/>
      <c r="AV537" s="52"/>
      <c r="AW537" s="52"/>
      <c r="AX537" s="52"/>
      <c r="AY537" s="52"/>
      <c r="AZ537" s="52"/>
      <c r="BA537" s="52"/>
    </row>
    <row r="538" spans="1:53" ht="14.2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AB538" s="52"/>
      <c r="AC538" s="52"/>
      <c r="AD538" s="52"/>
      <c r="AE538" s="52"/>
      <c r="AM538" s="52"/>
      <c r="AN538" s="52"/>
      <c r="AO538" s="52"/>
      <c r="AP538" s="52"/>
      <c r="AQ538" s="52"/>
      <c r="AR538" s="52"/>
      <c r="AT538" s="52"/>
      <c r="AU538" s="52"/>
      <c r="AV538" s="52"/>
      <c r="AW538" s="52"/>
      <c r="AX538" s="52"/>
      <c r="AY538" s="52"/>
      <c r="AZ538" s="52"/>
      <c r="BA538" s="52"/>
    </row>
    <row r="539" spans="1:53" ht="14.2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AB539" s="52"/>
      <c r="AC539" s="52"/>
      <c r="AD539" s="52"/>
      <c r="AE539" s="52"/>
      <c r="AM539" s="52"/>
      <c r="AN539" s="52"/>
      <c r="AO539" s="52"/>
      <c r="AP539" s="52"/>
      <c r="AQ539" s="52"/>
      <c r="AR539" s="52"/>
      <c r="AT539" s="52"/>
      <c r="AU539" s="52"/>
      <c r="AV539" s="52"/>
      <c r="AW539" s="52"/>
      <c r="AX539" s="52"/>
      <c r="AY539" s="52"/>
      <c r="AZ539" s="52"/>
      <c r="BA539" s="52"/>
    </row>
    <row r="540" spans="1:53" ht="14.2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AB540" s="52"/>
      <c r="AC540" s="52"/>
      <c r="AD540" s="52"/>
      <c r="AE540" s="52"/>
      <c r="AM540" s="52"/>
      <c r="AN540" s="52"/>
      <c r="AO540" s="52"/>
      <c r="AP540" s="52"/>
      <c r="AQ540" s="52"/>
      <c r="AR540" s="52"/>
      <c r="AT540" s="52"/>
      <c r="AU540" s="52"/>
      <c r="AV540" s="52"/>
      <c r="AW540" s="52"/>
      <c r="AX540" s="52"/>
      <c r="AY540" s="52"/>
      <c r="AZ540" s="52"/>
      <c r="BA540" s="52"/>
    </row>
    <row r="541" spans="1:53" ht="14.2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AB541" s="52"/>
      <c r="AC541" s="52"/>
      <c r="AD541" s="52"/>
      <c r="AE541" s="52"/>
      <c r="AM541" s="52"/>
      <c r="AN541" s="52"/>
      <c r="AO541" s="52"/>
      <c r="AP541" s="52"/>
      <c r="AQ541" s="52"/>
      <c r="AR541" s="52"/>
      <c r="AT541" s="52"/>
      <c r="AU541" s="52"/>
      <c r="AV541" s="52"/>
      <c r="AW541" s="52"/>
      <c r="AX541" s="52"/>
      <c r="AY541" s="52"/>
      <c r="AZ541" s="52"/>
      <c r="BA541" s="52"/>
    </row>
    <row r="542" spans="1:53" ht="14.2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AB542" s="52"/>
      <c r="AC542" s="52"/>
      <c r="AD542" s="52"/>
      <c r="AE542" s="52"/>
      <c r="AM542" s="52"/>
      <c r="AN542" s="52"/>
      <c r="AO542" s="52"/>
      <c r="AP542" s="52"/>
      <c r="AQ542" s="52"/>
      <c r="AR542" s="52"/>
      <c r="AT542" s="52"/>
      <c r="AU542" s="52"/>
      <c r="AV542" s="52"/>
      <c r="AW542" s="52"/>
      <c r="AX542" s="52"/>
      <c r="AY542" s="52"/>
      <c r="AZ542" s="52"/>
      <c r="BA542" s="52"/>
    </row>
    <row r="543" spans="1:53" ht="14.2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AB543" s="52"/>
      <c r="AC543" s="52"/>
      <c r="AD543" s="52"/>
      <c r="AE543" s="52"/>
      <c r="AM543" s="52"/>
      <c r="AN543" s="52"/>
      <c r="AO543" s="52"/>
      <c r="AP543" s="52"/>
      <c r="AQ543" s="52"/>
      <c r="AR543" s="52"/>
      <c r="AT543" s="52"/>
      <c r="AU543" s="52"/>
      <c r="AV543" s="52"/>
      <c r="AW543" s="52"/>
      <c r="AX543" s="52"/>
      <c r="AY543" s="52"/>
      <c r="AZ543" s="52"/>
      <c r="BA543" s="52"/>
    </row>
    <row r="544" spans="1:53" ht="14.2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AB544" s="52"/>
      <c r="AC544" s="52"/>
      <c r="AD544" s="52"/>
      <c r="AE544" s="52"/>
      <c r="AM544" s="52"/>
      <c r="AN544" s="52"/>
      <c r="AO544" s="52"/>
      <c r="AP544" s="52"/>
      <c r="AQ544" s="52"/>
      <c r="AR544" s="52"/>
      <c r="AT544" s="52"/>
      <c r="AU544" s="52"/>
      <c r="AV544" s="52"/>
      <c r="AW544" s="52"/>
      <c r="AX544" s="52"/>
      <c r="AY544" s="52"/>
      <c r="AZ544" s="52"/>
      <c r="BA544" s="52"/>
    </row>
    <row r="545" spans="1:53" ht="14.2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AB545" s="52"/>
      <c r="AC545" s="52"/>
      <c r="AD545" s="52"/>
      <c r="AE545" s="52"/>
      <c r="AM545" s="52"/>
      <c r="AN545" s="52"/>
      <c r="AO545" s="52"/>
      <c r="AP545" s="52"/>
      <c r="AQ545" s="52"/>
      <c r="AR545" s="52"/>
      <c r="AT545" s="52"/>
      <c r="AU545" s="52"/>
      <c r="AV545" s="52"/>
      <c r="AW545" s="52"/>
      <c r="AX545" s="52"/>
      <c r="AY545" s="52"/>
      <c r="AZ545" s="52"/>
      <c r="BA545" s="52"/>
    </row>
    <row r="546" spans="1:53" ht="14.2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AB546" s="52"/>
      <c r="AC546" s="52"/>
      <c r="AD546" s="52"/>
      <c r="AE546" s="52"/>
      <c r="AM546" s="52"/>
      <c r="AN546" s="52"/>
      <c r="AO546" s="52"/>
      <c r="AP546" s="52"/>
      <c r="AQ546" s="52"/>
      <c r="AR546" s="52"/>
      <c r="AT546" s="52"/>
      <c r="AU546" s="52"/>
      <c r="AV546" s="52"/>
      <c r="AW546" s="52"/>
      <c r="AX546" s="52"/>
      <c r="AY546" s="52"/>
      <c r="AZ546" s="52"/>
      <c r="BA546" s="52"/>
    </row>
    <row r="547" spans="1:53" ht="14.2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AB547" s="52"/>
      <c r="AC547" s="52"/>
      <c r="AD547" s="52"/>
      <c r="AE547" s="52"/>
      <c r="AM547" s="52"/>
      <c r="AN547" s="52"/>
      <c r="AO547" s="52"/>
      <c r="AP547" s="52"/>
      <c r="AQ547" s="52"/>
      <c r="AR547" s="52"/>
      <c r="AT547" s="52"/>
      <c r="AU547" s="52"/>
      <c r="AV547" s="52"/>
      <c r="AW547" s="52"/>
      <c r="AX547" s="52"/>
      <c r="AY547" s="52"/>
      <c r="AZ547" s="52"/>
      <c r="BA547" s="52"/>
    </row>
    <row r="548" spans="1:53" ht="14.2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AB548" s="52"/>
      <c r="AC548" s="52"/>
      <c r="AD548" s="52"/>
      <c r="AE548" s="52"/>
      <c r="AM548" s="52"/>
      <c r="AN548" s="52"/>
      <c r="AO548" s="52"/>
      <c r="AP548" s="52"/>
      <c r="AQ548" s="52"/>
      <c r="AR548" s="52"/>
      <c r="AT548" s="52"/>
      <c r="AU548" s="52"/>
      <c r="AV548" s="52"/>
      <c r="AW548" s="52"/>
      <c r="AX548" s="52"/>
      <c r="AY548" s="52"/>
      <c r="AZ548" s="52"/>
      <c r="BA548" s="52"/>
    </row>
    <row r="549" spans="1:53" ht="14.2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AB549" s="52"/>
      <c r="AC549" s="52"/>
      <c r="AD549" s="52"/>
      <c r="AE549" s="52"/>
      <c r="AM549" s="52"/>
      <c r="AN549" s="52"/>
      <c r="AO549" s="52"/>
      <c r="AP549" s="52"/>
      <c r="AQ549" s="52"/>
      <c r="AR549" s="52"/>
      <c r="AT549" s="52"/>
      <c r="AU549" s="52"/>
      <c r="AV549" s="52"/>
      <c r="AW549" s="52"/>
      <c r="AX549" s="52"/>
      <c r="AY549" s="52"/>
      <c r="AZ549" s="52"/>
      <c r="BA549" s="52"/>
    </row>
    <row r="550" spans="1:53" ht="14.2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AB550" s="52"/>
      <c r="AC550" s="52"/>
      <c r="AD550" s="52"/>
      <c r="AE550" s="52"/>
      <c r="AM550" s="52"/>
      <c r="AN550" s="52"/>
      <c r="AO550" s="52"/>
      <c r="AP550" s="52"/>
      <c r="AQ550" s="52"/>
      <c r="AR550" s="52"/>
      <c r="AT550" s="52"/>
      <c r="AU550" s="52"/>
      <c r="AV550" s="52"/>
      <c r="AW550" s="52"/>
      <c r="AX550" s="52"/>
      <c r="AY550" s="52"/>
      <c r="AZ550" s="52"/>
      <c r="BA550" s="52"/>
    </row>
    <row r="551" spans="1:53" ht="14.2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AB551" s="52"/>
      <c r="AC551" s="52"/>
      <c r="AD551" s="52"/>
      <c r="AE551" s="52"/>
      <c r="AM551" s="52"/>
      <c r="AN551" s="52"/>
      <c r="AO551" s="52"/>
      <c r="AP551" s="52"/>
      <c r="AQ551" s="52"/>
      <c r="AR551" s="52"/>
      <c r="AT551" s="52"/>
      <c r="AU551" s="52"/>
      <c r="AV551" s="52"/>
      <c r="AW551" s="52"/>
      <c r="AX551" s="52"/>
      <c r="AY551" s="52"/>
      <c r="AZ551" s="52"/>
      <c r="BA551" s="52"/>
    </row>
    <row r="552" spans="1:53" ht="14.2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AB552" s="52"/>
      <c r="AC552" s="52"/>
      <c r="AD552" s="52"/>
      <c r="AE552" s="52"/>
      <c r="AM552" s="52"/>
      <c r="AN552" s="52"/>
      <c r="AO552" s="52"/>
      <c r="AP552" s="52"/>
      <c r="AQ552" s="52"/>
      <c r="AR552" s="52"/>
      <c r="AT552" s="52"/>
      <c r="AU552" s="52"/>
      <c r="AV552" s="52"/>
      <c r="AW552" s="52"/>
      <c r="AX552" s="52"/>
      <c r="AY552" s="52"/>
      <c r="AZ552" s="52"/>
      <c r="BA552" s="52"/>
    </row>
    <row r="553" spans="1:53" ht="14.2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AB553" s="52"/>
      <c r="AC553" s="52"/>
      <c r="AD553" s="52"/>
      <c r="AE553" s="52"/>
      <c r="AM553" s="52"/>
      <c r="AN553" s="52"/>
      <c r="AO553" s="52"/>
      <c r="AP553" s="52"/>
      <c r="AQ553" s="52"/>
      <c r="AR553" s="52"/>
      <c r="AT553" s="52"/>
      <c r="AU553" s="52"/>
      <c r="AV553" s="52"/>
      <c r="AW553" s="52"/>
      <c r="AX553" s="52"/>
      <c r="AY553" s="52"/>
      <c r="AZ553" s="52"/>
      <c r="BA553" s="52"/>
    </row>
    <row r="554" spans="1:53" ht="14.2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AB554" s="52"/>
      <c r="AC554" s="52"/>
      <c r="AD554" s="52"/>
      <c r="AE554" s="52"/>
      <c r="AM554" s="52"/>
      <c r="AN554" s="52"/>
      <c r="AO554" s="52"/>
      <c r="AP554" s="52"/>
      <c r="AQ554" s="52"/>
      <c r="AR554" s="52"/>
      <c r="AT554" s="52"/>
      <c r="AU554" s="52"/>
      <c r="AV554" s="52"/>
      <c r="AW554" s="52"/>
      <c r="AX554" s="52"/>
      <c r="AY554" s="52"/>
      <c r="AZ554" s="52"/>
      <c r="BA554" s="52"/>
    </row>
    <row r="555" spans="1:53" ht="14.2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AB555" s="52"/>
      <c r="AC555" s="52"/>
      <c r="AD555" s="52"/>
      <c r="AE555" s="52"/>
      <c r="AM555" s="52"/>
      <c r="AN555" s="52"/>
      <c r="AO555" s="52"/>
      <c r="AP555" s="52"/>
      <c r="AQ555" s="52"/>
      <c r="AR555" s="52"/>
      <c r="AT555" s="52"/>
      <c r="AU555" s="52"/>
      <c r="AV555" s="52"/>
      <c r="AW555" s="52"/>
      <c r="AX555" s="52"/>
      <c r="AY555" s="52"/>
      <c r="AZ555" s="52"/>
      <c r="BA555" s="52"/>
    </row>
    <row r="556" spans="1:53" ht="14.2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AB556" s="52"/>
      <c r="AC556" s="52"/>
      <c r="AD556" s="52"/>
      <c r="AE556" s="52"/>
      <c r="AM556" s="52"/>
      <c r="AN556" s="52"/>
      <c r="AO556" s="52"/>
      <c r="AP556" s="52"/>
      <c r="AQ556" s="52"/>
      <c r="AR556" s="52"/>
      <c r="AT556" s="52"/>
      <c r="AU556" s="52"/>
      <c r="AV556" s="52"/>
      <c r="AW556" s="52"/>
      <c r="AX556" s="52"/>
      <c r="AY556" s="52"/>
      <c r="AZ556" s="52"/>
      <c r="BA556" s="52"/>
    </row>
    <row r="557" spans="1:53" ht="14.2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AB557" s="52"/>
      <c r="AC557" s="52"/>
      <c r="AD557" s="52"/>
      <c r="AE557" s="52"/>
      <c r="AM557" s="52"/>
      <c r="AN557" s="52"/>
      <c r="AO557" s="52"/>
      <c r="AP557" s="52"/>
      <c r="AQ557" s="52"/>
      <c r="AR557" s="52"/>
      <c r="AT557" s="52"/>
      <c r="AU557" s="52"/>
      <c r="AV557" s="52"/>
      <c r="AW557" s="52"/>
      <c r="AX557" s="52"/>
      <c r="AY557" s="52"/>
      <c r="AZ557" s="52"/>
      <c r="BA557" s="52"/>
    </row>
    <row r="558" spans="1:53" ht="14.2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AB558" s="52"/>
      <c r="AC558" s="52"/>
      <c r="AD558" s="52"/>
      <c r="AE558" s="52"/>
      <c r="AM558" s="52"/>
      <c r="AN558" s="52"/>
      <c r="AO558" s="52"/>
      <c r="AP558" s="52"/>
      <c r="AQ558" s="52"/>
      <c r="AR558" s="52"/>
      <c r="AT558" s="52"/>
      <c r="AU558" s="52"/>
      <c r="AV558" s="52"/>
      <c r="AW558" s="52"/>
      <c r="AX558" s="52"/>
      <c r="AY558" s="52"/>
      <c r="AZ558" s="52"/>
      <c r="BA558" s="52"/>
    </row>
    <row r="559" spans="1:53" ht="14.2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AB559" s="52"/>
      <c r="AC559" s="52"/>
      <c r="AD559" s="52"/>
      <c r="AE559" s="52"/>
      <c r="AM559" s="52"/>
      <c r="AN559" s="52"/>
      <c r="AO559" s="52"/>
      <c r="AP559" s="52"/>
      <c r="AQ559" s="52"/>
      <c r="AR559" s="52"/>
      <c r="AT559" s="52"/>
      <c r="AU559" s="52"/>
      <c r="AV559" s="52"/>
      <c r="AW559" s="52"/>
      <c r="AX559" s="52"/>
      <c r="AY559" s="52"/>
      <c r="AZ559" s="52"/>
      <c r="BA559" s="52"/>
    </row>
    <row r="560" spans="1:53" ht="14.2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AB560" s="52"/>
      <c r="AC560" s="52"/>
      <c r="AD560" s="52"/>
      <c r="AE560" s="52"/>
      <c r="AM560" s="52"/>
      <c r="AN560" s="52"/>
      <c r="AO560" s="52"/>
      <c r="AP560" s="52"/>
      <c r="AQ560" s="52"/>
      <c r="AR560" s="52"/>
      <c r="AT560" s="52"/>
      <c r="AU560" s="52"/>
      <c r="AV560" s="52"/>
      <c r="AW560" s="52"/>
      <c r="AX560" s="52"/>
      <c r="AY560" s="52"/>
      <c r="AZ560" s="52"/>
      <c r="BA560" s="52"/>
    </row>
    <row r="561" spans="1:53" ht="14.2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AB561" s="52"/>
      <c r="AC561" s="52"/>
      <c r="AD561" s="52"/>
      <c r="AE561" s="52"/>
      <c r="AM561" s="52"/>
      <c r="AN561" s="52"/>
      <c r="AO561" s="52"/>
      <c r="AP561" s="52"/>
      <c r="AQ561" s="52"/>
      <c r="AR561" s="52"/>
      <c r="AT561" s="52"/>
      <c r="AU561" s="52"/>
      <c r="AV561" s="52"/>
      <c r="AW561" s="52"/>
      <c r="AX561" s="52"/>
      <c r="AY561" s="52"/>
      <c r="AZ561" s="52"/>
      <c r="BA561" s="52"/>
    </row>
    <row r="562" spans="1:53" ht="14.2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AB562" s="52"/>
      <c r="AC562" s="52"/>
      <c r="AD562" s="52"/>
      <c r="AE562" s="52"/>
      <c r="AM562" s="52"/>
      <c r="AN562" s="52"/>
      <c r="AO562" s="52"/>
      <c r="AP562" s="52"/>
      <c r="AQ562" s="52"/>
      <c r="AR562" s="52"/>
      <c r="AT562" s="52"/>
      <c r="AU562" s="52"/>
      <c r="AV562" s="52"/>
      <c r="AW562" s="52"/>
      <c r="AX562" s="52"/>
      <c r="AY562" s="52"/>
      <c r="AZ562" s="52"/>
      <c r="BA562" s="52"/>
    </row>
    <row r="563" spans="1:53" ht="14.2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AB563" s="52"/>
      <c r="AC563" s="52"/>
      <c r="AD563" s="52"/>
      <c r="AE563" s="52"/>
      <c r="AM563" s="52"/>
      <c r="AN563" s="52"/>
      <c r="AO563" s="52"/>
      <c r="AP563" s="52"/>
      <c r="AQ563" s="52"/>
      <c r="AR563" s="52"/>
      <c r="AT563" s="52"/>
      <c r="AU563" s="52"/>
      <c r="AV563" s="52"/>
      <c r="AW563" s="52"/>
      <c r="AX563" s="52"/>
      <c r="AY563" s="52"/>
      <c r="AZ563" s="52"/>
      <c r="BA563" s="52"/>
    </row>
    <row r="564" spans="1:53" ht="14.2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AB564" s="52"/>
      <c r="AC564" s="52"/>
      <c r="AD564" s="52"/>
      <c r="AE564" s="52"/>
      <c r="AM564" s="52"/>
      <c r="AN564" s="52"/>
      <c r="AO564" s="52"/>
      <c r="AP564" s="52"/>
      <c r="AQ564" s="52"/>
      <c r="AR564" s="52"/>
      <c r="AT564" s="52"/>
      <c r="AU564" s="52"/>
      <c r="AV564" s="52"/>
      <c r="AW564" s="52"/>
      <c r="AX564" s="52"/>
      <c r="AY564" s="52"/>
      <c r="AZ564" s="52"/>
      <c r="BA564" s="52"/>
    </row>
    <row r="565" spans="1:53" ht="14.2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AB565" s="52"/>
      <c r="AC565" s="52"/>
      <c r="AD565" s="52"/>
      <c r="AE565" s="52"/>
      <c r="AM565" s="52"/>
      <c r="AN565" s="52"/>
      <c r="AO565" s="52"/>
      <c r="AP565" s="52"/>
      <c r="AQ565" s="52"/>
      <c r="AR565" s="52"/>
      <c r="AT565" s="52"/>
      <c r="AU565" s="52"/>
      <c r="AV565" s="52"/>
      <c r="AW565" s="52"/>
      <c r="AX565" s="52"/>
      <c r="AY565" s="52"/>
      <c r="AZ565" s="52"/>
      <c r="BA565" s="52"/>
    </row>
    <row r="566" spans="1:53" ht="14.2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AB566" s="52"/>
      <c r="AC566" s="52"/>
      <c r="AD566" s="52"/>
      <c r="AE566" s="52"/>
      <c r="AM566" s="52"/>
      <c r="AN566" s="52"/>
      <c r="AO566" s="52"/>
      <c r="AP566" s="52"/>
      <c r="AQ566" s="52"/>
      <c r="AR566" s="52"/>
      <c r="AT566" s="52"/>
      <c r="AU566" s="52"/>
      <c r="AV566" s="52"/>
      <c r="AW566" s="52"/>
      <c r="AX566" s="52"/>
      <c r="AY566" s="52"/>
      <c r="AZ566" s="52"/>
      <c r="BA566" s="52"/>
    </row>
    <row r="567" spans="1:53" ht="14.2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AB567" s="52"/>
      <c r="AC567" s="52"/>
      <c r="AD567" s="52"/>
      <c r="AE567" s="52"/>
      <c r="AM567" s="52"/>
      <c r="AN567" s="52"/>
      <c r="AO567" s="52"/>
      <c r="AP567" s="52"/>
      <c r="AQ567" s="52"/>
      <c r="AR567" s="52"/>
      <c r="AT567" s="52"/>
      <c r="AU567" s="52"/>
      <c r="AV567" s="52"/>
      <c r="AW567" s="52"/>
      <c r="AX567" s="52"/>
      <c r="AY567" s="52"/>
      <c r="AZ567" s="52"/>
      <c r="BA567" s="52"/>
    </row>
    <row r="568" spans="1:53" ht="14.2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AB568" s="52"/>
      <c r="AC568" s="52"/>
      <c r="AD568" s="52"/>
      <c r="AE568" s="52"/>
      <c r="AM568" s="52"/>
      <c r="AN568" s="52"/>
      <c r="AO568" s="52"/>
      <c r="AP568" s="52"/>
      <c r="AQ568" s="52"/>
      <c r="AR568" s="52"/>
      <c r="AT568" s="52"/>
      <c r="AU568" s="52"/>
      <c r="AV568" s="52"/>
      <c r="AW568" s="52"/>
      <c r="AX568" s="52"/>
      <c r="AY568" s="52"/>
      <c r="AZ568" s="52"/>
      <c r="BA568" s="52"/>
    </row>
    <row r="569" spans="1:53" ht="14.2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AB569" s="52"/>
      <c r="AC569" s="52"/>
      <c r="AD569" s="52"/>
      <c r="AE569" s="52"/>
      <c r="AM569" s="52"/>
      <c r="AN569" s="52"/>
      <c r="AO569" s="52"/>
      <c r="AP569" s="52"/>
      <c r="AQ569" s="52"/>
      <c r="AR569" s="52"/>
      <c r="AT569" s="52"/>
      <c r="AU569" s="52"/>
      <c r="AV569" s="52"/>
      <c r="AW569" s="52"/>
      <c r="AX569" s="52"/>
      <c r="AY569" s="52"/>
      <c r="AZ569" s="52"/>
      <c r="BA569" s="52"/>
    </row>
    <row r="570" spans="1:53" ht="14.2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AB570" s="52"/>
      <c r="AC570" s="52"/>
      <c r="AD570" s="52"/>
      <c r="AE570" s="52"/>
      <c r="AM570" s="52"/>
      <c r="AN570" s="52"/>
      <c r="AO570" s="52"/>
      <c r="AP570" s="52"/>
      <c r="AQ570" s="52"/>
      <c r="AR570" s="52"/>
      <c r="AT570" s="52"/>
      <c r="AU570" s="52"/>
      <c r="AV570" s="52"/>
      <c r="AW570" s="52"/>
      <c r="AX570" s="52"/>
      <c r="AY570" s="52"/>
      <c r="AZ570" s="52"/>
      <c r="BA570" s="52"/>
    </row>
    <row r="571" spans="1:53" ht="14.2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AB571" s="52"/>
      <c r="AC571" s="52"/>
      <c r="AD571" s="52"/>
      <c r="AE571" s="52"/>
      <c r="AM571" s="52"/>
      <c r="AN571" s="52"/>
      <c r="AO571" s="52"/>
      <c r="AP571" s="52"/>
      <c r="AQ571" s="52"/>
      <c r="AR571" s="52"/>
      <c r="AT571" s="52"/>
      <c r="AU571" s="52"/>
      <c r="AV571" s="52"/>
      <c r="AW571" s="52"/>
      <c r="AX571" s="52"/>
      <c r="AY571" s="52"/>
      <c r="AZ571" s="52"/>
      <c r="BA571" s="52"/>
    </row>
    <row r="572" spans="1:53" ht="14.2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AB572" s="52"/>
      <c r="AC572" s="52"/>
      <c r="AD572" s="52"/>
      <c r="AE572" s="52"/>
      <c r="AM572" s="52"/>
      <c r="AN572" s="52"/>
      <c r="AO572" s="52"/>
      <c r="AP572" s="52"/>
      <c r="AQ572" s="52"/>
      <c r="AR572" s="52"/>
      <c r="AT572" s="52"/>
      <c r="AU572" s="52"/>
      <c r="AV572" s="52"/>
      <c r="AW572" s="52"/>
      <c r="AX572" s="52"/>
      <c r="AY572" s="52"/>
      <c r="AZ572" s="52"/>
      <c r="BA572" s="52"/>
    </row>
    <row r="573" spans="1:53" ht="14.2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AB573" s="52"/>
      <c r="AC573" s="52"/>
      <c r="AD573" s="52"/>
      <c r="AE573" s="52"/>
      <c r="AM573" s="52"/>
      <c r="AN573" s="52"/>
      <c r="AO573" s="52"/>
      <c r="AP573" s="52"/>
      <c r="AQ573" s="52"/>
      <c r="AR573" s="52"/>
      <c r="AT573" s="52"/>
      <c r="AU573" s="52"/>
      <c r="AV573" s="52"/>
      <c r="AW573" s="52"/>
      <c r="AX573" s="52"/>
      <c r="AY573" s="52"/>
      <c r="AZ573" s="52"/>
      <c r="BA573" s="52"/>
    </row>
    <row r="574" spans="1:53" ht="14.2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AB574" s="52"/>
      <c r="AC574" s="52"/>
      <c r="AD574" s="52"/>
      <c r="AE574" s="52"/>
      <c r="AM574" s="52"/>
      <c r="AN574" s="52"/>
      <c r="AO574" s="52"/>
      <c r="AP574" s="52"/>
      <c r="AQ574" s="52"/>
      <c r="AR574" s="52"/>
      <c r="AT574" s="52"/>
      <c r="AU574" s="52"/>
      <c r="AV574" s="52"/>
      <c r="AW574" s="52"/>
      <c r="AX574" s="52"/>
      <c r="AY574" s="52"/>
      <c r="AZ574" s="52"/>
      <c r="BA574" s="52"/>
    </row>
    <row r="575" spans="1:53" ht="14.2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AB575" s="52"/>
      <c r="AC575" s="52"/>
      <c r="AD575" s="52"/>
      <c r="AE575" s="52"/>
      <c r="AM575" s="52"/>
      <c r="AN575" s="52"/>
      <c r="AO575" s="52"/>
      <c r="AP575" s="52"/>
      <c r="AQ575" s="52"/>
      <c r="AR575" s="52"/>
      <c r="AT575" s="52"/>
      <c r="AU575" s="52"/>
      <c r="AV575" s="52"/>
      <c r="AW575" s="52"/>
      <c r="AX575" s="52"/>
      <c r="AY575" s="52"/>
      <c r="AZ575" s="52"/>
      <c r="BA575" s="52"/>
    </row>
    <row r="576" spans="1:53" ht="14.2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AB576" s="52"/>
      <c r="AC576" s="52"/>
      <c r="AD576" s="52"/>
      <c r="AE576" s="52"/>
      <c r="AM576" s="52"/>
      <c r="AN576" s="52"/>
      <c r="AO576" s="52"/>
      <c r="AP576" s="52"/>
      <c r="AQ576" s="52"/>
      <c r="AR576" s="52"/>
      <c r="AT576" s="52"/>
      <c r="AU576" s="52"/>
      <c r="AV576" s="52"/>
      <c r="AW576" s="52"/>
      <c r="AX576" s="52"/>
      <c r="AY576" s="52"/>
      <c r="AZ576" s="52"/>
      <c r="BA576" s="52"/>
    </row>
    <row r="577" spans="1:53" ht="14.2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AB577" s="52"/>
      <c r="AC577" s="52"/>
      <c r="AD577" s="52"/>
      <c r="AE577" s="52"/>
      <c r="AM577" s="52"/>
      <c r="AN577" s="52"/>
      <c r="AO577" s="52"/>
      <c r="AP577" s="52"/>
      <c r="AQ577" s="52"/>
      <c r="AR577" s="52"/>
      <c r="AT577" s="52"/>
      <c r="AU577" s="52"/>
      <c r="AV577" s="52"/>
      <c r="AW577" s="52"/>
      <c r="AX577" s="52"/>
      <c r="AY577" s="52"/>
      <c r="AZ577" s="52"/>
      <c r="BA577" s="52"/>
    </row>
    <row r="578" spans="1:53" ht="14.2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AB578" s="52"/>
      <c r="AC578" s="52"/>
      <c r="AD578" s="52"/>
      <c r="AE578" s="52"/>
      <c r="AM578" s="52"/>
      <c r="AN578" s="52"/>
      <c r="AO578" s="52"/>
      <c r="AP578" s="52"/>
      <c r="AQ578" s="52"/>
      <c r="AR578" s="52"/>
      <c r="AT578" s="52"/>
      <c r="AU578" s="52"/>
      <c r="AV578" s="52"/>
      <c r="AW578" s="52"/>
      <c r="AX578" s="52"/>
      <c r="AY578" s="52"/>
      <c r="AZ578" s="52"/>
      <c r="BA578" s="52"/>
    </row>
    <row r="579" spans="1:53" ht="14.2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AB579" s="52"/>
      <c r="AC579" s="52"/>
      <c r="AD579" s="52"/>
      <c r="AE579" s="52"/>
      <c r="AM579" s="52"/>
      <c r="AN579" s="52"/>
      <c r="AO579" s="52"/>
      <c r="AP579" s="52"/>
      <c r="AQ579" s="52"/>
      <c r="AR579" s="52"/>
      <c r="AT579" s="52"/>
      <c r="AU579" s="52"/>
      <c r="AV579" s="52"/>
      <c r="AW579" s="52"/>
      <c r="AX579" s="52"/>
      <c r="AY579" s="52"/>
      <c r="AZ579" s="52"/>
      <c r="BA579" s="52"/>
    </row>
    <row r="580" spans="1:53" ht="14.2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AB580" s="52"/>
      <c r="AC580" s="52"/>
      <c r="AD580" s="52"/>
      <c r="AE580" s="52"/>
      <c r="AM580" s="52"/>
      <c r="AN580" s="52"/>
      <c r="AO580" s="52"/>
      <c r="AP580" s="52"/>
      <c r="AQ580" s="52"/>
      <c r="AR580" s="52"/>
      <c r="AT580" s="52"/>
      <c r="AU580" s="52"/>
      <c r="AV580" s="52"/>
      <c r="AW580" s="52"/>
      <c r="AX580" s="52"/>
      <c r="AY580" s="52"/>
      <c r="AZ580" s="52"/>
      <c r="BA580" s="52"/>
    </row>
    <row r="581" spans="1:53" ht="14.2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AB581" s="52"/>
      <c r="AC581" s="52"/>
      <c r="AD581" s="52"/>
      <c r="AE581" s="52"/>
      <c r="AM581" s="52"/>
      <c r="AN581" s="52"/>
      <c r="AO581" s="52"/>
      <c r="AP581" s="52"/>
      <c r="AQ581" s="52"/>
      <c r="AR581" s="52"/>
      <c r="AT581" s="52"/>
      <c r="AU581" s="52"/>
      <c r="AV581" s="52"/>
      <c r="AW581" s="52"/>
      <c r="AX581" s="52"/>
      <c r="AY581" s="52"/>
      <c r="AZ581" s="52"/>
      <c r="BA581" s="52"/>
    </row>
    <row r="582" spans="1:53" ht="14.2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AB582" s="52"/>
      <c r="AC582" s="52"/>
      <c r="AD582" s="52"/>
      <c r="AE582" s="52"/>
      <c r="AM582" s="52"/>
      <c r="AN582" s="52"/>
      <c r="AO582" s="52"/>
      <c r="AP582" s="52"/>
      <c r="AQ582" s="52"/>
      <c r="AR582" s="52"/>
      <c r="AT582" s="52"/>
      <c r="AU582" s="52"/>
      <c r="AV582" s="52"/>
      <c r="AW582" s="52"/>
      <c r="AX582" s="52"/>
      <c r="AY582" s="52"/>
      <c r="AZ582" s="52"/>
      <c r="BA582" s="52"/>
    </row>
    <row r="583" spans="1:53" ht="14.2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AB583" s="52"/>
      <c r="AC583" s="52"/>
      <c r="AD583" s="52"/>
      <c r="AE583" s="52"/>
      <c r="AM583" s="52"/>
      <c r="AN583" s="52"/>
      <c r="AO583" s="52"/>
      <c r="AP583" s="52"/>
      <c r="AQ583" s="52"/>
      <c r="AR583" s="52"/>
      <c r="AT583" s="52"/>
      <c r="AU583" s="52"/>
      <c r="AV583" s="52"/>
      <c r="AW583" s="52"/>
      <c r="AX583" s="52"/>
      <c r="AY583" s="52"/>
      <c r="AZ583" s="52"/>
      <c r="BA583" s="52"/>
    </row>
    <row r="584" spans="1:53" ht="14.2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AB584" s="52"/>
      <c r="AC584" s="52"/>
      <c r="AD584" s="52"/>
      <c r="AE584" s="52"/>
      <c r="AM584" s="52"/>
      <c r="AN584" s="52"/>
      <c r="AO584" s="52"/>
      <c r="AP584" s="52"/>
      <c r="AQ584" s="52"/>
      <c r="AR584" s="52"/>
      <c r="AT584" s="52"/>
      <c r="AU584" s="52"/>
      <c r="AV584" s="52"/>
      <c r="AW584" s="52"/>
      <c r="AX584" s="52"/>
      <c r="AY584" s="52"/>
      <c r="AZ584" s="52"/>
      <c r="BA584" s="52"/>
    </row>
    <row r="585" spans="1:53" ht="14.2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AB585" s="52"/>
      <c r="AC585" s="52"/>
      <c r="AD585" s="52"/>
      <c r="AE585" s="52"/>
      <c r="AM585" s="52"/>
      <c r="AN585" s="52"/>
      <c r="AO585" s="52"/>
      <c r="AP585" s="52"/>
      <c r="AQ585" s="52"/>
      <c r="AR585" s="52"/>
      <c r="AT585" s="52"/>
      <c r="AU585" s="52"/>
      <c r="AV585" s="52"/>
      <c r="AW585" s="52"/>
      <c r="AX585" s="52"/>
      <c r="AY585" s="52"/>
      <c r="AZ585" s="52"/>
      <c r="BA585" s="52"/>
    </row>
    <row r="586" spans="1:53" ht="14.2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AB586" s="52"/>
      <c r="AC586" s="52"/>
      <c r="AD586" s="52"/>
      <c r="AE586" s="52"/>
      <c r="AM586" s="52"/>
      <c r="AN586" s="52"/>
      <c r="AO586" s="52"/>
      <c r="AP586" s="52"/>
      <c r="AQ586" s="52"/>
      <c r="AR586" s="52"/>
      <c r="AT586" s="52"/>
      <c r="AU586" s="52"/>
      <c r="AV586" s="52"/>
      <c r="AW586" s="52"/>
      <c r="AX586" s="52"/>
      <c r="AY586" s="52"/>
      <c r="AZ586" s="52"/>
      <c r="BA586" s="52"/>
    </row>
    <row r="587" spans="1:53" ht="14.2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AB587" s="52"/>
      <c r="AC587" s="52"/>
      <c r="AD587" s="52"/>
      <c r="AE587" s="52"/>
      <c r="AM587" s="52"/>
      <c r="AN587" s="52"/>
      <c r="AO587" s="52"/>
      <c r="AP587" s="52"/>
      <c r="AQ587" s="52"/>
      <c r="AR587" s="52"/>
      <c r="AT587" s="52"/>
      <c r="AU587" s="52"/>
      <c r="AV587" s="52"/>
      <c r="AW587" s="52"/>
      <c r="AX587" s="52"/>
      <c r="AY587" s="52"/>
      <c r="AZ587" s="52"/>
      <c r="BA587" s="52"/>
    </row>
    <row r="588" spans="1:53" ht="14.2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AB588" s="52"/>
      <c r="AC588" s="52"/>
      <c r="AD588" s="52"/>
      <c r="AE588" s="52"/>
      <c r="AM588" s="52"/>
      <c r="AN588" s="52"/>
      <c r="AO588" s="52"/>
      <c r="AP588" s="52"/>
      <c r="AQ588" s="52"/>
      <c r="AR588" s="52"/>
      <c r="AT588" s="52"/>
      <c r="AU588" s="52"/>
      <c r="AV588" s="52"/>
      <c r="AW588" s="52"/>
      <c r="AX588" s="52"/>
      <c r="AY588" s="52"/>
      <c r="AZ588" s="52"/>
      <c r="BA588" s="52"/>
    </row>
    <row r="589" spans="1:53" ht="14.2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AB589" s="52"/>
      <c r="AC589" s="52"/>
      <c r="AD589" s="52"/>
      <c r="AE589" s="52"/>
      <c r="AM589" s="52"/>
      <c r="AN589" s="52"/>
      <c r="AO589" s="52"/>
      <c r="AP589" s="52"/>
      <c r="AQ589" s="52"/>
      <c r="AR589" s="52"/>
      <c r="AT589" s="52"/>
      <c r="AU589" s="52"/>
      <c r="AV589" s="52"/>
      <c r="AW589" s="52"/>
      <c r="AX589" s="52"/>
      <c r="AY589" s="52"/>
      <c r="AZ589" s="52"/>
      <c r="BA589" s="52"/>
    </row>
    <row r="590" spans="1:53" ht="14.2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AB590" s="52"/>
      <c r="AC590" s="52"/>
      <c r="AD590" s="52"/>
      <c r="AE590" s="52"/>
      <c r="AM590" s="52"/>
      <c r="AN590" s="52"/>
      <c r="AO590" s="52"/>
      <c r="AP590" s="52"/>
      <c r="AQ590" s="52"/>
      <c r="AR590" s="52"/>
      <c r="AT590" s="52"/>
      <c r="AU590" s="52"/>
      <c r="AV590" s="52"/>
      <c r="AW590" s="52"/>
      <c r="AX590" s="52"/>
      <c r="AY590" s="52"/>
      <c r="AZ590" s="52"/>
      <c r="BA590" s="52"/>
    </row>
    <row r="591" spans="1:53" ht="14.2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AB591" s="52"/>
      <c r="AC591" s="52"/>
      <c r="AD591" s="52"/>
      <c r="AE591" s="52"/>
      <c r="AM591" s="52"/>
      <c r="AN591" s="52"/>
      <c r="AO591" s="52"/>
      <c r="AP591" s="52"/>
      <c r="AQ591" s="52"/>
      <c r="AR591" s="52"/>
      <c r="AT591" s="52"/>
      <c r="AU591" s="52"/>
      <c r="AV591" s="52"/>
      <c r="AW591" s="52"/>
      <c r="AX591" s="52"/>
      <c r="AY591" s="52"/>
      <c r="AZ591" s="52"/>
      <c r="BA591" s="52"/>
    </row>
    <row r="592" spans="1:53" ht="14.2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AB592" s="52"/>
      <c r="AC592" s="52"/>
      <c r="AD592" s="52"/>
      <c r="AE592" s="52"/>
      <c r="AM592" s="52"/>
      <c r="AN592" s="52"/>
      <c r="AO592" s="52"/>
      <c r="AP592" s="52"/>
      <c r="AQ592" s="52"/>
      <c r="AR592" s="52"/>
      <c r="AT592" s="52"/>
      <c r="AU592" s="52"/>
      <c r="AV592" s="52"/>
      <c r="AW592" s="52"/>
      <c r="AX592" s="52"/>
      <c r="AY592" s="52"/>
      <c r="AZ592" s="52"/>
      <c r="BA592" s="52"/>
    </row>
    <row r="593" spans="1:53" ht="14.2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AB593" s="52"/>
      <c r="AC593" s="52"/>
      <c r="AD593" s="52"/>
      <c r="AE593" s="52"/>
      <c r="AM593" s="52"/>
      <c r="AN593" s="52"/>
      <c r="AO593" s="52"/>
      <c r="AP593" s="52"/>
      <c r="AQ593" s="52"/>
      <c r="AR593" s="52"/>
      <c r="AT593" s="52"/>
      <c r="AU593" s="52"/>
      <c r="AV593" s="52"/>
      <c r="AW593" s="52"/>
      <c r="AX593" s="52"/>
      <c r="AY593" s="52"/>
      <c r="AZ593" s="52"/>
      <c r="BA593" s="52"/>
    </row>
    <row r="594" spans="1:53" ht="14.2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AB594" s="52"/>
      <c r="AC594" s="52"/>
      <c r="AD594" s="52"/>
      <c r="AE594" s="52"/>
      <c r="AM594" s="52"/>
      <c r="AN594" s="52"/>
      <c r="AO594" s="52"/>
      <c r="AP594" s="52"/>
      <c r="AQ594" s="52"/>
      <c r="AR594" s="52"/>
      <c r="AT594" s="52"/>
      <c r="AU594" s="52"/>
      <c r="AV594" s="52"/>
      <c r="AW594" s="52"/>
      <c r="AX594" s="52"/>
      <c r="AY594" s="52"/>
      <c r="AZ594" s="52"/>
      <c r="BA594" s="52"/>
    </row>
    <row r="595" spans="1:53" ht="14.2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AB595" s="52"/>
      <c r="AC595" s="52"/>
      <c r="AD595" s="52"/>
      <c r="AE595" s="52"/>
      <c r="AM595" s="52"/>
      <c r="AN595" s="52"/>
      <c r="AO595" s="52"/>
      <c r="AP595" s="52"/>
      <c r="AQ595" s="52"/>
      <c r="AR595" s="52"/>
      <c r="AT595" s="52"/>
      <c r="AU595" s="52"/>
      <c r="AV595" s="52"/>
      <c r="AW595" s="52"/>
      <c r="AX595" s="52"/>
      <c r="AY595" s="52"/>
      <c r="AZ595" s="52"/>
      <c r="BA595" s="52"/>
    </row>
    <row r="596" spans="1:53" ht="14.2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AB596" s="52"/>
      <c r="AC596" s="52"/>
      <c r="AD596" s="52"/>
      <c r="AE596" s="52"/>
      <c r="AM596" s="52"/>
      <c r="AN596" s="52"/>
      <c r="AO596" s="52"/>
      <c r="AP596" s="52"/>
      <c r="AQ596" s="52"/>
      <c r="AR596" s="52"/>
      <c r="AT596" s="52"/>
      <c r="AU596" s="52"/>
      <c r="AV596" s="52"/>
      <c r="AW596" s="52"/>
      <c r="AX596" s="52"/>
      <c r="AY596" s="52"/>
      <c r="AZ596" s="52"/>
      <c r="BA596" s="52"/>
    </row>
    <row r="597" spans="1:53" ht="14.2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AB597" s="52"/>
      <c r="AC597" s="52"/>
      <c r="AD597" s="52"/>
      <c r="AE597" s="52"/>
      <c r="AM597" s="52"/>
      <c r="AN597" s="52"/>
      <c r="AO597" s="52"/>
      <c r="AP597" s="52"/>
      <c r="AQ597" s="52"/>
      <c r="AR597" s="52"/>
      <c r="AT597" s="52"/>
      <c r="AU597" s="52"/>
      <c r="AV597" s="52"/>
      <c r="AW597" s="52"/>
      <c r="AX597" s="52"/>
      <c r="AY597" s="52"/>
      <c r="AZ597" s="52"/>
      <c r="BA597" s="52"/>
    </row>
    <row r="598" spans="1:53" ht="14.2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AB598" s="52"/>
      <c r="AC598" s="52"/>
      <c r="AD598" s="52"/>
      <c r="AE598" s="52"/>
      <c r="AM598" s="52"/>
      <c r="AN598" s="52"/>
      <c r="AO598" s="52"/>
      <c r="AP598" s="52"/>
      <c r="AQ598" s="52"/>
      <c r="AR598" s="52"/>
      <c r="AT598" s="52"/>
      <c r="AU598" s="52"/>
      <c r="AV598" s="52"/>
      <c r="AW598" s="52"/>
      <c r="AX598" s="52"/>
      <c r="AY598" s="52"/>
      <c r="AZ598" s="52"/>
      <c r="BA598" s="52"/>
    </row>
    <row r="599" spans="1:53" ht="14.2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AB599" s="52"/>
      <c r="AC599" s="52"/>
      <c r="AD599" s="52"/>
      <c r="AE599" s="52"/>
      <c r="AM599" s="52"/>
      <c r="AN599" s="52"/>
      <c r="AO599" s="52"/>
      <c r="AP599" s="52"/>
      <c r="AQ599" s="52"/>
      <c r="AR599" s="52"/>
      <c r="AT599" s="52"/>
      <c r="AU599" s="52"/>
      <c r="AV599" s="52"/>
      <c r="AW599" s="52"/>
      <c r="AX599" s="52"/>
      <c r="AY599" s="52"/>
      <c r="AZ599" s="52"/>
      <c r="BA599" s="52"/>
    </row>
    <row r="600" spans="1:53" ht="14.2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AB600" s="52"/>
      <c r="AC600" s="52"/>
      <c r="AD600" s="52"/>
      <c r="AE600" s="52"/>
      <c r="AM600" s="52"/>
      <c r="AN600" s="52"/>
      <c r="AO600" s="52"/>
      <c r="AP600" s="52"/>
      <c r="AQ600" s="52"/>
      <c r="AR600" s="52"/>
      <c r="AT600" s="52"/>
      <c r="AU600" s="52"/>
      <c r="AV600" s="52"/>
      <c r="AW600" s="52"/>
      <c r="AX600" s="52"/>
      <c r="AY600" s="52"/>
      <c r="AZ600" s="52"/>
      <c r="BA600" s="52"/>
    </row>
    <row r="601" spans="1:53" ht="14.2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AB601" s="52"/>
      <c r="AC601" s="52"/>
      <c r="AD601" s="52"/>
      <c r="AE601" s="52"/>
      <c r="AM601" s="52"/>
      <c r="AN601" s="52"/>
      <c r="AO601" s="52"/>
      <c r="AP601" s="52"/>
      <c r="AQ601" s="52"/>
      <c r="AR601" s="52"/>
      <c r="AT601" s="52"/>
      <c r="AU601" s="52"/>
      <c r="AV601" s="52"/>
      <c r="AW601" s="52"/>
      <c r="AX601" s="52"/>
      <c r="AY601" s="52"/>
      <c r="AZ601" s="52"/>
      <c r="BA601" s="52"/>
    </row>
    <row r="602" spans="1:53" ht="14.2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AB602" s="52"/>
      <c r="AC602" s="52"/>
      <c r="AD602" s="52"/>
      <c r="AE602" s="52"/>
      <c r="AM602" s="52"/>
      <c r="AN602" s="52"/>
      <c r="AO602" s="52"/>
      <c r="AP602" s="52"/>
      <c r="AQ602" s="52"/>
      <c r="AR602" s="52"/>
      <c r="AT602" s="52"/>
      <c r="AU602" s="52"/>
      <c r="AV602" s="52"/>
      <c r="AW602" s="52"/>
      <c r="AX602" s="52"/>
      <c r="AY602" s="52"/>
      <c r="AZ602" s="52"/>
      <c r="BA602" s="52"/>
    </row>
    <row r="603" spans="1:53" ht="14.2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AB603" s="52"/>
      <c r="AC603" s="52"/>
      <c r="AD603" s="52"/>
      <c r="AE603" s="52"/>
      <c r="AM603" s="52"/>
      <c r="AN603" s="52"/>
      <c r="AO603" s="52"/>
      <c r="AP603" s="52"/>
      <c r="AQ603" s="52"/>
      <c r="AR603" s="52"/>
      <c r="AT603" s="52"/>
      <c r="AU603" s="52"/>
      <c r="AV603" s="52"/>
      <c r="AW603" s="52"/>
      <c r="AX603" s="52"/>
      <c r="AY603" s="52"/>
      <c r="AZ603" s="52"/>
      <c r="BA603" s="52"/>
    </row>
    <row r="604" spans="1:53" ht="14.2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AB604" s="52"/>
      <c r="AC604" s="52"/>
      <c r="AD604" s="52"/>
      <c r="AE604" s="52"/>
      <c r="AM604" s="52"/>
      <c r="AN604" s="52"/>
      <c r="AO604" s="52"/>
      <c r="AP604" s="52"/>
      <c r="AQ604" s="52"/>
      <c r="AR604" s="52"/>
      <c r="AT604" s="52"/>
      <c r="AU604" s="52"/>
      <c r="AV604" s="52"/>
      <c r="AW604" s="52"/>
      <c r="AX604" s="52"/>
      <c r="AY604" s="52"/>
      <c r="AZ604" s="52"/>
      <c r="BA604" s="52"/>
    </row>
    <row r="605" spans="1:53" ht="14.2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AB605" s="52"/>
      <c r="AC605" s="52"/>
      <c r="AD605" s="52"/>
      <c r="AE605" s="52"/>
      <c r="AM605" s="52"/>
      <c r="AN605" s="52"/>
      <c r="AO605" s="52"/>
      <c r="AP605" s="52"/>
      <c r="AQ605" s="52"/>
      <c r="AR605" s="52"/>
      <c r="AT605" s="52"/>
      <c r="AU605" s="52"/>
      <c r="AV605" s="52"/>
      <c r="AW605" s="52"/>
      <c r="AX605" s="52"/>
      <c r="AY605" s="52"/>
      <c r="AZ605" s="52"/>
      <c r="BA605" s="52"/>
    </row>
    <row r="606" spans="1:53" ht="14.2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AB606" s="52"/>
      <c r="AC606" s="52"/>
      <c r="AD606" s="52"/>
      <c r="AE606" s="52"/>
      <c r="AM606" s="52"/>
      <c r="AN606" s="52"/>
      <c r="AO606" s="52"/>
      <c r="AP606" s="52"/>
      <c r="AQ606" s="52"/>
      <c r="AR606" s="52"/>
      <c r="AT606" s="52"/>
      <c r="AU606" s="52"/>
      <c r="AV606" s="52"/>
      <c r="AW606" s="52"/>
      <c r="AX606" s="52"/>
      <c r="AY606" s="52"/>
      <c r="AZ606" s="52"/>
      <c r="BA606" s="52"/>
    </row>
    <row r="607" spans="1:53" ht="14.2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AB607" s="52"/>
      <c r="AC607" s="52"/>
      <c r="AD607" s="52"/>
      <c r="AE607" s="52"/>
      <c r="AM607" s="52"/>
      <c r="AN607" s="52"/>
      <c r="AO607" s="52"/>
      <c r="AP607" s="52"/>
      <c r="AQ607" s="52"/>
      <c r="AR607" s="52"/>
      <c r="AT607" s="52"/>
      <c r="AU607" s="52"/>
      <c r="AV607" s="52"/>
      <c r="AW607" s="52"/>
      <c r="AX607" s="52"/>
      <c r="AY607" s="52"/>
      <c r="AZ607" s="52"/>
      <c r="BA607" s="52"/>
    </row>
    <row r="608" spans="1:53" ht="14.2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AB608" s="52"/>
      <c r="AC608" s="52"/>
      <c r="AD608" s="52"/>
      <c r="AE608" s="52"/>
      <c r="AM608" s="52"/>
      <c r="AN608" s="52"/>
      <c r="AO608" s="52"/>
      <c r="AP608" s="52"/>
      <c r="AQ608" s="52"/>
      <c r="AR608" s="52"/>
      <c r="AT608" s="52"/>
      <c r="AU608" s="52"/>
      <c r="AV608" s="52"/>
      <c r="AW608" s="52"/>
      <c r="AX608" s="52"/>
      <c r="AY608" s="52"/>
      <c r="AZ608" s="52"/>
      <c r="BA608" s="52"/>
    </row>
    <row r="609" spans="1:53" ht="14.2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AB609" s="52"/>
      <c r="AC609" s="52"/>
      <c r="AD609" s="52"/>
      <c r="AE609" s="52"/>
      <c r="AM609" s="52"/>
      <c r="AN609" s="52"/>
      <c r="AO609" s="52"/>
      <c r="AP609" s="52"/>
      <c r="AQ609" s="52"/>
      <c r="AR609" s="52"/>
      <c r="AT609" s="52"/>
      <c r="AU609" s="52"/>
      <c r="AV609" s="52"/>
      <c r="AW609" s="52"/>
      <c r="AX609" s="52"/>
      <c r="AY609" s="52"/>
      <c r="AZ609" s="52"/>
      <c r="BA609" s="52"/>
    </row>
    <row r="610" spans="1:53" ht="14.2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AB610" s="52"/>
      <c r="AC610" s="52"/>
      <c r="AD610" s="52"/>
      <c r="AE610" s="52"/>
      <c r="AM610" s="52"/>
      <c r="AN610" s="52"/>
      <c r="AO610" s="52"/>
      <c r="AP610" s="52"/>
      <c r="AQ610" s="52"/>
      <c r="AR610" s="52"/>
      <c r="AT610" s="52"/>
      <c r="AU610" s="52"/>
      <c r="AV610" s="52"/>
      <c r="AW610" s="52"/>
      <c r="AX610" s="52"/>
      <c r="AY610" s="52"/>
      <c r="AZ610" s="52"/>
      <c r="BA610" s="52"/>
    </row>
    <row r="611" spans="1:53" ht="14.2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AB611" s="52"/>
      <c r="AC611" s="52"/>
      <c r="AD611" s="52"/>
      <c r="AE611" s="52"/>
      <c r="AM611" s="52"/>
      <c r="AN611" s="52"/>
      <c r="AO611" s="52"/>
      <c r="AP611" s="52"/>
      <c r="AQ611" s="52"/>
      <c r="AR611" s="52"/>
      <c r="AT611" s="52"/>
      <c r="AU611" s="52"/>
      <c r="AV611" s="52"/>
      <c r="AW611" s="52"/>
      <c r="AX611" s="52"/>
      <c r="AY611" s="52"/>
      <c r="AZ611" s="52"/>
      <c r="BA611" s="52"/>
    </row>
    <row r="612" spans="1:53" ht="14.2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AB612" s="52"/>
      <c r="AC612" s="52"/>
      <c r="AD612" s="52"/>
      <c r="AE612" s="52"/>
      <c r="AM612" s="52"/>
      <c r="AN612" s="52"/>
      <c r="AO612" s="52"/>
      <c r="AP612" s="52"/>
      <c r="AQ612" s="52"/>
      <c r="AR612" s="52"/>
      <c r="AT612" s="52"/>
      <c r="AU612" s="52"/>
      <c r="AV612" s="52"/>
      <c r="AW612" s="52"/>
      <c r="AX612" s="52"/>
      <c r="AY612" s="52"/>
      <c r="AZ612" s="52"/>
      <c r="BA612" s="52"/>
    </row>
    <row r="613" spans="1:53" ht="14.2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AB613" s="52"/>
      <c r="AC613" s="52"/>
      <c r="AD613" s="52"/>
      <c r="AE613" s="52"/>
      <c r="AM613" s="52"/>
      <c r="AN613" s="52"/>
      <c r="AO613" s="52"/>
      <c r="AP613" s="52"/>
      <c r="AQ613" s="52"/>
      <c r="AR613" s="52"/>
      <c r="AT613" s="52"/>
      <c r="AU613" s="52"/>
      <c r="AV613" s="52"/>
      <c r="AW613" s="52"/>
      <c r="AX613" s="52"/>
      <c r="AY613" s="52"/>
      <c r="AZ613" s="52"/>
      <c r="BA613" s="52"/>
    </row>
    <row r="614" spans="1:53" ht="14.2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AB614" s="52"/>
      <c r="AC614" s="52"/>
      <c r="AD614" s="52"/>
      <c r="AE614" s="52"/>
      <c r="AM614" s="52"/>
      <c r="AN614" s="52"/>
      <c r="AO614" s="52"/>
      <c r="AP614" s="52"/>
      <c r="AQ614" s="52"/>
      <c r="AR614" s="52"/>
      <c r="AT614" s="52"/>
      <c r="AU614" s="52"/>
      <c r="AV614" s="52"/>
      <c r="AW614" s="52"/>
      <c r="AX614" s="52"/>
      <c r="AY614" s="52"/>
      <c r="AZ614" s="52"/>
      <c r="BA614" s="52"/>
    </row>
    <row r="615" spans="1:53" ht="14.2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AB615" s="52"/>
      <c r="AC615" s="52"/>
      <c r="AD615" s="52"/>
      <c r="AE615" s="52"/>
      <c r="AM615" s="52"/>
      <c r="AN615" s="52"/>
      <c r="AO615" s="52"/>
      <c r="AP615" s="52"/>
      <c r="AQ615" s="52"/>
      <c r="AR615" s="52"/>
      <c r="AT615" s="52"/>
      <c r="AU615" s="52"/>
      <c r="AV615" s="52"/>
      <c r="AW615" s="52"/>
      <c r="AX615" s="52"/>
      <c r="AY615" s="52"/>
      <c r="AZ615" s="52"/>
      <c r="BA615" s="52"/>
    </row>
    <row r="616" spans="1:53" ht="14.2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AB616" s="52"/>
      <c r="AC616" s="52"/>
      <c r="AD616" s="52"/>
      <c r="AE616" s="52"/>
      <c r="AM616" s="52"/>
      <c r="AN616" s="52"/>
      <c r="AO616" s="52"/>
      <c r="AP616" s="52"/>
      <c r="AQ616" s="52"/>
      <c r="AR616" s="52"/>
      <c r="AT616" s="52"/>
      <c r="AU616" s="52"/>
      <c r="AV616" s="52"/>
      <c r="AW616" s="52"/>
      <c r="AX616" s="52"/>
      <c r="AY616" s="52"/>
      <c r="AZ616" s="52"/>
      <c r="BA616" s="52"/>
    </row>
    <row r="617" spans="1:53" ht="14.2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AB617" s="52"/>
      <c r="AC617" s="52"/>
      <c r="AD617" s="52"/>
      <c r="AE617" s="52"/>
      <c r="AM617" s="52"/>
      <c r="AN617" s="52"/>
      <c r="AO617" s="52"/>
      <c r="AP617" s="52"/>
      <c r="AQ617" s="52"/>
      <c r="AR617" s="52"/>
      <c r="AT617" s="52"/>
      <c r="AU617" s="52"/>
      <c r="AV617" s="52"/>
      <c r="AW617" s="52"/>
      <c r="AX617" s="52"/>
      <c r="AY617" s="52"/>
      <c r="AZ617" s="52"/>
      <c r="BA617" s="52"/>
    </row>
    <row r="618" spans="1:53" ht="14.2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AB618" s="52"/>
      <c r="AC618" s="52"/>
      <c r="AD618" s="52"/>
      <c r="AE618" s="52"/>
      <c r="AM618" s="52"/>
      <c r="AN618" s="52"/>
      <c r="AO618" s="52"/>
      <c r="AP618" s="52"/>
      <c r="AQ618" s="52"/>
      <c r="AR618" s="52"/>
      <c r="AT618" s="52"/>
      <c r="AU618" s="52"/>
      <c r="AV618" s="52"/>
      <c r="AW618" s="52"/>
      <c r="AX618" s="52"/>
      <c r="AY618" s="52"/>
      <c r="AZ618" s="52"/>
      <c r="BA618" s="52"/>
    </row>
    <row r="619" spans="1:53" ht="14.2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AB619" s="52"/>
      <c r="AC619" s="52"/>
      <c r="AD619" s="52"/>
      <c r="AE619" s="52"/>
      <c r="AM619" s="52"/>
      <c r="AN619" s="52"/>
      <c r="AO619" s="52"/>
      <c r="AP619" s="52"/>
      <c r="AQ619" s="52"/>
      <c r="AR619" s="52"/>
      <c r="AT619" s="52"/>
      <c r="AU619" s="52"/>
      <c r="AV619" s="52"/>
      <c r="AW619" s="52"/>
      <c r="AX619" s="52"/>
      <c r="AY619" s="52"/>
      <c r="AZ619" s="52"/>
      <c r="BA619" s="52"/>
    </row>
    <row r="620" spans="1:53" ht="14.2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AB620" s="52"/>
      <c r="AC620" s="52"/>
      <c r="AD620" s="52"/>
      <c r="AE620" s="52"/>
      <c r="AM620" s="52"/>
      <c r="AN620" s="52"/>
      <c r="AO620" s="52"/>
      <c r="AP620" s="52"/>
      <c r="AQ620" s="52"/>
      <c r="AR620" s="52"/>
      <c r="AT620" s="52"/>
      <c r="AU620" s="52"/>
      <c r="AV620" s="52"/>
      <c r="AW620" s="52"/>
      <c r="AX620" s="52"/>
      <c r="AY620" s="52"/>
      <c r="AZ620" s="52"/>
      <c r="BA620" s="52"/>
    </row>
    <row r="621" spans="1:53" ht="14.2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AB621" s="52"/>
      <c r="AC621" s="52"/>
      <c r="AD621" s="52"/>
      <c r="AE621" s="52"/>
      <c r="AM621" s="52"/>
      <c r="AN621" s="52"/>
      <c r="AO621" s="52"/>
      <c r="AP621" s="52"/>
      <c r="AQ621" s="52"/>
      <c r="AR621" s="52"/>
      <c r="AT621" s="52"/>
      <c r="AU621" s="52"/>
      <c r="AV621" s="52"/>
      <c r="AW621" s="52"/>
      <c r="AX621" s="52"/>
      <c r="AY621" s="52"/>
      <c r="AZ621" s="52"/>
      <c r="BA621" s="52"/>
    </row>
    <row r="622" spans="1:53" ht="14.2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AB622" s="52"/>
      <c r="AC622" s="52"/>
      <c r="AD622" s="52"/>
      <c r="AE622" s="52"/>
      <c r="AM622" s="52"/>
      <c r="AN622" s="52"/>
      <c r="AO622" s="52"/>
      <c r="AP622" s="52"/>
      <c r="AQ622" s="52"/>
      <c r="AR622" s="52"/>
      <c r="AT622" s="52"/>
      <c r="AU622" s="52"/>
      <c r="AV622" s="52"/>
      <c r="AW622" s="52"/>
      <c r="AX622" s="52"/>
      <c r="AY622" s="52"/>
      <c r="AZ622" s="52"/>
      <c r="BA622" s="52"/>
    </row>
    <row r="623" spans="1:53" ht="14.2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AB623" s="52"/>
      <c r="AC623" s="52"/>
      <c r="AD623" s="52"/>
      <c r="AE623" s="52"/>
      <c r="AM623" s="52"/>
      <c r="AN623" s="52"/>
      <c r="AO623" s="52"/>
      <c r="AP623" s="52"/>
      <c r="AQ623" s="52"/>
      <c r="AR623" s="52"/>
      <c r="AT623" s="52"/>
      <c r="AU623" s="52"/>
      <c r="AV623" s="52"/>
      <c r="AW623" s="52"/>
      <c r="AX623" s="52"/>
      <c r="AY623" s="52"/>
      <c r="AZ623" s="52"/>
      <c r="BA623" s="52"/>
    </row>
    <row r="624" spans="1:53" ht="14.2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AB624" s="52"/>
      <c r="AC624" s="52"/>
      <c r="AD624" s="52"/>
      <c r="AE624" s="52"/>
      <c r="AM624" s="52"/>
      <c r="AN624" s="52"/>
      <c r="AO624" s="52"/>
      <c r="AP624" s="52"/>
      <c r="AQ624" s="52"/>
      <c r="AR624" s="52"/>
      <c r="AT624" s="52"/>
      <c r="AU624" s="52"/>
      <c r="AV624" s="52"/>
      <c r="AW624" s="52"/>
      <c r="AX624" s="52"/>
      <c r="AY624" s="52"/>
      <c r="AZ624" s="52"/>
      <c r="BA624" s="52"/>
    </row>
    <row r="625" spans="1:53" ht="14.2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AB625" s="52"/>
      <c r="AC625" s="52"/>
      <c r="AD625" s="52"/>
      <c r="AE625" s="52"/>
      <c r="AM625" s="52"/>
      <c r="AN625" s="52"/>
      <c r="AO625" s="52"/>
      <c r="AP625" s="52"/>
      <c r="AQ625" s="52"/>
      <c r="AR625" s="52"/>
      <c r="AT625" s="52"/>
      <c r="AU625" s="52"/>
      <c r="AV625" s="52"/>
      <c r="AW625" s="52"/>
      <c r="AX625" s="52"/>
      <c r="AY625" s="52"/>
      <c r="AZ625" s="52"/>
      <c r="BA625" s="52"/>
    </row>
    <row r="626" spans="1:53" ht="14.2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AB626" s="52"/>
      <c r="AC626" s="52"/>
      <c r="AD626" s="52"/>
      <c r="AE626" s="52"/>
      <c r="AM626" s="52"/>
      <c r="AN626" s="52"/>
      <c r="AO626" s="52"/>
      <c r="AP626" s="52"/>
      <c r="AQ626" s="52"/>
      <c r="AR626" s="52"/>
      <c r="AT626" s="52"/>
      <c r="AU626" s="52"/>
      <c r="AV626" s="52"/>
      <c r="AW626" s="52"/>
      <c r="AX626" s="52"/>
      <c r="AY626" s="52"/>
      <c r="AZ626" s="52"/>
      <c r="BA626" s="52"/>
    </row>
    <row r="627" spans="1:53" ht="14.2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AB627" s="52"/>
      <c r="AC627" s="52"/>
      <c r="AD627" s="52"/>
      <c r="AE627" s="52"/>
      <c r="AM627" s="52"/>
      <c r="AN627" s="52"/>
      <c r="AO627" s="52"/>
      <c r="AP627" s="52"/>
      <c r="AQ627" s="52"/>
      <c r="AR627" s="52"/>
      <c r="AT627" s="52"/>
      <c r="AU627" s="52"/>
      <c r="AV627" s="52"/>
      <c r="AW627" s="52"/>
      <c r="AX627" s="52"/>
      <c r="AY627" s="52"/>
      <c r="AZ627" s="52"/>
      <c r="BA627" s="52"/>
    </row>
    <row r="628" spans="1:53" ht="14.2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AB628" s="52"/>
      <c r="AC628" s="52"/>
      <c r="AD628" s="52"/>
      <c r="AE628" s="52"/>
      <c r="AM628" s="52"/>
      <c r="AN628" s="52"/>
      <c r="AO628" s="52"/>
      <c r="AP628" s="52"/>
      <c r="AQ628" s="52"/>
      <c r="AR628" s="52"/>
      <c r="AT628" s="52"/>
      <c r="AU628" s="52"/>
      <c r="AV628" s="52"/>
      <c r="AW628" s="52"/>
      <c r="AX628" s="52"/>
      <c r="AY628" s="52"/>
      <c r="AZ628" s="52"/>
      <c r="BA628" s="52"/>
    </row>
    <row r="629" spans="1:53" ht="14.2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AB629" s="52"/>
      <c r="AC629" s="52"/>
      <c r="AD629" s="52"/>
      <c r="AE629" s="52"/>
      <c r="AM629" s="52"/>
      <c r="AN629" s="52"/>
      <c r="AO629" s="52"/>
      <c r="AP629" s="52"/>
      <c r="AQ629" s="52"/>
      <c r="AR629" s="52"/>
      <c r="AT629" s="52"/>
      <c r="AU629" s="52"/>
      <c r="AV629" s="52"/>
      <c r="AW629" s="52"/>
      <c r="AX629" s="52"/>
      <c r="AY629" s="52"/>
      <c r="AZ629" s="52"/>
      <c r="BA629" s="52"/>
    </row>
    <row r="630" spans="1:53" ht="14.2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AB630" s="52"/>
      <c r="AC630" s="52"/>
      <c r="AD630" s="52"/>
      <c r="AE630" s="52"/>
      <c r="AM630" s="52"/>
      <c r="AN630" s="52"/>
      <c r="AO630" s="52"/>
      <c r="AP630" s="52"/>
      <c r="AQ630" s="52"/>
      <c r="AR630" s="52"/>
      <c r="AT630" s="52"/>
      <c r="AU630" s="52"/>
      <c r="AV630" s="52"/>
      <c r="AW630" s="52"/>
      <c r="AX630" s="52"/>
      <c r="AY630" s="52"/>
      <c r="AZ630" s="52"/>
      <c r="BA630" s="52"/>
    </row>
    <row r="631" spans="1:53" ht="14.2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AB631" s="52"/>
      <c r="AC631" s="52"/>
      <c r="AD631" s="52"/>
      <c r="AE631" s="52"/>
      <c r="AM631" s="52"/>
      <c r="AN631" s="52"/>
      <c r="AO631" s="52"/>
      <c r="AP631" s="52"/>
      <c r="AQ631" s="52"/>
      <c r="AR631" s="52"/>
      <c r="AT631" s="52"/>
      <c r="AU631" s="52"/>
      <c r="AV631" s="52"/>
      <c r="AW631" s="52"/>
      <c r="AX631" s="52"/>
      <c r="AY631" s="52"/>
      <c r="AZ631" s="52"/>
      <c r="BA631" s="52"/>
    </row>
    <row r="632" spans="1:53" ht="14.2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AB632" s="52"/>
      <c r="AC632" s="52"/>
      <c r="AD632" s="52"/>
      <c r="AE632" s="52"/>
      <c r="AM632" s="52"/>
      <c r="AN632" s="52"/>
      <c r="AO632" s="52"/>
      <c r="AP632" s="52"/>
      <c r="AQ632" s="52"/>
      <c r="AR632" s="52"/>
      <c r="AT632" s="52"/>
      <c r="AU632" s="52"/>
      <c r="AV632" s="52"/>
      <c r="AW632" s="52"/>
      <c r="AX632" s="52"/>
      <c r="AY632" s="52"/>
      <c r="AZ632" s="52"/>
      <c r="BA632" s="52"/>
    </row>
    <row r="633" spans="1:53" ht="14.2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AB633" s="52"/>
      <c r="AC633" s="52"/>
      <c r="AD633" s="52"/>
      <c r="AE633" s="52"/>
      <c r="AM633" s="52"/>
      <c r="AN633" s="52"/>
      <c r="AO633" s="52"/>
      <c r="AP633" s="52"/>
      <c r="AQ633" s="52"/>
      <c r="AR633" s="52"/>
      <c r="AT633" s="52"/>
      <c r="AU633" s="52"/>
      <c r="AV633" s="52"/>
      <c r="AW633" s="52"/>
      <c r="AX633" s="52"/>
      <c r="AY633" s="52"/>
      <c r="AZ633" s="52"/>
      <c r="BA633" s="52"/>
    </row>
    <row r="634" spans="1:53" ht="14.2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AB634" s="52"/>
      <c r="AC634" s="52"/>
      <c r="AD634" s="52"/>
      <c r="AE634" s="52"/>
      <c r="AM634" s="52"/>
      <c r="AN634" s="52"/>
      <c r="AO634" s="52"/>
      <c r="AP634" s="52"/>
      <c r="AQ634" s="52"/>
      <c r="AR634" s="52"/>
      <c r="AT634" s="52"/>
      <c r="AU634" s="52"/>
      <c r="AV634" s="52"/>
      <c r="AW634" s="52"/>
      <c r="AX634" s="52"/>
      <c r="AY634" s="52"/>
      <c r="AZ634" s="52"/>
      <c r="BA634" s="52"/>
    </row>
    <row r="635" spans="1:53" ht="14.2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AB635" s="52"/>
      <c r="AC635" s="52"/>
      <c r="AD635" s="52"/>
      <c r="AE635" s="52"/>
      <c r="AM635" s="52"/>
      <c r="AN635" s="52"/>
      <c r="AO635" s="52"/>
      <c r="AP635" s="52"/>
      <c r="AQ635" s="52"/>
      <c r="AR635" s="52"/>
      <c r="AT635" s="52"/>
      <c r="AU635" s="52"/>
      <c r="AV635" s="52"/>
      <c r="AW635" s="52"/>
      <c r="AX635" s="52"/>
      <c r="AY635" s="52"/>
      <c r="AZ635" s="52"/>
      <c r="BA635" s="52"/>
    </row>
    <row r="636" spans="1:53" ht="14.2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AB636" s="52"/>
      <c r="AC636" s="52"/>
      <c r="AD636" s="52"/>
      <c r="AE636" s="52"/>
      <c r="AM636" s="52"/>
      <c r="AN636" s="52"/>
      <c r="AO636" s="52"/>
      <c r="AP636" s="52"/>
      <c r="AQ636" s="52"/>
      <c r="AR636" s="52"/>
      <c r="AT636" s="52"/>
      <c r="AU636" s="52"/>
      <c r="AV636" s="52"/>
      <c r="AW636" s="52"/>
      <c r="AX636" s="52"/>
      <c r="AY636" s="52"/>
      <c r="AZ636" s="52"/>
      <c r="BA636" s="52"/>
    </row>
    <row r="637" spans="1:53" ht="14.2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AB637" s="52"/>
      <c r="AC637" s="52"/>
      <c r="AD637" s="52"/>
      <c r="AE637" s="52"/>
      <c r="AM637" s="52"/>
      <c r="AN637" s="52"/>
      <c r="AO637" s="52"/>
      <c r="AP637" s="52"/>
      <c r="AQ637" s="52"/>
      <c r="AR637" s="52"/>
      <c r="AT637" s="52"/>
      <c r="AU637" s="52"/>
      <c r="AV637" s="52"/>
      <c r="AW637" s="52"/>
      <c r="AX637" s="52"/>
      <c r="AY637" s="52"/>
      <c r="AZ637" s="52"/>
      <c r="BA637" s="52"/>
    </row>
    <row r="638" spans="1:53" ht="14.2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AB638" s="52"/>
      <c r="AC638" s="52"/>
      <c r="AD638" s="52"/>
      <c r="AE638" s="52"/>
      <c r="AM638" s="52"/>
      <c r="AN638" s="52"/>
      <c r="AO638" s="52"/>
      <c r="AP638" s="52"/>
      <c r="AQ638" s="52"/>
      <c r="AR638" s="52"/>
      <c r="AT638" s="52"/>
      <c r="AU638" s="52"/>
      <c r="AV638" s="52"/>
      <c r="AW638" s="52"/>
      <c r="AX638" s="52"/>
      <c r="AY638" s="52"/>
      <c r="AZ638" s="52"/>
      <c r="BA638" s="52"/>
    </row>
    <row r="639" spans="1:53" ht="14.2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AB639" s="52"/>
      <c r="AC639" s="52"/>
      <c r="AD639" s="52"/>
      <c r="AE639" s="52"/>
      <c r="AM639" s="52"/>
      <c r="AN639" s="52"/>
      <c r="AO639" s="52"/>
      <c r="AP639" s="52"/>
      <c r="AQ639" s="52"/>
      <c r="AR639" s="52"/>
      <c r="AT639" s="52"/>
      <c r="AU639" s="52"/>
      <c r="AV639" s="52"/>
      <c r="AW639" s="52"/>
      <c r="AX639" s="52"/>
      <c r="AY639" s="52"/>
      <c r="AZ639" s="52"/>
      <c r="BA639" s="52"/>
    </row>
    <row r="640" spans="1:53" ht="14.2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AB640" s="52"/>
      <c r="AC640" s="52"/>
      <c r="AD640" s="52"/>
      <c r="AE640" s="52"/>
      <c r="AM640" s="52"/>
      <c r="AN640" s="52"/>
      <c r="AO640" s="52"/>
      <c r="AP640" s="52"/>
      <c r="AQ640" s="52"/>
      <c r="AR640" s="52"/>
      <c r="AT640" s="52"/>
      <c r="AU640" s="52"/>
      <c r="AV640" s="52"/>
      <c r="AW640" s="52"/>
      <c r="AX640" s="52"/>
      <c r="AY640" s="52"/>
      <c r="AZ640" s="52"/>
      <c r="BA640" s="52"/>
    </row>
    <row r="641" spans="1:53" ht="14.2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AB641" s="52"/>
      <c r="AC641" s="52"/>
      <c r="AD641" s="52"/>
      <c r="AE641" s="52"/>
      <c r="AM641" s="52"/>
      <c r="AN641" s="52"/>
      <c r="AO641" s="52"/>
      <c r="AP641" s="52"/>
      <c r="AQ641" s="52"/>
      <c r="AR641" s="52"/>
      <c r="AT641" s="52"/>
      <c r="AU641" s="52"/>
      <c r="AV641" s="52"/>
      <c r="AW641" s="52"/>
      <c r="AX641" s="52"/>
      <c r="AY641" s="52"/>
      <c r="AZ641" s="52"/>
      <c r="BA641" s="52"/>
    </row>
    <row r="642" spans="1:53" ht="14.2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AB642" s="52"/>
      <c r="AC642" s="52"/>
      <c r="AD642" s="52"/>
      <c r="AE642" s="52"/>
      <c r="AM642" s="52"/>
      <c r="AN642" s="52"/>
      <c r="AO642" s="52"/>
      <c r="AP642" s="52"/>
      <c r="AQ642" s="52"/>
      <c r="AR642" s="52"/>
      <c r="AT642" s="52"/>
      <c r="AU642" s="52"/>
      <c r="AV642" s="52"/>
      <c r="AW642" s="52"/>
      <c r="AX642" s="52"/>
      <c r="AY642" s="52"/>
      <c r="AZ642" s="52"/>
      <c r="BA642" s="52"/>
    </row>
    <row r="643" spans="1:53" ht="14.2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AB643" s="52"/>
      <c r="AC643" s="52"/>
      <c r="AD643" s="52"/>
      <c r="AE643" s="52"/>
      <c r="AM643" s="52"/>
      <c r="AN643" s="52"/>
      <c r="AO643" s="52"/>
      <c r="AP643" s="52"/>
      <c r="AQ643" s="52"/>
      <c r="AR643" s="52"/>
      <c r="AT643" s="52"/>
      <c r="AU643" s="52"/>
      <c r="AV643" s="52"/>
      <c r="AW643" s="52"/>
      <c r="AX643" s="52"/>
      <c r="AY643" s="52"/>
      <c r="AZ643" s="52"/>
      <c r="BA643" s="52"/>
    </row>
    <row r="644" spans="1:53" ht="14.2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AB644" s="52"/>
      <c r="AC644" s="52"/>
      <c r="AD644" s="52"/>
      <c r="AE644" s="52"/>
      <c r="AM644" s="52"/>
      <c r="AN644" s="52"/>
      <c r="AO644" s="52"/>
      <c r="AP644" s="52"/>
      <c r="AQ644" s="52"/>
      <c r="AR644" s="52"/>
      <c r="AT644" s="52"/>
      <c r="AU644" s="52"/>
      <c r="AV644" s="52"/>
      <c r="AW644" s="52"/>
      <c r="AX644" s="52"/>
      <c r="AY644" s="52"/>
      <c r="AZ644" s="52"/>
      <c r="BA644" s="52"/>
    </row>
    <row r="645" spans="1:53" ht="14.2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AB645" s="52"/>
      <c r="AC645" s="52"/>
      <c r="AD645" s="52"/>
      <c r="AE645" s="52"/>
      <c r="AM645" s="52"/>
      <c r="AN645" s="52"/>
      <c r="AO645" s="52"/>
      <c r="AP645" s="52"/>
      <c r="AQ645" s="52"/>
      <c r="AR645" s="52"/>
      <c r="AT645" s="52"/>
      <c r="AU645" s="52"/>
      <c r="AV645" s="52"/>
      <c r="AW645" s="52"/>
      <c r="AX645" s="52"/>
      <c r="AY645" s="52"/>
      <c r="AZ645" s="52"/>
      <c r="BA645" s="52"/>
    </row>
    <row r="646" spans="1:53" ht="14.2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AB646" s="52"/>
      <c r="AC646" s="52"/>
      <c r="AD646" s="52"/>
      <c r="AE646" s="52"/>
      <c r="AM646" s="52"/>
      <c r="AN646" s="52"/>
      <c r="AO646" s="52"/>
      <c r="AP646" s="52"/>
      <c r="AQ646" s="52"/>
      <c r="AR646" s="52"/>
      <c r="AT646" s="52"/>
      <c r="AU646" s="52"/>
      <c r="AV646" s="52"/>
      <c r="AW646" s="52"/>
      <c r="AX646" s="52"/>
      <c r="AY646" s="52"/>
      <c r="AZ646" s="52"/>
      <c r="BA646" s="52"/>
    </row>
    <row r="647" spans="1:53" ht="14.2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AB647" s="52"/>
      <c r="AC647" s="52"/>
      <c r="AD647" s="52"/>
      <c r="AE647" s="52"/>
      <c r="AM647" s="52"/>
      <c r="AN647" s="52"/>
      <c r="AO647" s="52"/>
      <c r="AP647" s="52"/>
      <c r="AQ647" s="52"/>
      <c r="AR647" s="52"/>
      <c r="AT647" s="52"/>
      <c r="AU647" s="52"/>
      <c r="AV647" s="52"/>
      <c r="AW647" s="52"/>
      <c r="AX647" s="52"/>
      <c r="AY647" s="52"/>
      <c r="AZ647" s="52"/>
      <c r="BA647" s="52"/>
    </row>
    <row r="648" spans="1:53" ht="14.2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AB648" s="52"/>
      <c r="AC648" s="52"/>
      <c r="AD648" s="52"/>
      <c r="AE648" s="52"/>
      <c r="AM648" s="52"/>
      <c r="AN648" s="52"/>
      <c r="AO648" s="52"/>
      <c r="AP648" s="52"/>
      <c r="AQ648" s="52"/>
      <c r="AR648" s="52"/>
      <c r="AT648" s="52"/>
      <c r="AU648" s="52"/>
      <c r="AV648" s="52"/>
      <c r="AW648" s="52"/>
      <c r="AX648" s="52"/>
      <c r="AY648" s="52"/>
      <c r="AZ648" s="52"/>
      <c r="BA648" s="52"/>
    </row>
    <row r="649" spans="1:53" ht="14.2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AB649" s="52"/>
      <c r="AC649" s="52"/>
      <c r="AD649" s="52"/>
      <c r="AE649" s="52"/>
      <c r="AM649" s="52"/>
      <c r="AN649" s="52"/>
      <c r="AO649" s="52"/>
      <c r="AP649" s="52"/>
      <c r="AQ649" s="52"/>
      <c r="AR649" s="52"/>
      <c r="AT649" s="52"/>
      <c r="AU649" s="52"/>
      <c r="AV649" s="52"/>
      <c r="AW649" s="52"/>
      <c r="AX649" s="52"/>
      <c r="AY649" s="52"/>
      <c r="AZ649" s="52"/>
      <c r="BA649" s="52"/>
    </row>
    <row r="650" spans="1:53" ht="14.2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AB650" s="52"/>
      <c r="AC650" s="52"/>
      <c r="AD650" s="52"/>
      <c r="AE650" s="52"/>
      <c r="AM650" s="52"/>
      <c r="AN650" s="52"/>
      <c r="AO650" s="52"/>
      <c r="AP650" s="52"/>
      <c r="AQ650" s="52"/>
      <c r="AR650" s="52"/>
      <c r="AT650" s="52"/>
      <c r="AU650" s="52"/>
      <c r="AV650" s="52"/>
      <c r="AW650" s="52"/>
      <c r="AX650" s="52"/>
      <c r="AY650" s="52"/>
      <c r="AZ650" s="52"/>
      <c r="BA650" s="52"/>
    </row>
    <row r="651" spans="1:53" ht="14.2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AB651" s="52"/>
      <c r="AC651" s="52"/>
      <c r="AD651" s="52"/>
      <c r="AE651" s="52"/>
      <c r="AM651" s="52"/>
      <c r="AN651" s="52"/>
      <c r="AO651" s="52"/>
      <c r="AP651" s="52"/>
      <c r="AQ651" s="52"/>
      <c r="AR651" s="52"/>
      <c r="AT651" s="52"/>
      <c r="AU651" s="52"/>
      <c r="AV651" s="52"/>
      <c r="AW651" s="52"/>
      <c r="AX651" s="52"/>
      <c r="AY651" s="52"/>
      <c r="AZ651" s="52"/>
      <c r="BA651" s="52"/>
    </row>
    <row r="652" spans="1:53" ht="14.2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AB652" s="52"/>
      <c r="AC652" s="52"/>
      <c r="AD652" s="52"/>
      <c r="AE652" s="52"/>
      <c r="AM652" s="52"/>
      <c r="AN652" s="52"/>
      <c r="AO652" s="52"/>
      <c r="AP652" s="52"/>
      <c r="AQ652" s="52"/>
      <c r="AR652" s="52"/>
      <c r="AT652" s="52"/>
      <c r="AU652" s="52"/>
      <c r="AV652" s="52"/>
      <c r="AW652" s="52"/>
      <c r="AX652" s="52"/>
      <c r="AY652" s="52"/>
      <c r="AZ652" s="52"/>
      <c r="BA652" s="52"/>
    </row>
    <row r="653" spans="1:53" ht="14.2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AB653" s="52"/>
      <c r="AC653" s="52"/>
      <c r="AD653" s="52"/>
      <c r="AE653" s="52"/>
      <c r="AM653" s="52"/>
      <c r="AN653" s="52"/>
      <c r="AO653" s="52"/>
      <c r="AP653" s="52"/>
      <c r="AQ653" s="52"/>
      <c r="AR653" s="52"/>
      <c r="AT653" s="52"/>
      <c r="AU653" s="52"/>
      <c r="AV653" s="52"/>
      <c r="AW653" s="52"/>
      <c r="AX653" s="52"/>
      <c r="AY653" s="52"/>
      <c r="AZ653" s="52"/>
      <c r="BA653" s="52"/>
    </row>
    <row r="654" spans="1:53" ht="14.2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AB654" s="52"/>
      <c r="AC654" s="52"/>
      <c r="AD654" s="52"/>
      <c r="AE654" s="52"/>
      <c r="AM654" s="52"/>
      <c r="AN654" s="52"/>
      <c r="AO654" s="52"/>
      <c r="AP654" s="52"/>
      <c r="AQ654" s="52"/>
      <c r="AR654" s="52"/>
      <c r="AT654" s="52"/>
      <c r="AU654" s="52"/>
      <c r="AV654" s="52"/>
      <c r="AW654" s="52"/>
      <c r="AX654" s="52"/>
      <c r="AY654" s="52"/>
      <c r="AZ654" s="52"/>
      <c r="BA654" s="52"/>
    </row>
    <row r="655" spans="1:53" ht="14.2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AB655" s="52"/>
      <c r="AC655" s="52"/>
      <c r="AD655" s="52"/>
      <c r="AE655" s="52"/>
      <c r="AM655" s="52"/>
      <c r="AN655" s="52"/>
      <c r="AO655" s="52"/>
      <c r="AP655" s="52"/>
      <c r="AQ655" s="52"/>
      <c r="AR655" s="52"/>
      <c r="AT655" s="52"/>
      <c r="AU655" s="52"/>
      <c r="AV655" s="52"/>
      <c r="AW655" s="52"/>
      <c r="AX655" s="52"/>
      <c r="AY655" s="52"/>
      <c r="AZ655" s="52"/>
      <c r="BA655" s="52"/>
    </row>
    <row r="656" spans="1:53" ht="14.2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AB656" s="52"/>
      <c r="AC656" s="52"/>
      <c r="AD656" s="52"/>
      <c r="AE656" s="52"/>
      <c r="AM656" s="52"/>
      <c r="AN656" s="52"/>
      <c r="AO656" s="52"/>
      <c r="AP656" s="52"/>
      <c r="AQ656" s="52"/>
      <c r="AR656" s="52"/>
      <c r="AT656" s="52"/>
      <c r="AU656" s="52"/>
      <c r="AV656" s="52"/>
      <c r="AW656" s="52"/>
      <c r="AX656" s="52"/>
      <c r="AY656" s="52"/>
      <c r="AZ656" s="52"/>
      <c r="BA656" s="52"/>
    </row>
    <row r="657" spans="1:53" ht="14.2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AB657" s="52"/>
      <c r="AC657" s="52"/>
      <c r="AD657" s="52"/>
      <c r="AE657" s="52"/>
      <c r="AM657" s="52"/>
      <c r="AN657" s="52"/>
      <c r="AO657" s="52"/>
      <c r="AP657" s="52"/>
      <c r="AQ657" s="52"/>
      <c r="AR657" s="52"/>
      <c r="AT657" s="52"/>
      <c r="AU657" s="52"/>
      <c r="AV657" s="52"/>
      <c r="AW657" s="52"/>
      <c r="AX657" s="52"/>
      <c r="AY657" s="52"/>
      <c r="AZ657" s="52"/>
      <c r="BA657" s="52"/>
    </row>
    <row r="658" spans="1:53" ht="14.2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AB658" s="52"/>
      <c r="AC658" s="52"/>
      <c r="AD658" s="52"/>
      <c r="AE658" s="52"/>
      <c r="AM658" s="52"/>
      <c r="AN658" s="52"/>
      <c r="AO658" s="52"/>
      <c r="AP658" s="52"/>
      <c r="AQ658" s="52"/>
      <c r="AR658" s="52"/>
      <c r="AT658" s="52"/>
      <c r="AU658" s="52"/>
      <c r="AV658" s="52"/>
      <c r="AW658" s="52"/>
      <c r="AX658" s="52"/>
      <c r="AY658" s="52"/>
      <c r="AZ658" s="52"/>
      <c r="BA658" s="52"/>
    </row>
    <row r="659" spans="1:53" ht="14.2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AB659" s="52"/>
      <c r="AC659" s="52"/>
      <c r="AD659" s="52"/>
      <c r="AE659" s="52"/>
      <c r="AM659" s="52"/>
      <c r="AN659" s="52"/>
      <c r="AO659" s="52"/>
      <c r="AP659" s="52"/>
      <c r="AQ659" s="52"/>
      <c r="AR659" s="52"/>
      <c r="AT659" s="52"/>
      <c r="AU659" s="52"/>
      <c r="AV659" s="52"/>
      <c r="AW659" s="52"/>
      <c r="AX659" s="52"/>
      <c r="AY659" s="52"/>
      <c r="AZ659" s="52"/>
      <c r="BA659" s="52"/>
    </row>
    <row r="660" spans="1:53" ht="14.2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AB660" s="52"/>
      <c r="AC660" s="52"/>
      <c r="AD660" s="52"/>
      <c r="AE660" s="52"/>
      <c r="AM660" s="52"/>
      <c r="AN660" s="52"/>
      <c r="AO660" s="52"/>
      <c r="AP660" s="52"/>
      <c r="AQ660" s="52"/>
      <c r="AR660" s="52"/>
      <c r="AT660" s="52"/>
      <c r="AU660" s="52"/>
      <c r="AV660" s="52"/>
      <c r="AW660" s="52"/>
      <c r="AX660" s="52"/>
      <c r="AY660" s="52"/>
      <c r="AZ660" s="52"/>
      <c r="BA660" s="52"/>
    </row>
    <row r="661" spans="1:53" ht="14.2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AB661" s="52"/>
      <c r="AC661" s="52"/>
      <c r="AD661" s="52"/>
      <c r="AE661" s="52"/>
      <c r="AM661" s="52"/>
      <c r="AN661" s="52"/>
      <c r="AO661" s="52"/>
      <c r="AP661" s="52"/>
      <c r="AQ661" s="52"/>
      <c r="AR661" s="52"/>
      <c r="AT661" s="52"/>
      <c r="AU661" s="52"/>
      <c r="AV661" s="52"/>
      <c r="AW661" s="52"/>
      <c r="AX661" s="52"/>
      <c r="AY661" s="52"/>
      <c r="AZ661" s="52"/>
      <c r="BA661" s="52"/>
    </row>
    <row r="662" spans="1:53" ht="14.2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AB662" s="52"/>
      <c r="AC662" s="52"/>
      <c r="AD662" s="52"/>
      <c r="AE662" s="52"/>
      <c r="AM662" s="52"/>
      <c r="AN662" s="52"/>
      <c r="AO662" s="52"/>
      <c r="AP662" s="52"/>
      <c r="AQ662" s="52"/>
      <c r="AR662" s="52"/>
      <c r="AT662" s="52"/>
      <c r="AU662" s="52"/>
      <c r="AV662" s="52"/>
      <c r="AW662" s="52"/>
      <c r="AX662" s="52"/>
      <c r="AY662" s="52"/>
      <c r="AZ662" s="52"/>
      <c r="BA662" s="52"/>
    </row>
    <row r="663" spans="1:53" ht="14.2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AB663" s="52"/>
      <c r="AC663" s="52"/>
      <c r="AD663" s="52"/>
      <c r="AE663" s="52"/>
      <c r="AM663" s="52"/>
      <c r="AN663" s="52"/>
      <c r="AO663" s="52"/>
      <c r="AP663" s="52"/>
      <c r="AQ663" s="52"/>
      <c r="AR663" s="52"/>
      <c r="AT663" s="52"/>
      <c r="AU663" s="52"/>
      <c r="AV663" s="52"/>
      <c r="AW663" s="52"/>
      <c r="AX663" s="52"/>
      <c r="AY663" s="52"/>
      <c r="AZ663" s="52"/>
      <c r="BA663" s="52"/>
    </row>
    <row r="664" spans="1:53" ht="14.2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AB664" s="52"/>
      <c r="AC664" s="52"/>
      <c r="AD664" s="52"/>
      <c r="AE664" s="52"/>
      <c r="AM664" s="52"/>
      <c r="AN664" s="52"/>
      <c r="AO664" s="52"/>
      <c r="AP664" s="52"/>
      <c r="AQ664" s="52"/>
      <c r="AR664" s="52"/>
      <c r="AT664" s="52"/>
      <c r="AU664" s="52"/>
      <c r="AV664" s="52"/>
      <c r="AW664" s="52"/>
      <c r="AX664" s="52"/>
      <c r="AY664" s="52"/>
      <c r="AZ664" s="52"/>
      <c r="BA664" s="52"/>
    </row>
    <row r="665" spans="1:53" ht="14.2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AB665" s="52"/>
      <c r="AC665" s="52"/>
      <c r="AD665" s="52"/>
      <c r="AE665" s="52"/>
      <c r="AM665" s="52"/>
      <c r="AN665" s="52"/>
      <c r="AO665" s="52"/>
      <c r="AP665" s="52"/>
      <c r="AQ665" s="52"/>
      <c r="AR665" s="52"/>
      <c r="AT665" s="52"/>
      <c r="AU665" s="52"/>
      <c r="AV665" s="52"/>
      <c r="AW665" s="52"/>
      <c r="AX665" s="52"/>
      <c r="AY665" s="52"/>
      <c r="AZ665" s="52"/>
      <c r="BA665" s="52"/>
    </row>
    <row r="666" spans="1:53" ht="14.2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AB666" s="52"/>
      <c r="AC666" s="52"/>
      <c r="AD666" s="52"/>
      <c r="AE666" s="52"/>
      <c r="AM666" s="52"/>
      <c r="AN666" s="52"/>
      <c r="AO666" s="52"/>
      <c r="AP666" s="52"/>
      <c r="AQ666" s="52"/>
      <c r="AR666" s="52"/>
      <c r="AT666" s="52"/>
      <c r="AU666" s="52"/>
      <c r="AV666" s="52"/>
      <c r="AW666" s="52"/>
      <c r="AX666" s="52"/>
      <c r="AY666" s="52"/>
      <c r="AZ666" s="52"/>
      <c r="BA666" s="52"/>
    </row>
    <row r="667" spans="1:53" ht="14.2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AB667" s="52"/>
      <c r="AC667" s="52"/>
      <c r="AD667" s="52"/>
      <c r="AE667" s="52"/>
      <c r="AM667" s="52"/>
      <c r="AN667" s="52"/>
      <c r="AO667" s="52"/>
      <c r="AP667" s="52"/>
      <c r="AQ667" s="52"/>
      <c r="AR667" s="52"/>
      <c r="AT667" s="52"/>
      <c r="AU667" s="52"/>
      <c r="AV667" s="52"/>
      <c r="AW667" s="52"/>
      <c r="AX667" s="52"/>
      <c r="AY667" s="52"/>
      <c r="AZ667" s="52"/>
      <c r="BA667" s="52"/>
    </row>
    <row r="668" spans="1:53" ht="14.2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AB668" s="52"/>
      <c r="AC668" s="52"/>
      <c r="AD668" s="52"/>
      <c r="AE668" s="52"/>
      <c r="AM668" s="52"/>
      <c r="AN668" s="52"/>
      <c r="AO668" s="52"/>
      <c r="AP668" s="52"/>
      <c r="AQ668" s="52"/>
      <c r="AR668" s="52"/>
      <c r="AT668" s="52"/>
      <c r="AU668" s="52"/>
      <c r="AV668" s="52"/>
      <c r="AW668" s="52"/>
      <c r="AX668" s="52"/>
      <c r="AY668" s="52"/>
      <c r="AZ668" s="52"/>
      <c r="BA668" s="52"/>
    </row>
    <row r="669" spans="1:53" ht="14.2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AB669" s="52"/>
      <c r="AC669" s="52"/>
      <c r="AD669" s="52"/>
      <c r="AE669" s="52"/>
      <c r="AM669" s="52"/>
      <c r="AN669" s="52"/>
      <c r="AO669" s="52"/>
      <c r="AP669" s="52"/>
      <c r="AQ669" s="52"/>
      <c r="AR669" s="52"/>
      <c r="AT669" s="52"/>
      <c r="AU669" s="52"/>
      <c r="AV669" s="52"/>
      <c r="AW669" s="52"/>
      <c r="AX669" s="52"/>
      <c r="AY669" s="52"/>
      <c r="AZ669" s="52"/>
      <c r="BA669" s="52"/>
    </row>
    <row r="670" spans="1:53" ht="14.2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AB670" s="52"/>
      <c r="AC670" s="52"/>
      <c r="AD670" s="52"/>
      <c r="AE670" s="52"/>
      <c r="AM670" s="52"/>
      <c r="AN670" s="52"/>
      <c r="AO670" s="52"/>
      <c r="AP670" s="52"/>
      <c r="AQ670" s="52"/>
      <c r="AR670" s="52"/>
      <c r="AT670" s="52"/>
      <c r="AU670" s="52"/>
      <c r="AV670" s="52"/>
      <c r="AW670" s="52"/>
      <c r="AX670" s="52"/>
      <c r="AY670" s="52"/>
      <c r="AZ670" s="52"/>
      <c r="BA670" s="52"/>
    </row>
    <row r="671" spans="1:53" ht="14.2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AB671" s="52"/>
      <c r="AC671" s="52"/>
      <c r="AD671" s="52"/>
      <c r="AE671" s="52"/>
      <c r="AM671" s="52"/>
      <c r="AN671" s="52"/>
      <c r="AO671" s="52"/>
      <c r="AP671" s="52"/>
      <c r="AQ671" s="52"/>
      <c r="AR671" s="52"/>
      <c r="AT671" s="52"/>
      <c r="AU671" s="52"/>
      <c r="AV671" s="52"/>
      <c r="AW671" s="52"/>
      <c r="AX671" s="52"/>
      <c r="AY671" s="52"/>
      <c r="AZ671" s="52"/>
      <c r="BA671" s="52"/>
    </row>
    <row r="672" spans="1:53" ht="14.2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AB672" s="52"/>
      <c r="AC672" s="52"/>
      <c r="AD672" s="52"/>
      <c r="AE672" s="52"/>
      <c r="AM672" s="52"/>
      <c r="AN672" s="52"/>
      <c r="AO672" s="52"/>
      <c r="AP672" s="52"/>
      <c r="AQ672" s="52"/>
      <c r="AR672" s="52"/>
      <c r="AT672" s="52"/>
      <c r="AU672" s="52"/>
      <c r="AV672" s="52"/>
      <c r="AW672" s="52"/>
      <c r="AX672" s="52"/>
      <c r="AY672" s="52"/>
      <c r="AZ672" s="52"/>
      <c r="BA672" s="52"/>
    </row>
    <row r="673" spans="1:53" ht="14.2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AB673" s="52"/>
      <c r="AC673" s="52"/>
      <c r="AD673" s="52"/>
      <c r="AE673" s="52"/>
      <c r="AM673" s="52"/>
      <c r="AN673" s="52"/>
      <c r="AO673" s="52"/>
      <c r="AP673" s="52"/>
      <c r="AQ673" s="52"/>
      <c r="AR673" s="52"/>
      <c r="AT673" s="52"/>
      <c r="AU673" s="52"/>
      <c r="AV673" s="52"/>
      <c r="AW673" s="52"/>
      <c r="AX673" s="52"/>
      <c r="AY673" s="52"/>
      <c r="AZ673" s="52"/>
      <c r="BA673" s="52"/>
    </row>
    <row r="674" spans="1:53" ht="14.2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AB674" s="52"/>
      <c r="AC674" s="52"/>
      <c r="AD674" s="52"/>
      <c r="AE674" s="52"/>
      <c r="AM674" s="52"/>
      <c r="AN674" s="52"/>
      <c r="AO674" s="52"/>
      <c r="AP674" s="52"/>
      <c r="AQ674" s="52"/>
      <c r="AR674" s="52"/>
      <c r="AT674" s="52"/>
      <c r="AU674" s="52"/>
      <c r="AV674" s="52"/>
      <c r="AW674" s="52"/>
      <c r="AX674" s="52"/>
      <c r="AY674" s="52"/>
      <c r="AZ674" s="52"/>
      <c r="BA674" s="52"/>
    </row>
    <row r="675" spans="1:53" ht="14.2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AB675" s="52"/>
      <c r="AC675" s="52"/>
      <c r="AD675" s="52"/>
      <c r="AE675" s="52"/>
      <c r="AM675" s="52"/>
      <c r="AN675" s="52"/>
      <c r="AO675" s="52"/>
      <c r="AP675" s="52"/>
      <c r="AQ675" s="52"/>
      <c r="AR675" s="52"/>
      <c r="AT675" s="52"/>
      <c r="AU675" s="52"/>
      <c r="AV675" s="52"/>
      <c r="AW675" s="52"/>
      <c r="AX675" s="52"/>
      <c r="AY675" s="52"/>
      <c r="AZ675" s="52"/>
      <c r="BA675" s="52"/>
    </row>
    <row r="676" spans="1:53" ht="14.2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AB676" s="52"/>
      <c r="AC676" s="52"/>
      <c r="AD676" s="52"/>
      <c r="AE676" s="52"/>
      <c r="AM676" s="52"/>
      <c r="AN676" s="52"/>
      <c r="AO676" s="52"/>
      <c r="AP676" s="52"/>
      <c r="AQ676" s="52"/>
      <c r="AR676" s="52"/>
      <c r="AT676" s="52"/>
      <c r="AU676" s="52"/>
      <c r="AV676" s="52"/>
      <c r="AW676" s="52"/>
      <c r="AX676" s="52"/>
      <c r="AY676" s="52"/>
      <c r="AZ676" s="52"/>
      <c r="BA676" s="52"/>
    </row>
    <row r="677" spans="1:53" ht="14.2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AB677" s="52"/>
      <c r="AC677" s="52"/>
      <c r="AD677" s="52"/>
      <c r="AE677" s="52"/>
      <c r="AM677" s="52"/>
      <c r="AN677" s="52"/>
      <c r="AO677" s="52"/>
      <c r="AP677" s="52"/>
      <c r="AQ677" s="52"/>
      <c r="AR677" s="52"/>
      <c r="AT677" s="52"/>
      <c r="AU677" s="52"/>
      <c r="AV677" s="52"/>
      <c r="AW677" s="52"/>
      <c r="AX677" s="52"/>
      <c r="AY677" s="52"/>
      <c r="AZ677" s="52"/>
      <c r="BA677" s="52"/>
    </row>
    <row r="678" spans="1:53" ht="14.2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AB678" s="52"/>
      <c r="AC678" s="52"/>
      <c r="AD678" s="52"/>
      <c r="AE678" s="52"/>
      <c r="AM678" s="52"/>
      <c r="AN678" s="52"/>
      <c r="AO678" s="52"/>
      <c r="AP678" s="52"/>
      <c r="AQ678" s="52"/>
      <c r="AR678" s="52"/>
      <c r="AT678" s="52"/>
      <c r="AU678" s="52"/>
      <c r="AV678" s="52"/>
      <c r="AW678" s="52"/>
      <c r="AX678" s="52"/>
      <c r="AY678" s="52"/>
      <c r="AZ678" s="52"/>
      <c r="BA678" s="52"/>
    </row>
    <row r="679" spans="1:53" ht="14.2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AB679" s="52"/>
      <c r="AC679" s="52"/>
      <c r="AD679" s="52"/>
      <c r="AE679" s="52"/>
      <c r="AM679" s="52"/>
      <c r="AN679" s="52"/>
      <c r="AO679" s="52"/>
      <c r="AP679" s="52"/>
      <c r="AQ679" s="52"/>
      <c r="AR679" s="52"/>
      <c r="AT679" s="52"/>
      <c r="AU679" s="52"/>
      <c r="AV679" s="52"/>
      <c r="AW679" s="52"/>
      <c r="AX679" s="52"/>
      <c r="AY679" s="52"/>
      <c r="AZ679" s="52"/>
      <c r="BA679" s="52"/>
    </row>
    <row r="680" spans="1:53" ht="14.2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AB680" s="52"/>
      <c r="AC680" s="52"/>
      <c r="AD680" s="52"/>
      <c r="AE680" s="52"/>
      <c r="AM680" s="52"/>
      <c r="AN680" s="52"/>
      <c r="AO680" s="52"/>
      <c r="AP680" s="52"/>
      <c r="AQ680" s="52"/>
      <c r="AR680" s="52"/>
      <c r="AT680" s="52"/>
      <c r="AU680" s="52"/>
      <c r="AV680" s="52"/>
      <c r="AW680" s="52"/>
      <c r="AX680" s="52"/>
      <c r="AY680" s="52"/>
      <c r="AZ680" s="52"/>
      <c r="BA680" s="52"/>
    </row>
    <row r="681" spans="1:53" ht="14.2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AB681" s="52"/>
      <c r="AC681" s="52"/>
      <c r="AD681" s="52"/>
      <c r="AE681" s="52"/>
      <c r="AM681" s="52"/>
      <c r="AN681" s="52"/>
      <c r="AO681" s="52"/>
      <c r="AP681" s="52"/>
      <c r="AQ681" s="52"/>
      <c r="AR681" s="52"/>
      <c r="AT681" s="52"/>
      <c r="AU681" s="52"/>
      <c r="AV681" s="52"/>
      <c r="AW681" s="52"/>
      <c r="AX681" s="52"/>
      <c r="AY681" s="52"/>
      <c r="AZ681" s="52"/>
      <c r="BA681" s="52"/>
    </row>
    <row r="682" spans="1:53" ht="14.2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AB682" s="52"/>
      <c r="AC682" s="52"/>
      <c r="AD682" s="52"/>
      <c r="AE682" s="52"/>
      <c r="AM682" s="52"/>
      <c r="AN682" s="52"/>
      <c r="AO682" s="52"/>
      <c r="AP682" s="52"/>
      <c r="AQ682" s="52"/>
      <c r="AR682" s="52"/>
      <c r="AT682" s="52"/>
      <c r="AU682" s="52"/>
      <c r="AV682" s="52"/>
      <c r="AW682" s="52"/>
      <c r="AX682" s="52"/>
      <c r="AY682" s="52"/>
      <c r="AZ682" s="52"/>
      <c r="BA682" s="52"/>
    </row>
    <row r="683" spans="1:53" ht="14.2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AB683" s="52"/>
      <c r="AC683" s="52"/>
      <c r="AD683" s="52"/>
      <c r="AE683" s="52"/>
      <c r="AM683" s="52"/>
      <c r="AN683" s="52"/>
      <c r="AO683" s="52"/>
      <c r="AP683" s="52"/>
      <c r="AQ683" s="52"/>
      <c r="AR683" s="52"/>
      <c r="AT683" s="52"/>
      <c r="AU683" s="52"/>
      <c r="AV683" s="52"/>
      <c r="AW683" s="52"/>
      <c r="AX683" s="52"/>
      <c r="AY683" s="52"/>
      <c r="AZ683" s="52"/>
      <c r="BA683" s="52"/>
    </row>
    <row r="684" spans="1:53" ht="14.2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AB684" s="52"/>
      <c r="AC684" s="52"/>
      <c r="AD684" s="52"/>
      <c r="AE684" s="52"/>
      <c r="AM684" s="52"/>
      <c r="AN684" s="52"/>
      <c r="AO684" s="52"/>
      <c r="AP684" s="52"/>
      <c r="AQ684" s="52"/>
      <c r="AR684" s="52"/>
      <c r="AT684" s="52"/>
      <c r="AU684" s="52"/>
      <c r="AV684" s="52"/>
      <c r="AW684" s="52"/>
      <c r="AX684" s="52"/>
      <c r="AY684" s="52"/>
      <c r="AZ684" s="52"/>
      <c r="BA684" s="52"/>
    </row>
    <row r="685" spans="1:53" ht="14.2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AB685" s="52"/>
      <c r="AC685" s="52"/>
      <c r="AD685" s="52"/>
      <c r="AE685" s="52"/>
      <c r="AM685" s="52"/>
      <c r="AN685" s="52"/>
      <c r="AO685" s="52"/>
      <c r="AP685" s="52"/>
      <c r="AQ685" s="52"/>
      <c r="AR685" s="52"/>
      <c r="AT685" s="52"/>
      <c r="AU685" s="52"/>
      <c r="AV685" s="52"/>
      <c r="AW685" s="52"/>
      <c r="AX685" s="52"/>
      <c r="AY685" s="52"/>
      <c r="AZ685" s="52"/>
      <c r="BA685" s="52"/>
    </row>
    <row r="686" spans="1:53" ht="14.2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AB686" s="52"/>
      <c r="AC686" s="52"/>
      <c r="AD686" s="52"/>
      <c r="AE686" s="52"/>
      <c r="AM686" s="52"/>
      <c r="AN686" s="52"/>
      <c r="AO686" s="52"/>
      <c r="AP686" s="52"/>
      <c r="AQ686" s="52"/>
      <c r="AR686" s="52"/>
      <c r="AT686" s="52"/>
      <c r="AU686" s="52"/>
      <c r="AV686" s="52"/>
      <c r="AW686" s="52"/>
      <c r="AX686" s="52"/>
      <c r="AY686" s="52"/>
      <c r="AZ686" s="52"/>
      <c r="BA686" s="52"/>
    </row>
    <row r="687" spans="1:53" ht="14.2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AB687" s="52"/>
      <c r="AC687" s="52"/>
      <c r="AD687" s="52"/>
      <c r="AE687" s="52"/>
      <c r="AM687" s="52"/>
      <c r="AN687" s="52"/>
      <c r="AO687" s="52"/>
      <c r="AP687" s="52"/>
      <c r="AQ687" s="52"/>
      <c r="AR687" s="52"/>
      <c r="AT687" s="52"/>
      <c r="AU687" s="52"/>
      <c r="AV687" s="52"/>
      <c r="AW687" s="52"/>
      <c r="AX687" s="52"/>
      <c r="AY687" s="52"/>
      <c r="AZ687" s="52"/>
      <c r="BA687" s="52"/>
    </row>
    <row r="688" spans="1:53" ht="14.2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AB688" s="52"/>
      <c r="AC688" s="52"/>
      <c r="AD688" s="52"/>
      <c r="AE688" s="52"/>
      <c r="AM688" s="52"/>
      <c r="AN688" s="52"/>
      <c r="AO688" s="52"/>
      <c r="AP688" s="52"/>
      <c r="AQ688" s="52"/>
      <c r="AR688" s="52"/>
      <c r="AT688" s="52"/>
      <c r="AU688" s="52"/>
      <c r="AV688" s="52"/>
      <c r="AW688" s="52"/>
      <c r="AX688" s="52"/>
      <c r="AY688" s="52"/>
      <c r="AZ688" s="52"/>
      <c r="BA688" s="52"/>
    </row>
    <row r="689" spans="1:53" ht="14.2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AB689" s="52"/>
      <c r="AC689" s="52"/>
      <c r="AD689" s="52"/>
      <c r="AE689" s="52"/>
      <c r="AM689" s="52"/>
      <c r="AN689" s="52"/>
      <c r="AO689" s="52"/>
      <c r="AP689" s="52"/>
      <c r="AQ689" s="52"/>
      <c r="AR689" s="52"/>
      <c r="AT689" s="52"/>
      <c r="AU689" s="52"/>
      <c r="AV689" s="52"/>
      <c r="AW689" s="52"/>
      <c r="AX689" s="52"/>
      <c r="AY689" s="52"/>
      <c r="AZ689" s="52"/>
      <c r="BA689" s="52"/>
    </row>
    <row r="690" spans="1:53" ht="14.2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AB690" s="52"/>
      <c r="AC690" s="52"/>
      <c r="AD690" s="52"/>
      <c r="AE690" s="52"/>
      <c r="AM690" s="52"/>
      <c r="AN690" s="52"/>
      <c r="AO690" s="52"/>
      <c r="AP690" s="52"/>
      <c r="AQ690" s="52"/>
      <c r="AR690" s="52"/>
      <c r="AT690" s="52"/>
      <c r="AU690" s="52"/>
      <c r="AV690" s="52"/>
      <c r="AW690" s="52"/>
      <c r="AX690" s="52"/>
      <c r="AY690" s="52"/>
      <c r="AZ690" s="52"/>
      <c r="BA690" s="52"/>
    </row>
    <row r="691" spans="1:53" ht="14.2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AB691" s="52"/>
      <c r="AC691" s="52"/>
      <c r="AD691" s="52"/>
      <c r="AE691" s="52"/>
      <c r="AM691" s="52"/>
      <c r="AN691" s="52"/>
      <c r="AO691" s="52"/>
      <c r="AP691" s="52"/>
      <c r="AQ691" s="52"/>
      <c r="AR691" s="52"/>
      <c r="AT691" s="52"/>
      <c r="AU691" s="52"/>
      <c r="AV691" s="52"/>
      <c r="AW691" s="52"/>
      <c r="AX691" s="52"/>
      <c r="AY691" s="52"/>
      <c r="AZ691" s="52"/>
      <c r="BA691" s="52"/>
    </row>
    <row r="692" spans="1:53" ht="14.2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AB692" s="52"/>
      <c r="AC692" s="52"/>
      <c r="AD692" s="52"/>
      <c r="AE692" s="52"/>
      <c r="AM692" s="52"/>
      <c r="AN692" s="52"/>
      <c r="AO692" s="52"/>
      <c r="AP692" s="52"/>
      <c r="AQ692" s="52"/>
      <c r="AR692" s="52"/>
      <c r="AT692" s="52"/>
      <c r="AU692" s="52"/>
      <c r="AV692" s="52"/>
      <c r="AW692" s="52"/>
      <c r="AX692" s="52"/>
      <c r="AY692" s="52"/>
      <c r="AZ692" s="52"/>
      <c r="BA692" s="52"/>
    </row>
    <row r="693" spans="1:53" ht="14.2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AB693" s="52"/>
      <c r="AC693" s="52"/>
      <c r="AD693" s="52"/>
      <c r="AE693" s="52"/>
      <c r="AM693" s="52"/>
      <c r="AN693" s="52"/>
      <c r="AO693" s="52"/>
      <c r="AP693" s="52"/>
      <c r="AQ693" s="52"/>
      <c r="AR693" s="52"/>
      <c r="AT693" s="52"/>
      <c r="AU693" s="52"/>
      <c r="AV693" s="52"/>
      <c r="AW693" s="52"/>
      <c r="AX693" s="52"/>
      <c r="AY693" s="52"/>
      <c r="AZ693" s="52"/>
      <c r="BA693" s="52"/>
    </row>
    <row r="694" spans="1:53" ht="14.2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AB694" s="52"/>
      <c r="AC694" s="52"/>
      <c r="AD694" s="52"/>
      <c r="AE694" s="52"/>
      <c r="AM694" s="52"/>
      <c r="AN694" s="52"/>
      <c r="AO694" s="52"/>
      <c r="AP694" s="52"/>
      <c r="AQ694" s="52"/>
      <c r="AR694" s="52"/>
      <c r="AT694" s="52"/>
      <c r="AU694" s="52"/>
      <c r="AV694" s="52"/>
      <c r="AW694" s="52"/>
      <c r="AX694" s="52"/>
      <c r="AY694" s="52"/>
      <c r="AZ694" s="52"/>
      <c r="BA694" s="52"/>
    </row>
    <row r="695" spans="1:53" ht="14.2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AB695" s="52"/>
      <c r="AC695" s="52"/>
      <c r="AD695" s="52"/>
      <c r="AE695" s="52"/>
      <c r="AM695" s="52"/>
      <c r="AN695" s="52"/>
      <c r="AO695" s="52"/>
      <c r="AP695" s="52"/>
      <c r="AQ695" s="52"/>
      <c r="AR695" s="52"/>
      <c r="AT695" s="52"/>
      <c r="AU695" s="52"/>
      <c r="AV695" s="52"/>
      <c r="AW695" s="52"/>
      <c r="AX695" s="52"/>
      <c r="AY695" s="52"/>
      <c r="AZ695" s="52"/>
      <c r="BA695" s="52"/>
    </row>
    <row r="696" spans="1:53" ht="14.2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AB696" s="52"/>
      <c r="AC696" s="52"/>
      <c r="AD696" s="52"/>
      <c r="AE696" s="52"/>
      <c r="AM696" s="52"/>
      <c r="AN696" s="52"/>
      <c r="AO696" s="52"/>
      <c r="AP696" s="52"/>
      <c r="AQ696" s="52"/>
      <c r="AR696" s="52"/>
      <c r="AT696" s="52"/>
      <c r="AU696" s="52"/>
      <c r="AV696" s="52"/>
      <c r="AW696" s="52"/>
      <c r="AX696" s="52"/>
      <c r="AY696" s="52"/>
      <c r="AZ696" s="52"/>
      <c r="BA696" s="52"/>
    </row>
    <row r="697" spans="1:53" ht="14.2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AB697" s="52"/>
      <c r="AC697" s="52"/>
      <c r="AD697" s="52"/>
      <c r="AE697" s="52"/>
      <c r="AM697" s="52"/>
      <c r="AN697" s="52"/>
      <c r="AO697" s="52"/>
      <c r="AP697" s="52"/>
      <c r="AQ697" s="52"/>
      <c r="AR697" s="52"/>
      <c r="AT697" s="52"/>
      <c r="AU697" s="52"/>
      <c r="AV697" s="52"/>
      <c r="AW697" s="52"/>
      <c r="AX697" s="52"/>
      <c r="AY697" s="52"/>
      <c r="AZ697" s="52"/>
      <c r="BA697" s="52"/>
    </row>
    <row r="698" spans="1:53" ht="14.2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AB698" s="52"/>
      <c r="AC698" s="52"/>
      <c r="AD698" s="52"/>
      <c r="AE698" s="52"/>
      <c r="AM698" s="52"/>
      <c r="AN698" s="52"/>
      <c r="AO698" s="52"/>
      <c r="AP698" s="52"/>
      <c r="AQ698" s="52"/>
      <c r="AR698" s="52"/>
      <c r="AT698" s="52"/>
      <c r="AU698" s="52"/>
      <c r="AV698" s="52"/>
      <c r="AW698" s="52"/>
      <c r="AX698" s="52"/>
      <c r="AY698" s="52"/>
      <c r="AZ698" s="52"/>
      <c r="BA698" s="52"/>
    </row>
    <row r="699" spans="1:53" ht="14.2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AB699" s="52"/>
      <c r="AC699" s="52"/>
      <c r="AD699" s="52"/>
      <c r="AE699" s="52"/>
      <c r="AM699" s="52"/>
      <c r="AN699" s="52"/>
      <c r="AO699" s="52"/>
      <c r="AP699" s="52"/>
      <c r="AQ699" s="52"/>
      <c r="AR699" s="52"/>
      <c r="AT699" s="52"/>
      <c r="AU699" s="52"/>
      <c r="AV699" s="52"/>
      <c r="AW699" s="52"/>
      <c r="AX699" s="52"/>
      <c r="AY699" s="52"/>
      <c r="AZ699" s="52"/>
      <c r="BA699" s="52"/>
    </row>
    <row r="700" spans="1:53" ht="14.2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AB700" s="52"/>
      <c r="AC700" s="52"/>
      <c r="AD700" s="52"/>
      <c r="AE700" s="52"/>
      <c r="AM700" s="52"/>
      <c r="AN700" s="52"/>
      <c r="AO700" s="52"/>
      <c r="AP700" s="52"/>
      <c r="AQ700" s="52"/>
      <c r="AR700" s="52"/>
      <c r="AT700" s="52"/>
      <c r="AU700" s="52"/>
      <c r="AV700" s="52"/>
      <c r="AW700" s="52"/>
      <c r="AX700" s="52"/>
      <c r="AY700" s="52"/>
      <c r="AZ700" s="52"/>
      <c r="BA700" s="52"/>
    </row>
    <row r="701" spans="1:53" ht="14.2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AB701" s="52"/>
      <c r="AC701" s="52"/>
      <c r="AD701" s="52"/>
      <c r="AE701" s="52"/>
      <c r="AM701" s="52"/>
      <c r="AN701" s="52"/>
      <c r="AO701" s="52"/>
      <c r="AP701" s="52"/>
      <c r="AQ701" s="52"/>
      <c r="AR701" s="52"/>
      <c r="AT701" s="52"/>
      <c r="AU701" s="52"/>
      <c r="AV701" s="52"/>
      <c r="AW701" s="52"/>
      <c r="AX701" s="52"/>
      <c r="AY701" s="52"/>
      <c r="AZ701" s="52"/>
      <c r="BA701" s="52"/>
    </row>
    <row r="702" spans="1:53" ht="14.2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AB702" s="52"/>
      <c r="AC702" s="52"/>
      <c r="AD702" s="52"/>
      <c r="AE702" s="52"/>
      <c r="AM702" s="52"/>
      <c r="AN702" s="52"/>
      <c r="AO702" s="52"/>
      <c r="AP702" s="52"/>
      <c r="AQ702" s="52"/>
      <c r="AR702" s="52"/>
      <c r="AT702" s="52"/>
      <c r="AU702" s="52"/>
      <c r="AV702" s="52"/>
      <c r="AW702" s="52"/>
      <c r="AX702" s="52"/>
      <c r="AY702" s="52"/>
      <c r="AZ702" s="52"/>
      <c r="BA702" s="52"/>
    </row>
    <row r="703" spans="1:53" ht="14.2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AB703" s="52"/>
      <c r="AC703" s="52"/>
      <c r="AD703" s="52"/>
      <c r="AE703" s="52"/>
      <c r="AM703" s="52"/>
      <c r="AN703" s="52"/>
      <c r="AO703" s="52"/>
      <c r="AP703" s="52"/>
      <c r="AQ703" s="52"/>
      <c r="AR703" s="52"/>
      <c r="AT703" s="52"/>
      <c r="AU703" s="52"/>
      <c r="AV703" s="52"/>
      <c r="AW703" s="52"/>
      <c r="AX703" s="52"/>
      <c r="AY703" s="52"/>
      <c r="AZ703" s="52"/>
      <c r="BA703" s="52"/>
    </row>
    <row r="704" spans="1:53" ht="14.2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AB704" s="52"/>
      <c r="AC704" s="52"/>
      <c r="AD704" s="52"/>
      <c r="AE704" s="52"/>
      <c r="AM704" s="52"/>
      <c r="AN704" s="52"/>
      <c r="AO704" s="52"/>
      <c r="AP704" s="52"/>
      <c r="AQ704" s="52"/>
      <c r="AR704" s="52"/>
      <c r="AT704" s="52"/>
      <c r="AU704" s="52"/>
      <c r="AV704" s="52"/>
      <c r="AW704" s="52"/>
      <c r="AX704" s="52"/>
      <c r="AY704" s="52"/>
      <c r="AZ704" s="52"/>
      <c r="BA704" s="52"/>
    </row>
    <row r="705" spans="1:53" ht="14.2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AB705" s="52"/>
      <c r="AC705" s="52"/>
      <c r="AD705" s="52"/>
      <c r="AE705" s="52"/>
      <c r="AM705" s="52"/>
      <c r="AN705" s="52"/>
      <c r="AO705" s="52"/>
      <c r="AP705" s="52"/>
      <c r="AQ705" s="52"/>
      <c r="AR705" s="52"/>
      <c r="AT705" s="52"/>
      <c r="AU705" s="52"/>
      <c r="AV705" s="52"/>
      <c r="AW705" s="52"/>
      <c r="AX705" s="52"/>
      <c r="AY705" s="52"/>
      <c r="AZ705" s="52"/>
      <c r="BA705" s="52"/>
    </row>
    <row r="706" spans="1:53" ht="14.2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AB706" s="52"/>
      <c r="AC706" s="52"/>
      <c r="AD706" s="52"/>
      <c r="AE706" s="52"/>
      <c r="AM706" s="52"/>
      <c r="AN706" s="52"/>
      <c r="AO706" s="52"/>
      <c r="AP706" s="52"/>
      <c r="AQ706" s="52"/>
      <c r="AR706" s="52"/>
      <c r="AT706" s="52"/>
      <c r="AU706" s="52"/>
      <c r="AV706" s="52"/>
      <c r="AW706" s="52"/>
      <c r="AX706" s="52"/>
      <c r="AY706" s="52"/>
      <c r="AZ706" s="52"/>
      <c r="BA706" s="52"/>
    </row>
    <row r="707" spans="1:53" ht="14.2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AB707" s="52"/>
      <c r="AC707" s="52"/>
      <c r="AD707" s="52"/>
      <c r="AE707" s="52"/>
      <c r="AM707" s="52"/>
      <c r="AN707" s="52"/>
      <c r="AO707" s="52"/>
      <c r="AP707" s="52"/>
      <c r="AQ707" s="52"/>
      <c r="AR707" s="52"/>
      <c r="AT707" s="52"/>
      <c r="AU707" s="52"/>
      <c r="AV707" s="52"/>
      <c r="AW707" s="52"/>
      <c r="AX707" s="52"/>
      <c r="AY707" s="52"/>
      <c r="AZ707" s="52"/>
      <c r="BA707" s="52"/>
    </row>
    <row r="708" spans="1:53" ht="14.2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AB708" s="52"/>
      <c r="AC708" s="52"/>
      <c r="AD708" s="52"/>
      <c r="AE708" s="52"/>
      <c r="AM708" s="52"/>
      <c r="AN708" s="52"/>
      <c r="AO708" s="52"/>
      <c r="AP708" s="52"/>
      <c r="AQ708" s="52"/>
      <c r="AR708" s="52"/>
      <c r="AT708" s="52"/>
      <c r="AU708" s="52"/>
      <c r="AV708" s="52"/>
      <c r="AW708" s="52"/>
      <c r="AX708" s="52"/>
      <c r="AY708" s="52"/>
      <c r="AZ708" s="52"/>
      <c r="BA708" s="52"/>
    </row>
    <row r="709" spans="1:53" ht="14.2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AB709" s="52"/>
      <c r="AC709" s="52"/>
      <c r="AD709" s="52"/>
      <c r="AE709" s="52"/>
      <c r="AM709" s="52"/>
      <c r="AN709" s="52"/>
      <c r="AO709" s="52"/>
      <c r="AP709" s="52"/>
      <c r="AQ709" s="52"/>
      <c r="AR709" s="52"/>
      <c r="AT709" s="52"/>
      <c r="AU709" s="52"/>
      <c r="AV709" s="52"/>
      <c r="AW709" s="52"/>
      <c r="AX709" s="52"/>
      <c r="AY709" s="52"/>
      <c r="AZ709" s="52"/>
      <c r="BA709" s="52"/>
    </row>
    <row r="710" spans="1:53" ht="14.2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AB710" s="52"/>
      <c r="AC710" s="52"/>
      <c r="AD710" s="52"/>
      <c r="AE710" s="52"/>
      <c r="AM710" s="52"/>
      <c r="AN710" s="52"/>
      <c r="AO710" s="52"/>
      <c r="AP710" s="52"/>
      <c r="AQ710" s="52"/>
      <c r="AR710" s="52"/>
      <c r="AT710" s="52"/>
      <c r="AU710" s="52"/>
      <c r="AV710" s="52"/>
      <c r="AW710" s="52"/>
      <c r="AX710" s="52"/>
      <c r="AY710" s="52"/>
      <c r="AZ710" s="52"/>
      <c r="BA710" s="52"/>
    </row>
    <row r="711" spans="1:53" ht="14.2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AB711" s="52"/>
      <c r="AC711" s="52"/>
      <c r="AD711" s="52"/>
      <c r="AE711" s="52"/>
      <c r="AM711" s="52"/>
      <c r="AN711" s="52"/>
      <c r="AO711" s="52"/>
      <c r="AP711" s="52"/>
      <c r="AQ711" s="52"/>
      <c r="AR711" s="52"/>
      <c r="AT711" s="52"/>
      <c r="AU711" s="52"/>
      <c r="AV711" s="52"/>
      <c r="AW711" s="52"/>
      <c r="AX711" s="52"/>
      <c r="AY711" s="52"/>
      <c r="AZ711" s="52"/>
      <c r="BA711" s="52"/>
    </row>
    <row r="712" spans="1:53" ht="14.2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AB712" s="52"/>
      <c r="AC712" s="52"/>
      <c r="AD712" s="52"/>
      <c r="AE712" s="52"/>
      <c r="AM712" s="52"/>
      <c r="AN712" s="52"/>
      <c r="AO712" s="52"/>
      <c r="AP712" s="52"/>
      <c r="AQ712" s="52"/>
      <c r="AR712" s="52"/>
      <c r="AT712" s="52"/>
      <c r="AU712" s="52"/>
      <c r="AV712" s="52"/>
      <c r="AW712" s="52"/>
      <c r="AX712" s="52"/>
      <c r="AY712" s="52"/>
      <c r="AZ712" s="52"/>
      <c r="BA712" s="52"/>
    </row>
    <row r="713" spans="1:53" ht="14.2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AB713" s="52"/>
      <c r="AC713" s="52"/>
      <c r="AD713" s="52"/>
      <c r="AE713" s="52"/>
      <c r="AM713" s="52"/>
      <c r="AN713" s="52"/>
      <c r="AO713" s="52"/>
      <c r="AP713" s="52"/>
      <c r="AQ713" s="52"/>
      <c r="AR713" s="52"/>
      <c r="AT713" s="52"/>
      <c r="AU713" s="52"/>
      <c r="AV713" s="52"/>
      <c r="AW713" s="52"/>
      <c r="AX713" s="52"/>
      <c r="AY713" s="52"/>
      <c r="AZ713" s="52"/>
      <c r="BA713" s="52"/>
    </row>
    <row r="714" spans="1:53" ht="14.2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AB714" s="52"/>
      <c r="AC714" s="52"/>
      <c r="AD714" s="52"/>
      <c r="AE714" s="52"/>
      <c r="AM714" s="52"/>
      <c r="AN714" s="52"/>
      <c r="AO714" s="52"/>
      <c r="AP714" s="52"/>
      <c r="AQ714" s="52"/>
      <c r="AR714" s="52"/>
      <c r="AT714" s="52"/>
      <c r="AU714" s="52"/>
      <c r="AV714" s="52"/>
      <c r="AW714" s="52"/>
      <c r="AX714" s="52"/>
      <c r="AY714" s="52"/>
      <c r="AZ714" s="52"/>
      <c r="BA714" s="52"/>
    </row>
    <row r="715" spans="1:53" ht="14.2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AB715" s="52"/>
      <c r="AC715" s="52"/>
      <c r="AD715" s="52"/>
      <c r="AE715" s="52"/>
      <c r="AM715" s="52"/>
      <c r="AN715" s="52"/>
      <c r="AO715" s="52"/>
      <c r="AP715" s="52"/>
      <c r="AQ715" s="52"/>
      <c r="AR715" s="52"/>
      <c r="AT715" s="52"/>
      <c r="AU715" s="52"/>
      <c r="AV715" s="52"/>
      <c r="AW715" s="52"/>
      <c r="AX715" s="52"/>
      <c r="AY715" s="52"/>
      <c r="AZ715" s="52"/>
      <c r="BA715" s="52"/>
    </row>
    <row r="716" spans="1:53" ht="14.2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AB716" s="52"/>
      <c r="AC716" s="52"/>
      <c r="AD716" s="52"/>
      <c r="AE716" s="52"/>
      <c r="AM716" s="52"/>
      <c r="AN716" s="52"/>
      <c r="AO716" s="52"/>
      <c r="AP716" s="52"/>
      <c r="AQ716" s="52"/>
      <c r="AR716" s="52"/>
      <c r="AT716" s="52"/>
      <c r="AU716" s="52"/>
      <c r="AV716" s="52"/>
      <c r="AW716" s="52"/>
      <c r="AX716" s="52"/>
      <c r="AY716" s="52"/>
      <c r="AZ716" s="52"/>
      <c r="BA716" s="52"/>
    </row>
    <row r="717" spans="1:53" ht="14.2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AB717" s="52"/>
      <c r="AC717" s="52"/>
      <c r="AD717" s="52"/>
      <c r="AE717" s="52"/>
      <c r="AM717" s="52"/>
      <c r="AN717" s="52"/>
      <c r="AO717" s="52"/>
      <c r="AP717" s="52"/>
      <c r="AQ717" s="52"/>
      <c r="AR717" s="52"/>
      <c r="AT717" s="52"/>
      <c r="AU717" s="52"/>
      <c r="AV717" s="52"/>
      <c r="AW717" s="52"/>
      <c r="AX717" s="52"/>
      <c r="AY717" s="52"/>
      <c r="AZ717" s="52"/>
      <c r="BA717" s="52"/>
    </row>
    <row r="718" spans="1:53" ht="14.2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AB718" s="52"/>
      <c r="AC718" s="52"/>
      <c r="AD718" s="52"/>
      <c r="AE718" s="52"/>
      <c r="AM718" s="52"/>
      <c r="AN718" s="52"/>
      <c r="AO718" s="52"/>
      <c r="AP718" s="52"/>
      <c r="AQ718" s="52"/>
      <c r="AR718" s="52"/>
      <c r="AT718" s="52"/>
      <c r="AU718" s="52"/>
      <c r="AV718" s="52"/>
      <c r="AW718" s="52"/>
      <c r="AX718" s="52"/>
      <c r="AY718" s="52"/>
      <c r="AZ718" s="52"/>
      <c r="BA718" s="52"/>
    </row>
    <row r="719" spans="1:53" ht="14.2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AB719" s="52"/>
      <c r="AC719" s="52"/>
      <c r="AD719" s="52"/>
      <c r="AE719" s="52"/>
      <c r="AM719" s="52"/>
      <c r="AN719" s="52"/>
      <c r="AO719" s="52"/>
      <c r="AP719" s="52"/>
      <c r="AQ719" s="52"/>
      <c r="AR719" s="52"/>
      <c r="AT719" s="52"/>
      <c r="AU719" s="52"/>
      <c r="AV719" s="52"/>
      <c r="AW719" s="52"/>
      <c r="AX719" s="52"/>
      <c r="AY719" s="52"/>
      <c r="AZ719" s="52"/>
      <c r="BA719" s="52"/>
    </row>
    <row r="720" spans="1:53" ht="14.2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AB720" s="52"/>
      <c r="AC720" s="52"/>
      <c r="AD720" s="52"/>
      <c r="AE720" s="52"/>
      <c r="AM720" s="52"/>
      <c r="AN720" s="52"/>
      <c r="AO720" s="52"/>
      <c r="AP720" s="52"/>
      <c r="AQ720" s="52"/>
      <c r="AR720" s="52"/>
      <c r="AT720" s="52"/>
      <c r="AU720" s="52"/>
      <c r="AV720" s="52"/>
      <c r="AW720" s="52"/>
      <c r="AX720" s="52"/>
      <c r="AY720" s="52"/>
      <c r="AZ720" s="52"/>
      <c r="BA720" s="52"/>
    </row>
    <row r="721" spans="1:53" ht="14.2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AB721" s="52"/>
      <c r="AC721" s="52"/>
      <c r="AD721" s="52"/>
      <c r="AE721" s="52"/>
      <c r="AM721" s="52"/>
      <c r="AN721" s="52"/>
      <c r="AO721" s="52"/>
      <c r="AP721" s="52"/>
      <c r="AQ721" s="52"/>
      <c r="AR721" s="52"/>
      <c r="AT721" s="52"/>
      <c r="AU721" s="52"/>
      <c r="AV721" s="52"/>
      <c r="AW721" s="52"/>
      <c r="AX721" s="52"/>
      <c r="AY721" s="52"/>
      <c r="AZ721" s="52"/>
      <c r="BA721" s="52"/>
    </row>
    <row r="722" spans="1:53" ht="14.2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AB722" s="52"/>
      <c r="AC722" s="52"/>
      <c r="AD722" s="52"/>
      <c r="AE722" s="52"/>
      <c r="AM722" s="52"/>
      <c r="AN722" s="52"/>
      <c r="AO722" s="52"/>
      <c r="AP722" s="52"/>
      <c r="AQ722" s="52"/>
      <c r="AR722" s="52"/>
      <c r="AT722" s="52"/>
      <c r="AU722" s="52"/>
      <c r="AV722" s="52"/>
      <c r="AW722" s="52"/>
      <c r="AX722" s="52"/>
      <c r="AY722" s="52"/>
      <c r="AZ722" s="52"/>
      <c r="BA722" s="52"/>
    </row>
    <row r="723" spans="1:53" ht="14.2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AB723" s="52"/>
      <c r="AC723" s="52"/>
      <c r="AD723" s="52"/>
      <c r="AE723" s="52"/>
      <c r="AM723" s="52"/>
      <c r="AN723" s="52"/>
      <c r="AO723" s="52"/>
      <c r="AP723" s="52"/>
      <c r="AQ723" s="52"/>
      <c r="AR723" s="52"/>
      <c r="AT723" s="52"/>
      <c r="AU723" s="52"/>
      <c r="AV723" s="52"/>
      <c r="AW723" s="52"/>
      <c r="AX723" s="52"/>
      <c r="AY723" s="52"/>
      <c r="AZ723" s="52"/>
      <c r="BA723" s="52"/>
    </row>
    <row r="724" spans="1:53" ht="14.2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AB724" s="52"/>
      <c r="AC724" s="52"/>
      <c r="AD724" s="52"/>
      <c r="AE724" s="52"/>
      <c r="AM724" s="52"/>
      <c r="AN724" s="52"/>
      <c r="AO724" s="52"/>
      <c r="AP724" s="52"/>
      <c r="AQ724" s="52"/>
      <c r="AR724" s="52"/>
      <c r="AT724" s="52"/>
      <c r="AU724" s="52"/>
      <c r="AV724" s="52"/>
      <c r="AW724" s="52"/>
      <c r="AX724" s="52"/>
      <c r="AY724" s="52"/>
      <c r="AZ724" s="52"/>
      <c r="BA724" s="52"/>
    </row>
    <row r="725" spans="1:53" ht="14.2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AB725" s="52"/>
      <c r="AC725" s="52"/>
      <c r="AD725" s="52"/>
      <c r="AE725" s="52"/>
      <c r="AM725" s="52"/>
      <c r="AN725" s="52"/>
      <c r="AO725" s="52"/>
      <c r="AP725" s="52"/>
      <c r="AQ725" s="52"/>
      <c r="AR725" s="52"/>
      <c r="AT725" s="52"/>
      <c r="AU725" s="52"/>
      <c r="AV725" s="52"/>
      <c r="AW725" s="52"/>
      <c r="AX725" s="52"/>
      <c r="AY725" s="52"/>
      <c r="AZ725" s="52"/>
      <c r="BA725" s="52"/>
    </row>
    <row r="726" spans="1:53" ht="14.2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AB726" s="52"/>
      <c r="AC726" s="52"/>
      <c r="AD726" s="52"/>
      <c r="AE726" s="52"/>
      <c r="AM726" s="52"/>
      <c r="AN726" s="52"/>
      <c r="AO726" s="52"/>
      <c r="AP726" s="52"/>
      <c r="AQ726" s="52"/>
      <c r="AR726" s="52"/>
      <c r="AT726" s="52"/>
      <c r="AU726" s="52"/>
      <c r="AV726" s="52"/>
      <c r="AW726" s="52"/>
      <c r="AX726" s="52"/>
      <c r="AY726" s="52"/>
      <c r="AZ726" s="52"/>
      <c r="BA726" s="52"/>
    </row>
    <row r="727" spans="1:53" ht="14.2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AB727" s="52"/>
      <c r="AC727" s="52"/>
      <c r="AD727" s="52"/>
      <c r="AE727" s="52"/>
      <c r="AM727" s="52"/>
      <c r="AN727" s="52"/>
      <c r="AO727" s="52"/>
      <c r="AP727" s="52"/>
      <c r="AQ727" s="52"/>
      <c r="AR727" s="52"/>
      <c r="AT727" s="52"/>
      <c r="AU727" s="52"/>
      <c r="AV727" s="52"/>
      <c r="AW727" s="52"/>
      <c r="AX727" s="52"/>
      <c r="AY727" s="52"/>
      <c r="AZ727" s="52"/>
      <c r="BA727" s="52"/>
    </row>
    <row r="728" spans="1:53" ht="14.2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AB728" s="52"/>
      <c r="AC728" s="52"/>
      <c r="AD728" s="52"/>
      <c r="AE728" s="52"/>
      <c r="AM728" s="52"/>
      <c r="AN728" s="52"/>
      <c r="AO728" s="52"/>
      <c r="AP728" s="52"/>
      <c r="AQ728" s="52"/>
      <c r="AR728" s="52"/>
      <c r="AT728" s="52"/>
      <c r="AU728" s="52"/>
      <c r="AV728" s="52"/>
      <c r="AW728" s="52"/>
      <c r="AX728" s="52"/>
      <c r="AY728" s="52"/>
      <c r="AZ728" s="52"/>
      <c r="BA728" s="52"/>
    </row>
    <row r="729" spans="1:53" ht="14.2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AB729" s="52"/>
      <c r="AC729" s="52"/>
      <c r="AD729" s="52"/>
      <c r="AE729" s="52"/>
      <c r="AM729" s="52"/>
      <c r="AN729" s="52"/>
      <c r="AO729" s="52"/>
      <c r="AP729" s="52"/>
      <c r="AQ729" s="52"/>
      <c r="AR729" s="52"/>
      <c r="AT729" s="52"/>
      <c r="AU729" s="52"/>
      <c r="AV729" s="52"/>
      <c r="AW729" s="52"/>
      <c r="AX729" s="52"/>
      <c r="AY729" s="52"/>
      <c r="AZ729" s="52"/>
      <c r="BA729" s="52"/>
    </row>
    <row r="730" spans="1:53" ht="14.2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AB730" s="52"/>
      <c r="AC730" s="52"/>
      <c r="AD730" s="52"/>
      <c r="AE730" s="52"/>
      <c r="AM730" s="52"/>
      <c r="AN730" s="52"/>
      <c r="AO730" s="52"/>
      <c r="AP730" s="52"/>
      <c r="AQ730" s="52"/>
      <c r="AR730" s="52"/>
      <c r="AT730" s="52"/>
      <c r="AU730" s="52"/>
      <c r="AV730" s="52"/>
      <c r="AW730" s="52"/>
      <c r="AX730" s="52"/>
      <c r="AY730" s="52"/>
      <c r="AZ730" s="52"/>
      <c r="BA730" s="52"/>
    </row>
    <row r="731" spans="1:53" ht="14.2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AB731" s="52"/>
      <c r="AC731" s="52"/>
      <c r="AD731" s="52"/>
      <c r="AE731" s="52"/>
      <c r="AM731" s="52"/>
      <c r="AN731" s="52"/>
      <c r="AO731" s="52"/>
      <c r="AP731" s="52"/>
      <c r="AQ731" s="52"/>
      <c r="AR731" s="52"/>
      <c r="AT731" s="52"/>
      <c r="AU731" s="52"/>
      <c r="AV731" s="52"/>
      <c r="AW731" s="52"/>
      <c r="AX731" s="52"/>
      <c r="AY731" s="52"/>
      <c r="AZ731" s="52"/>
      <c r="BA731" s="52"/>
    </row>
    <row r="732" spans="1:53" ht="14.2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AB732" s="52"/>
      <c r="AC732" s="52"/>
      <c r="AD732" s="52"/>
      <c r="AE732" s="52"/>
      <c r="AM732" s="52"/>
      <c r="AN732" s="52"/>
      <c r="AO732" s="52"/>
      <c r="AP732" s="52"/>
      <c r="AQ732" s="52"/>
      <c r="AR732" s="52"/>
      <c r="AT732" s="52"/>
      <c r="AU732" s="52"/>
      <c r="AV732" s="52"/>
      <c r="AW732" s="52"/>
      <c r="AX732" s="52"/>
      <c r="AY732" s="52"/>
      <c r="AZ732" s="52"/>
      <c r="BA732" s="52"/>
    </row>
    <row r="733" spans="1:53" ht="14.2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AB733" s="52"/>
      <c r="AC733" s="52"/>
      <c r="AD733" s="52"/>
      <c r="AE733" s="52"/>
      <c r="AM733" s="52"/>
      <c r="AN733" s="52"/>
      <c r="AO733" s="52"/>
      <c r="AP733" s="52"/>
      <c r="AQ733" s="52"/>
      <c r="AR733" s="52"/>
      <c r="AT733" s="52"/>
      <c r="AU733" s="52"/>
      <c r="AV733" s="52"/>
      <c r="AW733" s="52"/>
      <c r="AX733" s="52"/>
      <c r="AY733" s="52"/>
      <c r="AZ733" s="52"/>
      <c r="BA733" s="52"/>
    </row>
    <row r="734" spans="1:53" ht="14.2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AB734" s="52"/>
      <c r="AC734" s="52"/>
      <c r="AD734" s="52"/>
      <c r="AE734" s="52"/>
      <c r="AM734" s="52"/>
      <c r="AN734" s="52"/>
      <c r="AO734" s="52"/>
      <c r="AP734" s="52"/>
      <c r="AQ734" s="52"/>
      <c r="AR734" s="52"/>
      <c r="AT734" s="52"/>
      <c r="AU734" s="52"/>
      <c r="AV734" s="52"/>
      <c r="AW734" s="52"/>
      <c r="AX734" s="52"/>
      <c r="AY734" s="52"/>
      <c r="AZ734" s="52"/>
      <c r="BA734" s="52"/>
    </row>
    <row r="735" spans="1:53" ht="14.2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AB735" s="52"/>
      <c r="AC735" s="52"/>
      <c r="AD735" s="52"/>
      <c r="AE735" s="52"/>
      <c r="AM735" s="52"/>
      <c r="AN735" s="52"/>
      <c r="AO735" s="52"/>
      <c r="AP735" s="52"/>
      <c r="AQ735" s="52"/>
      <c r="AR735" s="52"/>
      <c r="AT735" s="52"/>
      <c r="AU735" s="52"/>
      <c r="AV735" s="52"/>
      <c r="AW735" s="52"/>
      <c r="AX735" s="52"/>
      <c r="AY735" s="52"/>
      <c r="AZ735" s="52"/>
      <c r="BA735" s="52"/>
    </row>
    <row r="736" spans="1:53" ht="14.2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AB736" s="52"/>
      <c r="AC736" s="52"/>
      <c r="AD736" s="52"/>
      <c r="AE736" s="52"/>
      <c r="AM736" s="52"/>
      <c r="AN736" s="52"/>
      <c r="AO736" s="52"/>
      <c r="AP736" s="52"/>
      <c r="AQ736" s="52"/>
      <c r="AR736" s="52"/>
      <c r="AT736" s="52"/>
      <c r="AU736" s="52"/>
      <c r="AV736" s="52"/>
      <c r="AW736" s="52"/>
      <c r="AX736" s="52"/>
      <c r="AY736" s="52"/>
      <c r="AZ736" s="52"/>
      <c r="BA736" s="52"/>
    </row>
    <row r="737" spans="1:53" ht="14.2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AB737" s="52"/>
      <c r="AC737" s="52"/>
      <c r="AD737" s="52"/>
      <c r="AE737" s="52"/>
      <c r="AM737" s="52"/>
      <c r="AN737" s="52"/>
      <c r="AO737" s="52"/>
      <c r="AP737" s="52"/>
      <c r="AQ737" s="52"/>
      <c r="AR737" s="52"/>
      <c r="AT737" s="52"/>
      <c r="AU737" s="52"/>
      <c r="AV737" s="52"/>
      <c r="AW737" s="52"/>
      <c r="AX737" s="52"/>
      <c r="AY737" s="52"/>
      <c r="AZ737" s="52"/>
      <c r="BA737" s="52"/>
    </row>
    <row r="738" spans="1:53" ht="14.2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AB738" s="52"/>
      <c r="AC738" s="52"/>
      <c r="AD738" s="52"/>
      <c r="AE738" s="52"/>
      <c r="AM738" s="52"/>
      <c r="AN738" s="52"/>
      <c r="AO738" s="52"/>
      <c r="AP738" s="52"/>
      <c r="AQ738" s="52"/>
      <c r="AR738" s="52"/>
      <c r="AT738" s="52"/>
      <c r="AU738" s="52"/>
      <c r="AV738" s="52"/>
      <c r="AW738" s="52"/>
      <c r="AX738" s="52"/>
      <c r="AY738" s="52"/>
      <c r="AZ738" s="52"/>
      <c r="BA738" s="52"/>
    </row>
    <row r="739" spans="1:53" ht="14.2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AB739" s="52"/>
      <c r="AC739" s="52"/>
      <c r="AD739" s="52"/>
      <c r="AE739" s="52"/>
      <c r="AM739" s="52"/>
      <c r="AN739" s="52"/>
      <c r="AO739" s="52"/>
      <c r="AP739" s="52"/>
      <c r="AQ739" s="52"/>
      <c r="AR739" s="52"/>
      <c r="AT739" s="52"/>
      <c r="AU739" s="52"/>
      <c r="AV739" s="52"/>
      <c r="AW739" s="52"/>
      <c r="AX739" s="52"/>
      <c r="AY739" s="52"/>
      <c r="AZ739" s="52"/>
      <c r="BA739" s="52"/>
    </row>
    <row r="740" spans="1:53" ht="14.2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AB740" s="52"/>
      <c r="AC740" s="52"/>
      <c r="AD740" s="52"/>
      <c r="AE740" s="52"/>
      <c r="AM740" s="52"/>
      <c r="AN740" s="52"/>
      <c r="AO740" s="52"/>
      <c r="AP740" s="52"/>
      <c r="AQ740" s="52"/>
      <c r="AR740" s="52"/>
      <c r="AT740" s="52"/>
      <c r="AU740" s="52"/>
      <c r="AV740" s="52"/>
      <c r="AW740" s="52"/>
      <c r="AX740" s="52"/>
      <c r="AY740" s="52"/>
      <c r="AZ740" s="52"/>
      <c r="BA740" s="52"/>
    </row>
    <row r="741" spans="1:53" ht="14.2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AB741" s="52"/>
      <c r="AC741" s="52"/>
      <c r="AD741" s="52"/>
      <c r="AE741" s="52"/>
      <c r="AM741" s="52"/>
      <c r="AN741" s="52"/>
      <c r="AO741" s="52"/>
      <c r="AP741" s="52"/>
      <c r="AQ741" s="52"/>
      <c r="AR741" s="52"/>
      <c r="AT741" s="52"/>
      <c r="AU741" s="52"/>
      <c r="AV741" s="52"/>
      <c r="AW741" s="52"/>
      <c r="AX741" s="52"/>
      <c r="AY741" s="52"/>
      <c r="AZ741" s="52"/>
      <c r="BA741" s="52"/>
    </row>
    <row r="742" spans="1:53" ht="14.2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AB742" s="52"/>
      <c r="AC742" s="52"/>
      <c r="AD742" s="52"/>
      <c r="AE742" s="52"/>
      <c r="AM742" s="52"/>
      <c r="AN742" s="52"/>
      <c r="AO742" s="52"/>
      <c r="AP742" s="52"/>
      <c r="AQ742" s="52"/>
      <c r="AR742" s="52"/>
      <c r="AT742" s="52"/>
      <c r="AU742" s="52"/>
      <c r="AV742" s="52"/>
      <c r="AW742" s="52"/>
      <c r="AX742" s="52"/>
      <c r="AY742" s="52"/>
      <c r="AZ742" s="52"/>
      <c r="BA742" s="52"/>
    </row>
    <row r="743" spans="1:53" ht="14.2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AB743" s="52"/>
      <c r="AC743" s="52"/>
      <c r="AD743" s="52"/>
      <c r="AE743" s="52"/>
      <c r="AM743" s="52"/>
      <c r="AN743" s="52"/>
      <c r="AO743" s="52"/>
      <c r="AP743" s="52"/>
      <c r="AQ743" s="52"/>
      <c r="AR743" s="52"/>
      <c r="AT743" s="52"/>
      <c r="AU743" s="52"/>
      <c r="AV743" s="52"/>
      <c r="AW743" s="52"/>
      <c r="AX743" s="52"/>
      <c r="AY743" s="52"/>
      <c r="AZ743" s="52"/>
      <c r="BA743" s="52"/>
    </row>
    <row r="744" spans="1:53" ht="14.2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AB744" s="52"/>
      <c r="AC744" s="52"/>
      <c r="AD744" s="52"/>
      <c r="AE744" s="52"/>
      <c r="AM744" s="52"/>
      <c r="AN744" s="52"/>
      <c r="AO744" s="52"/>
      <c r="AP744" s="52"/>
      <c r="AQ744" s="52"/>
      <c r="AR744" s="52"/>
      <c r="AT744" s="52"/>
      <c r="AU744" s="52"/>
      <c r="AV744" s="52"/>
      <c r="AW744" s="52"/>
      <c r="AX744" s="52"/>
      <c r="AY744" s="52"/>
      <c r="AZ744" s="52"/>
      <c r="BA744" s="52"/>
    </row>
    <row r="745" spans="1:53" ht="14.2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AB745" s="52"/>
      <c r="AC745" s="52"/>
      <c r="AD745" s="52"/>
      <c r="AE745" s="52"/>
      <c r="AM745" s="52"/>
      <c r="AN745" s="52"/>
      <c r="AO745" s="52"/>
      <c r="AP745" s="52"/>
      <c r="AQ745" s="52"/>
      <c r="AR745" s="52"/>
      <c r="AT745" s="52"/>
      <c r="AU745" s="52"/>
      <c r="AV745" s="52"/>
      <c r="AW745" s="52"/>
      <c r="AX745" s="52"/>
      <c r="AY745" s="52"/>
      <c r="AZ745" s="52"/>
      <c r="BA745" s="52"/>
    </row>
    <row r="746" spans="1:53" ht="14.2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AB746" s="52"/>
      <c r="AC746" s="52"/>
      <c r="AD746" s="52"/>
      <c r="AE746" s="52"/>
      <c r="AM746" s="52"/>
      <c r="AN746" s="52"/>
      <c r="AO746" s="52"/>
      <c r="AP746" s="52"/>
      <c r="AQ746" s="52"/>
      <c r="AR746" s="52"/>
      <c r="AT746" s="52"/>
      <c r="AU746" s="52"/>
      <c r="AV746" s="52"/>
      <c r="AW746" s="52"/>
      <c r="AX746" s="52"/>
      <c r="AY746" s="52"/>
      <c r="AZ746" s="52"/>
      <c r="BA746" s="52"/>
    </row>
    <row r="747" spans="1:53" ht="14.2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AB747" s="52"/>
      <c r="AC747" s="52"/>
      <c r="AD747" s="52"/>
      <c r="AE747" s="52"/>
      <c r="AM747" s="52"/>
      <c r="AN747" s="52"/>
      <c r="AO747" s="52"/>
      <c r="AP747" s="52"/>
      <c r="AQ747" s="52"/>
      <c r="AR747" s="52"/>
      <c r="AT747" s="52"/>
      <c r="AU747" s="52"/>
      <c r="AV747" s="52"/>
      <c r="AW747" s="52"/>
      <c r="AX747" s="52"/>
      <c r="AY747" s="52"/>
      <c r="AZ747" s="52"/>
      <c r="BA747" s="52"/>
    </row>
    <row r="748" spans="1:53" ht="14.2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AB748" s="52"/>
      <c r="AC748" s="52"/>
      <c r="AD748" s="52"/>
      <c r="AE748" s="52"/>
      <c r="AM748" s="52"/>
      <c r="AN748" s="52"/>
      <c r="AO748" s="52"/>
      <c r="AP748" s="52"/>
      <c r="AQ748" s="52"/>
      <c r="AR748" s="52"/>
      <c r="AT748" s="52"/>
      <c r="AU748" s="52"/>
      <c r="AV748" s="52"/>
      <c r="AW748" s="52"/>
      <c r="AX748" s="52"/>
      <c r="AY748" s="52"/>
      <c r="AZ748" s="52"/>
      <c r="BA748" s="52"/>
    </row>
    <row r="749" spans="1:53" ht="14.2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AB749" s="52"/>
      <c r="AC749" s="52"/>
      <c r="AD749" s="52"/>
      <c r="AE749" s="52"/>
      <c r="AM749" s="52"/>
      <c r="AN749" s="52"/>
      <c r="AO749" s="52"/>
      <c r="AP749" s="52"/>
      <c r="AQ749" s="52"/>
      <c r="AR749" s="52"/>
      <c r="AT749" s="52"/>
      <c r="AU749" s="52"/>
      <c r="AV749" s="52"/>
      <c r="AW749" s="52"/>
      <c r="AX749" s="52"/>
      <c r="AY749" s="52"/>
      <c r="AZ749" s="52"/>
      <c r="BA749" s="52"/>
    </row>
    <row r="750" spans="1:53" ht="14.2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AB750" s="52"/>
      <c r="AC750" s="52"/>
      <c r="AD750" s="52"/>
      <c r="AE750" s="52"/>
      <c r="AM750" s="52"/>
      <c r="AN750" s="52"/>
      <c r="AO750" s="52"/>
      <c r="AP750" s="52"/>
      <c r="AQ750" s="52"/>
      <c r="AR750" s="52"/>
      <c r="AT750" s="52"/>
      <c r="AU750" s="52"/>
      <c r="AV750" s="52"/>
      <c r="AW750" s="52"/>
      <c r="AX750" s="52"/>
      <c r="AY750" s="52"/>
      <c r="AZ750" s="52"/>
      <c r="BA750" s="52"/>
    </row>
    <row r="751" spans="1:53" ht="14.2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AB751" s="52"/>
      <c r="AC751" s="52"/>
      <c r="AD751" s="52"/>
      <c r="AE751" s="52"/>
      <c r="AM751" s="52"/>
      <c r="AN751" s="52"/>
      <c r="AO751" s="52"/>
      <c r="AP751" s="52"/>
      <c r="AQ751" s="52"/>
      <c r="AR751" s="52"/>
      <c r="AT751" s="52"/>
      <c r="AU751" s="52"/>
      <c r="AV751" s="52"/>
      <c r="AW751" s="52"/>
      <c r="AX751" s="52"/>
      <c r="AY751" s="52"/>
      <c r="AZ751" s="52"/>
      <c r="BA751" s="52"/>
    </row>
    <row r="752" spans="1:53" ht="14.2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AB752" s="52"/>
      <c r="AC752" s="52"/>
      <c r="AD752" s="52"/>
      <c r="AE752" s="52"/>
      <c r="AM752" s="52"/>
      <c r="AN752" s="52"/>
      <c r="AO752" s="52"/>
      <c r="AP752" s="52"/>
      <c r="AQ752" s="52"/>
      <c r="AR752" s="52"/>
      <c r="AT752" s="52"/>
      <c r="AU752" s="52"/>
      <c r="AV752" s="52"/>
      <c r="AW752" s="52"/>
      <c r="AX752" s="52"/>
      <c r="AY752" s="52"/>
      <c r="AZ752" s="52"/>
      <c r="BA752" s="52"/>
    </row>
    <row r="753" spans="1:53" ht="14.2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AB753" s="52"/>
      <c r="AC753" s="52"/>
      <c r="AD753" s="52"/>
      <c r="AE753" s="52"/>
      <c r="AM753" s="52"/>
      <c r="AN753" s="52"/>
      <c r="AO753" s="52"/>
      <c r="AP753" s="52"/>
      <c r="AQ753" s="52"/>
      <c r="AR753" s="52"/>
      <c r="AT753" s="52"/>
      <c r="AU753" s="52"/>
      <c r="AV753" s="52"/>
      <c r="AW753" s="52"/>
      <c r="AX753" s="52"/>
      <c r="AY753" s="52"/>
      <c r="AZ753" s="52"/>
      <c r="BA753" s="52"/>
    </row>
    <row r="754" spans="1:53" ht="14.2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AB754" s="52"/>
      <c r="AC754" s="52"/>
      <c r="AD754" s="52"/>
      <c r="AE754" s="52"/>
      <c r="AM754" s="52"/>
      <c r="AN754" s="52"/>
      <c r="AO754" s="52"/>
      <c r="AP754" s="52"/>
      <c r="AQ754" s="52"/>
      <c r="AR754" s="52"/>
      <c r="AT754" s="52"/>
      <c r="AU754" s="52"/>
      <c r="AV754" s="52"/>
      <c r="AW754" s="52"/>
      <c r="AX754" s="52"/>
      <c r="AY754" s="52"/>
      <c r="AZ754" s="52"/>
      <c r="BA754" s="52"/>
    </row>
    <row r="755" spans="1:53" ht="14.2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AB755" s="52"/>
      <c r="AC755" s="52"/>
      <c r="AD755" s="52"/>
      <c r="AE755" s="52"/>
      <c r="AM755" s="52"/>
      <c r="AN755" s="52"/>
      <c r="AO755" s="52"/>
      <c r="AP755" s="52"/>
      <c r="AQ755" s="52"/>
      <c r="AR755" s="52"/>
      <c r="AT755" s="52"/>
      <c r="AU755" s="52"/>
      <c r="AV755" s="52"/>
      <c r="AW755" s="52"/>
      <c r="AX755" s="52"/>
      <c r="AY755" s="52"/>
      <c r="AZ755" s="52"/>
      <c r="BA755" s="52"/>
    </row>
    <row r="756" spans="1:53" ht="14.2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AB756" s="52"/>
      <c r="AC756" s="52"/>
      <c r="AD756" s="52"/>
      <c r="AE756" s="52"/>
      <c r="AM756" s="52"/>
      <c r="AN756" s="52"/>
      <c r="AO756" s="52"/>
      <c r="AP756" s="52"/>
      <c r="AQ756" s="52"/>
      <c r="AR756" s="52"/>
      <c r="AT756" s="52"/>
      <c r="AU756" s="52"/>
      <c r="AV756" s="52"/>
      <c r="AW756" s="52"/>
      <c r="AX756" s="52"/>
      <c r="AY756" s="52"/>
      <c r="AZ756" s="52"/>
      <c r="BA756" s="52"/>
    </row>
    <row r="757" spans="1:53" ht="14.2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AB757" s="52"/>
      <c r="AC757" s="52"/>
      <c r="AD757" s="52"/>
      <c r="AE757" s="52"/>
      <c r="AM757" s="52"/>
      <c r="AN757" s="52"/>
      <c r="AO757" s="52"/>
      <c r="AP757" s="52"/>
      <c r="AQ757" s="52"/>
      <c r="AR757" s="52"/>
      <c r="AT757" s="52"/>
      <c r="AU757" s="52"/>
      <c r="AV757" s="52"/>
      <c r="AW757" s="52"/>
      <c r="AX757" s="52"/>
      <c r="AY757" s="52"/>
      <c r="AZ757" s="52"/>
      <c r="BA757" s="52"/>
    </row>
    <row r="758" spans="1:53" ht="14.2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AB758" s="52"/>
      <c r="AC758" s="52"/>
      <c r="AD758" s="52"/>
      <c r="AE758" s="52"/>
      <c r="AM758" s="52"/>
      <c r="AN758" s="52"/>
      <c r="AO758" s="52"/>
      <c r="AP758" s="52"/>
      <c r="AQ758" s="52"/>
      <c r="AR758" s="52"/>
      <c r="AT758" s="52"/>
      <c r="AU758" s="52"/>
      <c r="AV758" s="52"/>
      <c r="AW758" s="52"/>
      <c r="AX758" s="52"/>
      <c r="AY758" s="52"/>
      <c r="AZ758" s="52"/>
      <c r="BA758" s="52"/>
    </row>
    <row r="759" spans="1:53" ht="14.2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AB759" s="52"/>
      <c r="AC759" s="52"/>
      <c r="AD759" s="52"/>
      <c r="AE759" s="52"/>
      <c r="AM759" s="52"/>
      <c r="AN759" s="52"/>
      <c r="AO759" s="52"/>
      <c r="AP759" s="52"/>
      <c r="AQ759" s="52"/>
      <c r="AR759" s="52"/>
      <c r="AT759" s="52"/>
      <c r="AU759" s="52"/>
      <c r="AV759" s="52"/>
      <c r="AW759" s="52"/>
      <c r="AX759" s="52"/>
      <c r="AY759" s="52"/>
      <c r="AZ759" s="52"/>
      <c r="BA759" s="52"/>
    </row>
    <row r="760" spans="1:53" ht="14.2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AB760" s="52"/>
      <c r="AC760" s="52"/>
      <c r="AD760" s="52"/>
      <c r="AE760" s="52"/>
      <c r="AM760" s="52"/>
      <c r="AN760" s="52"/>
      <c r="AO760" s="52"/>
      <c r="AP760" s="52"/>
      <c r="AQ760" s="52"/>
      <c r="AR760" s="52"/>
      <c r="AT760" s="52"/>
      <c r="AU760" s="52"/>
      <c r="AV760" s="52"/>
      <c r="AW760" s="52"/>
      <c r="AX760" s="52"/>
      <c r="AY760" s="52"/>
      <c r="AZ760" s="52"/>
      <c r="BA760" s="52"/>
    </row>
    <row r="761" spans="1:53" ht="14.2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AB761" s="52"/>
      <c r="AC761" s="52"/>
      <c r="AD761" s="52"/>
      <c r="AE761" s="52"/>
      <c r="AM761" s="52"/>
      <c r="AN761" s="52"/>
      <c r="AO761" s="52"/>
      <c r="AP761" s="52"/>
      <c r="AQ761" s="52"/>
      <c r="AR761" s="52"/>
      <c r="AT761" s="52"/>
      <c r="AU761" s="52"/>
      <c r="AV761" s="52"/>
      <c r="AW761" s="52"/>
      <c r="AX761" s="52"/>
      <c r="AY761" s="52"/>
      <c r="AZ761" s="52"/>
      <c r="BA761" s="52"/>
    </row>
    <row r="762" spans="1:53" ht="14.2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AB762" s="52"/>
      <c r="AC762" s="52"/>
      <c r="AD762" s="52"/>
      <c r="AE762" s="52"/>
      <c r="AM762" s="52"/>
      <c r="AN762" s="52"/>
      <c r="AO762" s="52"/>
      <c r="AP762" s="52"/>
      <c r="AQ762" s="52"/>
      <c r="AR762" s="52"/>
      <c r="AT762" s="52"/>
      <c r="AU762" s="52"/>
      <c r="AV762" s="52"/>
      <c r="AW762" s="52"/>
      <c r="AX762" s="52"/>
      <c r="AY762" s="52"/>
      <c r="AZ762" s="52"/>
      <c r="BA762" s="52"/>
    </row>
    <row r="763" spans="1:53" ht="14.2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AB763" s="52"/>
      <c r="AC763" s="52"/>
      <c r="AD763" s="52"/>
      <c r="AE763" s="52"/>
      <c r="AM763" s="52"/>
      <c r="AN763" s="52"/>
      <c r="AO763" s="52"/>
      <c r="AP763" s="52"/>
      <c r="AQ763" s="52"/>
      <c r="AR763" s="52"/>
      <c r="AT763" s="52"/>
      <c r="AU763" s="52"/>
      <c r="AV763" s="52"/>
      <c r="AW763" s="52"/>
      <c r="AX763" s="52"/>
      <c r="AY763" s="52"/>
      <c r="AZ763" s="52"/>
      <c r="BA763" s="52"/>
    </row>
    <row r="764" spans="1:53" ht="14.2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AB764" s="52"/>
      <c r="AC764" s="52"/>
      <c r="AD764" s="52"/>
      <c r="AE764" s="52"/>
      <c r="AM764" s="52"/>
      <c r="AN764" s="52"/>
      <c r="AO764" s="52"/>
      <c r="AP764" s="52"/>
      <c r="AQ764" s="52"/>
      <c r="AR764" s="52"/>
      <c r="AT764" s="52"/>
      <c r="AU764" s="52"/>
      <c r="AV764" s="52"/>
      <c r="AW764" s="52"/>
      <c r="AX764" s="52"/>
      <c r="AY764" s="52"/>
      <c r="AZ764" s="52"/>
      <c r="BA764" s="52"/>
    </row>
    <row r="765" spans="1:53" ht="14.2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AB765" s="52"/>
      <c r="AC765" s="52"/>
      <c r="AD765" s="52"/>
      <c r="AE765" s="52"/>
      <c r="AM765" s="52"/>
      <c r="AN765" s="52"/>
      <c r="AO765" s="52"/>
      <c r="AP765" s="52"/>
      <c r="AQ765" s="52"/>
      <c r="AR765" s="52"/>
      <c r="AT765" s="52"/>
      <c r="AU765" s="52"/>
      <c r="AV765" s="52"/>
      <c r="AW765" s="52"/>
      <c r="AX765" s="52"/>
      <c r="AY765" s="52"/>
      <c r="AZ765" s="52"/>
      <c r="BA765" s="52"/>
    </row>
    <row r="766" spans="1:53" ht="14.2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AB766" s="52"/>
      <c r="AC766" s="52"/>
      <c r="AD766" s="52"/>
      <c r="AE766" s="52"/>
      <c r="AM766" s="52"/>
      <c r="AN766" s="52"/>
      <c r="AO766" s="52"/>
      <c r="AP766" s="52"/>
      <c r="AQ766" s="52"/>
      <c r="AR766" s="52"/>
      <c r="AT766" s="52"/>
      <c r="AU766" s="52"/>
      <c r="AV766" s="52"/>
      <c r="AW766" s="52"/>
      <c r="AX766" s="52"/>
      <c r="AY766" s="52"/>
      <c r="AZ766" s="52"/>
      <c r="BA766" s="52"/>
    </row>
    <row r="767" spans="1:53" ht="14.2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AB767" s="52"/>
      <c r="AC767" s="52"/>
      <c r="AD767" s="52"/>
      <c r="AE767" s="52"/>
      <c r="AM767" s="52"/>
      <c r="AN767" s="52"/>
      <c r="AO767" s="52"/>
      <c r="AP767" s="52"/>
      <c r="AQ767" s="52"/>
      <c r="AR767" s="52"/>
      <c r="AT767" s="52"/>
      <c r="AU767" s="52"/>
      <c r="AV767" s="52"/>
      <c r="AW767" s="52"/>
      <c r="AX767" s="52"/>
      <c r="AY767" s="52"/>
      <c r="AZ767" s="52"/>
      <c r="BA767" s="52"/>
    </row>
    <row r="768" spans="1:53" ht="14.2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AB768" s="52"/>
      <c r="AC768" s="52"/>
      <c r="AD768" s="52"/>
      <c r="AE768" s="52"/>
      <c r="AM768" s="52"/>
      <c r="AN768" s="52"/>
      <c r="AO768" s="52"/>
      <c r="AP768" s="52"/>
      <c r="AQ768" s="52"/>
      <c r="AR768" s="52"/>
      <c r="AT768" s="52"/>
      <c r="AU768" s="52"/>
      <c r="AV768" s="52"/>
      <c r="AW768" s="52"/>
      <c r="AX768" s="52"/>
      <c r="AY768" s="52"/>
      <c r="AZ768" s="52"/>
      <c r="BA768" s="52"/>
    </row>
    <row r="769" spans="1:53" ht="14.2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AB769" s="52"/>
      <c r="AC769" s="52"/>
      <c r="AD769" s="52"/>
      <c r="AE769" s="52"/>
      <c r="AM769" s="52"/>
      <c r="AN769" s="52"/>
      <c r="AO769" s="52"/>
      <c r="AP769" s="52"/>
      <c r="AQ769" s="52"/>
      <c r="AR769" s="52"/>
      <c r="AT769" s="52"/>
      <c r="AU769" s="52"/>
      <c r="AV769" s="52"/>
      <c r="AW769" s="52"/>
      <c r="AX769" s="52"/>
      <c r="AY769" s="52"/>
      <c r="AZ769" s="52"/>
      <c r="BA769" s="52"/>
    </row>
    <row r="770" spans="1:53" ht="14.2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AB770" s="52"/>
      <c r="AC770" s="52"/>
      <c r="AD770" s="52"/>
      <c r="AE770" s="52"/>
      <c r="AM770" s="52"/>
      <c r="AN770" s="52"/>
      <c r="AO770" s="52"/>
      <c r="AP770" s="52"/>
      <c r="AQ770" s="52"/>
      <c r="AR770" s="52"/>
      <c r="AT770" s="52"/>
      <c r="AU770" s="52"/>
      <c r="AV770" s="52"/>
      <c r="AW770" s="52"/>
      <c r="AX770" s="52"/>
      <c r="AY770" s="52"/>
      <c r="AZ770" s="52"/>
      <c r="BA770" s="52"/>
    </row>
    <row r="771" spans="1:53" ht="14.2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AB771" s="52"/>
      <c r="AC771" s="52"/>
      <c r="AD771" s="52"/>
      <c r="AE771" s="52"/>
      <c r="AM771" s="52"/>
      <c r="AN771" s="52"/>
      <c r="AO771" s="52"/>
      <c r="AP771" s="52"/>
      <c r="AQ771" s="52"/>
      <c r="AR771" s="52"/>
      <c r="AT771" s="52"/>
      <c r="AU771" s="52"/>
      <c r="AV771" s="52"/>
      <c r="AW771" s="52"/>
      <c r="AX771" s="52"/>
      <c r="AY771" s="52"/>
      <c r="AZ771" s="52"/>
      <c r="BA771" s="52"/>
    </row>
    <row r="772" spans="1:53" ht="14.2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AB772" s="52"/>
      <c r="AC772" s="52"/>
      <c r="AD772" s="52"/>
      <c r="AE772" s="52"/>
      <c r="AM772" s="52"/>
      <c r="AN772" s="52"/>
      <c r="AO772" s="52"/>
      <c r="AP772" s="52"/>
      <c r="AQ772" s="52"/>
      <c r="AR772" s="52"/>
      <c r="AT772" s="52"/>
      <c r="AU772" s="52"/>
      <c r="AV772" s="52"/>
      <c r="AW772" s="52"/>
      <c r="AX772" s="52"/>
      <c r="AY772" s="52"/>
      <c r="AZ772" s="52"/>
      <c r="BA772" s="52"/>
    </row>
    <row r="773" spans="1:53" ht="14.2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AB773" s="52"/>
      <c r="AC773" s="52"/>
      <c r="AD773" s="52"/>
      <c r="AE773" s="52"/>
      <c r="AM773" s="52"/>
      <c r="AN773" s="52"/>
      <c r="AO773" s="52"/>
      <c r="AP773" s="52"/>
      <c r="AQ773" s="52"/>
      <c r="AR773" s="52"/>
      <c r="AT773" s="52"/>
      <c r="AU773" s="52"/>
      <c r="AV773" s="52"/>
      <c r="AW773" s="52"/>
      <c r="AX773" s="52"/>
      <c r="AY773" s="52"/>
      <c r="AZ773" s="52"/>
      <c r="BA773" s="52"/>
    </row>
    <row r="774" spans="1:53" ht="14.2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AB774" s="52"/>
      <c r="AC774" s="52"/>
      <c r="AD774" s="52"/>
      <c r="AE774" s="52"/>
      <c r="AM774" s="52"/>
      <c r="AN774" s="52"/>
      <c r="AO774" s="52"/>
      <c r="AP774" s="52"/>
      <c r="AQ774" s="52"/>
      <c r="AR774" s="52"/>
      <c r="AT774" s="52"/>
      <c r="AU774" s="52"/>
      <c r="AV774" s="52"/>
      <c r="AW774" s="52"/>
      <c r="AX774" s="52"/>
      <c r="AY774" s="52"/>
      <c r="AZ774" s="52"/>
      <c r="BA774" s="52"/>
    </row>
    <row r="775" spans="1:53" ht="14.2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AB775" s="52"/>
      <c r="AC775" s="52"/>
      <c r="AD775" s="52"/>
      <c r="AE775" s="52"/>
      <c r="AM775" s="52"/>
      <c r="AN775" s="52"/>
      <c r="AO775" s="52"/>
      <c r="AP775" s="52"/>
      <c r="AQ775" s="52"/>
      <c r="AR775" s="52"/>
      <c r="AT775" s="52"/>
      <c r="AU775" s="52"/>
      <c r="AV775" s="52"/>
      <c r="AW775" s="52"/>
      <c r="AX775" s="52"/>
      <c r="AY775" s="52"/>
      <c r="AZ775" s="52"/>
      <c r="BA775" s="52"/>
    </row>
    <row r="776" spans="1:53" ht="14.2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AB776" s="52"/>
      <c r="AC776" s="52"/>
      <c r="AD776" s="52"/>
      <c r="AE776" s="52"/>
      <c r="AM776" s="52"/>
      <c r="AN776" s="52"/>
      <c r="AO776" s="52"/>
      <c r="AP776" s="52"/>
      <c r="AQ776" s="52"/>
      <c r="AR776" s="52"/>
      <c r="AT776" s="52"/>
      <c r="AU776" s="52"/>
      <c r="AV776" s="52"/>
      <c r="AW776" s="52"/>
      <c r="AX776" s="52"/>
      <c r="AY776" s="52"/>
      <c r="AZ776" s="52"/>
      <c r="BA776" s="52"/>
    </row>
    <row r="777" spans="1:53" ht="14.2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AB777" s="52"/>
      <c r="AC777" s="52"/>
      <c r="AD777" s="52"/>
      <c r="AE777" s="52"/>
      <c r="AM777" s="52"/>
      <c r="AN777" s="52"/>
      <c r="AO777" s="52"/>
      <c r="AP777" s="52"/>
      <c r="AQ777" s="52"/>
      <c r="AR777" s="52"/>
      <c r="AT777" s="52"/>
      <c r="AU777" s="52"/>
      <c r="AV777" s="52"/>
      <c r="AW777" s="52"/>
      <c r="AX777" s="52"/>
      <c r="AY777" s="52"/>
      <c r="AZ777" s="52"/>
      <c r="BA777" s="52"/>
    </row>
    <row r="778" spans="1:53" ht="14.2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AB778" s="52"/>
      <c r="AC778" s="52"/>
      <c r="AD778" s="52"/>
      <c r="AE778" s="52"/>
      <c r="AM778" s="52"/>
      <c r="AN778" s="52"/>
      <c r="AO778" s="52"/>
      <c r="AP778" s="52"/>
      <c r="AQ778" s="52"/>
      <c r="AR778" s="52"/>
      <c r="AT778" s="52"/>
      <c r="AU778" s="52"/>
      <c r="AV778" s="52"/>
      <c r="AW778" s="52"/>
      <c r="AX778" s="52"/>
      <c r="AY778" s="52"/>
      <c r="AZ778" s="52"/>
      <c r="BA778" s="52"/>
    </row>
    <row r="779" spans="1:53" ht="14.2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AB779" s="52"/>
      <c r="AC779" s="52"/>
      <c r="AD779" s="52"/>
      <c r="AE779" s="52"/>
      <c r="AM779" s="52"/>
      <c r="AN779" s="52"/>
      <c r="AO779" s="52"/>
      <c r="AP779" s="52"/>
      <c r="AQ779" s="52"/>
      <c r="AR779" s="52"/>
      <c r="AT779" s="52"/>
      <c r="AU779" s="52"/>
      <c r="AV779" s="52"/>
      <c r="AW779" s="52"/>
      <c r="AX779" s="52"/>
      <c r="AY779" s="52"/>
      <c r="AZ779" s="52"/>
      <c r="BA779" s="52"/>
    </row>
    <row r="780" spans="1:53" ht="14.2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AB780" s="52"/>
      <c r="AC780" s="52"/>
      <c r="AD780" s="52"/>
      <c r="AE780" s="52"/>
      <c r="AM780" s="52"/>
      <c r="AN780" s="52"/>
      <c r="AO780" s="52"/>
      <c r="AP780" s="52"/>
      <c r="AQ780" s="52"/>
      <c r="AR780" s="52"/>
      <c r="AT780" s="52"/>
      <c r="AU780" s="52"/>
      <c r="AV780" s="52"/>
      <c r="AW780" s="52"/>
      <c r="AX780" s="52"/>
      <c r="AY780" s="52"/>
      <c r="AZ780" s="52"/>
      <c r="BA780" s="52"/>
    </row>
    <row r="781" spans="1:53" ht="14.2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AB781" s="52"/>
      <c r="AC781" s="52"/>
      <c r="AD781" s="52"/>
      <c r="AE781" s="52"/>
      <c r="AM781" s="52"/>
      <c r="AN781" s="52"/>
      <c r="AO781" s="52"/>
      <c r="AP781" s="52"/>
      <c r="AQ781" s="52"/>
      <c r="AR781" s="52"/>
      <c r="AT781" s="52"/>
      <c r="AU781" s="52"/>
      <c r="AV781" s="52"/>
      <c r="AW781" s="52"/>
      <c r="AX781" s="52"/>
      <c r="AY781" s="52"/>
      <c r="AZ781" s="52"/>
      <c r="BA781" s="52"/>
    </row>
    <row r="782" spans="1:53" ht="14.2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AB782" s="52"/>
      <c r="AC782" s="52"/>
      <c r="AD782" s="52"/>
      <c r="AE782" s="52"/>
      <c r="AM782" s="52"/>
      <c r="AN782" s="52"/>
      <c r="AO782" s="52"/>
      <c r="AP782" s="52"/>
      <c r="AQ782" s="52"/>
      <c r="AR782" s="52"/>
      <c r="AT782" s="52"/>
      <c r="AU782" s="52"/>
      <c r="AV782" s="52"/>
      <c r="AW782" s="52"/>
      <c r="AX782" s="52"/>
      <c r="AY782" s="52"/>
      <c r="AZ782" s="52"/>
      <c r="BA782" s="52"/>
    </row>
    <row r="783" spans="1:53" ht="14.2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AB783" s="52"/>
      <c r="AC783" s="52"/>
      <c r="AD783" s="52"/>
      <c r="AE783" s="52"/>
      <c r="AM783" s="52"/>
      <c r="AN783" s="52"/>
      <c r="AO783" s="52"/>
      <c r="AP783" s="52"/>
      <c r="AQ783" s="52"/>
      <c r="AR783" s="52"/>
      <c r="AT783" s="52"/>
      <c r="AU783" s="52"/>
      <c r="AV783" s="52"/>
      <c r="AW783" s="52"/>
      <c r="AX783" s="52"/>
      <c r="AY783" s="52"/>
      <c r="AZ783" s="52"/>
      <c r="BA783" s="52"/>
    </row>
    <row r="784" spans="1:53" ht="14.2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AB784" s="52"/>
      <c r="AC784" s="52"/>
      <c r="AD784" s="52"/>
      <c r="AE784" s="52"/>
      <c r="AM784" s="52"/>
      <c r="AN784" s="52"/>
      <c r="AO784" s="52"/>
      <c r="AP784" s="52"/>
      <c r="AQ784" s="52"/>
      <c r="AR784" s="52"/>
      <c r="AT784" s="52"/>
      <c r="AU784" s="52"/>
      <c r="AV784" s="52"/>
      <c r="AW784" s="52"/>
      <c r="AX784" s="52"/>
      <c r="AY784" s="52"/>
      <c r="AZ784" s="52"/>
      <c r="BA784" s="52"/>
    </row>
    <row r="785" spans="1:53" ht="14.2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AB785" s="52"/>
      <c r="AC785" s="52"/>
      <c r="AD785" s="52"/>
      <c r="AE785" s="52"/>
      <c r="AM785" s="52"/>
      <c r="AN785" s="52"/>
      <c r="AO785" s="52"/>
      <c r="AP785" s="52"/>
      <c r="AQ785" s="52"/>
      <c r="AR785" s="52"/>
      <c r="AT785" s="52"/>
      <c r="AU785" s="52"/>
      <c r="AV785" s="52"/>
      <c r="AW785" s="52"/>
      <c r="AX785" s="52"/>
      <c r="AY785" s="52"/>
      <c r="AZ785" s="52"/>
      <c r="BA785" s="52"/>
    </row>
    <row r="786" spans="1:53" ht="14.2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AB786" s="52"/>
      <c r="AC786" s="52"/>
      <c r="AD786" s="52"/>
      <c r="AE786" s="52"/>
      <c r="AM786" s="52"/>
      <c r="AN786" s="52"/>
      <c r="AO786" s="52"/>
      <c r="AP786" s="52"/>
      <c r="AQ786" s="52"/>
      <c r="AR786" s="52"/>
      <c r="AT786" s="52"/>
      <c r="AU786" s="52"/>
      <c r="AV786" s="52"/>
      <c r="AW786" s="52"/>
      <c r="AX786" s="52"/>
      <c r="AY786" s="52"/>
      <c r="AZ786" s="52"/>
      <c r="BA786" s="52"/>
    </row>
    <row r="787" spans="1:53" ht="14.2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AB787" s="52"/>
      <c r="AC787" s="52"/>
      <c r="AD787" s="52"/>
      <c r="AE787" s="52"/>
      <c r="AM787" s="52"/>
      <c r="AN787" s="52"/>
      <c r="AO787" s="52"/>
      <c r="AP787" s="52"/>
      <c r="AQ787" s="52"/>
      <c r="AR787" s="52"/>
      <c r="AT787" s="52"/>
      <c r="AU787" s="52"/>
      <c r="AV787" s="52"/>
      <c r="AW787" s="52"/>
      <c r="AX787" s="52"/>
      <c r="AY787" s="52"/>
      <c r="AZ787" s="52"/>
      <c r="BA787" s="52"/>
    </row>
    <row r="788" spans="1:53" ht="14.2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AB788" s="52"/>
      <c r="AC788" s="52"/>
      <c r="AD788" s="52"/>
      <c r="AE788" s="52"/>
      <c r="AM788" s="52"/>
      <c r="AN788" s="52"/>
      <c r="AO788" s="52"/>
      <c r="AP788" s="52"/>
      <c r="AQ788" s="52"/>
      <c r="AR788" s="52"/>
      <c r="AT788" s="52"/>
      <c r="AU788" s="52"/>
      <c r="AV788" s="52"/>
      <c r="AW788" s="52"/>
      <c r="AX788" s="52"/>
      <c r="AY788" s="52"/>
      <c r="AZ788" s="52"/>
      <c r="BA788" s="52"/>
    </row>
    <row r="789" spans="1:53" ht="14.2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AB789" s="52"/>
      <c r="AC789" s="52"/>
      <c r="AD789" s="52"/>
      <c r="AE789" s="52"/>
      <c r="AM789" s="52"/>
      <c r="AN789" s="52"/>
      <c r="AO789" s="52"/>
      <c r="AP789" s="52"/>
      <c r="AQ789" s="52"/>
      <c r="AR789" s="52"/>
      <c r="AT789" s="52"/>
      <c r="AU789" s="52"/>
      <c r="AV789" s="52"/>
      <c r="AW789" s="52"/>
      <c r="AX789" s="52"/>
      <c r="AY789" s="52"/>
      <c r="AZ789" s="52"/>
      <c r="BA789" s="52"/>
    </row>
    <row r="790" spans="1:53" ht="14.2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AB790" s="52"/>
      <c r="AC790" s="52"/>
      <c r="AD790" s="52"/>
      <c r="AE790" s="52"/>
      <c r="AM790" s="52"/>
      <c r="AN790" s="52"/>
      <c r="AO790" s="52"/>
      <c r="AP790" s="52"/>
      <c r="AQ790" s="52"/>
      <c r="AR790" s="52"/>
      <c r="AT790" s="52"/>
      <c r="AU790" s="52"/>
      <c r="AV790" s="52"/>
      <c r="AW790" s="52"/>
      <c r="AX790" s="52"/>
      <c r="AY790" s="52"/>
      <c r="AZ790" s="52"/>
      <c r="BA790" s="52"/>
    </row>
    <row r="791" spans="1:53" ht="14.2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AB791" s="52"/>
      <c r="AC791" s="52"/>
      <c r="AD791" s="52"/>
      <c r="AE791" s="52"/>
      <c r="AM791" s="52"/>
      <c r="AN791" s="52"/>
      <c r="AO791" s="52"/>
      <c r="AP791" s="52"/>
      <c r="AQ791" s="52"/>
      <c r="AR791" s="52"/>
      <c r="AT791" s="52"/>
      <c r="AU791" s="52"/>
      <c r="AV791" s="52"/>
      <c r="AW791" s="52"/>
      <c r="AX791" s="52"/>
      <c r="AY791" s="52"/>
      <c r="AZ791" s="52"/>
      <c r="BA791" s="52"/>
    </row>
    <row r="792" spans="1:53" ht="14.2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AB792" s="52"/>
      <c r="AC792" s="52"/>
      <c r="AD792" s="52"/>
      <c r="AE792" s="52"/>
      <c r="AM792" s="52"/>
      <c r="AN792" s="52"/>
      <c r="AO792" s="52"/>
      <c r="AP792" s="52"/>
      <c r="AQ792" s="52"/>
      <c r="AR792" s="52"/>
      <c r="AT792" s="52"/>
      <c r="AU792" s="52"/>
      <c r="AV792" s="52"/>
      <c r="AW792" s="52"/>
      <c r="AX792" s="52"/>
      <c r="AY792" s="52"/>
      <c r="AZ792" s="52"/>
      <c r="BA792" s="52"/>
    </row>
    <row r="793" spans="1:53" ht="14.2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AB793" s="52"/>
      <c r="AC793" s="52"/>
      <c r="AD793" s="52"/>
      <c r="AE793" s="52"/>
      <c r="AM793" s="52"/>
      <c r="AN793" s="52"/>
      <c r="AO793" s="52"/>
      <c r="AP793" s="52"/>
      <c r="AQ793" s="52"/>
      <c r="AR793" s="52"/>
      <c r="AT793" s="52"/>
      <c r="AU793" s="52"/>
      <c r="AV793" s="52"/>
      <c r="AW793" s="52"/>
      <c r="AX793" s="52"/>
      <c r="AY793" s="52"/>
      <c r="AZ793" s="52"/>
      <c r="BA793" s="52"/>
    </row>
    <row r="794" spans="1:53" ht="14.2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AB794" s="52"/>
      <c r="AC794" s="52"/>
      <c r="AD794" s="52"/>
      <c r="AE794" s="52"/>
      <c r="AM794" s="52"/>
      <c r="AN794" s="52"/>
      <c r="AO794" s="52"/>
      <c r="AP794" s="52"/>
      <c r="AQ794" s="52"/>
      <c r="AR794" s="52"/>
      <c r="AT794" s="52"/>
      <c r="AU794" s="52"/>
      <c r="AV794" s="52"/>
      <c r="AW794" s="52"/>
      <c r="AX794" s="52"/>
      <c r="AY794" s="52"/>
      <c r="AZ794" s="52"/>
      <c r="BA794" s="52"/>
    </row>
    <row r="795" spans="1:53" ht="14.2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AB795" s="52"/>
      <c r="AC795" s="52"/>
      <c r="AD795" s="52"/>
      <c r="AE795" s="52"/>
      <c r="AM795" s="52"/>
      <c r="AN795" s="52"/>
      <c r="AO795" s="52"/>
      <c r="AP795" s="52"/>
      <c r="AQ795" s="52"/>
      <c r="AR795" s="52"/>
      <c r="AT795" s="52"/>
      <c r="AU795" s="52"/>
      <c r="AV795" s="52"/>
      <c r="AW795" s="52"/>
      <c r="AX795" s="52"/>
      <c r="AY795" s="52"/>
      <c r="AZ795" s="52"/>
      <c r="BA795" s="52"/>
    </row>
    <row r="796" spans="1:53" ht="14.2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AB796" s="52"/>
      <c r="AC796" s="52"/>
      <c r="AD796" s="52"/>
      <c r="AE796" s="52"/>
      <c r="AM796" s="52"/>
      <c r="AN796" s="52"/>
      <c r="AO796" s="52"/>
      <c r="AP796" s="52"/>
      <c r="AQ796" s="52"/>
      <c r="AR796" s="52"/>
      <c r="AT796" s="52"/>
      <c r="AU796" s="52"/>
      <c r="AV796" s="52"/>
      <c r="AW796" s="52"/>
      <c r="AX796" s="52"/>
      <c r="AY796" s="52"/>
      <c r="AZ796" s="52"/>
      <c r="BA796" s="52"/>
    </row>
    <row r="797" spans="1:53" ht="14.2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AB797" s="52"/>
      <c r="AC797" s="52"/>
      <c r="AD797" s="52"/>
      <c r="AE797" s="52"/>
      <c r="AM797" s="52"/>
      <c r="AN797" s="52"/>
      <c r="AO797" s="52"/>
      <c r="AP797" s="52"/>
      <c r="AQ797" s="52"/>
      <c r="AR797" s="52"/>
      <c r="AT797" s="52"/>
      <c r="AU797" s="52"/>
      <c r="AV797" s="52"/>
      <c r="AW797" s="52"/>
      <c r="AX797" s="52"/>
      <c r="AY797" s="52"/>
      <c r="AZ797" s="52"/>
      <c r="BA797" s="52"/>
    </row>
    <row r="798" spans="1:53" ht="14.2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AB798" s="52"/>
      <c r="AC798" s="52"/>
      <c r="AD798" s="52"/>
      <c r="AE798" s="52"/>
      <c r="AM798" s="52"/>
      <c r="AN798" s="52"/>
      <c r="AO798" s="52"/>
      <c r="AP798" s="52"/>
      <c r="AQ798" s="52"/>
      <c r="AR798" s="52"/>
      <c r="AT798" s="52"/>
      <c r="AU798" s="52"/>
      <c r="AV798" s="52"/>
      <c r="AW798" s="52"/>
      <c r="AX798" s="52"/>
      <c r="AY798" s="52"/>
      <c r="AZ798" s="52"/>
      <c r="BA798" s="52"/>
    </row>
    <row r="799" spans="1:53" ht="14.2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AB799" s="52"/>
      <c r="AC799" s="52"/>
      <c r="AD799" s="52"/>
      <c r="AE799" s="52"/>
      <c r="AM799" s="52"/>
      <c r="AN799" s="52"/>
      <c r="AO799" s="52"/>
      <c r="AP799" s="52"/>
      <c r="AQ799" s="52"/>
      <c r="AR799" s="52"/>
      <c r="AT799" s="52"/>
      <c r="AU799" s="52"/>
      <c r="AV799" s="52"/>
      <c r="AW799" s="52"/>
      <c r="AX799" s="52"/>
      <c r="AY799" s="52"/>
      <c r="AZ799" s="52"/>
      <c r="BA799" s="52"/>
    </row>
    <row r="800" spans="1:53" ht="14.2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AB800" s="52"/>
      <c r="AC800" s="52"/>
      <c r="AD800" s="52"/>
      <c r="AE800" s="52"/>
      <c r="AM800" s="52"/>
      <c r="AN800" s="52"/>
      <c r="AO800" s="52"/>
      <c r="AP800" s="52"/>
      <c r="AQ800" s="52"/>
      <c r="AR800" s="52"/>
      <c r="AT800" s="52"/>
      <c r="AU800" s="52"/>
      <c r="AV800" s="52"/>
      <c r="AW800" s="52"/>
      <c r="AX800" s="52"/>
      <c r="AY800" s="52"/>
      <c r="AZ800" s="52"/>
      <c r="BA800" s="52"/>
    </row>
    <row r="801" spans="1:53" ht="14.2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AB801" s="52"/>
      <c r="AC801" s="52"/>
      <c r="AD801" s="52"/>
      <c r="AE801" s="52"/>
      <c r="AM801" s="52"/>
      <c r="AN801" s="52"/>
      <c r="AO801" s="52"/>
      <c r="AP801" s="52"/>
      <c r="AQ801" s="52"/>
      <c r="AR801" s="52"/>
      <c r="AT801" s="52"/>
      <c r="AU801" s="52"/>
      <c r="AV801" s="52"/>
      <c r="AW801" s="52"/>
      <c r="AX801" s="52"/>
      <c r="AY801" s="52"/>
      <c r="AZ801" s="52"/>
      <c r="BA801" s="52"/>
    </row>
    <row r="802" spans="1:53" ht="14.2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AB802" s="52"/>
      <c r="AC802" s="52"/>
      <c r="AD802" s="52"/>
      <c r="AE802" s="52"/>
      <c r="AM802" s="52"/>
      <c r="AN802" s="52"/>
      <c r="AO802" s="52"/>
      <c r="AP802" s="52"/>
      <c r="AQ802" s="52"/>
      <c r="AR802" s="52"/>
      <c r="AT802" s="52"/>
      <c r="AU802" s="52"/>
      <c r="AV802" s="52"/>
      <c r="AW802" s="52"/>
      <c r="AX802" s="52"/>
      <c r="AY802" s="52"/>
      <c r="AZ802" s="52"/>
      <c r="BA802" s="52"/>
    </row>
    <row r="803" spans="1:53" ht="14.2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AB803" s="52"/>
      <c r="AC803" s="52"/>
      <c r="AD803" s="52"/>
      <c r="AE803" s="52"/>
      <c r="AM803" s="52"/>
      <c r="AN803" s="52"/>
      <c r="AO803" s="52"/>
      <c r="AP803" s="52"/>
      <c r="AQ803" s="52"/>
      <c r="AR803" s="52"/>
      <c r="AT803" s="52"/>
      <c r="AU803" s="52"/>
      <c r="AV803" s="52"/>
      <c r="AW803" s="52"/>
      <c r="AX803" s="52"/>
      <c r="AY803" s="52"/>
      <c r="AZ803" s="52"/>
      <c r="BA803" s="52"/>
    </row>
    <row r="804" spans="1:53" ht="14.2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AB804" s="52"/>
      <c r="AC804" s="52"/>
      <c r="AD804" s="52"/>
      <c r="AE804" s="52"/>
      <c r="AM804" s="52"/>
      <c r="AN804" s="52"/>
      <c r="AO804" s="52"/>
      <c r="AP804" s="52"/>
      <c r="AQ804" s="52"/>
      <c r="AR804" s="52"/>
      <c r="AT804" s="52"/>
      <c r="AU804" s="52"/>
      <c r="AV804" s="52"/>
      <c r="AW804" s="52"/>
      <c r="AX804" s="52"/>
      <c r="AY804" s="52"/>
      <c r="AZ804" s="52"/>
      <c r="BA804" s="52"/>
    </row>
    <row r="805" spans="1:53" ht="14.2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AB805" s="52"/>
      <c r="AC805" s="52"/>
      <c r="AD805" s="52"/>
      <c r="AE805" s="52"/>
      <c r="AM805" s="52"/>
      <c r="AN805" s="52"/>
      <c r="AO805" s="52"/>
      <c r="AP805" s="52"/>
      <c r="AQ805" s="52"/>
      <c r="AR805" s="52"/>
      <c r="AT805" s="52"/>
      <c r="AU805" s="52"/>
      <c r="AV805" s="52"/>
      <c r="AW805" s="52"/>
      <c r="AX805" s="52"/>
      <c r="AY805" s="52"/>
      <c r="AZ805" s="52"/>
      <c r="BA805" s="52"/>
    </row>
    <row r="806" spans="1:53" ht="14.2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AB806" s="52"/>
      <c r="AC806" s="52"/>
      <c r="AD806" s="52"/>
      <c r="AE806" s="52"/>
      <c r="AM806" s="52"/>
      <c r="AN806" s="52"/>
      <c r="AO806" s="52"/>
      <c r="AP806" s="52"/>
      <c r="AQ806" s="52"/>
      <c r="AR806" s="52"/>
      <c r="AT806" s="52"/>
      <c r="AU806" s="52"/>
      <c r="AV806" s="52"/>
      <c r="AW806" s="52"/>
      <c r="AX806" s="52"/>
      <c r="AY806" s="52"/>
      <c r="AZ806" s="52"/>
      <c r="BA806" s="52"/>
    </row>
    <row r="807" spans="1:53" ht="14.2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AB807" s="52"/>
      <c r="AC807" s="52"/>
      <c r="AD807" s="52"/>
      <c r="AE807" s="52"/>
      <c r="AM807" s="52"/>
      <c r="AN807" s="52"/>
      <c r="AO807" s="52"/>
      <c r="AP807" s="52"/>
      <c r="AQ807" s="52"/>
      <c r="AR807" s="52"/>
      <c r="AT807" s="52"/>
      <c r="AU807" s="52"/>
      <c r="AV807" s="52"/>
      <c r="AW807" s="52"/>
      <c r="AX807" s="52"/>
      <c r="AY807" s="52"/>
      <c r="AZ807" s="52"/>
      <c r="BA807" s="52"/>
    </row>
    <row r="808" spans="1:53" ht="14.2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AB808" s="52"/>
      <c r="AC808" s="52"/>
      <c r="AD808" s="52"/>
      <c r="AE808" s="52"/>
      <c r="AM808" s="52"/>
      <c r="AN808" s="52"/>
      <c r="AO808" s="52"/>
      <c r="AP808" s="52"/>
      <c r="AQ808" s="52"/>
      <c r="AR808" s="52"/>
      <c r="AT808" s="52"/>
      <c r="AU808" s="52"/>
      <c r="AV808" s="52"/>
      <c r="AW808" s="52"/>
      <c r="AX808" s="52"/>
      <c r="AY808" s="52"/>
      <c r="AZ808" s="52"/>
      <c r="BA808" s="52"/>
    </row>
    <row r="809" spans="1:53" ht="14.2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AB809" s="52"/>
      <c r="AC809" s="52"/>
      <c r="AD809" s="52"/>
      <c r="AE809" s="52"/>
      <c r="AM809" s="52"/>
      <c r="AN809" s="52"/>
      <c r="AO809" s="52"/>
      <c r="AP809" s="52"/>
      <c r="AQ809" s="52"/>
      <c r="AR809" s="52"/>
      <c r="AT809" s="52"/>
      <c r="AU809" s="52"/>
      <c r="AV809" s="52"/>
      <c r="AW809" s="52"/>
      <c r="AX809" s="52"/>
      <c r="AY809" s="52"/>
      <c r="AZ809" s="52"/>
      <c r="BA809" s="52"/>
    </row>
    <row r="810" spans="1:53" ht="14.2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AB810" s="52"/>
      <c r="AC810" s="52"/>
      <c r="AD810" s="52"/>
      <c r="AE810" s="52"/>
      <c r="AM810" s="52"/>
      <c r="AN810" s="52"/>
      <c r="AO810" s="52"/>
      <c r="AP810" s="52"/>
      <c r="AQ810" s="52"/>
      <c r="AR810" s="52"/>
      <c r="AT810" s="52"/>
      <c r="AU810" s="52"/>
      <c r="AV810" s="52"/>
      <c r="AW810" s="52"/>
      <c r="AX810" s="52"/>
      <c r="AY810" s="52"/>
      <c r="AZ810" s="52"/>
      <c r="BA810" s="52"/>
    </row>
    <row r="811" spans="1:53" ht="14.2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AB811" s="52"/>
      <c r="AC811" s="52"/>
      <c r="AD811" s="52"/>
      <c r="AE811" s="52"/>
      <c r="AM811" s="52"/>
      <c r="AN811" s="52"/>
      <c r="AO811" s="52"/>
      <c r="AP811" s="52"/>
      <c r="AQ811" s="52"/>
      <c r="AR811" s="52"/>
      <c r="AT811" s="52"/>
      <c r="AU811" s="52"/>
      <c r="AV811" s="52"/>
      <c r="AW811" s="52"/>
      <c r="AX811" s="52"/>
      <c r="AY811" s="52"/>
      <c r="AZ811" s="52"/>
      <c r="BA811" s="52"/>
    </row>
    <row r="812" spans="1:53" ht="14.2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AB812" s="52"/>
      <c r="AC812" s="52"/>
      <c r="AD812" s="52"/>
      <c r="AE812" s="52"/>
      <c r="AM812" s="52"/>
      <c r="AN812" s="52"/>
      <c r="AO812" s="52"/>
      <c r="AP812" s="52"/>
      <c r="AQ812" s="52"/>
      <c r="AR812" s="52"/>
      <c r="AT812" s="52"/>
      <c r="AU812" s="52"/>
      <c r="AV812" s="52"/>
      <c r="AW812" s="52"/>
      <c r="AX812" s="52"/>
      <c r="AY812" s="52"/>
      <c r="AZ812" s="52"/>
      <c r="BA812" s="52"/>
    </row>
    <row r="813" spans="1:53" ht="14.2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AB813" s="52"/>
      <c r="AC813" s="52"/>
      <c r="AD813" s="52"/>
      <c r="AE813" s="52"/>
      <c r="AM813" s="52"/>
      <c r="AN813" s="52"/>
      <c r="AO813" s="52"/>
      <c r="AP813" s="52"/>
      <c r="AQ813" s="52"/>
      <c r="AR813" s="52"/>
      <c r="AT813" s="52"/>
      <c r="AU813" s="52"/>
      <c r="AV813" s="52"/>
      <c r="AW813" s="52"/>
      <c r="AX813" s="52"/>
      <c r="AY813" s="52"/>
      <c r="AZ813" s="52"/>
      <c r="BA813" s="52"/>
    </row>
    <row r="814" spans="1:53" ht="14.2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AB814" s="52"/>
      <c r="AC814" s="52"/>
      <c r="AD814" s="52"/>
      <c r="AE814" s="52"/>
      <c r="AM814" s="52"/>
      <c r="AN814" s="52"/>
      <c r="AO814" s="52"/>
      <c r="AP814" s="52"/>
      <c r="AQ814" s="52"/>
      <c r="AR814" s="52"/>
      <c r="AT814" s="52"/>
      <c r="AU814" s="52"/>
      <c r="AV814" s="52"/>
      <c r="AW814" s="52"/>
      <c r="AX814" s="52"/>
      <c r="AY814" s="52"/>
      <c r="AZ814" s="52"/>
      <c r="BA814" s="52"/>
    </row>
    <row r="815" spans="1:53" ht="14.2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AB815" s="52"/>
      <c r="AC815" s="52"/>
      <c r="AD815" s="52"/>
      <c r="AE815" s="52"/>
      <c r="AM815" s="52"/>
      <c r="AN815" s="52"/>
      <c r="AO815" s="52"/>
      <c r="AP815" s="52"/>
      <c r="AQ815" s="52"/>
      <c r="AR815" s="52"/>
      <c r="AT815" s="52"/>
      <c r="AU815" s="52"/>
      <c r="AV815" s="52"/>
      <c r="AW815" s="52"/>
      <c r="AX815" s="52"/>
      <c r="AY815" s="52"/>
      <c r="AZ815" s="52"/>
      <c r="BA815" s="52"/>
    </row>
    <row r="816" spans="1:53" ht="14.2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AB816" s="52"/>
      <c r="AC816" s="52"/>
      <c r="AD816" s="52"/>
      <c r="AE816" s="52"/>
      <c r="AM816" s="52"/>
      <c r="AN816" s="52"/>
      <c r="AO816" s="52"/>
      <c r="AP816" s="52"/>
      <c r="AQ816" s="52"/>
      <c r="AR816" s="52"/>
      <c r="AT816" s="52"/>
      <c r="AU816" s="52"/>
      <c r="AV816" s="52"/>
      <c r="AW816" s="52"/>
      <c r="AX816" s="52"/>
      <c r="AY816" s="52"/>
      <c r="AZ816" s="52"/>
      <c r="BA816" s="52"/>
    </row>
    <row r="817" spans="1:53" ht="14.2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AB817" s="52"/>
      <c r="AC817" s="52"/>
      <c r="AD817" s="52"/>
      <c r="AE817" s="52"/>
      <c r="AM817" s="52"/>
      <c r="AN817" s="52"/>
      <c r="AO817" s="52"/>
      <c r="AP817" s="52"/>
      <c r="AQ817" s="52"/>
      <c r="AR817" s="52"/>
      <c r="AT817" s="52"/>
      <c r="AU817" s="52"/>
      <c r="AV817" s="52"/>
      <c r="AW817" s="52"/>
      <c r="AX817" s="52"/>
      <c r="AY817" s="52"/>
      <c r="AZ817" s="52"/>
      <c r="BA817" s="52"/>
    </row>
    <row r="818" spans="1:53" ht="14.2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AB818" s="52"/>
      <c r="AC818" s="52"/>
      <c r="AD818" s="52"/>
      <c r="AE818" s="52"/>
      <c r="AM818" s="52"/>
      <c r="AN818" s="52"/>
      <c r="AO818" s="52"/>
      <c r="AP818" s="52"/>
      <c r="AQ818" s="52"/>
      <c r="AR818" s="52"/>
      <c r="AT818" s="52"/>
      <c r="AU818" s="52"/>
      <c r="AV818" s="52"/>
      <c r="AW818" s="52"/>
      <c r="AX818" s="52"/>
      <c r="AY818" s="52"/>
      <c r="AZ818" s="52"/>
      <c r="BA818" s="52"/>
    </row>
    <row r="819" spans="1:53" ht="14.2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AB819" s="52"/>
      <c r="AC819" s="52"/>
      <c r="AD819" s="52"/>
      <c r="AE819" s="52"/>
      <c r="AM819" s="52"/>
      <c r="AN819" s="52"/>
      <c r="AO819" s="52"/>
      <c r="AP819" s="52"/>
      <c r="AQ819" s="52"/>
      <c r="AR819" s="52"/>
      <c r="AT819" s="52"/>
      <c r="AU819" s="52"/>
      <c r="AV819" s="52"/>
      <c r="AW819" s="52"/>
      <c r="AX819" s="52"/>
      <c r="AY819" s="52"/>
      <c r="AZ819" s="52"/>
      <c r="BA819" s="52"/>
    </row>
    <row r="820" spans="1:53" ht="14.2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AB820" s="52"/>
      <c r="AC820" s="52"/>
      <c r="AD820" s="52"/>
      <c r="AE820" s="52"/>
      <c r="AM820" s="52"/>
      <c r="AN820" s="52"/>
      <c r="AO820" s="52"/>
      <c r="AP820" s="52"/>
      <c r="AQ820" s="52"/>
      <c r="AR820" s="52"/>
      <c r="AT820" s="52"/>
      <c r="AU820" s="52"/>
      <c r="AV820" s="52"/>
      <c r="AW820" s="52"/>
      <c r="AX820" s="52"/>
      <c r="AY820" s="52"/>
      <c r="AZ820" s="52"/>
      <c r="BA820" s="52"/>
    </row>
    <row r="821" spans="1:53" ht="14.2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AB821" s="52"/>
      <c r="AC821" s="52"/>
      <c r="AD821" s="52"/>
      <c r="AE821" s="52"/>
      <c r="AM821" s="52"/>
      <c r="AN821" s="52"/>
      <c r="AO821" s="52"/>
      <c r="AP821" s="52"/>
      <c r="AQ821" s="52"/>
      <c r="AR821" s="52"/>
      <c r="AT821" s="52"/>
      <c r="AU821" s="52"/>
      <c r="AV821" s="52"/>
      <c r="AW821" s="52"/>
      <c r="AX821" s="52"/>
      <c r="AY821" s="52"/>
      <c r="AZ821" s="52"/>
      <c r="BA821" s="52"/>
    </row>
    <row r="822" spans="1:53" ht="14.2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AB822" s="52"/>
      <c r="AC822" s="52"/>
      <c r="AD822" s="52"/>
      <c r="AE822" s="52"/>
      <c r="AM822" s="52"/>
      <c r="AN822" s="52"/>
      <c r="AO822" s="52"/>
      <c r="AP822" s="52"/>
      <c r="AQ822" s="52"/>
      <c r="AR822" s="52"/>
      <c r="AT822" s="52"/>
      <c r="AU822" s="52"/>
      <c r="AV822" s="52"/>
      <c r="AW822" s="52"/>
      <c r="AX822" s="52"/>
      <c r="AY822" s="52"/>
      <c r="AZ822" s="52"/>
      <c r="BA822" s="52"/>
    </row>
    <row r="823" spans="1:53" ht="14.2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AB823" s="52"/>
      <c r="AC823" s="52"/>
      <c r="AD823" s="52"/>
      <c r="AE823" s="52"/>
      <c r="AM823" s="52"/>
      <c r="AN823" s="52"/>
      <c r="AO823" s="52"/>
      <c r="AP823" s="52"/>
      <c r="AQ823" s="52"/>
      <c r="AR823" s="52"/>
      <c r="AT823" s="52"/>
      <c r="AU823" s="52"/>
      <c r="AV823" s="52"/>
      <c r="AW823" s="52"/>
      <c r="AX823" s="52"/>
      <c r="AY823" s="52"/>
      <c r="AZ823" s="52"/>
      <c r="BA823" s="52"/>
    </row>
    <row r="824" spans="1:53" ht="14.2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AB824" s="52"/>
      <c r="AC824" s="52"/>
      <c r="AD824" s="52"/>
      <c r="AE824" s="52"/>
      <c r="AM824" s="52"/>
      <c r="AN824" s="52"/>
      <c r="AO824" s="52"/>
      <c r="AP824" s="52"/>
      <c r="AQ824" s="52"/>
      <c r="AR824" s="52"/>
      <c r="AT824" s="52"/>
      <c r="AU824" s="52"/>
      <c r="AV824" s="52"/>
      <c r="AW824" s="52"/>
      <c r="AX824" s="52"/>
      <c r="AY824" s="52"/>
      <c r="AZ824" s="52"/>
      <c r="BA824" s="52"/>
    </row>
    <row r="825" spans="1:53" ht="14.2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AB825" s="52"/>
      <c r="AC825" s="52"/>
      <c r="AD825" s="52"/>
      <c r="AE825" s="52"/>
      <c r="AM825" s="52"/>
      <c r="AN825" s="52"/>
      <c r="AO825" s="52"/>
      <c r="AP825" s="52"/>
      <c r="AQ825" s="52"/>
      <c r="AR825" s="52"/>
      <c r="AT825" s="52"/>
      <c r="AU825" s="52"/>
      <c r="AV825" s="52"/>
      <c r="AW825" s="52"/>
      <c r="AX825" s="52"/>
      <c r="AY825" s="52"/>
      <c r="AZ825" s="52"/>
      <c r="BA825" s="52"/>
    </row>
    <row r="826" spans="1:53" ht="14.2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AB826" s="52"/>
      <c r="AC826" s="52"/>
      <c r="AD826" s="52"/>
      <c r="AE826" s="52"/>
      <c r="AM826" s="52"/>
      <c r="AN826" s="52"/>
      <c r="AO826" s="52"/>
      <c r="AP826" s="52"/>
      <c r="AQ826" s="52"/>
      <c r="AR826" s="52"/>
      <c r="AT826" s="52"/>
      <c r="AU826" s="52"/>
      <c r="AV826" s="52"/>
      <c r="AW826" s="52"/>
      <c r="AX826" s="52"/>
      <c r="AY826" s="52"/>
      <c r="AZ826" s="52"/>
      <c r="BA826" s="52"/>
    </row>
    <row r="827" spans="1:53" ht="14.2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AB827" s="52"/>
      <c r="AC827" s="52"/>
      <c r="AD827" s="52"/>
      <c r="AE827" s="52"/>
      <c r="AM827" s="52"/>
      <c r="AN827" s="52"/>
      <c r="AO827" s="52"/>
      <c r="AP827" s="52"/>
      <c r="AQ827" s="52"/>
      <c r="AR827" s="52"/>
      <c r="AT827" s="52"/>
      <c r="AU827" s="52"/>
      <c r="AV827" s="52"/>
      <c r="AW827" s="52"/>
      <c r="AX827" s="52"/>
      <c r="AY827" s="52"/>
      <c r="AZ827" s="52"/>
      <c r="BA827" s="52"/>
    </row>
    <row r="828" spans="1:53" ht="14.2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AB828" s="52"/>
      <c r="AC828" s="52"/>
      <c r="AD828" s="52"/>
      <c r="AE828" s="52"/>
      <c r="AM828" s="52"/>
      <c r="AN828" s="52"/>
      <c r="AO828" s="52"/>
      <c r="AP828" s="52"/>
      <c r="AQ828" s="52"/>
      <c r="AR828" s="52"/>
      <c r="AT828" s="52"/>
      <c r="AU828" s="52"/>
      <c r="AV828" s="52"/>
      <c r="AW828" s="52"/>
      <c r="AX828" s="52"/>
      <c r="AY828" s="52"/>
      <c r="AZ828" s="52"/>
      <c r="BA828" s="52"/>
    </row>
    <row r="829" spans="1:53" ht="14.2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AB829" s="52"/>
      <c r="AC829" s="52"/>
      <c r="AD829" s="52"/>
      <c r="AE829" s="52"/>
      <c r="AM829" s="52"/>
      <c r="AN829" s="52"/>
      <c r="AO829" s="52"/>
      <c r="AP829" s="52"/>
      <c r="AQ829" s="52"/>
      <c r="AR829" s="52"/>
      <c r="AT829" s="52"/>
      <c r="AU829" s="52"/>
      <c r="AV829" s="52"/>
      <c r="AW829" s="52"/>
      <c r="AX829" s="52"/>
      <c r="AY829" s="52"/>
      <c r="AZ829" s="52"/>
      <c r="BA829" s="52"/>
    </row>
    <row r="830" spans="1:53" ht="14.2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AB830" s="52"/>
      <c r="AC830" s="52"/>
      <c r="AD830" s="52"/>
      <c r="AE830" s="52"/>
      <c r="AM830" s="52"/>
      <c r="AN830" s="52"/>
      <c r="AO830" s="52"/>
      <c r="AP830" s="52"/>
      <c r="AQ830" s="52"/>
      <c r="AR830" s="52"/>
      <c r="AT830" s="52"/>
      <c r="AU830" s="52"/>
      <c r="AV830" s="52"/>
      <c r="AW830" s="52"/>
      <c r="AX830" s="52"/>
      <c r="AY830" s="52"/>
      <c r="AZ830" s="52"/>
      <c r="BA830" s="52"/>
    </row>
    <row r="831" spans="1:53" ht="14.2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AB831" s="52"/>
      <c r="AC831" s="52"/>
      <c r="AD831" s="52"/>
      <c r="AE831" s="52"/>
      <c r="AM831" s="52"/>
      <c r="AN831" s="52"/>
      <c r="AO831" s="52"/>
      <c r="AP831" s="52"/>
      <c r="AQ831" s="52"/>
      <c r="AR831" s="52"/>
      <c r="AT831" s="52"/>
      <c r="AU831" s="52"/>
      <c r="AV831" s="52"/>
      <c r="AW831" s="52"/>
      <c r="AX831" s="52"/>
      <c r="AY831" s="52"/>
      <c r="AZ831" s="52"/>
      <c r="BA831" s="52"/>
    </row>
    <row r="832" spans="1:53" ht="14.2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AB832" s="52"/>
      <c r="AC832" s="52"/>
      <c r="AD832" s="52"/>
      <c r="AE832" s="52"/>
      <c r="AM832" s="52"/>
      <c r="AN832" s="52"/>
      <c r="AO832" s="52"/>
      <c r="AP832" s="52"/>
      <c r="AQ832" s="52"/>
      <c r="AR832" s="52"/>
      <c r="AT832" s="52"/>
      <c r="AU832" s="52"/>
      <c r="AV832" s="52"/>
      <c r="AW832" s="52"/>
      <c r="AX832" s="52"/>
      <c r="AY832" s="52"/>
      <c r="AZ832" s="52"/>
      <c r="BA832" s="52"/>
    </row>
    <row r="833" spans="1:53" ht="14.2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AB833" s="52"/>
      <c r="AC833" s="52"/>
      <c r="AD833" s="52"/>
      <c r="AE833" s="52"/>
      <c r="AM833" s="52"/>
      <c r="AN833" s="52"/>
      <c r="AO833" s="52"/>
      <c r="AP833" s="52"/>
      <c r="AQ833" s="52"/>
      <c r="AR833" s="52"/>
      <c r="AT833" s="52"/>
      <c r="AU833" s="52"/>
      <c r="AV833" s="52"/>
      <c r="AW833" s="52"/>
      <c r="AX833" s="52"/>
      <c r="AY833" s="52"/>
      <c r="AZ833" s="52"/>
      <c r="BA833" s="52"/>
    </row>
    <row r="834" spans="1:53" ht="14.2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AB834" s="52"/>
      <c r="AC834" s="52"/>
      <c r="AD834" s="52"/>
      <c r="AE834" s="52"/>
      <c r="AM834" s="52"/>
      <c r="AN834" s="52"/>
      <c r="AO834" s="52"/>
      <c r="AP834" s="52"/>
      <c r="AQ834" s="52"/>
      <c r="AR834" s="52"/>
      <c r="AT834" s="52"/>
      <c r="AU834" s="52"/>
      <c r="AV834" s="52"/>
      <c r="AW834" s="52"/>
      <c r="AX834" s="52"/>
      <c r="AY834" s="52"/>
      <c r="AZ834" s="52"/>
      <c r="BA834" s="52"/>
    </row>
    <row r="835" spans="1:53" ht="14.2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AB835" s="52"/>
      <c r="AC835" s="52"/>
      <c r="AD835" s="52"/>
      <c r="AE835" s="52"/>
      <c r="AM835" s="52"/>
      <c r="AN835" s="52"/>
      <c r="AO835" s="52"/>
      <c r="AP835" s="52"/>
      <c r="AQ835" s="52"/>
      <c r="AR835" s="52"/>
      <c r="AT835" s="52"/>
      <c r="AU835" s="52"/>
      <c r="AV835" s="52"/>
      <c r="AW835" s="52"/>
      <c r="AX835" s="52"/>
      <c r="AY835" s="52"/>
      <c r="AZ835" s="52"/>
      <c r="BA835" s="52"/>
    </row>
    <row r="836" spans="1:53" ht="14.2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AB836" s="52"/>
      <c r="AC836" s="52"/>
      <c r="AD836" s="52"/>
      <c r="AE836" s="52"/>
      <c r="AM836" s="52"/>
      <c r="AN836" s="52"/>
      <c r="AO836" s="52"/>
      <c r="AP836" s="52"/>
      <c r="AQ836" s="52"/>
      <c r="AR836" s="52"/>
      <c r="AT836" s="52"/>
      <c r="AU836" s="52"/>
      <c r="AV836" s="52"/>
      <c r="AW836" s="52"/>
      <c r="AX836" s="52"/>
      <c r="AY836" s="52"/>
      <c r="AZ836" s="52"/>
      <c r="BA836" s="52"/>
    </row>
    <row r="837" spans="1:53" ht="14.2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AB837" s="52"/>
      <c r="AC837" s="52"/>
      <c r="AD837" s="52"/>
      <c r="AE837" s="52"/>
      <c r="AM837" s="52"/>
      <c r="AN837" s="52"/>
      <c r="AO837" s="52"/>
      <c r="AP837" s="52"/>
      <c r="AQ837" s="52"/>
      <c r="AR837" s="52"/>
      <c r="AT837" s="52"/>
      <c r="AU837" s="52"/>
      <c r="AV837" s="52"/>
      <c r="AW837" s="52"/>
      <c r="AX837" s="52"/>
      <c r="AY837" s="52"/>
      <c r="AZ837" s="52"/>
      <c r="BA837" s="52"/>
    </row>
    <row r="838" spans="1:53" ht="14.2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AB838" s="52"/>
      <c r="AC838" s="52"/>
      <c r="AD838" s="52"/>
      <c r="AE838" s="52"/>
      <c r="AM838" s="52"/>
      <c r="AN838" s="52"/>
      <c r="AO838" s="52"/>
      <c r="AP838" s="52"/>
      <c r="AQ838" s="52"/>
      <c r="AR838" s="52"/>
      <c r="AT838" s="52"/>
      <c r="AU838" s="52"/>
      <c r="AV838" s="52"/>
      <c r="AW838" s="52"/>
      <c r="AX838" s="52"/>
      <c r="AY838" s="52"/>
      <c r="AZ838" s="52"/>
      <c r="BA838" s="52"/>
    </row>
    <row r="839" spans="1:53" ht="14.2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AB839" s="52"/>
      <c r="AC839" s="52"/>
      <c r="AD839" s="52"/>
      <c r="AE839" s="52"/>
      <c r="AM839" s="52"/>
      <c r="AN839" s="52"/>
      <c r="AO839" s="52"/>
      <c r="AP839" s="52"/>
      <c r="AQ839" s="52"/>
      <c r="AR839" s="52"/>
      <c r="AT839" s="52"/>
      <c r="AU839" s="52"/>
      <c r="AV839" s="52"/>
      <c r="AW839" s="52"/>
      <c r="AX839" s="52"/>
      <c r="AY839" s="52"/>
      <c r="AZ839" s="52"/>
      <c r="BA839" s="52"/>
    </row>
    <row r="840" spans="1:53" ht="14.2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AB840" s="52"/>
      <c r="AC840" s="52"/>
      <c r="AD840" s="52"/>
      <c r="AE840" s="52"/>
      <c r="AM840" s="52"/>
      <c r="AN840" s="52"/>
      <c r="AO840" s="52"/>
      <c r="AP840" s="52"/>
      <c r="AQ840" s="52"/>
      <c r="AR840" s="52"/>
      <c r="AT840" s="52"/>
      <c r="AU840" s="52"/>
      <c r="AV840" s="52"/>
      <c r="AW840" s="52"/>
      <c r="AX840" s="52"/>
      <c r="AY840" s="52"/>
      <c r="AZ840" s="52"/>
      <c r="BA840" s="52"/>
    </row>
    <row r="841" spans="1:53" ht="14.2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AB841" s="52"/>
      <c r="AC841" s="52"/>
      <c r="AD841" s="52"/>
      <c r="AE841" s="52"/>
      <c r="AM841" s="52"/>
      <c r="AN841" s="52"/>
      <c r="AO841" s="52"/>
      <c r="AP841" s="52"/>
      <c r="AQ841" s="52"/>
      <c r="AR841" s="52"/>
      <c r="AT841" s="52"/>
      <c r="AU841" s="52"/>
      <c r="AV841" s="52"/>
      <c r="AW841" s="52"/>
      <c r="AX841" s="52"/>
      <c r="AY841" s="52"/>
      <c r="AZ841" s="52"/>
      <c r="BA841" s="52"/>
    </row>
    <row r="842" spans="1:53" ht="14.2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AB842" s="52"/>
      <c r="AC842" s="52"/>
      <c r="AD842" s="52"/>
      <c r="AE842" s="52"/>
      <c r="AM842" s="52"/>
      <c r="AN842" s="52"/>
      <c r="AO842" s="52"/>
      <c r="AP842" s="52"/>
      <c r="AQ842" s="52"/>
      <c r="AR842" s="52"/>
      <c r="AT842" s="52"/>
      <c r="AU842" s="52"/>
      <c r="AV842" s="52"/>
      <c r="AW842" s="52"/>
      <c r="AX842" s="52"/>
      <c r="AY842" s="52"/>
      <c r="AZ842" s="52"/>
      <c r="BA842" s="52"/>
    </row>
    <row r="843" spans="1:53" ht="14.2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AB843" s="52"/>
      <c r="AC843" s="52"/>
      <c r="AD843" s="52"/>
      <c r="AE843" s="52"/>
      <c r="AM843" s="52"/>
      <c r="AN843" s="52"/>
      <c r="AO843" s="52"/>
      <c r="AP843" s="52"/>
      <c r="AQ843" s="52"/>
      <c r="AR843" s="52"/>
      <c r="AT843" s="52"/>
      <c r="AU843" s="52"/>
      <c r="AV843" s="52"/>
      <c r="AW843" s="52"/>
      <c r="AX843" s="52"/>
      <c r="AY843" s="52"/>
      <c r="AZ843" s="52"/>
      <c r="BA843" s="52"/>
    </row>
    <row r="844" spans="1:53" ht="14.2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AB844" s="52"/>
      <c r="AC844" s="52"/>
      <c r="AD844" s="52"/>
      <c r="AE844" s="52"/>
      <c r="AM844" s="52"/>
      <c r="AN844" s="52"/>
      <c r="AO844" s="52"/>
      <c r="AP844" s="52"/>
      <c r="AQ844" s="52"/>
      <c r="AR844" s="52"/>
      <c r="AT844" s="52"/>
      <c r="AU844" s="52"/>
      <c r="AV844" s="52"/>
      <c r="AW844" s="52"/>
      <c r="AX844" s="52"/>
      <c r="AY844" s="52"/>
      <c r="AZ844" s="52"/>
      <c r="BA844" s="52"/>
    </row>
    <row r="845" spans="1:53" ht="14.2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AB845" s="52"/>
      <c r="AC845" s="52"/>
      <c r="AD845" s="52"/>
      <c r="AE845" s="52"/>
      <c r="AM845" s="52"/>
      <c r="AN845" s="52"/>
      <c r="AO845" s="52"/>
      <c r="AP845" s="52"/>
      <c r="AQ845" s="52"/>
      <c r="AR845" s="52"/>
      <c r="AT845" s="52"/>
      <c r="AU845" s="52"/>
      <c r="AV845" s="52"/>
      <c r="AW845" s="52"/>
      <c r="AX845" s="52"/>
      <c r="AY845" s="52"/>
      <c r="AZ845" s="52"/>
      <c r="BA845" s="52"/>
    </row>
    <row r="846" spans="1:53" ht="14.2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AB846" s="52"/>
      <c r="AC846" s="52"/>
      <c r="AD846" s="52"/>
      <c r="AE846" s="52"/>
      <c r="AM846" s="52"/>
      <c r="AN846" s="52"/>
      <c r="AO846" s="52"/>
      <c r="AP846" s="52"/>
      <c r="AQ846" s="52"/>
      <c r="AR846" s="52"/>
      <c r="AT846" s="52"/>
      <c r="AU846" s="52"/>
      <c r="AV846" s="52"/>
      <c r="AW846" s="52"/>
      <c r="AX846" s="52"/>
      <c r="AY846" s="52"/>
      <c r="AZ846" s="52"/>
      <c r="BA846" s="52"/>
    </row>
    <row r="847" spans="1:53" ht="14.2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AB847" s="52"/>
      <c r="AC847" s="52"/>
      <c r="AD847" s="52"/>
      <c r="AE847" s="52"/>
      <c r="AM847" s="52"/>
      <c r="AN847" s="52"/>
      <c r="AO847" s="52"/>
      <c r="AP847" s="52"/>
      <c r="AQ847" s="52"/>
      <c r="AR847" s="52"/>
      <c r="AT847" s="52"/>
      <c r="AU847" s="52"/>
      <c r="AV847" s="52"/>
      <c r="AW847" s="52"/>
      <c r="AX847" s="52"/>
      <c r="AY847" s="52"/>
      <c r="AZ847" s="52"/>
      <c r="BA847" s="52"/>
    </row>
    <row r="848" spans="1:53" ht="14.2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AB848" s="52"/>
      <c r="AC848" s="52"/>
      <c r="AD848" s="52"/>
      <c r="AE848" s="52"/>
      <c r="AM848" s="52"/>
      <c r="AN848" s="52"/>
      <c r="AO848" s="52"/>
      <c r="AP848" s="52"/>
      <c r="AQ848" s="52"/>
      <c r="AR848" s="52"/>
      <c r="AT848" s="52"/>
      <c r="AU848" s="52"/>
      <c r="AV848" s="52"/>
      <c r="AW848" s="52"/>
      <c r="AX848" s="52"/>
      <c r="AY848" s="52"/>
      <c r="AZ848" s="52"/>
      <c r="BA848" s="52"/>
    </row>
    <row r="849" spans="1:53" ht="14.2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AB849" s="52"/>
      <c r="AC849" s="52"/>
      <c r="AD849" s="52"/>
      <c r="AE849" s="52"/>
      <c r="AM849" s="52"/>
      <c r="AN849" s="52"/>
      <c r="AO849" s="52"/>
      <c r="AP849" s="52"/>
      <c r="AQ849" s="52"/>
      <c r="AR849" s="52"/>
      <c r="AT849" s="52"/>
      <c r="AU849" s="52"/>
      <c r="AV849" s="52"/>
      <c r="AW849" s="52"/>
      <c r="AX849" s="52"/>
      <c r="AY849" s="52"/>
      <c r="AZ849" s="52"/>
      <c r="BA849" s="52"/>
    </row>
    <row r="850" spans="1:53" ht="14.2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AB850" s="52"/>
      <c r="AC850" s="52"/>
      <c r="AD850" s="52"/>
      <c r="AE850" s="52"/>
      <c r="AM850" s="52"/>
      <c r="AN850" s="52"/>
      <c r="AO850" s="52"/>
      <c r="AP850" s="52"/>
      <c r="AQ850" s="52"/>
      <c r="AR850" s="52"/>
      <c r="AT850" s="52"/>
      <c r="AU850" s="52"/>
      <c r="AV850" s="52"/>
      <c r="AW850" s="52"/>
      <c r="AX850" s="52"/>
      <c r="AY850" s="52"/>
      <c r="AZ850" s="52"/>
      <c r="BA850" s="52"/>
    </row>
    <row r="851" spans="1:53" ht="14.2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AB851" s="52"/>
      <c r="AC851" s="52"/>
      <c r="AD851" s="52"/>
      <c r="AE851" s="52"/>
      <c r="AM851" s="52"/>
      <c r="AN851" s="52"/>
      <c r="AO851" s="52"/>
      <c r="AP851" s="52"/>
      <c r="AQ851" s="52"/>
      <c r="AR851" s="52"/>
      <c r="AT851" s="52"/>
      <c r="AU851" s="52"/>
      <c r="AV851" s="52"/>
      <c r="AW851" s="52"/>
      <c r="AX851" s="52"/>
      <c r="AY851" s="52"/>
      <c r="AZ851" s="52"/>
      <c r="BA851" s="52"/>
    </row>
    <row r="852" spans="1:53" ht="14.2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AB852" s="52"/>
      <c r="AC852" s="52"/>
      <c r="AD852" s="52"/>
      <c r="AE852" s="52"/>
      <c r="AM852" s="52"/>
      <c r="AN852" s="52"/>
      <c r="AO852" s="52"/>
      <c r="AP852" s="52"/>
      <c r="AQ852" s="52"/>
      <c r="AR852" s="52"/>
      <c r="AT852" s="52"/>
      <c r="AU852" s="52"/>
      <c r="AV852" s="52"/>
      <c r="AW852" s="52"/>
      <c r="AX852" s="52"/>
      <c r="AY852" s="52"/>
      <c r="AZ852" s="52"/>
      <c r="BA852" s="52"/>
    </row>
    <row r="853" spans="1:53" ht="14.2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AB853" s="52"/>
      <c r="AC853" s="52"/>
      <c r="AD853" s="52"/>
      <c r="AE853" s="52"/>
      <c r="AM853" s="52"/>
      <c r="AN853" s="52"/>
      <c r="AO853" s="52"/>
      <c r="AP853" s="52"/>
      <c r="AQ853" s="52"/>
      <c r="AR853" s="52"/>
      <c r="AT853" s="52"/>
      <c r="AU853" s="52"/>
      <c r="AV853" s="52"/>
      <c r="AW853" s="52"/>
      <c r="AX853" s="52"/>
      <c r="AY853" s="52"/>
      <c r="AZ853" s="52"/>
      <c r="BA853" s="52"/>
    </row>
    <row r="854" spans="1:53" ht="14.2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AB854" s="52"/>
      <c r="AC854" s="52"/>
      <c r="AD854" s="52"/>
      <c r="AE854" s="52"/>
      <c r="AM854" s="52"/>
      <c r="AN854" s="52"/>
      <c r="AO854" s="52"/>
      <c r="AP854" s="52"/>
      <c r="AQ854" s="52"/>
      <c r="AR854" s="52"/>
      <c r="AT854" s="52"/>
      <c r="AU854" s="52"/>
      <c r="AV854" s="52"/>
      <c r="AW854" s="52"/>
      <c r="AX854" s="52"/>
      <c r="AY854" s="52"/>
      <c r="AZ854" s="52"/>
      <c r="BA854" s="52"/>
    </row>
    <row r="855" spans="1:53" ht="14.2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AB855" s="52"/>
      <c r="AC855" s="52"/>
      <c r="AD855" s="52"/>
      <c r="AE855" s="52"/>
      <c r="AM855" s="52"/>
      <c r="AN855" s="52"/>
      <c r="AO855" s="52"/>
      <c r="AP855" s="52"/>
      <c r="AQ855" s="52"/>
      <c r="AR855" s="52"/>
      <c r="AT855" s="52"/>
      <c r="AU855" s="52"/>
      <c r="AV855" s="52"/>
      <c r="AW855" s="52"/>
      <c r="AX855" s="52"/>
      <c r="AY855" s="52"/>
      <c r="AZ855" s="52"/>
      <c r="BA855" s="52"/>
    </row>
    <row r="856" spans="1:53" ht="14.2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AB856" s="52"/>
      <c r="AC856" s="52"/>
      <c r="AD856" s="52"/>
      <c r="AE856" s="52"/>
      <c r="AM856" s="52"/>
      <c r="AN856" s="52"/>
      <c r="AO856" s="52"/>
      <c r="AP856" s="52"/>
      <c r="AQ856" s="52"/>
      <c r="AR856" s="52"/>
      <c r="AT856" s="52"/>
      <c r="AU856" s="52"/>
      <c r="AV856" s="52"/>
      <c r="AW856" s="52"/>
      <c r="AX856" s="52"/>
      <c r="AY856" s="52"/>
      <c r="AZ856" s="52"/>
      <c r="BA856" s="52"/>
    </row>
    <row r="857" spans="1:53" ht="14.2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AB857" s="52"/>
      <c r="AC857" s="52"/>
      <c r="AD857" s="52"/>
      <c r="AE857" s="52"/>
      <c r="AM857" s="52"/>
      <c r="AN857" s="52"/>
      <c r="AO857" s="52"/>
      <c r="AP857" s="52"/>
      <c r="AQ857" s="52"/>
      <c r="AR857" s="52"/>
      <c r="AT857" s="52"/>
      <c r="AU857" s="52"/>
      <c r="AV857" s="52"/>
      <c r="AW857" s="52"/>
      <c r="AX857" s="52"/>
      <c r="AY857" s="52"/>
      <c r="AZ857" s="52"/>
      <c r="BA857" s="52"/>
    </row>
    <row r="858" spans="1:53" ht="14.2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AB858" s="52"/>
      <c r="AC858" s="52"/>
      <c r="AD858" s="52"/>
      <c r="AE858" s="52"/>
      <c r="AM858" s="52"/>
      <c r="AN858" s="52"/>
      <c r="AO858" s="52"/>
      <c r="AP858" s="52"/>
      <c r="AQ858" s="52"/>
      <c r="AR858" s="52"/>
      <c r="AT858" s="52"/>
      <c r="AU858" s="52"/>
      <c r="AV858" s="52"/>
      <c r="AW858" s="52"/>
      <c r="AX858" s="52"/>
      <c r="AY858" s="52"/>
      <c r="AZ858" s="52"/>
      <c r="BA858" s="52"/>
    </row>
    <row r="859" spans="1:53" ht="14.2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AB859" s="52"/>
      <c r="AC859" s="52"/>
      <c r="AD859" s="52"/>
      <c r="AE859" s="52"/>
      <c r="AM859" s="52"/>
      <c r="AN859" s="52"/>
      <c r="AO859" s="52"/>
      <c r="AP859" s="52"/>
      <c r="AQ859" s="52"/>
      <c r="AR859" s="52"/>
      <c r="AT859" s="52"/>
      <c r="AU859" s="52"/>
      <c r="AV859" s="52"/>
      <c r="AW859" s="52"/>
      <c r="AX859" s="52"/>
      <c r="AY859" s="52"/>
      <c r="AZ859" s="52"/>
      <c r="BA859" s="52"/>
    </row>
    <row r="860" spans="1:53" ht="14.2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AB860" s="52"/>
      <c r="AC860" s="52"/>
      <c r="AD860" s="52"/>
      <c r="AE860" s="52"/>
      <c r="AM860" s="52"/>
      <c r="AN860" s="52"/>
      <c r="AO860" s="52"/>
      <c r="AP860" s="52"/>
      <c r="AQ860" s="52"/>
      <c r="AR860" s="52"/>
      <c r="AT860" s="52"/>
      <c r="AU860" s="52"/>
      <c r="AV860" s="52"/>
      <c r="AW860" s="52"/>
      <c r="AX860" s="52"/>
      <c r="AY860" s="52"/>
      <c r="AZ860" s="52"/>
      <c r="BA860" s="52"/>
    </row>
    <row r="861" spans="1:53" ht="14.2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AB861" s="52"/>
      <c r="AC861" s="52"/>
      <c r="AD861" s="52"/>
      <c r="AE861" s="52"/>
      <c r="AM861" s="52"/>
      <c r="AN861" s="52"/>
      <c r="AO861" s="52"/>
      <c r="AP861" s="52"/>
      <c r="AQ861" s="52"/>
      <c r="AR861" s="52"/>
      <c r="AT861" s="52"/>
      <c r="AU861" s="52"/>
      <c r="AV861" s="52"/>
      <c r="AW861" s="52"/>
      <c r="AX861" s="52"/>
      <c r="AY861" s="52"/>
      <c r="AZ861" s="52"/>
      <c r="BA861" s="52"/>
    </row>
    <row r="862" spans="1:53" ht="14.2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AB862" s="52"/>
      <c r="AC862" s="52"/>
      <c r="AD862" s="52"/>
      <c r="AE862" s="52"/>
      <c r="AM862" s="52"/>
      <c r="AN862" s="52"/>
      <c r="AO862" s="52"/>
      <c r="AP862" s="52"/>
      <c r="AQ862" s="52"/>
      <c r="AR862" s="52"/>
      <c r="AT862" s="52"/>
      <c r="AU862" s="52"/>
      <c r="AV862" s="52"/>
      <c r="AW862" s="52"/>
      <c r="AX862" s="52"/>
      <c r="AY862" s="52"/>
      <c r="AZ862" s="52"/>
      <c r="BA862" s="52"/>
    </row>
    <row r="863" spans="1:53" ht="14.2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AB863" s="52"/>
      <c r="AC863" s="52"/>
      <c r="AD863" s="52"/>
      <c r="AE863" s="52"/>
      <c r="AM863" s="52"/>
      <c r="AN863" s="52"/>
      <c r="AO863" s="52"/>
      <c r="AP863" s="52"/>
      <c r="AQ863" s="52"/>
      <c r="AR863" s="52"/>
      <c r="AT863" s="52"/>
      <c r="AU863" s="52"/>
      <c r="AV863" s="52"/>
      <c r="AW863" s="52"/>
      <c r="AX863" s="52"/>
      <c r="AY863" s="52"/>
      <c r="AZ863" s="52"/>
      <c r="BA863" s="52"/>
    </row>
    <row r="864" spans="1:53" ht="14.2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AB864" s="52"/>
      <c r="AC864" s="52"/>
      <c r="AD864" s="52"/>
      <c r="AE864" s="52"/>
      <c r="AM864" s="52"/>
      <c r="AN864" s="52"/>
      <c r="AO864" s="52"/>
      <c r="AP864" s="52"/>
      <c r="AQ864" s="52"/>
      <c r="AR864" s="52"/>
      <c r="AT864" s="52"/>
      <c r="AU864" s="52"/>
      <c r="AV864" s="52"/>
      <c r="AW864" s="52"/>
      <c r="AX864" s="52"/>
      <c r="AY864" s="52"/>
      <c r="AZ864" s="52"/>
      <c r="BA864" s="52"/>
    </row>
    <row r="865" spans="1:53" ht="14.2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AB865" s="52"/>
      <c r="AC865" s="52"/>
      <c r="AD865" s="52"/>
      <c r="AE865" s="52"/>
      <c r="AM865" s="52"/>
      <c r="AN865" s="52"/>
      <c r="AO865" s="52"/>
      <c r="AP865" s="52"/>
      <c r="AQ865" s="52"/>
      <c r="AR865" s="52"/>
      <c r="AT865" s="52"/>
      <c r="AU865" s="52"/>
      <c r="AV865" s="52"/>
      <c r="AW865" s="52"/>
      <c r="AX865" s="52"/>
      <c r="AY865" s="52"/>
      <c r="AZ865" s="52"/>
      <c r="BA865" s="52"/>
    </row>
    <row r="866" spans="1:53" ht="14.2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AB866" s="52"/>
      <c r="AC866" s="52"/>
      <c r="AD866" s="52"/>
      <c r="AE866" s="52"/>
      <c r="AM866" s="52"/>
      <c r="AN866" s="52"/>
      <c r="AO866" s="52"/>
      <c r="AP866" s="52"/>
      <c r="AQ866" s="52"/>
      <c r="AR866" s="52"/>
      <c r="AT866" s="52"/>
      <c r="AU866" s="52"/>
      <c r="AV866" s="52"/>
      <c r="AW866" s="52"/>
      <c r="AX866" s="52"/>
      <c r="AY866" s="52"/>
      <c r="AZ866" s="52"/>
      <c r="BA866" s="52"/>
    </row>
    <row r="867" spans="1:53" ht="14.2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AB867" s="52"/>
      <c r="AC867" s="52"/>
      <c r="AD867" s="52"/>
      <c r="AE867" s="52"/>
      <c r="AM867" s="52"/>
      <c r="AN867" s="52"/>
      <c r="AO867" s="52"/>
      <c r="AP867" s="52"/>
      <c r="AQ867" s="52"/>
      <c r="AR867" s="52"/>
      <c r="AT867" s="52"/>
      <c r="AU867" s="52"/>
      <c r="AV867" s="52"/>
      <c r="AW867" s="52"/>
      <c r="AX867" s="52"/>
      <c r="AY867" s="52"/>
      <c r="AZ867" s="52"/>
      <c r="BA867" s="52"/>
    </row>
    <row r="868" spans="1:53" ht="14.2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AB868" s="52"/>
      <c r="AC868" s="52"/>
      <c r="AD868" s="52"/>
      <c r="AE868" s="52"/>
      <c r="AM868" s="52"/>
      <c r="AN868" s="52"/>
      <c r="AO868" s="52"/>
      <c r="AP868" s="52"/>
      <c r="AQ868" s="52"/>
      <c r="AR868" s="52"/>
      <c r="AT868" s="52"/>
      <c r="AU868" s="52"/>
      <c r="AV868" s="52"/>
      <c r="AW868" s="52"/>
      <c r="AX868" s="52"/>
      <c r="AY868" s="52"/>
      <c r="AZ868" s="52"/>
      <c r="BA868" s="52"/>
    </row>
    <row r="869" spans="1:53" ht="14.2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AB869" s="52"/>
      <c r="AC869" s="52"/>
      <c r="AD869" s="52"/>
      <c r="AE869" s="52"/>
      <c r="AM869" s="52"/>
      <c r="AN869" s="52"/>
      <c r="AO869" s="52"/>
      <c r="AP869" s="52"/>
      <c r="AQ869" s="52"/>
      <c r="AR869" s="52"/>
      <c r="AT869" s="52"/>
      <c r="AU869" s="52"/>
      <c r="AV869" s="52"/>
      <c r="AW869" s="52"/>
      <c r="AX869" s="52"/>
      <c r="AY869" s="52"/>
      <c r="AZ869" s="52"/>
      <c r="BA869" s="52"/>
    </row>
    <row r="870" spans="1:53" ht="14.2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AB870" s="52"/>
      <c r="AC870" s="52"/>
      <c r="AD870" s="52"/>
      <c r="AE870" s="52"/>
      <c r="AM870" s="52"/>
      <c r="AN870" s="52"/>
      <c r="AO870" s="52"/>
      <c r="AP870" s="52"/>
      <c r="AQ870" s="52"/>
      <c r="AR870" s="52"/>
      <c r="AT870" s="52"/>
      <c r="AU870" s="52"/>
      <c r="AV870" s="52"/>
      <c r="AW870" s="52"/>
      <c r="AX870" s="52"/>
      <c r="AY870" s="52"/>
      <c r="AZ870" s="52"/>
      <c r="BA870" s="52"/>
    </row>
    <row r="871" spans="1:53" ht="14.2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AB871" s="52"/>
      <c r="AC871" s="52"/>
      <c r="AD871" s="52"/>
      <c r="AE871" s="52"/>
      <c r="AM871" s="52"/>
      <c r="AN871" s="52"/>
      <c r="AO871" s="52"/>
      <c r="AP871" s="52"/>
      <c r="AQ871" s="52"/>
      <c r="AR871" s="52"/>
      <c r="AT871" s="52"/>
      <c r="AU871" s="52"/>
      <c r="AV871" s="52"/>
      <c r="AW871" s="52"/>
      <c r="AX871" s="52"/>
      <c r="AY871" s="52"/>
      <c r="AZ871" s="52"/>
      <c r="BA871" s="52"/>
    </row>
    <row r="872" spans="1:53" ht="14.2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AB872" s="52"/>
      <c r="AC872" s="52"/>
      <c r="AD872" s="52"/>
      <c r="AE872" s="52"/>
      <c r="AM872" s="52"/>
      <c r="AN872" s="52"/>
      <c r="AO872" s="52"/>
      <c r="AP872" s="52"/>
      <c r="AQ872" s="52"/>
      <c r="AR872" s="52"/>
      <c r="AT872" s="52"/>
      <c r="AU872" s="52"/>
      <c r="AV872" s="52"/>
      <c r="AW872" s="52"/>
      <c r="AX872" s="52"/>
      <c r="AY872" s="52"/>
      <c r="AZ872" s="52"/>
      <c r="BA872" s="52"/>
    </row>
    <row r="873" spans="1:53" ht="14.2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AB873" s="52"/>
      <c r="AC873" s="52"/>
      <c r="AD873" s="52"/>
      <c r="AE873" s="52"/>
      <c r="AM873" s="52"/>
      <c r="AN873" s="52"/>
      <c r="AO873" s="52"/>
      <c r="AP873" s="52"/>
      <c r="AQ873" s="52"/>
      <c r="AR873" s="52"/>
      <c r="AT873" s="52"/>
      <c r="AU873" s="52"/>
      <c r="AV873" s="52"/>
      <c r="AW873" s="52"/>
      <c r="AX873" s="52"/>
      <c r="AY873" s="52"/>
      <c r="AZ873" s="52"/>
      <c r="BA873" s="52"/>
    </row>
    <row r="874" spans="1:53" ht="14.2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AB874" s="52"/>
      <c r="AC874" s="52"/>
      <c r="AD874" s="52"/>
      <c r="AE874" s="52"/>
      <c r="AM874" s="52"/>
      <c r="AN874" s="52"/>
      <c r="AO874" s="52"/>
      <c r="AP874" s="52"/>
      <c r="AQ874" s="52"/>
      <c r="AR874" s="52"/>
      <c r="AT874" s="52"/>
      <c r="AU874" s="52"/>
      <c r="AV874" s="52"/>
      <c r="AW874" s="52"/>
      <c r="AX874" s="52"/>
      <c r="AY874" s="52"/>
      <c r="AZ874" s="52"/>
      <c r="BA874" s="52"/>
    </row>
    <row r="875" spans="1:53" ht="14.2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AB875" s="52"/>
      <c r="AC875" s="52"/>
      <c r="AD875" s="52"/>
      <c r="AE875" s="52"/>
      <c r="AM875" s="52"/>
      <c r="AN875" s="52"/>
      <c r="AO875" s="52"/>
      <c r="AP875" s="52"/>
      <c r="AQ875" s="52"/>
      <c r="AR875" s="52"/>
      <c r="AT875" s="52"/>
      <c r="AU875" s="52"/>
      <c r="AV875" s="52"/>
      <c r="AW875" s="52"/>
      <c r="AX875" s="52"/>
      <c r="AY875" s="52"/>
      <c r="AZ875" s="52"/>
      <c r="BA875" s="52"/>
    </row>
    <row r="876" spans="1:53" ht="14.2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AB876" s="52"/>
      <c r="AC876" s="52"/>
      <c r="AD876" s="52"/>
      <c r="AE876" s="52"/>
      <c r="AM876" s="52"/>
      <c r="AN876" s="52"/>
      <c r="AO876" s="52"/>
      <c r="AP876" s="52"/>
      <c r="AQ876" s="52"/>
      <c r="AR876" s="52"/>
      <c r="AT876" s="52"/>
      <c r="AU876" s="52"/>
      <c r="AV876" s="52"/>
      <c r="AW876" s="52"/>
      <c r="AX876" s="52"/>
      <c r="AY876" s="52"/>
      <c r="AZ876" s="52"/>
      <c r="BA876" s="52"/>
    </row>
    <row r="877" spans="1:53" ht="14.2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AB877" s="52"/>
      <c r="AC877" s="52"/>
      <c r="AD877" s="52"/>
      <c r="AE877" s="52"/>
      <c r="AM877" s="52"/>
      <c r="AN877" s="52"/>
      <c r="AO877" s="52"/>
      <c r="AP877" s="52"/>
      <c r="AQ877" s="52"/>
      <c r="AR877" s="52"/>
      <c r="AT877" s="52"/>
      <c r="AU877" s="52"/>
      <c r="AV877" s="52"/>
      <c r="AW877" s="52"/>
      <c r="AX877" s="52"/>
      <c r="AY877" s="52"/>
      <c r="AZ877" s="52"/>
      <c r="BA877" s="52"/>
    </row>
    <row r="878" spans="1:53" ht="14.2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AB878" s="52"/>
      <c r="AC878" s="52"/>
      <c r="AD878" s="52"/>
      <c r="AE878" s="52"/>
      <c r="AM878" s="52"/>
      <c r="AN878" s="52"/>
      <c r="AO878" s="52"/>
      <c r="AP878" s="52"/>
      <c r="AQ878" s="52"/>
      <c r="AR878" s="52"/>
      <c r="AT878" s="52"/>
      <c r="AU878" s="52"/>
      <c r="AV878" s="52"/>
      <c r="AW878" s="52"/>
      <c r="AX878" s="52"/>
      <c r="AY878" s="52"/>
      <c r="AZ878" s="52"/>
      <c r="BA878" s="52"/>
    </row>
    <row r="879" spans="1:53" ht="14.2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AB879" s="52"/>
      <c r="AC879" s="52"/>
      <c r="AD879" s="52"/>
      <c r="AE879" s="52"/>
      <c r="AM879" s="52"/>
      <c r="AN879" s="52"/>
      <c r="AO879" s="52"/>
      <c r="AP879" s="52"/>
      <c r="AQ879" s="52"/>
      <c r="AR879" s="52"/>
      <c r="AT879" s="52"/>
      <c r="AU879" s="52"/>
      <c r="AV879" s="52"/>
      <c r="AW879" s="52"/>
      <c r="AX879" s="52"/>
      <c r="AY879" s="52"/>
      <c r="AZ879" s="52"/>
      <c r="BA879" s="52"/>
    </row>
    <row r="880" spans="1:53" ht="14.2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AB880" s="52"/>
      <c r="AC880" s="52"/>
      <c r="AD880" s="52"/>
      <c r="AE880" s="52"/>
      <c r="AM880" s="52"/>
      <c r="AN880" s="52"/>
      <c r="AO880" s="52"/>
      <c r="AP880" s="52"/>
      <c r="AQ880" s="52"/>
      <c r="AR880" s="52"/>
      <c r="AT880" s="52"/>
      <c r="AU880" s="52"/>
      <c r="AV880" s="52"/>
      <c r="AW880" s="52"/>
      <c r="AX880" s="52"/>
      <c r="AY880" s="52"/>
      <c r="AZ880" s="52"/>
      <c r="BA880" s="52"/>
    </row>
    <row r="881" spans="1:53" ht="14.2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AB881" s="52"/>
      <c r="AC881" s="52"/>
      <c r="AD881" s="52"/>
      <c r="AE881" s="52"/>
      <c r="AM881" s="52"/>
      <c r="AN881" s="52"/>
      <c r="AO881" s="52"/>
      <c r="AP881" s="52"/>
      <c r="AQ881" s="52"/>
      <c r="AR881" s="52"/>
      <c r="AT881" s="52"/>
      <c r="AU881" s="52"/>
      <c r="AV881" s="52"/>
      <c r="AW881" s="52"/>
      <c r="AX881" s="52"/>
      <c r="AY881" s="52"/>
      <c r="AZ881" s="52"/>
      <c r="BA881" s="52"/>
    </row>
    <row r="882" spans="1:53" ht="14.2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AB882" s="52"/>
      <c r="AC882" s="52"/>
      <c r="AD882" s="52"/>
      <c r="AE882" s="52"/>
      <c r="AM882" s="52"/>
      <c r="AN882" s="52"/>
      <c r="AO882" s="52"/>
      <c r="AP882" s="52"/>
      <c r="AQ882" s="52"/>
      <c r="AR882" s="52"/>
      <c r="AT882" s="52"/>
      <c r="AU882" s="52"/>
      <c r="AV882" s="52"/>
      <c r="AW882" s="52"/>
      <c r="AX882" s="52"/>
      <c r="AY882" s="52"/>
      <c r="AZ882" s="52"/>
      <c r="BA882" s="52"/>
    </row>
    <row r="883" spans="1:53" ht="14.2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AB883" s="52"/>
      <c r="AC883" s="52"/>
      <c r="AD883" s="52"/>
      <c r="AE883" s="52"/>
      <c r="AM883" s="52"/>
      <c r="AN883" s="52"/>
      <c r="AO883" s="52"/>
      <c r="AP883" s="52"/>
      <c r="AQ883" s="52"/>
      <c r="AR883" s="52"/>
      <c r="AT883" s="52"/>
      <c r="AU883" s="52"/>
      <c r="AV883" s="52"/>
      <c r="AW883" s="52"/>
      <c r="AX883" s="52"/>
      <c r="AY883" s="52"/>
      <c r="AZ883" s="52"/>
      <c r="BA883" s="52"/>
    </row>
    <row r="884" spans="1:53" ht="14.2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AB884" s="52"/>
      <c r="AC884" s="52"/>
      <c r="AD884" s="52"/>
      <c r="AE884" s="52"/>
      <c r="AM884" s="52"/>
      <c r="AN884" s="52"/>
      <c r="AO884" s="52"/>
      <c r="AP884" s="52"/>
      <c r="AQ884" s="52"/>
      <c r="AR884" s="52"/>
      <c r="AT884" s="52"/>
      <c r="AU884" s="52"/>
      <c r="AV884" s="52"/>
      <c r="AW884" s="52"/>
      <c r="AX884" s="52"/>
      <c r="AY884" s="52"/>
      <c r="AZ884" s="52"/>
      <c r="BA884" s="52"/>
    </row>
    <row r="885" spans="1:53" ht="14.2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AB885" s="52"/>
      <c r="AC885" s="52"/>
      <c r="AD885" s="52"/>
      <c r="AE885" s="52"/>
      <c r="AM885" s="52"/>
      <c r="AN885" s="52"/>
      <c r="AO885" s="52"/>
      <c r="AP885" s="52"/>
      <c r="AQ885" s="52"/>
      <c r="AR885" s="52"/>
      <c r="AT885" s="52"/>
      <c r="AU885" s="52"/>
      <c r="AV885" s="52"/>
      <c r="AW885" s="52"/>
      <c r="AX885" s="52"/>
      <c r="AY885" s="52"/>
      <c r="AZ885" s="52"/>
      <c r="BA885" s="52"/>
    </row>
    <row r="886" spans="1:53" ht="14.2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AB886" s="52"/>
      <c r="AC886" s="52"/>
      <c r="AD886" s="52"/>
      <c r="AE886" s="52"/>
      <c r="AM886" s="52"/>
      <c r="AN886" s="52"/>
      <c r="AO886" s="52"/>
      <c r="AP886" s="52"/>
      <c r="AQ886" s="52"/>
      <c r="AR886" s="52"/>
      <c r="AT886" s="52"/>
      <c r="AU886" s="52"/>
      <c r="AV886" s="52"/>
      <c r="AW886" s="52"/>
      <c r="AX886" s="52"/>
      <c r="AY886" s="52"/>
      <c r="AZ886" s="52"/>
      <c r="BA886" s="52"/>
    </row>
    <row r="887" spans="1:53" ht="14.2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AB887" s="52"/>
      <c r="AC887" s="52"/>
      <c r="AD887" s="52"/>
      <c r="AE887" s="52"/>
      <c r="AM887" s="52"/>
      <c r="AN887" s="52"/>
      <c r="AO887" s="52"/>
      <c r="AP887" s="52"/>
      <c r="AQ887" s="52"/>
      <c r="AR887" s="52"/>
      <c r="AT887" s="52"/>
      <c r="AU887" s="52"/>
      <c r="AV887" s="52"/>
      <c r="AW887" s="52"/>
      <c r="AX887" s="52"/>
      <c r="AY887" s="52"/>
      <c r="AZ887" s="52"/>
      <c r="BA887" s="52"/>
    </row>
    <row r="888" spans="1:53" ht="14.2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AB888" s="52"/>
      <c r="AC888" s="52"/>
      <c r="AD888" s="52"/>
      <c r="AE888" s="52"/>
      <c r="AM888" s="52"/>
      <c r="AN888" s="52"/>
      <c r="AO888" s="52"/>
      <c r="AP888" s="52"/>
      <c r="AQ888" s="52"/>
      <c r="AR888" s="52"/>
      <c r="AT888" s="52"/>
      <c r="AU888" s="52"/>
      <c r="AV888" s="52"/>
      <c r="AW888" s="52"/>
      <c r="AX888" s="52"/>
      <c r="AY888" s="52"/>
      <c r="AZ888" s="52"/>
      <c r="BA888" s="52"/>
    </row>
    <row r="889" spans="1:53" ht="14.2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AB889" s="52"/>
      <c r="AC889" s="52"/>
      <c r="AD889" s="52"/>
      <c r="AE889" s="52"/>
      <c r="AM889" s="52"/>
      <c r="AN889" s="52"/>
      <c r="AO889" s="52"/>
      <c r="AP889" s="52"/>
      <c r="AQ889" s="52"/>
      <c r="AR889" s="52"/>
      <c r="AT889" s="52"/>
      <c r="AU889" s="52"/>
      <c r="AV889" s="52"/>
      <c r="AW889" s="52"/>
      <c r="AX889" s="52"/>
      <c r="AY889" s="52"/>
      <c r="AZ889" s="52"/>
      <c r="BA889" s="52"/>
    </row>
    <row r="890" spans="1:53" ht="14.2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AB890" s="52"/>
      <c r="AC890" s="52"/>
      <c r="AD890" s="52"/>
      <c r="AE890" s="52"/>
      <c r="AM890" s="52"/>
      <c r="AN890" s="52"/>
      <c r="AO890" s="52"/>
      <c r="AP890" s="52"/>
      <c r="AQ890" s="52"/>
      <c r="AR890" s="52"/>
      <c r="AT890" s="52"/>
      <c r="AU890" s="52"/>
      <c r="AV890" s="52"/>
      <c r="AW890" s="52"/>
      <c r="AX890" s="52"/>
      <c r="AY890" s="52"/>
      <c r="AZ890" s="52"/>
      <c r="BA890" s="52"/>
    </row>
    <row r="891" spans="1:53" ht="14.2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AB891" s="52"/>
      <c r="AC891" s="52"/>
      <c r="AD891" s="52"/>
      <c r="AE891" s="52"/>
      <c r="AM891" s="52"/>
      <c r="AN891" s="52"/>
      <c r="AO891" s="52"/>
      <c r="AP891" s="52"/>
      <c r="AQ891" s="52"/>
      <c r="AR891" s="52"/>
      <c r="AT891" s="52"/>
      <c r="AU891" s="52"/>
      <c r="AV891" s="52"/>
      <c r="AW891" s="52"/>
      <c r="AX891" s="52"/>
      <c r="AY891" s="52"/>
      <c r="AZ891" s="52"/>
      <c r="BA891" s="52"/>
    </row>
    <row r="892" spans="1:53" ht="14.2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AB892" s="52"/>
      <c r="AC892" s="52"/>
      <c r="AD892" s="52"/>
      <c r="AE892" s="52"/>
      <c r="AM892" s="52"/>
      <c r="AN892" s="52"/>
      <c r="AO892" s="52"/>
      <c r="AP892" s="52"/>
      <c r="AQ892" s="52"/>
      <c r="AR892" s="52"/>
      <c r="AT892" s="52"/>
      <c r="AU892" s="52"/>
      <c r="AV892" s="52"/>
      <c r="AW892" s="52"/>
      <c r="AX892" s="52"/>
      <c r="AY892" s="52"/>
      <c r="AZ892" s="52"/>
      <c r="BA892" s="52"/>
    </row>
    <row r="893" spans="1:53" ht="14.2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AB893" s="52"/>
      <c r="AC893" s="52"/>
      <c r="AD893" s="52"/>
      <c r="AE893" s="52"/>
      <c r="AM893" s="52"/>
      <c r="AN893" s="52"/>
      <c r="AO893" s="52"/>
      <c r="AP893" s="52"/>
      <c r="AQ893" s="52"/>
      <c r="AR893" s="52"/>
      <c r="AT893" s="52"/>
      <c r="AU893" s="52"/>
      <c r="AV893" s="52"/>
      <c r="AW893" s="52"/>
      <c r="AX893" s="52"/>
      <c r="AY893" s="52"/>
      <c r="AZ893" s="52"/>
      <c r="BA893" s="52"/>
    </row>
    <row r="894" spans="1:53" ht="14.2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AB894" s="52"/>
      <c r="AC894" s="52"/>
      <c r="AD894" s="52"/>
      <c r="AE894" s="52"/>
      <c r="AM894" s="52"/>
      <c r="AN894" s="52"/>
      <c r="AO894" s="52"/>
      <c r="AP894" s="52"/>
      <c r="AQ894" s="52"/>
      <c r="AR894" s="52"/>
      <c r="AT894" s="52"/>
      <c r="AU894" s="52"/>
      <c r="AV894" s="52"/>
      <c r="AW894" s="52"/>
      <c r="AX894" s="52"/>
      <c r="AY894" s="52"/>
      <c r="AZ894" s="52"/>
      <c r="BA894" s="52"/>
    </row>
    <row r="895" spans="1:53" ht="14.2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AB895" s="52"/>
      <c r="AC895" s="52"/>
      <c r="AD895" s="52"/>
      <c r="AE895" s="52"/>
      <c r="AM895" s="52"/>
      <c r="AN895" s="52"/>
      <c r="AO895" s="52"/>
      <c r="AP895" s="52"/>
      <c r="AQ895" s="52"/>
      <c r="AR895" s="52"/>
      <c r="AT895" s="52"/>
      <c r="AU895" s="52"/>
      <c r="AV895" s="52"/>
      <c r="AW895" s="52"/>
      <c r="AX895" s="52"/>
      <c r="AY895" s="52"/>
      <c r="AZ895" s="52"/>
      <c r="BA895" s="52"/>
    </row>
    <row r="896" spans="1:53" ht="14.2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AB896" s="52"/>
      <c r="AC896" s="52"/>
      <c r="AD896" s="52"/>
      <c r="AE896" s="52"/>
      <c r="AM896" s="52"/>
      <c r="AN896" s="52"/>
      <c r="AO896" s="52"/>
      <c r="AP896" s="52"/>
      <c r="AQ896" s="52"/>
      <c r="AR896" s="52"/>
      <c r="AT896" s="52"/>
      <c r="AU896" s="52"/>
      <c r="AV896" s="52"/>
      <c r="AW896" s="52"/>
      <c r="AX896" s="52"/>
      <c r="AY896" s="52"/>
      <c r="AZ896" s="52"/>
      <c r="BA896" s="52"/>
    </row>
    <row r="897" spans="1:53" ht="14.2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AB897" s="52"/>
      <c r="AC897" s="52"/>
      <c r="AD897" s="52"/>
      <c r="AE897" s="52"/>
      <c r="AM897" s="52"/>
      <c r="AN897" s="52"/>
      <c r="AO897" s="52"/>
      <c r="AP897" s="52"/>
      <c r="AQ897" s="52"/>
      <c r="AR897" s="52"/>
      <c r="AT897" s="52"/>
      <c r="AU897" s="52"/>
      <c r="AV897" s="52"/>
      <c r="AW897" s="52"/>
      <c r="AX897" s="52"/>
      <c r="AY897" s="52"/>
      <c r="AZ897" s="52"/>
      <c r="BA897" s="52"/>
    </row>
    <row r="898" spans="1:53" ht="14.2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AB898" s="52"/>
      <c r="AC898" s="52"/>
      <c r="AD898" s="52"/>
      <c r="AE898" s="52"/>
      <c r="AM898" s="52"/>
      <c r="AN898" s="52"/>
      <c r="AO898" s="52"/>
      <c r="AP898" s="52"/>
      <c r="AQ898" s="52"/>
      <c r="AR898" s="52"/>
      <c r="AT898" s="52"/>
      <c r="AU898" s="52"/>
      <c r="AV898" s="52"/>
      <c r="AW898" s="52"/>
      <c r="AX898" s="52"/>
      <c r="AY898" s="52"/>
      <c r="AZ898" s="52"/>
      <c r="BA898" s="52"/>
    </row>
    <row r="899" spans="1:53" ht="14.2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AB899" s="52"/>
      <c r="AC899" s="52"/>
      <c r="AD899" s="52"/>
      <c r="AE899" s="52"/>
      <c r="AM899" s="52"/>
      <c r="AN899" s="52"/>
      <c r="AO899" s="52"/>
      <c r="AP899" s="52"/>
      <c r="AQ899" s="52"/>
      <c r="AR899" s="52"/>
      <c r="AT899" s="52"/>
      <c r="AU899" s="52"/>
      <c r="AV899" s="52"/>
      <c r="AW899" s="52"/>
      <c r="AX899" s="52"/>
      <c r="AY899" s="52"/>
      <c r="AZ899" s="52"/>
      <c r="BA899" s="52"/>
    </row>
    <row r="900" spans="1:53" ht="14.2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AB900" s="52"/>
      <c r="AC900" s="52"/>
      <c r="AD900" s="52"/>
      <c r="AE900" s="52"/>
      <c r="AM900" s="52"/>
      <c r="AN900" s="52"/>
      <c r="AO900" s="52"/>
      <c r="AP900" s="52"/>
      <c r="AQ900" s="52"/>
      <c r="AR900" s="52"/>
      <c r="AT900" s="52"/>
      <c r="AU900" s="52"/>
      <c r="AV900" s="52"/>
      <c r="AW900" s="52"/>
      <c r="AX900" s="52"/>
      <c r="AY900" s="52"/>
      <c r="AZ900" s="52"/>
      <c r="BA900" s="52"/>
    </row>
    <row r="901" spans="1:53" ht="14.2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AB901" s="52"/>
      <c r="AC901" s="52"/>
      <c r="AD901" s="52"/>
      <c r="AE901" s="52"/>
      <c r="AM901" s="52"/>
      <c r="AN901" s="52"/>
      <c r="AO901" s="52"/>
      <c r="AP901" s="52"/>
      <c r="AQ901" s="52"/>
      <c r="AR901" s="52"/>
      <c r="AT901" s="52"/>
      <c r="AU901" s="52"/>
      <c r="AV901" s="52"/>
      <c r="AW901" s="52"/>
      <c r="AX901" s="52"/>
      <c r="AY901" s="52"/>
      <c r="AZ901" s="52"/>
      <c r="BA901" s="52"/>
    </row>
    <row r="902" spans="1:53" ht="14.2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AB902" s="52"/>
      <c r="AC902" s="52"/>
      <c r="AD902" s="52"/>
      <c r="AE902" s="52"/>
      <c r="AM902" s="52"/>
      <c r="AN902" s="52"/>
      <c r="AO902" s="52"/>
      <c r="AP902" s="52"/>
      <c r="AQ902" s="52"/>
      <c r="AR902" s="52"/>
      <c r="AT902" s="52"/>
      <c r="AU902" s="52"/>
      <c r="AV902" s="52"/>
      <c r="AW902" s="52"/>
      <c r="AX902" s="52"/>
      <c r="AY902" s="52"/>
      <c r="AZ902" s="52"/>
      <c r="BA902" s="52"/>
    </row>
    <row r="903" spans="1:53" ht="14.2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AB903" s="52"/>
      <c r="AC903" s="52"/>
      <c r="AD903" s="52"/>
      <c r="AE903" s="52"/>
      <c r="AM903" s="52"/>
      <c r="AN903" s="52"/>
      <c r="AO903" s="52"/>
      <c r="AP903" s="52"/>
      <c r="AQ903" s="52"/>
      <c r="AR903" s="52"/>
      <c r="AT903" s="52"/>
      <c r="AU903" s="52"/>
      <c r="AV903" s="52"/>
      <c r="AW903" s="52"/>
      <c r="AX903" s="52"/>
      <c r="AY903" s="52"/>
      <c r="AZ903" s="52"/>
      <c r="BA903" s="52"/>
    </row>
    <row r="904" spans="1:53" ht="14.2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AB904" s="52"/>
      <c r="AC904" s="52"/>
      <c r="AD904" s="52"/>
      <c r="AE904" s="52"/>
      <c r="AM904" s="52"/>
      <c r="AN904" s="52"/>
      <c r="AO904" s="52"/>
      <c r="AP904" s="52"/>
      <c r="AQ904" s="52"/>
      <c r="AR904" s="52"/>
      <c r="AT904" s="52"/>
      <c r="AU904" s="52"/>
      <c r="AV904" s="52"/>
      <c r="AW904" s="52"/>
      <c r="AX904" s="52"/>
      <c r="AY904" s="52"/>
      <c r="AZ904" s="52"/>
      <c r="BA904" s="52"/>
    </row>
    <row r="905" spans="1:53" ht="14.2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AB905" s="52"/>
      <c r="AC905" s="52"/>
      <c r="AD905" s="52"/>
      <c r="AE905" s="52"/>
      <c r="AM905" s="52"/>
      <c r="AN905" s="52"/>
      <c r="AO905" s="52"/>
      <c r="AP905" s="52"/>
      <c r="AQ905" s="52"/>
      <c r="AR905" s="52"/>
      <c r="AT905" s="52"/>
      <c r="AU905" s="52"/>
      <c r="AV905" s="52"/>
      <c r="AW905" s="52"/>
      <c r="AX905" s="52"/>
      <c r="AY905" s="52"/>
      <c r="AZ905" s="52"/>
      <c r="BA905" s="52"/>
    </row>
    <row r="906" spans="1:53" ht="14.2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AB906" s="52"/>
      <c r="AC906" s="52"/>
      <c r="AD906" s="52"/>
      <c r="AE906" s="52"/>
      <c r="AM906" s="52"/>
      <c r="AN906" s="52"/>
      <c r="AO906" s="52"/>
      <c r="AP906" s="52"/>
      <c r="AQ906" s="52"/>
      <c r="AR906" s="52"/>
      <c r="AT906" s="52"/>
      <c r="AU906" s="52"/>
      <c r="AV906" s="52"/>
      <c r="AW906" s="52"/>
      <c r="AX906" s="52"/>
      <c r="AY906" s="52"/>
      <c r="AZ906" s="52"/>
      <c r="BA906" s="52"/>
    </row>
    <row r="907" spans="1:53" ht="14.2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AB907" s="52"/>
      <c r="AC907" s="52"/>
      <c r="AD907" s="52"/>
      <c r="AE907" s="52"/>
      <c r="AM907" s="52"/>
      <c r="AN907" s="52"/>
      <c r="AO907" s="52"/>
      <c r="AP907" s="52"/>
      <c r="AQ907" s="52"/>
      <c r="AR907" s="52"/>
      <c r="AT907" s="52"/>
      <c r="AU907" s="52"/>
      <c r="AV907" s="52"/>
      <c r="AW907" s="52"/>
      <c r="AX907" s="52"/>
      <c r="AY907" s="52"/>
      <c r="AZ907" s="52"/>
      <c r="BA907" s="52"/>
    </row>
    <row r="908" spans="1:53" ht="14.2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AB908" s="52"/>
      <c r="AC908" s="52"/>
      <c r="AD908" s="52"/>
      <c r="AE908" s="52"/>
      <c r="AM908" s="52"/>
      <c r="AN908" s="52"/>
      <c r="AO908" s="52"/>
      <c r="AP908" s="52"/>
      <c r="AQ908" s="52"/>
      <c r="AR908" s="52"/>
      <c r="AT908" s="52"/>
      <c r="AU908" s="52"/>
      <c r="AV908" s="52"/>
      <c r="AW908" s="52"/>
      <c r="AX908" s="52"/>
      <c r="AY908" s="52"/>
      <c r="AZ908" s="52"/>
      <c r="BA908" s="52"/>
    </row>
    <row r="909" spans="1:53" ht="14.2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AB909" s="52"/>
      <c r="AC909" s="52"/>
      <c r="AD909" s="52"/>
      <c r="AE909" s="52"/>
      <c r="AM909" s="52"/>
      <c r="AN909" s="52"/>
      <c r="AO909" s="52"/>
      <c r="AP909" s="52"/>
      <c r="AQ909" s="52"/>
      <c r="AR909" s="52"/>
      <c r="AT909" s="52"/>
      <c r="AU909" s="52"/>
      <c r="AV909" s="52"/>
      <c r="AW909" s="52"/>
      <c r="AX909" s="52"/>
      <c r="AY909" s="52"/>
      <c r="AZ909" s="52"/>
      <c r="BA909" s="52"/>
    </row>
    <row r="910" spans="1:53" ht="14.2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AB910" s="52"/>
      <c r="AC910" s="52"/>
      <c r="AD910" s="52"/>
      <c r="AE910" s="52"/>
      <c r="AM910" s="52"/>
      <c r="AN910" s="52"/>
      <c r="AO910" s="52"/>
      <c r="AP910" s="52"/>
      <c r="AQ910" s="52"/>
      <c r="AR910" s="52"/>
      <c r="AT910" s="52"/>
      <c r="AU910" s="52"/>
      <c r="AV910" s="52"/>
      <c r="AW910" s="52"/>
      <c r="AX910" s="52"/>
      <c r="AY910" s="52"/>
      <c r="AZ910" s="52"/>
      <c r="BA910" s="52"/>
    </row>
    <row r="911" spans="1:53" ht="14.2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AB911" s="52"/>
      <c r="AC911" s="52"/>
      <c r="AD911" s="52"/>
      <c r="AE911" s="52"/>
      <c r="AM911" s="52"/>
      <c r="AN911" s="52"/>
      <c r="AO911" s="52"/>
      <c r="AP911" s="52"/>
      <c r="AQ911" s="52"/>
      <c r="AR911" s="52"/>
      <c r="AT911" s="52"/>
      <c r="AU911" s="52"/>
      <c r="AV911" s="52"/>
      <c r="AW911" s="52"/>
      <c r="AX911" s="52"/>
      <c r="AY911" s="52"/>
      <c r="AZ911" s="52"/>
      <c r="BA911" s="52"/>
    </row>
    <row r="912" spans="1:53" ht="14.2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AB912" s="52"/>
      <c r="AC912" s="52"/>
      <c r="AD912" s="52"/>
      <c r="AE912" s="52"/>
      <c r="AM912" s="52"/>
      <c r="AN912" s="52"/>
      <c r="AO912" s="52"/>
      <c r="AP912" s="52"/>
      <c r="AQ912" s="52"/>
      <c r="AR912" s="52"/>
      <c r="AT912" s="52"/>
      <c r="AU912" s="52"/>
      <c r="AV912" s="52"/>
      <c r="AW912" s="52"/>
      <c r="AX912" s="52"/>
      <c r="AY912" s="52"/>
      <c r="AZ912" s="52"/>
      <c r="BA912" s="52"/>
    </row>
    <row r="913" spans="1:53" ht="14.2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AB913" s="52"/>
      <c r="AC913" s="52"/>
      <c r="AD913" s="52"/>
      <c r="AE913" s="52"/>
      <c r="AM913" s="52"/>
      <c r="AN913" s="52"/>
      <c r="AO913" s="52"/>
      <c r="AP913" s="52"/>
      <c r="AQ913" s="52"/>
      <c r="AR913" s="52"/>
      <c r="AT913" s="52"/>
      <c r="AU913" s="52"/>
      <c r="AV913" s="52"/>
      <c r="AW913" s="52"/>
      <c r="AX913" s="52"/>
      <c r="AY913" s="52"/>
      <c r="AZ913" s="52"/>
      <c r="BA913" s="52"/>
    </row>
    <row r="914" spans="1:53" ht="14.2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AB914" s="52"/>
      <c r="AC914" s="52"/>
      <c r="AD914" s="52"/>
      <c r="AE914" s="52"/>
      <c r="AM914" s="52"/>
      <c r="AN914" s="52"/>
      <c r="AO914" s="52"/>
      <c r="AP914" s="52"/>
      <c r="AQ914" s="52"/>
      <c r="AR914" s="52"/>
      <c r="AT914" s="52"/>
      <c r="AU914" s="52"/>
      <c r="AV914" s="52"/>
      <c r="AW914" s="52"/>
      <c r="AX914" s="52"/>
      <c r="AY914" s="52"/>
      <c r="AZ914" s="52"/>
      <c r="BA914" s="52"/>
    </row>
    <row r="915" spans="1:53" ht="14.2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AB915" s="52"/>
      <c r="AC915" s="52"/>
      <c r="AD915" s="52"/>
      <c r="AE915" s="52"/>
      <c r="AM915" s="52"/>
      <c r="AN915" s="52"/>
      <c r="AO915" s="52"/>
      <c r="AP915" s="52"/>
      <c r="AQ915" s="52"/>
      <c r="AR915" s="52"/>
      <c r="AT915" s="52"/>
      <c r="AU915" s="52"/>
      <c r="AV915" s="52"/>
      <c r="AW915" s="52"/>
      <c r="AX915" s="52"/>
      <c r="AY915" s="52"/>
      <c r="AZ915" s="52"/>
      <c r="BA915" s="52"/>
    </row>
    <row r="916" spans="1:53" ht="14.2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AB916" s="52"/>
      <c r="AC916" s="52"/>
      <c r="AD916" s="52"/>
      <c r="AE916" s="52"/>
      <c r="AM916" s="52"/>
      <c r="AN916" s="52"/>
      <c r="AO916" s="52"/>
      <c r="AP916" s="52"/>
      <c r="AQ916" s="52"/>
      <c r="AR916" s="52"/>
      <c r="AT916" s="52"/>
      <c r="AU916" s="52"/>
      <c r="AV916" s="52"/>
      <c r="AW916" s="52"/>
      <c r="AX916" s="52"/>
      <c r="AY916" s="52"/>
      <c r="AZ916" s="52"/>
      <c r="BA916" s="52"/>
    </row>
    <row r="917" spans="1:53" ht="14.2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AB917" s="52"/>
      <c r="AC917" s="52"/>
      <c r="AD917" s="52"/>
      <c r="AE917" s="52"/>
      <c r="AM917" s="52"/>
      <c r="AN917" s="52"/>
      <c r="AO917" s="52"/>
      <c r="AP917" s="52"/>
      <c r="AQ917" s="52"/>
      <c r="AR917" s="52"/>
      <c r="AT917" s="52"/>
      <c r="AU917" s="52"/>
      <c r="AV917" s="52"/>
      <c r="AW917" s="52"/>
      <c r="AX917" s="52"/>
      <c r="AY917" s="52"/>
      <c r="AZ917" s="52"/>
      <c r="BA917" s="52"/>
    </row>
    <row r="918" spans="1:53" ht="14.2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AB918" s="52"/>
      <c r="AC918" s="52"/>
      <c r="AD918" s="52"/>
      <c r="AE918" s="52"/>
      <c r="AM918" s="52"/>
      <c r="AN918" s="52"/>
      <c r="AO918" s="52"/>
      <c r="AP918" s="52"/>
      <c r="AQ918" s="52"/>
      <c r="AR918" s="52"/>
      <c r="AT918" s="52"/>
      <c r="AU918" s="52"/>
      <c r="AV918" s="52"/>
      <c r="AW918" s="52"/>
      <c r="AX918" s="52"/>
      <c r="AY918" s="52"/>
      <c r="AZ918" s="52"/>
      <c r="BA918" s="52"/>
    </row>
    <row r="919" spans="1:53" ht="14.2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AB919" s="52"/>
      <c r="AC919" s="52"/>
      <c r="AD919" s="52"/>
      <c r="AE919" s="52"/>
      <c r="AM919" s="52"/>
      <c r="AN919" s="52"/>
      <c r="AO919" s="52"/>
      <c r="AP919" s="52"/>
      <c r="AQ919" s="52"/>
      <c r="AR919" s="52"/>
      <c r="AT919" s="52"/>
      <c r="AU919" s="52"/>
      <c r="AV919" s="52"/>
      <c r="AW919" s="52"/>
      <c r="AX919" s="52"/>
      <c r="AY919" s="52"/>
      <c r="AZ919" s="52"/>
      <c r="BA919" s="52"/>
    </row>
    <row r="920" spans="1:53" ht="14.2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AB920" s="52"/>
      <c r="AC920" s="52"/>
      <c r="AD920" s="52"/>
      <c r="AE920" s="52"/>
      <c r="AM920" s="52"/>
      <c r="AN920" s="52"/>
      <c r="AO920" s="52"/>
      <c r="AP920" s="52"/>
      <c r="AQ920" s="52"/>
      <c r="AR920" s="52"/>
      <c r="AT920" s="52"/>
      <c r="AU920" s="52"/>
      <c r="AV920" s="52"/>
      <c r="AW920" s="52"/>
      <c r="AX920" s="52"/>
      <c r="AY920" s="52"/>
      <c r="AZ920" s="52"/>
      <c r="BA920" s="52"/>
    </row>
    <row r="921" spans="1:53" ht="14.2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AB921" s="52"/>
      <c r="AC921" s="52"/>
      <c r="AD921" s="52"/>
      <c r="AE921" s="52"/>
      <c r="AM921" s="52"/>
      <c r="AN921" s="52"/>
      <c r="AO921" s="52"/>
      <c r="AP921" s="52"/>
      <c r="AQ921" s="52"/>
      <c r="AR921" s="52"/>
      <c r="AT921" s="52"/>
      <c r="AU921" s="52"/>
      <c r="AV921" s="52"/>
      <c r="AW921" s="52"/>
      <c r="AX921" s="52"/>
      <c r="AY921" s="52"/>
      <c r="AZ921" s="52"/>
      <c r="BA921" s="52"/>
    </row>
    <row r="922" spans="1:53" ht="14.2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AB922" s="52"/>
      <c r="AC922" s="52"/>
      <c r="AD922" s="52"/>
      <c r="AE922" s="52"/>
      <c r="AM922" s="52"/>
      <c r="AN922" s="52"/>
      <c r="AO922" s="52"/>
      <c r="AP922" s="52"/>
      <c r="AQ922" s="52"/>
      <c r="AR922" s="52"/>
      <c r="AT922" s="52"/>
      <c r="AU922" s="52"/>
      <c r="AV922" s="52"/>
      <c r="AW922" s="52"/>
      <c r="AX922" s="52"/>
      <c r="AY922" s="52"/>
      <c r="AZ922" s="52"/>
      <c r="BA922" s="52"/>
    </row>
    <row r="923" spans="1:53" ht="14.2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AB923" s="52"/>
      <c r="AC923" s="52"/>
      <c r="AD923" s="52"/>
      <c r="AE923" s="52"/>
      <c r="AM923" s="52"/>
      <c r="AN923" s="52"/>
      <c r="AO923" s="52"/>
      <c r="AP923" s="52"/>
      <c r="AQ923" s="52"/>
      <c r="AR923" s="52"/>
      <c r="AT923" s="52"/>
      <c r="AU923" s="52"/>
      <c r="AV923" s="52"/>
      <c r="AW923" s="52"/>
      <c r="AX923" s="52"/>
      <c r="AY923" s="52"/>
      <c r="AZ923" s="52"/>
      <c r="BA923" s="52"/>
    </row>
    <row r="924" spans="1:53" ht="14.2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AB924" s="52"/>
      <c r="AC924" s="52"/>
      <c r="AD924" s="52"/>
      <c r="AE924" s="52"/>
      <c r="AM924" s="52"/>
      <c r="AN924" s="52"/>
      <c r="AO924" s="52"/>
      <c r="AP924" s="52"/>
      <c r="AQ924" s="52"/>
      <c r="AR924" s="52"/>
      <c r="AT924" s="52"/>
      <c r="AU924" s="52"/>
      <c r="AV924" s="52"/>
      <c r="AW924" s="52"/>
      <c r="AX924" s="52"/>
      <c r="AY924" s="52"/>
      <c r="AZ924" s="52"/>
      <c r="BA924" s="52"/>
    </row>
    <row r="925" spans="1:53" ht="14.2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AB925" s="52"/>
      <c r="AC925" s="52"/>
      <c r="AD925" s="52"/>
      <c r="AE925" s="52"/>
      <c r="AM925" s="52"/>
      <c r="AN925" s="52"/>
      <c r="AO925" s="52"/>
      <c r="AP925" s="52"/>
      <c r="AQ925" s="52"/>
      <c r="AR925" s="52"/>
      <c r="AT925" s="52"/>
      <c r="AU925" s="52"/>
      <c r="AV925" s="52"/>
      <c r="AW925" s="52"/>
      <c r="AX925" s="52"/>
      <c r="AY925" s="52"/>
      <c r="AZ925" s="52"/>
      <c r="BA925" s="52"/>
    </row>
    <row r="926" spans="1:53" ht="14.2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AB926" s="52"/>
      <c r="AC926" s="52"/>
      <c r="AD926" s="52"/>
      <c r="AE926" s="52"/>
      <c r="AM926" s="52"/>
      <c r="AN926" s="52"/>
      <c r="AO926" s="52"/>
      <c r="AP926" s="52"/>
      <c r="AQ926" s="52"/>
      <c r="AR926" s="52"/>
      <c r="AT926" s="52"/>
      <c r="AU926" s="52"/>
      <c r="AV926" s="52"/>
      <c r="AW926" s="52"/>
      <c r="AX926" s="52"/>
      <c r="AY926" s="52"/>
      <c r="AZ926" s="52"/>
      <c r="BA926" s="52"/>
    </row>
    <row r="927" spans="1:53" ht="14.2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AB927" s="52"/>
      <c r="AC927" s="52"/>
      <c r="AD927" s="52"/>
      <c r="AE927" s="52"/>
      <c r="AM927" s="52"/>
      <c r="AN927" s="52"/>
      <c r="AO927" s="52"/>
      <c r="AP927" s="52"/>
      <c r="AQ927" s="52"/>
      <c r="AR927" s="52"/>
      <c r="AT927" s="52"/>
      <c r="AU927" s="52"/>
      <c r="AV927" s="52"/>
      <c r="AW927" s="52"/>
      <c r="AX927" s="52"/>
      <c r="AY927" s="52"/>
      <c r="AZ927" s="52"/>
      <c r="BA927" s="52"/>
    </row>
    <row r="928" spans="1:53" ht="14.2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AB928" s="52"/>
      <c r="AC928" s="52"/>
      <c r="AD928" s="52"/>
      <c r="AE928" s="52"/>
      <c r="AM928" s="52"/>
      <c r="AN928" s="52"/>
      <c r="AO928" s="52"/>
      <c r="AP928" s="52"/>
      <c r="AQ928" s="52"/>
      <c r="AR928" s="52"/>
      <c r="AT928" s="52"/>
      <c r="AU928" s="52"/>
      <c r="AV928" s="52"/>
      <c r="AW928" s="52"/>
      <c r="AX928" s="52"/>
      <c r="AY928" s="52"/>
      <c r="AZ928" s="52"/>
      <c r="BA928" s="52"/>
    </row>
    <row r="929" spans="1:53" ht="14.2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AB929" s="52"/>
      <c r="AC929" s="52"/>
      <c r="AD929" s="52"/>
      <c r="AE929" s="52"/>
      <c r="AM929" s="52"/>
      <c r="AN929" s="52"/>
      <c r="AO929" s="52"/>
      <c r="AP929" s="52"/>
      <c r="AQ929" s="52"/>
      <c r="AR929" s="52"/>
      <c r="AT929" s="52"/>
      <c r="AU929" s="52"/>
      <c r="AV929" s="52"/>
      <c r="AW929" s="52"/>
      <c r="AX929" s="52"/>
      <c r="AY929" s="52"/>
      <c r="AZ929" s="52"/>
      <c r="BA929" s="52"/>
    </row>
    <row r="930" spans="1:53" ht="14.2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AB930" s="52"/>
      <c r="AC930" s="52"/>
      <c r="AD930" s="52"/>
      <c r="AE930" s="52"/>
      <c r="AM930" s="52"/>
      <c r="AN930" s="52"/>
      <c r="AO930" s="52"/>
      <c r="AP930" s="52"/>
      <c r="AQ930" s="52"/>
      <c r="AR930" s="52"/>
      <c r="AT930" s="52"/>
      <c r="AU930" s="52"/>
      <c r="AV930" s="52"/>
      <c r="AW930" s="52"/>
      <c r="AX930" s="52"/>
      <c r="AY930" s="52"/>
      <c r="AZ930" s="52"/>
      <c r="BA930" s="52"/>
    </row>
    <row r="931" spans="1:53" ht="14.2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AB931" s="52"/>
      <c r="AC931" s="52"/>
      <c r="AD931" s="52"/>
      <c r="AE931" s="52"/>
      <c r="AM931" s="52"/>
      <c r="AN931" s="52"/>
      <c r="AO931" s="52"/>
      <c r="AP931" s="52"/>
      <c r="AQ931" s="52"/>
      <c r="AR931" s="52"/>
      <c r="AT931" s="52"/>
      <c r="AU931" s="52"/>
      <c r="AV931" s="52"/>
      <c r="AW931" s="52"/>
      <c r="AX931" s="52"/>
      <c r="AY931" s="52"/>
      <c r="AZ931" s="52"/>
      <c r="BA931" s="52"/>
    </row>
    <row r="932" spans="1:53" ht="14.2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AB932" s="52"/>
      <c r="AC932" s="52"/>
      <c r="AD932" s="52"/>
      <c r="AE932" s="52"/>
      <c r="AM932" s="52"/>
      <c r="AN932" s="52"/>
      <c r="AO932" s="52"/>
      <c r="AP932" s="52"/>
      <c r="AQ932" s="52"/>
      <c r="AR932" s="52"/>
      <c r="AT932" s="52"/>
      <c r="AU932" s="52"/>
      <c r="AV932" s="52"/>
      <c r="AW932" s="52"/>
      <c r="AX932" s="52"/>
      <c r="AY932" s="52"/>
      <c r="AZ932" s="52"/>
      <c r="BA932" s="52"/>
    </row>
    <row r="933" spans="1:53" ht="14.2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AB933" s="52"/>
      <c r="AC933" s="52"/>
      <c r="AD933" s="52"/>
      <c r="AE933" s="52"/>
      <c r="AM933" s="52"/>
      <c r="AN933" s="52"/>
      <c r="AO933" s="52"/>
      <c r="AP933" s="52"/>
      <c r="AQ933" s="52"/>
      <c r="AR933" s="52"/>
      <c r="AT933" s="52"/>
      <c r="AU933" s="52"/>
      <c r="AV933" s="52"/>
      <c r="AW933" s="52"/>
      <c r="AX933" s="52"/>
      <c r="AY933" s="52"/>
      <c r="AZ933" s="52"/>
      <c r="BA933" s="52"/>
    </row>
    <row r="934" spans="1:53" ht="14.2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AB934" s="52"/>
      <c r="AC934" s="52"/>
      <c r="AD934" s="52"/>
      <c r="AE934" s="52"/>
      <c r="AM934" s="52"/>
      <c r="AN934" s="52"/>
      <c r="AO934" s="52"/>
      <c r="AP934" s="52"/>
      <c r="AQ934" s="52"/>
      <c r="AR934" s="52"/>
      <c r="AT934" s="52"/>
      <c r="AU934" s="52"/>
      <c r="AV934" s="52"/>
      <c r="AW934" s="52"/>
      <c r="AX934" s="52"/>
      <c r="AY934" s="52"/>
      <c r="AZ934" s="52"/>
      <c r="BA934" s="52"/>
    </row>
    <row r="935" spans="1:53" ht="14.2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AB935" s="52"/>
      <c r="AC935" s="52"/>
      <c r="AD935" s="52"/>
      <c r="AE935" s="52"/>
      <c r="AM935" s="52"/>
      <c r="AN935" s="52"/>
      <c r="AO935" s="52"/>
      <c r="AP935" s="52"/>
      <c r="AQ935" s="52"/>
      <c r="AR935" s="52"/>
      <c r="AT935" s="52"/>
      <c r="AU935" s="52"/>
      <c r="AV935" s="52"/>
      <c r="AW935" s="52"/>
      <c r="AX935" s="52"/>
      <c r="AY935" s="52"/>
      <c r="AZ935" s="52"/>
      <c r="BA935" s="52"/>
    </row>
    <row r="936" spans="1:53" ht="14.2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AB936" s="52"/>
      <c r="AC936" s="52"/>
      <c r="AD936" s="52"/>
      <c r="AE936" s="52"/>
      <c r="AM936" s="52"/>
      <c r="AN936" s="52"/>
      <c r="AO936" s="52"/>
      <c r="AP936" s="52"/>
      <c r="AQ936" s="52"/>
      <c r="AR936" s="52"/>
      <c r="AT936" s="52"/>
      <c r="AU936" s="52"/>
      <c r="AV936" s="52"/>
      <c r="AW936" s="52"/>
      <c r="AX936" s="52"/>
      <c r="AY936" s="52"/>
      <c r="AZ936" s="52"/>
      <c r="BA936" s="52"/>
    </row>
    <row r="937" spans="1:53" ht="14.2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AB937" s="52"/>
      <c r="AC937" s="52"/>
      <c r="AD937" s="52"/>
      <c r="AE937" s="52"/>
      <c r="AM937" s="52"/>
      <c r="AN937" s="52"/>
      <c r="AO937" s="52"/>
      <c r="AP937" s="52"/>
      <c r="AQ937" s="52"/>
      <c r="AR937" s="52"/>
      <c r="AT937" s="52"/>
      <c r="AU937" s="52"/>
      <c r="AV937" s="52"/>
      <c r="AW937" s="52"/>
      <c r="AX937" s="52"/>
      <c r="AY937" s="52"/>
      <c r="AZ937" s="52"/>
      <c r="BA937" s="52"/>
    </row>
    <row r="938" spans="1:53" ht="14.2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AB938" s="52"/>
      <c r="AC938" s="52"/>
      <c r="AD938" s="52"/>
      <c r="AE938" s="52"/>
      <c r="AM938" s="52"/>
      <c r="AN938" s="52"/>
      <c r="AO938" s="52"/>
      <c r="AP938" s="52"/>
      <c r="AQ938" s="52"/>
      <c r="AR938" s="52"/>
      <c r="AT938" s="52"/>
      <c r="AU938" s="52"/>
      <c r="AV938" s="52"/>
      <c r="AW938" s="52"/>
      <c r="AX938" s="52"/>
      <c r="AY938" s="52"/>
      <c r="AZ938" s="52"/>
      <c r="BA938" s="52"/>
    </row>
    <row r="939" spans="1:53" ht="14.2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AB939" s="52"/>
      <c r="AC939" s="52"/>
      <c r="AD939" s="52"/>
      <c r="AE939" s="52"/>
      <c r="AM939" s="52"/>
      <c r="AN939" s="52"/>
      <c r="AO939" s="52"/>
      <c r="AP939" s="52"/>
      <c r="AQ939" s="52"/>
      <c r="AR939" s="52"/>
      <c r="AT939" s="52"/>
      <c r="AU939" s="52"/>
      <c r="AV939" s="52"/>
      <c r="AW939" s="52"/>
      <c r="AX939" s="52"/>
      <c r="AY939" s="52"/>
      <c r="AZ939" s="52"/>
      <c r="BA939" s="52"/>
    </row>
    <row r="940" spans="1:53" ht="14.2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AB940" s="52"/>
      <c r="AC940" s="52"/>
      <c r="AD940" s="52"/>
      <c r="AE940" s="52"/>
      <c r="AM940" s="52"/>
      <c r="AN940" s="52"/>
      <c r="AO940" s="52"/>
      <c r="AP940" s="52"/>
      <c r="AQ940" s="52"/>
      <c r="AR940" s="52"/>
      <c r="AT940" s="52"/>
      <c r="AU940" s="52"/>
      <c r="AV940" s="52"/>
      <c r="AW940" s="52"/>
      <c r="AX940" s="52"/>
      <c r="AY940" s="52"/>
      <c r="AZ940" s="52"/>
      <c r="BA940" s="52"/>
    </row>
    <row r="941" spans="1:53" ht="14.2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AB941" s="52"/>
      <c r="AC941" s="52"/>
      <c r="AD941" s="52"/>
      <c r="AE941" s="52"/>
      <c r="AM941" s="52"/>
      <c r="AN941" s="52"/>
      <c r="AO941" s="52"/>
      <c r="AP941" s="52"/>
      <c r="AQ941" s="52"/>
      <c r="AR941" s="52"/>
      <c r="AT941" s="52"/>
      <c r="AU941" s="52"/>
      <c r="AV941" s="52"/>
      <c r="AW941" s="52"/>
      <c r="AX941" s="52"/>
      <c r="AY941" s="52"/>
      <c r="AZ941" s="52"/>
      <c r="BA941" s="52"/>
    </row>
    <row r="942" spans="1:53" ht="14.2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AB942" s="52"/>
      <c r="AC942" s="52"/>
      <c r="AD942" s="52"/>
      <c r="AE942" s="52"/>
      <c r="AM942" s="52"/>
      <c r="AN942" s="52"/>
      <c r="AO942" s="52"/>
      <c r="AP942" s="52"/>
      <c r="AQ942" s="52"/>
      <c r="AR942" s="52"/>
      <c r="AT942" s="52"/>
      <c r="AU942" s="52"/>
      <c r="AV942" s="52"/>
      <c r="AW942" s="52"/>
      <c r="AX942" s="52"/>
      <c r="AY942" s="52"/>
      <c r="AZ942" s="52"/>
      <c r="BA942" s="52"/>
    </row>
    <row r="943" spans="1:53" ht="14.2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AB943" s="52"/>
      <c r="AC943" s="52"/>
      <c r="AD943" s="52"/>
      <c r="AE943" s="52"/>
      <c r="AM943" s="52"/>
      <c r="AN943" s="52"/>
      <c r="AO943" s="52"/>
      <c r="AP943" s="52"/>
      <c r="AQ943" s="52"/>
      <c r="AR943" s="52"/>
      <c r="AT943" s="52"/>
      <c r="AU943" s="52"/>
      <c r="AV943" s="52"/>
      <c r="AW943" s="52"/>
      <c r="AX943" s="52"/>
      <c r="AY943" s="52"/>
      <c r="AZ943" s="52"/>
      <c r="BA943" s="52"/>
    </row>
    <row r="944" spans="1:53" ht="14.2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AB944" s="52"/>
      <c r="AC944" s="52"/>
      <c r="AD944" s="52"/>
      <c r="AE944" s="52"/>
      <c r="AM944" s="52"/>
      <c r="AN944" s="52"/>
      <c r="AO944" s="52"/>
      <c r="AP944" s="52"/>
      <c r="AQ944" s="52"/>
      <c r="AR944" s="52"/>
      <c r="AT944" s="52"/>
      <c r="AU944" s="52"/>
      <c r="AV944" s="52"/>
      <c r="AW944" s="52"/>
      <c r="AX944" s="52"/>
      <c r="AY944" s="52"/>
      <c r="AZ944" s="52"/>
      <c r="BA944" s="52"/>
    </row>
    <row r="945" spans="1:53" ht="14.2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AB945" s="52"/>
      <c r="AC945" s="52"/>
      <c r="AD945" s="52"/>
      <c r="AE945" s="52"/>
      <c r="AM945" s="52"/>
      <c r="AN945" s="52"/>
      <c r="AO945" s="52"/>
      <c r="AP945" s="52"/>
      <c r="AQ945" s="52"/>
      <c r="AR945" s="52"/>
      <c r="AT945" s="52"/>
      <c r="AU945" s="52"/>
      <c r="AV945" s="52"/>
      <c r="AW945" s="52"/>
      <c r="AX945" s="52"/>
      <c r="AY945" s="52"/>
      <c r="AZ945" s="52"/>
      <c r="BA945" s="52"/>
    </row>
    <row r="946" spans="1:53" ht="14.2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AB946" s="52"/>
      <c r="AC946" s="52"/>
      <c r="AD946" s="52"/>
      <c r="AE946" s="52"/>
      <c r="AM946" s="52"/>
      <c r="AN946" s="52"/>
      <c r="AO946" s="52"/>
      <c r="AP946" s="52"/>
      <c r="AQ946" s="52"/>
      <c r="AR946" s="52"/>
      <c r="AT946" s="52"/>
      <c r="AU946" s="52"/>
      <c r="AV946" s="52"/>
      <c r="AW946" s="52"/>
      <c r="AX946" s="52"/>
      <c r="AY946" s="52"/>
      <c r="AZ946" s="52"/>
      <c r="BA946" s="52"/>
    </row>
    <row r="947" spans="1:53" ht="14.2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AB947" s="52"/>
      <c r="AC947" s="52"/>
      <c r="AD947" s="52"/>
      <c r="AE947" s="52"/>
      <c r="AM947" s="52"/>
      <c r="AN947" s="52"/>
      <c r="AO947" s="52"/>
      <c r="AP947" s="52"/>
      <c r="AQ947" s="52"/>
      <c r="AR947" s="52"/>
      <c r="AT947" s="52"/>
      <c r="AU947" s="52"/>
      <c r="AV947" s="52"/>
      <c r="AW947" s="52"/>
      <c r="AX947" s="52"/>
      <c r="AY947" s="52"/>
      <c r="AZ947" s="52"/>
      <c r="BA947" s="52"/>
    </row>
    <row r="948" spans="1:53" ht="14.2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AB948" s="52"/>
      <c r="AC948" s="52"/>
      <c r="AD948" s="52"/>
      <c r="AE948" s="52"/>
      <c r="AM948" s="52"/>
      <c r="AN948" s="52"/>
      <c r="AO948" s="52"/>
      <c r="AP948" s="52"/>
      <c r="AQ948" s="52"/>
      <c r="AR948" s="52"/>
      <c r="AT948" s="52"/>
      <c r="AU948" s="52"/>
      <c r="AV948" s="52"/>
      <c r="AW948" s="52"/>
      <c r="AX948" s="52"/>
      <c r="AY948" s="52"/>
      <c r="AZ948" s="52"/>
      <c r="BA948" s="52"/>
    </row>
    <row r="949" spans="1:53" ht="14.2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AB949" s="52"/>
      <c r="AC949" s="52"/>
      <c r="AD949" s="52"/>
      <c r="AE949" s="52"/>
      <c r="AM949" s="52"/>
      <c r="AN949" s="52"/>
      <c r="AO949" s="52"/>
      <c r="AP949" s="52"/>
      <c r="AQ949" s="52"/>
      <c r="AR949" s="52"/>
      <c r="AT949" s="52"/>
      <c r="AU949" s="52"/>
      <c r="AV949" s="52"/>
      <c r="AW949" s="52"/>
      <c r="AX949" s="52"/>
      <c r="AY949" s="52"/>
      <c r="AZ949" s="52"/>
      <c r="BA949" s="52"/>
    </row>
    <row r="950" spans="1:53" ht="14.2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AB950" s="52"/>
      <c r="AC950" s="52"/>
      <c r="AD950" s="52"/>
      <c r="AE950" s="52"/>
      <c r="AM950" s="52"/>
      <c r="AN950" s="52"/>
      <c r="AO950" s="52"/>
      <c r="AP950" s="52"/>
      <c r="AQ950" s="52"/>
      <c r="AR950" s="52"/>
      <c r="AT950" s="52"/>
      <c r="AU950" s="52"/>
      <c r="AV950" s="52"/>
      <c r="AW950" s="52"/>
      <c r="AX950" s="52"/>
      <c r="AY950" s="52"/>
      <c r="AZ950" s="52"/>
      <c r="BA950" s="52"/>
    </row>
    <row r="951" spans="1:53" ht="14.2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AB951" s="52"/>
      <c r="AC951" s="52"/>
      <c r="AD951" s="52"/>
      <c r="AE951" s="52"/>
      <c r="AM951" s="52"/>
      <c r="AN951" s="52"/>
      <c r="AO951" s="52"/>
      <c r="AP951" s="52"/>
      <c r="AQ951" s="52"/>
      <c r="AR951" s="52"/>
      <c r="AT951" s="52"/>
      <c r="AU951" s="52"/>
      <c r="AV951" s="52"/>
      <c r="AW951" s="52"/>
      <c r="AX951" s="52"/>
      <c r="AY951" s="52"/>
      <c r="AZ951" s="52"/>
      <c r="BA951" s="52"/>
    </row>
    <row r="952" spans="1:53" ht="14.2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AB952" s="52"/>
      <c r="AC952" s="52"/>
      <c r="AD952" s="52"/>
      <c r="AE952" s="52"/>
      <c r="AM952" s="52"/>
      <c r="AN952" s="52"/>
      <c r="AO952" s="52"/>
      <c r="AP952" s="52"/>
      <c r="AQ952" s="52"/>
      <c r="AR952" s="52"/>
      <c r="AT952" s="52"/>
      <c r="AU952" s="52"/>
      <c r="AV952" s="52"/>
      <c r="AW952" s="52"/>
      <c r="AX952" s="52"/>
      <c r="AY952" s="52"/>
      <c r="AZ952" s="52"/>
      <c r="BA952" s="52"/>
    </row>
    <row r="953" spans="1:53" ht="14.2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AB953" s="52"/>
      <c r="AC953" s="52"/>
      <c r="AD953" s="52"/>
      <c r="AE953" s="52"/>
      <c r="AM953" s="52"/>
      <c r="AN953" s="52"/>
      <c r="AO953" s="52"/>
      <c r="AP953" s="52"/>
      <c r="AQ953" s="52"/>
      <c r="AR953" s="52"/>
      <c r="AT953" s="52"/>
      <c r="AU953" s="52"/>
      <c r="AV953" s="52"/>
      <c r="AW953" s="52"/>
      <c r="AX953" s="52"/>
      <c r="AY953" s="52"/>
      <c r="AZ953" s="52"/>
      <c r="BA953" s="52"/>
    </row>
    <row r="954" spans="1:53" ht="14.2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AB954" s="52"/>
      <c r="AC954" s="52"/>
      <c r="AD954" s="52"/>
      <c r="AE954" s="52"/>
      <c r="AM954" s="52"/>
      <c r="AN954" s="52"/>
      <c r="AO954" s="52"/>
      <c r="AP954" s="52"/>
      <c r="AQ954" s="52"/>
      <c r="AR954" s="52"/>
      <c r="AT954" s="52"/>
      <c r="AU954" s="52"/>
      <c r="AV954" s="52"/>
      <c r="AW954" s="52"/>
      <c r="AX954" s="52"/>
      <c r="AY954" s="52"/>
      <c r="AZ954" s="52"/>
      <c r="BA954" s="52"/>
    </row>
    <row r="955" spans="1:53" ht="14.2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AB955" s="52"/>
      <c r="AC955" s="52"/>
      <c r="AD955" s="52"/>
      <c r="AE955" s="52"/>
      <c r="AM955" s="52"/>
      <c r="AN955" s="52"/>
      <c r="AO955" s="52"/>
      <c r="AP955" s="52"/>
      <c r="AQ955" s="52"/>
      <c r="AR955" s="52"/>
      <c r="AT955" s="52"/>
      <c r="AU955" s="52"/>
      <c r="AV955" s="52"/>
      <c r="AW955" s="52"/>
      <c r="AX955" s="52"/>
      <c r="AY955" s="52"/>
      <c r="AZ955" s="52"/>
      <c r="BA955" s="52"/>
    </row>
    <row r="956" spans="1:53" ht="14.2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AB956" s="52"/>
      <c r="AC956" s="52"/>
      <c r="AD956" s="52"/>
      <c r="AE956" s="52"/>
      <c r="AM956" s="52"/>
      <c r="AN956" s="52"/>
      <c r="AO956" s="52"/>
      <c r="AP956" s="52"/>
      <c r="AQ956" s="52"/>
      <c r="AR956" s="52"/>
      <c r="AT956" s="52"/>
      <c r="AU956" s="52"/>
      <c r="AV956" s="52"/>
      <c r="AW956" s="52"/>
      <c r="AX956" s="52"/>
      <c r="AY956" s="52"/>
      <c r="AZ956" s="52"/>
      <c r="BA956" s="52"/>
    </row>
    <row r="957" spans="1:53" ht="14.2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AB957" s="52"/>
      <c r="AC957" s="52"/>
      <c r="AD957" s="52"/>
      <c r="AE957" s="52"/>
      <c r="AM957" s="52"/>
      <c r="AN957" s="52"/>
      <c r="AO957" s="52"/>
      <c r="AP957" s="52"/>
      <c r="AQ957" s="52"/>
      <c r="AR957" s="52"/>
      <c r="AT957" s="52"/>
      <c r="AU957" s="52"/>
      <c r="AV957" s="52"/>
      <c r="AW957" s="52"/>
      <c r="AX957" s="52"/>
      <c r="AY957" s="52"/>
      <c r="AZ957" s="52"/>
      <c r="BA957" s="52"/>
    </row>
    <row r="958" spans="1:53" ht="14.2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AB958" s="52"/>
      <c r="AC958" s="52"/>
      <c r="AD958" s="52"/>
      <c r="AE958" s="52"/>
      <c r="AM958" s="52"/>
      <c r="AN958" s="52"/>
      <c r="AO958" s="52"/>
      <c r="AP958" s="52"/>
      <c r="AQ958" s="52"/>
      <c r="AR958" s="52"/>
      <c r="AT958" s="52"/>
      <c r="AU958" s="52"/>
      <c r="AV958" s="52"/>
      <c r="AW958" s="52"/>
      <c r="AX958" s="52"/>
      <c r="AY958" s="52"/>
      <c r="AZ958" s="52"/>
      <c r="BA958" s="52"/>
    </row>
    <row r="959" spans="1:53" ht="14.2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AB959" s="52"/>
      <c r="AC959" s="52"/>
      <c r="AD959" s="52"/>
      <c r="AE959" s="52"/>
      <c r="AM959" s="52"/>
      <c r="AN959" s="52"/>
      <c r="AO959" s="52"/>
      <c r="AP959" s="52"/>
      <c r="AQ959" s="52"/>
      <c r="AR959" s="52"/>
      <c r="AT959" s="52"/>
      <c r="AU959" s="52"/>
      <c r="AV959" s="52"/>
      <c r="AW959" s="52"/>
      <c r="AX959" s="52"/>
      <c r="AY959" s="52"/>
      <c r="AZ959" s="52"/>
      <c r="BA959" s="52"/>
    </row>
    <row r="960" spans="1:53" ht="14.2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AB960" s="52"/>
      <c r="AC960" s="52"/>
      <c r="AD960" s="52"/>
      <c r="AE960" s="52"/>
      <c r="AM960" s="52"/>
      <c r="AN960" s="52"/>
      <c r="AO960" s="52"/>
      <c r="AP960" s="52"/>
      <c r="AQ960" s="52"/>
      <c r="AR960" s="52"/>
      <c r="AT960" s="52"/>
      <c r="AU960" s="52"/>
      <c r="AV960" s="52"/>
      <c r="AW960" s="52"/>
      <c r="AX960" s="52"/>
      <c r="AY960" s="52"/>
      <c r="AZ960" s="52"/>
      <c r="BA960" s="52"/>
    </row>
    <row r="961" spans="1:53" ht="14.2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AB961" s="52"/>
      <c r="AC961" s="52"/>
      <c r="AD961" s="52"/>
      <c r="AE961" s="52"/>
      <c r="AM961" s="52"/>
      <c r="AN961" s="52"/>
      <c r="AO961" s="52"/>
      <c r="AP961" s="52"/>
      <c r="AQ961" s="52"/>
      <c r="AR961" s="52"/>
      <c r="AT961" s="52"/>
      <c r="AU961" s="52"/>
      <c r="AV961" s="52"/>
      <c r="AW961" s="52"/>
      <c r="AX961" s="52"/>
      <c r="AY961" s="52"/>
      <c r="AZ961" s="52"/>
      <c r="BA961" s="52"/>
    </row>
    <row r="962" spans="1:53" ht="14.2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AB962" s="52"/>
      <c r="AC962" s="52"/>
      <c r="AD962" s="52"/>
      <c r="AE962" s="52"/>
      <c r="AM962" s="52"/>
      <c r="AN962" s="52"/>
      <c r="AO962" s="52"/>
      <c r="AP962" s="52"/>
      <c r="AQ962" s="52"/>
      <c r="AR962" s="52"/>
      <c r="AT962" s="52"/>
      <c r="AU962" s="52"/>
      <c r="AV962" s="52"/>
      <c r="AW962" s="52"/>
      <c r="AX962" s="52"/>
      <c r="AY962" s="52"/>
      <c r="AZ962" s="52"/>
      <c r="BA962" s="52"/>
    </row>
    <row r="963" spans="1:53" ht="14.2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AB963" s="52"/>
      <c r="AC963" s="52"/>
      <c r="AD963" s="52"/>
      <c r="AE963" s="52"/>
      <c r="AM963" s="52"/>
      <c r="AN963" s="52"/>
      <c r="AO963" s="52"/>
      <c r="AP963" s="52"/>
      <c r="AQ963" s="52"/>
      <c r="AR963" s="52"/>
      <c r="AT963" s="52"/>
      <c r="AU963" s="52"/>
      <c r="AV963" s="52"/>
      <c r="AW963" s="52"/>
      <c r="AX963" s="52"/>
      <c r="AY963" s="52"/>
      <c r="AZ963" s="52"/>
      <c r="BA963" s="52"/>
    </row>
    <row r="964" spans="1:53" ht="14.2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AB964" s="52"/>
      <c r="AC964" s="52"/>
      <c r="AD964" s="52"/>
      <c r="AE964" s="52"/>
      <c r="AM964" s="52"/>
      <c r="AN964" s="52"/>
      <c r="AO964" s="52"/>
      <c r="AP964" s="52"/>
      <c r="AQ964" s="52"/>
      <c r="AR964" s="52"/>
      <c r="AT964" s="52"/>
      <c r="AU964" s="52"/>
      <c r="AV964" s="52"/>
      <c r="AW964" s="52"/>
      <c r="AX964" s="52"/>
      <c r="AY964" s="52"/>
      <c r="AZ964" s="52"/>
      <c r="BA964" s="52"/>
    </row>
    <row r="965" spans="1:53" ht="14.2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AB965" s="52"/>
      <c r="AC965" s="52"/>
      <c r="AD965" s="52"/>
      <c r="AE965" s="52"/>
      <c r="AM965" s="52"/>
      <c r="AN965" s="52"/>
      <c r="AO965" s="52"/>
      <c r="AP965" s="52"/>
      <c r="AQ965" s="52"/>
      <c r="AR965" s="52"/>
      <c r="AT965" s="52"/>
      <c r="AU965" s="52"/>
      <c r="AV965" s="52"/>
      <c r="AW965" s="52"/>
      <c r="AX965" s="52"/>
      <c r="AY965" s="52"/>
      <c r="AZ965" s="52"/>
      <c r="BA965" s="52"/>
    </row>
    <row r="966" spans="1:53" ht="14.2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AB966" s="52"/>
      <c r="AC966" s="52"/>
      <c r="AD966" s="52"/>
      <c r="AE966" s="52"/>
      <c r="AM966" s="52"/>
      <c r="AN966" s="52"/>
      <c r="AO966" s="52"/>
      <c r="AP966" s="52"/>
      <c r="AQ966" s="52"/>
      <c r="AR966" s="52"/>
      <c r="AT966" s="52"/>
      <c r="AU966" s="52"/>
      <c r="AV966" s="52"/>
      <c r="AW966" s="52"/>
      <c r="AX966" s="52"/>
      <c r="AY966" s="52"/>
      <c r="AZ966" s="52"/>
      <c r="BA966" s="52"/>
    </row>
    <row r="967" spans="1:53" ht="14.2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AB967" s="52"/>
      <c r="AC967" s="52"/>
      <c r="AD967" s="52"/>
      <c r="AE967" s="52"/>
      <c r="AM967" s="52"/>
      <c r="AN967" s="52"/>
      <c r="AO967" s="52"/>
      <c r="AP967" s="52"/>
      <c r="AQ967" s="52"/>
      <c r="AR967" s="52"/>
      <c r="AT967" s="52"/>
      <c r="AU967" s="52"/>
      <c r="AV967" s="52"/>
      <c r="AW967" s="52"/>
      <c r="AX967" s="52"/>
      <c r="AY967" s="52"/>
      <c r="AZ967" s="52"/>
      <c r="BA967" s="52"/>
    </row>
    <row r="968" spans="1:53" ht="14.2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AB968" s="52"/>
      <c r="AC968" s="52"/>
      <c r="AD968" s="52"/>
      <c r="AE968" s="52"/>
      <c r="AM968" s="52"/>
      <c r="AN968" s="52"/>
      <c r="AO968" s="52"/>
      <c r="AP968" s="52"/>
      <c r="AQ968" s="52"/>
      <c r="AR968" s="52"/>
      <c r="AT968" s="52"/>
      <c r="AU968" s="52"/>
      <c r="AV968" s="52"/>
      <c r="AW968" s="52"/>
      <c r="AX968" s="52"/>
      <c r="AY968" s="52"/>
      <c r="AZ968" s="52"/>
      <c r="BA968" s="52"/>
    </row>
    <row r="969" spans="1:53" ht="14.2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AB969" s="52"/>
      <c r="AC969" s="52"/>
      <c r="AD969" s="52"/>
      <c r="AE969" s="52"/>
      <c r="AM969" s="52"/>
      <c r="AN969" s="52"/>
      <c r="AO969" s="52"/>
      <c r="AP969" s="52"/>
      <c r="AQ969" s="52"/>
      <c r="AR969" s="52"/>
      <c r="AT969" s="52"/>
      <c r="AU969" s="52"/>
      <c r="AV969" s="52"/>
      <c r="AW969" s="52"/>
      <c r="AX969" s="52"/>
      <c r="AY969" s="52"/>
      <c r="AZ969" s="52"/>
      <c r="BA969" s="52"/>
    </row>
    <row r="970" spans="1:53" ht="14.2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AB970" s="52"/>
      <c r="AC970" s="52"/>
      <c r="AD970" s="52"/>
      <c r="AE970" s="52"/>
      <c r="AM970" s="52"/>
      <c r="AN970" s="52"/>
      <c r="AO970" s="52"/>
      <c r="AP970" s="52"/>
      <c r="AQ970" s="52"/>
      <c r="AR970" s="52"/>
      <c r="AT970" s="52"/>
      <c r="AU970" s="52"/>
      <c r="AV970" s="52"/>
      <c r="AW970" s="52"/>
      <c r="AX970" s="52"/>
      <c r="AY970" s="52"/>
      <c r="AZ970" s="52"/>
      <c r="BA970" s="52"/>
    </row>
    <row r="971" spans="1:53" ht="14.2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AB971" s="52"/>
      <c r="AC971" s="52"/>
      <c r="AD971" s="52"/>
      <c r="AE971" s="52"/>
      <c r="AM971" s="52"/>
      <c r="AN971" s="52"/>
      <c r="AO971" s="52"/>
      <c r="AP971" s="52"/>
      <c r="AQ971" s="52"/>
      <c r="AR971" s="52"/>
      <c r="AT971" s="52"/>
      <c r="AU971" s="52"/>
      <c r="AV971" s="52"/>
      <c r="AW971" s="52"/>
      <c r="AX971" s="52"/>
      <c r="AY971" s="52"/>
      <c r="AZ971" s="52"/>
      <c r="BA971" s="52"/>
    </row>
    <row r="972" spans="1:53" ht="14.2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AB972" s="52"/>
      <c r="AC972" s="52"/>
      <c r="AD972" s="52"/>
      <c r="AE972" s="52"/>
      <c r="AM972" s="52"/>
      <c r="AN972" s="52"/>
      <c r="AO972" s="52"/>
      <c r="AP972" s="52"/>
      <c r="AQ972" s="52"/>
      <c r="AR972" s="52"/>
      <c r="AT972" s="52"/>
      <c r="AU972" s="52"/>
      <c r="AV972" s="52"/>
      <c r="AW972" s="52"/>
      <c r="AX972" s="52"/>
      <c r="AY972" s="52"/>
      <c r="AZ972" s="52"/>
      <c r="BA972" s="52"/>
    </row>
    <row r="973" spans="1:53" ht="14.2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AB973" s="52"/>
      <c r="AC973" s="52"/>
      <c r="AD973" s="52"/>
      <c r="AE973" s="52"/>
      <c r="AM973" s="52"/>
      <c r="AN973" s="52"/>
      <c r="AO973" s="52"/>
      <c r="AP973" s="52"/>
      <c r="AQ973" s="52"/>
      <c r="AR973" s="52"/>
      <c r="AT973" s="52"/>
      <c r="AU973" s="52"/>
      <c r="AV973" s="52"/>
      <c r="AW973" s="52"/>
      <c r="AX973" s="52"/>
      <c r="AY973" s="52"/>
      <c r="AZ973" s="52"/>
      <c r="BA973" s="52"/>
    </row>
    <row r="974" spans="1:53" ht="14.2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AB974" s="52"/>
      <c r="AC974" s="52"/>
      <c r="AD974" s="52"/>
      <c r="AE974" s="52"/>
      <c r="AM974" s="52"/>
      <c r="AN974" s="52"/>
      <c r="AO974" s="52"/>
      <c r="AP974" s="52"/>
      <c r="AQ974" s="52"/>
      <c r="AR974" s="52"/>
      <c r="AT974" s="52"/>
      <c r="AU974" s="52"/>
      <c r="AV974" s="52"/>
      <c r="AW974" s="52"/>
      <c r="AX974" s="52"/>
      <c r="AY974" s="52"/>
      <c r="AZ974" s="52"/>
      <c r="BA974" s="52"/>
    </row>
    <row r="975" spans="1:53" ht="14.2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AB975" s="52"/>
      <c r="AC975" s="52"/>
      <c r="AD975" s="52"/>
      <c r="AE975" s="52"/>
      <c r="AM975" s="52"/>
      <c r="AN975" s="52"/>
      <c r="AO975" s="52"/>
      <c r="AP975" s="52"/>
      <c r="AQ975" s="52"/>
      <c r="AR975" s="52"/>
      <c r="AT975" s="52"/>
      <c r="AU975" s="52"/>
      <c r="AV975" s="52"/>
      <c r="AW975" s="52"/>
      <c r="AX975" s="52"/>
      <c r="AY975" s="52"/>
      <c r="AZ975" s="52"/>
      <c r="BA975" s="52"/>
    </row>
    <row r="976" spans="1:53" ht="14.2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AB976" s="52"/>
      <c r="AC976" s="52"/>
      <c r="AD976" s="52"/>
      <c r="AE976" s="52"/>
      <c r="AM976" s="52"/>
      <c r="AN976" s="52"/>
      <c r="AO976" s="52"/>
      <c r="AP976" s="52"/>
      <c r="AQ976" s="52"/>
      <c r="AR976" s="52"/>
      <c r="AT976" s="52"/>
      <c r="AU976" s="52"/>
      <c r="AV976" s="52"/>
      <c r="AW976" s="52"/>
      <c r="AX976" s="52"/>
      <c r="AY976" s="52"/>
      <c r="AZ976" s="52"/>
      <c r="BA976" s="52"/>
    </row>
    <row r="977" spans="1:53" ht="14.2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AB977" s="52"/>
      <c r="AC977" s="52"/>
      <c r="AD977" s="52"/>
      <c r="AE977" s="52"/>
      <c r="AM977" s="52"/>
      <c r="AN977" s="52"/>
      <c r="AO977" s="52"/>
      <c r="AP977" s="52"/>
      <c r="AQ977" s="52"/>
      <c r="AR977" s="52"/>
      <c r="AT977" s="52"/>
      <c r="AU977" s="52"/>
      <c r="AV977" s="52"/>
      <c r="AW977" s="52"/>
      <c r="AX977" s="52"/>
      <c r="AY977" s="52"/>
      <c r="AZ977" s="52"/>
      <c r="BA977" s="52"/>
    </row>
    <row r="978" spans="1:53" ht="14.2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AB978" s="52"/>
      <c r="AC978" s="52"/>
      <c r="AD978" s="52"/>
      <c r="AE978" s="52"/>
      <c r="AM978" s="52"/>
      <c r="AN978" s="52"/>
      <c r="AO978" s="52"/>
      <c r="AP978" s="52"/>
      <c r="AQ978" s="52"/>
      <c r="AR978" s="52"/>
      <c r="AT978" s="52"/>
      <c r="AU978" s="52"/>
      <c r="AV978" s="52"/>
      <c r="AW978" s="52"/>
      <c r="AX978" s="52"/>
      <c r="AY978" s="52"/>
      <c r="AZ978" s="52"/>
      <c r="BA978" s="52"/>
    </row>
    <row r="979" spans="1:53" ht="14.2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AB979" s="52"/>
      <c r="AC979" s="52"/>
      <c r="AD979" s="52"/>
      <c r="AE979" s="52"/>
      <c r="AM979" s="52"/>
      <c r="AN979" s="52"/>
      <c r="AO979" s="52"/>
      <c r="AP979" s="52"/>
      <c r="AQ979" s="52"/>
      <c r="AR979" s="52"/>
      <c r="AT979" s="52"/>
      <c r="AU979" s="52"/>
      <c r="AV979" s="52"/>
      <c r="AW979" s="52"/>
      <c r="AX979" s="52"/>
      <c r="AY979" s="52"/>
      <c r="AZ979" s="52"/>
      <c r="BA979" s="52"/>
    </row>
    <row r="980" spans="1:53" ht="14.2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AB980" s="52"/>
      <c r="AC980" s="52"/>
      <c r="AD980" s="52"/>
      <c r="AE980" s="52"/>
      <c r="AM980" s="52"/>
      <c r="AN980" s="52"/>
      <c r="AO980" s="52"/>
      <c r="AP980" s="52"/>
      <c r="AQ980" s="52"/>
      <c r="AR980" s="52"/>
      <c r="AT980" s="52"/>
      <c r="AU980" s="52"/>
      <c r="AV980" s="52"/>
      <c r="AW980" s="52"/>
      <c r="AX980" s="52"/>
      <c r="AY980" s="52"/>
      <c r="AZ980" s="52"/>
      <c r="BA980" s="52"/>
    </row>
    <row r="981" spans="1:53" ht="14.2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AB981" s="52"/>
      <c r="AC981" s="52"/>
      <c r="AD981" s="52"/>
      <c r="AE981" s="52"/>
      <c r="AM981" s="52"/>
      <c r="AN981" s="52"/>
      <c r="AO981" s="52"/>
      <c r="AP981" s="52"/>
      <c r="AQ981" s="52"/>
      <c r="AR981" s="52"/>
      <c r="AT981" s="52"/>
      <c r="AU981" s="52"/>
      <c r="AV981" s="52"/>
      <c r="AW981" s="52"/>
      <c r="AX981" s="52"/>
      <c r="AY981" s="52"/>
      <c r="AZ981" s="52"/>
      <c r="BA981" s="52"/>
    </row>
    <row r="982" spans="1:53" ht="14.2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AB982" s="52"/>
      <c r="AC982" s="52"/>
      <c r="AD982" s="52"/>
      <c r="AE982" s="52"/>
      <c r="AM982" s="52"/>
      <c r="AN982" s="52"/>
      <c r="AO982" s="52"/>
      <c r="AP982" s="52"/>
      <c r="AQ982" s="52"/>
      <c r="AR982" s="52"/>
      <c r="AT982" s="52"/>
      <c r="AU982" s="52"/>
      <c r="AV982" s="52"/>
      <c r="AW982" s="52"/>
      <c r="AX982" s="52"/>
      <c r="AY982" s="52"/>
      <c r="AZ982" s="52"/>
      <c r="BA982" s="52"/>
    </row>
    <row r="983" spans="1:53" ht="14.2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AB983" s="52"/>
      <c r="AC983" s="52"/>
      <c r="AD983" s="52"/>
      <c r="AE983" s="52"/>
      <c r="AM983" s="52"/>
      <c r="AN983" s="52"/>
      <c r="AO983" s="52"/>
      <c r="AP983" s="52"/>
      <c r="AQ983" s="52"/>
      <c r="AR983" s="52"/>
      <c r="AT983" s="52"/>
      <c r="AU983" s="52"/>
      <c r="AV983" s="52"/>
      <c r="AW983" s="52"/>
      <c r="AX983" s="52"/>
      <c r="AY983" s="52"/>
      <c r="AZ983" s="52"/>
      <c r="BA983" s="52"/>
    </row>
    <row r="984" spans="1:53" ht="14.2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AB984" s="52"/>
      <c r="AC984" s="52"/>
      <c r="AD984" s="52"/>
      <c r="AE984" s="52"/>
      <c r="AM984" s="52"/>
      <c r="AN984" s="52"/>
      <c r="AO984" s="52"/>
      <c r="AP984" s="52"/>
      <c r="AQ984" s="52"/>
      <c r="AR984" s="52"/>
      <c r="AT984" s="52"/>
      <c r="AU984" s="52"/>
      <c r="AV984" s="52"/>
      <c r="AW984" s="52"/>
      <c r="AX984" s="52"/>
      <c r="AY984" s="52"/>
      <c r="AZ984" s="52"/>
      <c r="BA984" s="52"/>
    </row>
    <row r="985" spans="1:53" ht="14.2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AB985" s="52"/>
      <c r="AC985" s="52"/>
      <c r="AD985" s="52"/>
      <c r="AE985" s="52"/>
      <c r="AM985" s="52"/>
      <c r="AN985" s="52"/>
      <c r="AO985" s="52"/>
      <c r="AP985" s="52"/>
      <c r="AQ985" s="52"/>
      <c r="AR985" s="52"/>
      <c r="AT985" s="52"/>
      <c r="AU985" s="52"/>
      <c r="AV985" s="52"/>
      <c r="AW985" s="52"/>
      <c r="AX985" s="52"/>
      <c r="AY985" s="52"/>
      <c r="AZ985" s="52"/>
      <c r="BA985" s="52"/>
    </row>
    <row r="986" spans="1:53" ht="14.2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AB986" s="52"/>
      <c r="AC986" s="52"/>
      <c r="AD986" s="52"/>
      <c r="AE986" s="52"/>
      <c r="AM986" s="52"/>
      <c r="AN986" s="52"/>
      <c r="AO986" s="52"/>
      <c r="AP986" s="52"/>
      <c r="AQ986" s="52"/>
      <c r="AR986" s="52"/>
      <c r="AT986" s="52"/>
      <c r="AU986" s="52"/>
      <c r="AV986" s="52"/>
      <c r="AW986" s="52"/>
      <c r="AX986" s="52"/>
      <c r="AY986" s="52"/>
      <c r="AZ986" s="52"/>
      <c r="BA986" s="52"/>
    </row>
    <row r="987" spans="1:53" ht="14.2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AB987" s="52"/>
      <c r="AC987" s="52"/>
      <c r="AD987" s="52"/>
      <c r="AE987" s="52"/>
      <c r="AM987" s="52"/>
      <c r="AN987" s="52"/>
      <c r="AO987" s="52"/>
      <c r="AP987" s="52"/>
      <c r="AQ987" s="52"/>
      <c r="AR987" s="52"/>
      <c r="AT987" s="52"/>
      <c r="AU987" s="52"/>
      <c r="AV987" s="52"/>
      <c r="AW987" s="52"/>
      <c r="AX987" s="52"/>
      <c r="AY987" s="52"/>
      <c r="AZ987" s="52"/>
      <c r="BA987" s="52"/>
    </row>
    <row r="988" spans="1:53" ht="14.2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AB988" s="52"/>
      <c r="AC988" s="52"/>
      <c r="AD988" s="52"/>
      <c r="AE988" s="52"/>
      <c r="AM988" s="52"/>
      <c r="AN988" s="52"/>
      <c r="AO988" s="52"/>
      <c r="AP988" s="52"/>
      <c r="AQ988" s="52"/>
      <c r="AR988" s="52"/>
      <c r="AT988" s="52"/>
      <c r="AU988" s="52"/>
      <c r="AV988" s="52"/>
      <c r="AW988" s="52"/>
      <c r="AX988" s="52"/>
      <c r="AY988" s="52"/>
      <c r="AZ988" s="52"/>
      <c r="BA988" s="52"/>
    </row>
    <row r="989" spans="1:53" ht="14.2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AB989" s="52"/>
      <c r="AC989" s="52"/>
      <c r="AD989" s="52"/>
      <c r="AE989" s="52"/>
      <c r="AM989" s="52"/>
      <c r="AN989" s="52"/>
      <c r="AO989" s="52"/>
      <c r="AP989" s="52"/>
      <c r="AQ989" s="52"/>
      <c r="AR989" s="52"/>
      <c r="AT989" s="52"/>
      <c r="AU989" s="52"/>
      <c r="AV989" s="52"/>
      <c r="AW989" s="52"/>
      <c r="AX989" s="52"/>
      <c r="AY989" s="52"/>
      <c r="AZ989" s="52"/>
      <c r="BA989" s="52"/>
    </row>
    <row r="990" spans="1:53" ht="14.2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AB990" s="52"/>
      <c r="AC990" s="52"/>
      <c r="AD990" s="52"/>
      <c r="AE990" s="52"/>
      <c r="AM990" s="52"/>
      <c r="AN990" s="52"/>
      <c r="AO990" s="52"/>
      <c r="AP990" s="52"/>
      <c r="AQ990" s="52"/>
      <c r="AR990" s="52"/>
      <c r="AT990" s="52"/>
      <c r="AU990" s="52"/>
      <c r="AV990" s="52"/>
      <c r="AW990" s="52"/>
      <c r="AX990" s="52"/>
      <c r="AY990" s="52"/>
      <c r="AZ990" s="52"/>
      <c r="BA990" s="52"/>
    </row>
    <row r="991" spans="1:53" ht="14.2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AB991" s="52"/>
      <c r="AC991" s="52"/>
      <c r="AD991" s="52"/>
      <c r="AE991" s="52"/>
      <c r="AM991" s="52"/>
      <c r="AN991" s="52"/>
      <c r="AO991" s="52"/>
      <c r="AP991" s="52"/>
      <c r="AQ991" s="52"/>
      <c r="AR991" s="52"/>
      <c r="AT991" s="52"/>
      <c r="AU991" s="52"/>
      <c r="AV991" s="52"/>
      <c r="AW991" s="52"/>
      <c r="AX991" s="52"/>
      <c r="AY991" s="52"/>
      <c r="AZ991" s="52"/>
      <c r="BA991" s="52"/>
    </row>
    <row r="992" spans="1:53" ht="14.2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AB992" s="52"/>
      <c r="AC992" s="52"/>
      <c r="AD992" s="52"/>
      <c r="AE992" s="52"/>
      <c r="AM992" s="52"/>
      <c r="AN992" s="52"/>
      <c r="AO992" s="52"/>
      <c r="AP992" s="52"/>
      <c r="AQ992" s="52"/>
      <c r="AR992" s="52"/>
      <c r="AT992" s="52"/>
      <c r="AU992" s="52"/>
      <c r="AV992" s="52"/>
      <c r="AW992" s="52"/>
      <c r="AX992" s="52"/>
      <c r="AY992" s="52"/>
      <c r="AZ992" s="52"/>
      <c r="BA992" s="52"/>
    </row>
    <row r="993" spans="1:53" ht="14.2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AB993" s="52"/>
      <c r="AC993" s="52"/>
      <c r="AD993" s="52"/>
      <c r="AE993" s="52"/>
      <c r="AM993" s="52"/>
      <c r="AN993" s="52"/>
      <c r="AO993" s="52"/>
      <c r="AP993" s="52"/>
      <c r="AQ993" s="52"/>
      <c r="AR993" s="52"/>
      <c r="AT993" s="52"/>
      <c r="AU993" s="52"/>
      <c r="AV993" s="52"/>
      <c r="AW993" s="52"/>
      <c r="AX993" s="52"/>
      <c r="AY993" s="52"/>
      <c r="AZ993" s="52"/>
      <c r="BA993" s="52"/>
    </row>
    <row r="994" spans="1:53" ht="14.2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AB994" s="52"/>
      <c r="AC994" s="52"/>
      <c r="AD994" s="52"/>
      <c r="AE994" s="52"/>
      <c r="AM994" s="52"/>
      <c r="AN994" s="52"/>
      <c r="AO994" s="52"/>
      <c r="AP994" s="52"/>
      <c r="AQ994" s="52"/>
      <c r="AR994" s="52"/>
      <c r="AT994" s="52"/>
      <c r="AU994" s="52"/>
      <c r="AV994" s="52"/>
      <c r="AW994" s="52"/>
      <c r="AX994" s="52"/>
      <c r="AY994" s="52"/>
      <c r="AZ994" s="52"/>
      <c r="BA994" s="52"/>
    </row>
    <row r="995" spans="1:53" ht="14.2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AB995" s="52"/>
      <c r="AC995" s="52"/>
      <c r="AD995" s="52"/>
      <c r="AE995" s="52"/>
      <c r="AM995" s="52"/>
      <c r="AN995" s="52"/>
      <c r="AO995" s="52"/>
      <c r="AP995" s="52"/>
      <c r="AQ995" s="52"/>
      <c r="AR995" s="52"/>
      <c r="AT995" s="52"/>
      <c r="AU995" s="52"/>
      <c r="AV995" s="52"/>
      <c r="AW995" s="52"/>
      <c r="AX995" s="52"/>
      <c r="AY995" s="52"/>
      <c r="AZ995" s="52"/>
      <c r="BA995" s="52"/>
    </row>
    <row r="996" spans="1:53" ht="14.2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AB996" s="52"/>
      <c r="AC996" s="52"/>
      <c r="AD996" s="52"/>
      <c r="AE996" s="52"/>
      <c r="AM996" s="52"/>
      <c r="AN996" s="52"/>
      <c r="AO996" s="52"/>
      <c r="AP996" s="52"/>
      <c r="AQ996" s="52"/>
      <c r="AR996" s="52"/>
      <c r="AT996" s="52"/>
      <c r="AU996" s="52"/>
      <c r="AV996" s="52"/>
      <c r="AW996" s="52"/>
      <c r="AX996" s="52"/>
      <c r="AY996" s="52"/>
      <c r="AZ996" s="52"/>
      <c r="BA996" s="52"/>
    </row>
    <row r="997" spans="1:53" ht="14.2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AB997" s="52"/>
      <c r="AC997" s="52"/>
      <c r="AD997" s="52"/>
      <c r="AE997" s="52"/>
      <c r="AM997" s="52"/>
      <c r="AN997" s="52"/>
      <c r="AO997" s="52"/>
      <c r="AP997" s="52"/>
      <c r="AQ997" s="52"/>
      <c r="AR997" s="52"/>
      <c r="AT997" s="52"/>
      <c r="AU997" s="52"/>
      <c r="AV997" s="52"/>
      <c r="AW997" s="52"/>
      <c r="AX997" s="52"/>
      <c r="AY997" s="52"/>
      <c r="AZ997" s="52"/>
      <c r="BA997" s="52"/>
    </row>
    <row r="998" spans="1:53" ht="14.2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AB998" s="52"/>
      <c r="AC998" s="52"/>
      <c r="AD998" s="52"/>
      <c r="AE998" s="52"/>
      <c r="AM998" s="52"/>
      <c r="AN998" s="52"/>
      <c r="AO998" s="52"/>
      <c r="AP998" s="52"/>
      <c r="AQ998" s="52"/>
      <c r="AR998" s="52"/>
      <c r="AT998" s="52"/>
      <c r="AU998" s="52"/>
      <c r="AV998" s="52"/>
      <c r="AW998" s="52"/>
      <c r="AX998" s="52"/>
      <c r="AY998" s="52"/>
      <c r="AZ998" s="52"/>
      <c r="BA998" s="52"/>
    </row>
    <row r="999" spans="1:53" ht="14.2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AB999" s="52"/>
      <c r="AC999" s="52"/>
      <c r="AD999" s="52"/>
      <c r="AE999" s="52"/>
      <c r="AM999" s="52"/>
      <c r="AN999" s="52"/>
      <c r="AO999" s="52"/>
      <c r="AP999" s="52"/>
      <c r="AQ999" s="52"/>
      <c r="AR999" s="52"/>
      <c r="AT999" s="52"/>
      <c r="AU999" s="52"/>
      <c r="AV999" s="52"/>
      <c r="AW999" s="52"/>
      <c r="AX999" s="52"/>
      <c r="AY999" s="52"/>
      <c r="AZ999" s="52"/>
      <c r="BA999" s="52"/>
    </row>
    <row r="1000" spans="1:53" ht="14.2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AB1000" s="52"/>
      <c r="AC1000" s="52"/>
      <c r="AD1000" s="52"/>
      <c r="AE1000" s="52"/>
      <c r="AM1000" s="52"/>
      <c r="AN1000" s="52"/>
      <c r="AO1000" s="52"/>
      <c r="AP1000" s="52"/>
      <c r="AQ1000" s="52"/>
      <c r="AR1000" s="52"/>
      <c r="AT1000" s="52"/>
      <c r="AU1000" s="52"/>
      <c r="AV1000" s="52"/>
      <c r="AW1000" s="52"/>
      <c r="AX1000" s="52"/>
      <c r="AY1000" s="52"/>
      <c r="AZ1000" s="52"/>
      <c r="BA1000" s="5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tabSelected="1" topLeftCell="A47" workbookViewId="0">
      <selection sqref="A1:XFD1048576"/>
    </sheetView>
  </sheetViews>
  <sheetFormatPr baseColWidth="10" defaultColWidth="15.1640625" defaultRowHeight="15" customHeight="1" x14ac:dyDescent="0"/>
  <cols>
    <col min="1" max="1" width="26.83203125" customWidth="1"/>
    <col min="2" max="2" width="6.5" customWidth="1"/>
    <col min="3" max="3" width="6" customWidth="1"/>
    <col min="4" max="4" width="8.83203125" customWidth="1"/>
    <col min="5" max="5" width="6.5" customWidth="1"/>
    <col min="6" max="6" width="10.1640625" customWidth="1"/>
    <col min="7" max="11" width="6.5" customWidth="1"/>
    <col min="12" max="12" width="5.33203125" customWidth="1"/>
    <col min="13" max="15" width="6.5" customWidth="1"/>
    <col min="16" max="16" width="5.83203125" customWidth="1"/>
    <col min="17" max="17" width="48.1640625" customWidth="1"/>
    <col min="18" max="18" width="45.5" customWidth="1"/>
    <col min="19" max="19" width="43.83203125" customWidth="1"/>
    <col min="20" max="20" width="24.5" customWidth="1"/>
    <col min="21" max="22" width="1.6640625" customWidth="1"/>
    <col min="23" max="23" width="10.5" customWidth="1"/>
    <col min="24" max="54" width="7.5" hidden="1" customWidth="1"/>
    <col min="55" max="55" width="15.83203125" customWidth="1"/>
  </cols>
  <sheetData>
    <row r="1" spans="1:55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9" t="s">
        <v>6</v>
      </c>
      <c r="H1" s="4" t="s">
        <v>7</v>
      </c>
      <c r="I1" s="4" t="s">
        <v>3</v>
      </c>
      <c r="J1" s="4" t="s">
        <v>4</v>
      </c>
      <c r="K1" s="4" t="s">
        <v>8</v>
      </c>
      <c r="L1" s="3" t="s">
        <v>6</v>
      </c>
      <c r="M1" s="4" t="s">
        <v>7</v>
      </c>
      <c r="N1" s="4" t="s">
        <v>3</v>
      </c>
      <c r="O1" s="4" t="s">
        <v>4</v>
      </c>
      <c r="P1" s="4" t="s">
        <v>8</v>
      </c>
      <c r="Q1" s="6" t="s">
        <v>468</v>
      </c>
      <c r="R1" s="130" t="s">
        <v>469</v>
      </c>
      <c r="S1" s="130" t="s">
        <v>470</v>
      </c>
      <c r="T1" s="130" t="s">
        <v>471</v>
      </c>
      <c r="U1" s="74"/>
      <c r="V1" s="75"/>
      <c r="W1" s="76"/>
      <c r="X1" s="3" t="s">
        <v>7</v>
      </c>
      <c r="Y1" s="4" t="s">
        <v>7</v>
      </c>
      <c r="Z1" s="4" t="s">
        <v>7</v>
      </c>
      <c r="AA1" s="3"/>
      <c r="AB1" s="9" t="s">
        <v>7</v>
      </c>
      <c r="AC1" s="9" t="s">
        <v>7</v>
      </c>
      <c r="AD1" s="9" t="s">
        <v>7</v>
      </c>
      <c r="AE1" s="9" t="s">
        <v>7</v>
      </c>
      <c r="AF1" s="3" t="s">
        <v>7</v>
      </c>
      <c r="AG1" s="4" t="s">
        <v>7</v>
      </c>
      <c r="AH1" s="4"/>
      <c r="AI1" s="3" t="s">
        <v>3</v>
      </c>
      <c r="AJ1" s="4" t="s">
        <v>3</v>
      </c>
      <c r="AK1" s="4" t="s">
        <v>3</v>
      </c>
      <c r="AL1" s="3"/>
      <c r="AM1" s="10" t="s">
        <v>3</v>
      </c>
      <c r="AN1" s="10" t="s">
        <v>3</v>
      </c>
      <c r="AO1" s="10" t="s">
        <v>3</v>
      </c>
      <c r="AP1" s="10" t="s">
        <v>3</v>
      </c>
      <c r="AQ1" s="3" t="s">
        <v>3</v>
      </c>
      <c r="AR1" s="4" t="s">
        <v>3</v>
      </c>
      <c r="AS1" s="4"/>
      <c r="AT1" s="3" t="s">
        <v>4</v>
      </c>
      <c r="AU1" s="4" t="s">
        <v>4</v>
      </c>
      <c r="AV1" s="4" t="s">
        <v>4</v>
      </c>
      <c r="AW1" s="3"/>
      <c r="AX1" s="10" t="s">
        <v>4</v>
      </c>
      <c r="AY1" s="10" t="s">
        <v>4</v>
      </c>
      <c r="AZ1" s="10" t="s">
        <v>4</v>
      </c>
      <c r="BA1" s="10" t="s">
        <v>4</v>
      </c>
      <c r="BB1" s="3" t="s">
        <v>4</v>
      </c>
      <c r="BC1" s="4" t="s">
        <v>4</v>
      </c>
    </row>
    <row r="2" spans="1:55" ht="14.25" customHeight="1">
      <c r="A2" s="11" t="s">
        <v>303</v>
      </c>
      <c r="B2" s="12" t="s">
        <v>13</v>
      </c>
      <c r="C2" s="12" t="s">
        <v>33</v>
      </c>
      <c r="D2" s="12" t="s">
        <v>27</v>
      </c>
      <c r="E2" s="12" t="s">
        <v>54</v>
      </c>
      <c r="F2" s="60" t="s">
        <v>111</v>
      </c>
      <c r="G2" s="22">
        <v>1</v>
      </c>
      <c r="H2" s="14">
        <v>0.05</v>
      </c>
      <c r="I2" s="14">
        <v>0.05</v>
      </c>
      <c r="J2" s="14">
        <v>-0.1</v>
      </c>
      <c r="K2" s="15">
        <v>1</v>
      </c>
      <c r="L2" s="21">
        <v>1.05</v>
      </c>
      <c r="M2" s="14">
        <v>7.4999999999999997E-2</v>
      </c>
      <c r="N2" s="14">
        <v>7.4999999999999997E-2</v>
      </c>
      <c r="O2" s="14">
        <v>-0.1</v>
      </c>
      <c r="P2" s="15">
        <v>1.0999999999999999</v>
      </c>
      <c r="Q2" s="19" t="s">
        <v>304</v>
      </c>
      <c r="R2" s="11" t="s">
        <v>631</v>
      </c>
      <c r="S2" s="39" t="s">
        <v>173</v>
      </c>
      <c r="T2" s="64" t="s">
        <v>305</v>
      </c>
      <c r="U2" s="22">
        <v>1</v>
      </c>
      <c r="V2" s="14" t="s">
        <v>24</v>
      </c>
      <c r="W2" s="77" t="s">
        <v>24</v>
      </c>
      <c r="X2" s="18" t="s">
        <v>33</v>
      </c>
      <c r="Y2" s="14" t="s">
        <v>474</v>
      </c>
      <c r="Z2" s="14" t="s">
        <v>475</v>
      </c>
      <c r="AA2" s="13" t="b">
        <v>0</v>
      </c>
      <c r="AB2" s="26">
        <v>0.05</v>
      </c>
      <c r="AC2" s="26">
        <v>7.4999999999999997E-2</v>
      </c>
      <c r="AD2" s="62">
        <v>8.431115280000008E-2</v>
      </c>
      <c r="AE2" s="26">
        <v>12.666051600000003</v>
      </c>
      <c r="AF2" s="63">
        <v>-12.497429294400005</v>
      </c>
      <c r="AG2" s="15">
        <v>0.12581740447200004</v>
      </c>
      <c r="AH2" s="14"/>
      <c r="AI2" s="13" t="s">
        <v>476</v>
      </c>
      <c r="AJ2" s="14" t="s">
        <v>477</v>
      </c>
      <c r="AK2" s="14" t="s">
        <v>477</v>
      </c>
      <c r="AL2" s="13" t="b">
        <v>0</v>
      </c>
      <c r="AM2" s="26" t="e">
        <v>#VALUE!</v>
      </c>
      <c r="AN2" s="26" t="e">
        <v>#VALUE!</v>
      </c>
      <c r="AO2" s="26" t="e">
        <v>#VALUE!</v>
      </c>
      <c r="AP2" s="26" t="e">
        <v>#VALUE!</v>
      </c>
      <c r="AQ2" s="13" t="s">
        <v>477</v>
      </c>
      <c r="AR2" s="14" t="s">
        <v>477</v>
      </c>
      <c r="AS2" s="14"/>
      <c r="AT2" s="13" t="s">
        <v>476</v>
      </c>
      <c r="AU2" s="14" t="s">
        <v>477</v>
      </c>
      <c r="AV2" s="14" t="s">
        <v>477</v>
      </c>
      <c r="AW2" s="13" t="b">
        <v>0</v>
      </c>
      <c r="AX2" s="26" t="e">
        <v>#VALUE!</v>
      </c>
      <c r="AY2" s="26" t="e">
        <v>#VALUE!</v>
      </c>
      <c r="AZ2" s="26" t="e">
        <v>#VALUE!</v>
      </c>
      <c r="BA2" s="26" t="e">
        <v>#VALUE!</v>
      </c>
      <c r="BB2" s="13" t="s">
        <v>477</v>
      </c>
      <c r="BC2" s="14" t="s">
        <v>477</v>
      </c>
    </row>
    <row r="3" spans="1:55" ht="14.25" customHeight="1">
      <c r="A3" s="19" t="s">
        <v>306</v>
      </c>
      <c r="B3" s="20" t="s">
        <v>13</v>
      </c>
      <c r="C3" s="20" t="s">
        <v>40</v>
      </c>
      <c r="D3" s="20" t="s">
        <v>20</v>
      </c>
      <c r="E3" s="20"/>
      <c r="F3" s="64" t="s">
        <v>21</v>
      </c>
      <c r="G3" s="22">
        <v>0.95</v>
      </c>
      <c r="H3" s="22">
        <v>0.05</v>
      </c>
      <c r="I3" s="22"/>
      <c r="J3" s="22"/>
      <c r="K3" s="23">
        <v>1</v>
      </c>
      <c r="L3" s="21">
        <v>1</v>
      </c>
      <c r="M3" s="22">
        <v>0.1</v>
      </c>
      <c r="N3" s="22"/>
      <c r="O3" s="22"/>
      <c r="P3" s="23">
        <v>1.1000000000000001</v>
      </c>
      <c r="Q3" s="19" t="s">
        <v>307</v>
      </c>
      <c r="R3" s="19" t="s">
        <v>632</v>
      </c>
      <c r="S3" s="17" t="s">
        <v>23</v>
      </c>
      <c r="T3" s="64"/>
      <c r="U3" s="22">
        <v>2</v>
      </c>
      <c r="V3" s="22" t="s">
        <v>24</v>
      </c>
      <c r="W3" s="78"/>
      <c r="X3" s="21" t="s">
        <v>462</v>
      </c>
      <c r="Y3" s="22" t="s">
        <v>480</v>
      </c>
      <c r="Z3" s="22" t="s">
        <v>475</v>
      </c>
      <c r="AA3" s="21" t="s">
        <v>485</v>
      </c>
      <c r="AB3" s="26">
        <v>2.5000000000000001E-2</v>
      </c>
      <c r="AC3" s="26">
        <v>0.05</v>
      </c>
      <c r="AD3" s="26">
        <v>9.0439986605851086</v>
      </c>
      <c r="AE3" s="26">
        <v>17.342258743364422</v>
      </c>
      <c r="AF3" s="25">
        <v>0.74573857780579544</v>
      </c>
      <c r="AG3" s="23">
        <v>8.2982600827793129E-2</v>
      </c>
      <c r="AH3" s="22"/>
      <c r="AI3" s="21" t="s">
        <v>476</v>
      </c>
      <c r="AJ3" s="22" t="s">
        <v>477</v>
      </c>
      <c r="AK3" s="22" t="s">
        <v>477</v>
      </c>
      <c r="AL3" s="21" t="b">
        <v>0</v>
      </c>
      <c r="AM3" s="26" t="e">
        <v>#VALUE!</v>
      </c>
      <c r="AN3" s="26" t="e">
        <v>#VALUE!</v>
      </c>
      <c r="AO3" s="26" t="e">
        <v>#VALUE!</v>
      </c>
      <c r="AP3" s="26" t="e">
        <v>#VALUE!</v>
      </c>
      <c r="AQ3" s="21" t="s">
        <v>477</v>
      </c>
      <c r="AR3" s="22" t="s">
        <v>477</v>
      </c>
      <c r="AS3" s="22"/>
      <c r="AT3" s="21" t="s">
        <v>476</v>
      </c>
      <c r="AU3" s="22" t="s">
        <v>477</v>
      </c>
      <c r="AV3" s="22" t="s">
        <v>477</v>
      </c>
      <c r="AW3" s="21" t="b">
        <v>0</v>
      </c>
      <c r="AX3" s="26" t="e">
        <v>#DIV/0!</v>
      </c>
      <c r="AY3" s="26" t="e">
        <v>#DIV/0!</v>
      </c>
      <c r="AZ3" s="26" t="e">
        <v>#DIV/0!</v>
      </c>
      <c r="BA3" s="26" t="e">
        <v>#DIV/0!</v>
      </c>
      <c r="BB3" s="21" t="s">
        <v>477</v>
      </c>
      <c r="BC3" s="22" t="s">
        <v>477</v>
      </c>
    </row>
    <row r="4" spans="1:55" ht="14.25" customHeight="1">
      <c r="A4" s="19" t="s">
        <v>308</v>
      </c>
      <c r="B4" s="20" t="s">
        <v>13</v>
      </c>
      <c r="C4" s="20" t="s">
        <v>46</v>
      </c>
      <c r="D4" s="20" t="s">
        <v>197</v>
      </c>
      <c r="E4" s="20"/>
      <c r="F4" s="64" t="s">
        <v>15</v>
      </c>
      <c r="G4" s="22">
        <v>0.9</v>
      </c>
      <c r="H4" s="22">
        <v>0.05</v>
      </c>
      <c r="I4" s="22">
        <v>0.05</v>
      </c>
      <c r="J4" s="22"/>
      <c r="K4" s="23">
        <v>1</v>
      </c>
      <c r="L4" s="21">
        <v>0.97499999999999998</v>
      </c>
      <c r="M4" s="22">
        <v>7.4999999999999997E-2</v>
      </c>
      <c r="N4" s="22">
        <v>0.05</v>
      </c>
      <c r="O4" s="22"/>
      <c r="P4" s="23">
        <v>1.1000000000000001</v>
      </c>
      <c r="Q4" s="19" t="s">
        <v>309</v>
      </c>
      <c r="R4" s="19" t="s">
        <v>633</v>
      </c>
      <c r="S4" s="39" t="s">
        <v>197</v>
      </c>
      <c r="T4" s="64"/>
      <c r="U4" s="22">
        <v>2</v>
      </c>
      <c r="V4" s="22" t="s">
        <v>24</v>
      </c>
      <c r="W4" s="78"/>
      <c r="X4" s="25" t="s">
        <v>46</v>
      </c>
      <c r="Y4" s="22" t="s">
        <v>480</v>
      </c>
      <c r="Z4" s="22" t="s">
        <v>475</v>
      </c>
      <c r="AA4" s="21" t="b">
        <v>0</v>
      </c>
      <c r="AB4" s="26">
        <v>2.5000000000000001E-2</v>
      </c>
      <c r="AC4" s="26">
        <v>3.7499999999999999E-2</v>
      </c>
      <c r="AD4" s="26">
        <v>4.1918229600000005</v>
      </c>
      <c r="AE4" s="26">
        <v>6.2822141770951632</v>
      </c>
      <c r="AF4" s="25">
        <v>2.1014317429048379</v>
      </c>
      <c r="AG4" s="23">
        <v>2.0903912170951625E-2</v>
      </c>
      <c r="AH4" s="22"/>
      <c r="AI4" s="21" t="s">
        <v>476</v>
      </c>
      <c r="AJ4" s="22" t="s">
        <v>477</v>
      </c>
      <c r="AK4" s="22" t="s">
        <v>477</v>
      </c>
      <c r="AL4" s="21" t="b">
        <v>0</v>
      </c>
      <c r="AM4" s="20"/>
      <c r="AN4" s="20"/>
      <c r="AO4" s="26" t="e">
        <v>#N/A</v>
      </c>
      <c r="AP4" s="26" t="e">
        <v>#N/A</v>
      </c>
      <c r="AQ4" s="21" t="s">
        <v>477</v>
      </c>
      <c r="AR4" s="22" t="s">
        <v>477</v>
      </c>
      <c r="AS4" s="22"/>
      <c r="AT4" s="21" t="s">
        <v>476</v>
      </c>
      <c r="AU4" s="22" t="s">
        <v>477</v>
      </c>
      <c r="AV4" s="22" t="s">
        <v>477</v>
      </c>
      <c r="AW4" s="21" t="b">
        <v>0</v>
      </c>
      <c r="AX4" s="26" t="e">
        <v>#DIV/0!</v>
      </c>
      <c r="AY4" s="26" t="e">
        <v>#DIV/0!</v>
      </c>
      <c r="AZ4" s="26" t="e">
        <v>#DIV/0!</v>
      </c>
      <c r="BA4" s="26" t="e">
        <v>#DIV/0!</v>
      </c>
      <c r="BB4" s="21" t="s">
        <v>477</v>
      </c>
      <c r="BC4" s="22" t="s">
        <v>477</v>
      </c>
    </row>
    <row r="5" spans="1:55" ht="14.25" customHeight="1">
      <c r="A5" s="28" t="s">
        <v>310</v>
      </c>
      <c r="B5" s="29" t="s">
        <v>32</v>
      </c>
      <c r="C5" s="29" t="s">
        <v>18</v>
      </c>
      <c r="D5" s="29" t="s">
        <v>27</v>
      </c>
      <c r="E5" s="29" t="s">
        <v>26</v>
      </c>
      <c r="F5" s="66" t="s">
        <v>34</v>
      </c>
      <c r="G5" s="31">
        <v>0.9</v>
      </c>
      <c r="H5" s="31">
        <v>0.05</v>
      </c>
      <c r="I5" s="31">
        <v>2.5000000000000001E-2</v>
      </c>
      <c r="J5" s="31">
        <v>2.5000000000000001E-2</v>
      </c>
      <c r="K5" s="32">
        <v>1</v>
      </c>
      <c r="L5" s="30">
        <v>1.0249999999999999</v>
      </c>
      <c r="M5" s="31">
        <v>7.4999999999999997E-2</v>
      </c>
      <c r="N5" s="31">
        <v>0.05</v>
      </c>
      <c r="O5" s="31">
        <v>0.05</v>
      </c>
      <c r="P5" s="32">
        <v>1.2</v>
      </c>
      <c r="Q5" s="28" t="s">
        <v>311</v>
      </c>
      <c r="R5" s="28" t="s">
        <v>634</v>
      </c>
      <c r="S5" s="79" t="s">
        <v>312</v>
      </c>
      <c r="T5" s="66"/>
      <c r="U5" s="31">
        <v>2</v>
      </c>
      <c r="V5" s="31" t="s">
        <v>24</v>
      </c>
      <c r="W5" s="80" t="s">
        <v>24</v>
      </c>
      <c r="X5" s="34" t="s">
        <v>18</v>
      </c>
      <c r="Y5" s="31" t="s">
        <v>480</v>
      </c>
      <c r="Z5" s="31" t="s">
        <v>475</v>
      </c>
      <c r="AA5" s="30" t="b">
        <v>0</v>
      </c>
      <c r="AB5" s="26">
        <v>2.5000000000000001E-2</v>
      </c>
      <c r="AC5" s="26">
        <v>3.7499999999999999E-2</v>
      </c>
      <c r="AD5" s="26">
        <v>13.668871119999999</v>
      </c>
      <c r="AE5" s="26">
        <v>19.678780602814275</v>
      </c>
      <c r="AF5" s="34">
        <v>7.6589616371857225</v>
      </c>
      <c r="AG5" s="32">
        <v>6.0099094828142761E-2</v>
      </c>
      <c r="AH5" s="31"/>
      <c r="AI5" s="30" t="s">
        <v>476</v>
      </c>
      <c r="AJ5" s="31" t="s">
        <v>477</v>
      </c>
      <c r="AK5" s="31" t="s">
        <v>477</v>
      </c>
      <c r="AL5" s="30" t="b">
        <v>0</v>
      </c>
      <c r="AM5" s="26" t="e">
        <v>#VALUE!</v>
      </c>
      <c r="AN5" s="26" t="e">
        <v>#VALUE!</v>
      </c>
      <c r="AO5" s="26" t="e">
        <v>#VALUE!</v>
      </c>
      <c r="AP5" s="26" t="e">
        <v>#VALUE!</v>
      </c>
      <c r="AQ5" s="30" t="s">
        <v>477</v>
      </c>
      <c r="AR5" s="31" t="s">
        <v>477</v>
      </c>
      <c r="AS5" s="31"/>
      <c r="AT5" s="30" t="s">
        <v>476</v>
      </c>
      <c r="AU5" s="31" t="s">
        <v>477</v>
      </c>
      <c r="AV5" s="31" t="s">
        <v>477</v>
      </c>
      <c r="AW5" s="30" t="b">
        <v>0</v>
      </c>
      <c r="AX5" s="26" t="e">
        <v>#VALUE!</v>
      </c>
      <c r="AY5" s="26" t="e">
        <v>#VALUE!</v>
      </c>
      <c r="AZ5" s="26" t="e">
        <v>#VALUE!</v>
      </c>
      <c r="BA5" s="26" t="e">
        <v>#VALUE!</v>
      </c>
      <c r="BB5" s="30" t="s">
        <v>477</v>
      </c>
      <c r="BC5" s="31" t="s">
        <v>477</v>
      </c>
    </row>
    <row r="6" spans="1:55" ht="14.25" customHeight="1">
      <c r="A6" s="19" t="s">
        <v>313</v>
      </c>
      <c r="B6" s="20" t="s">
        <v>13</v>
      </c>
      <c r="C6" s="20" t="s">
        <v>40</v>
      </c>
      <c r="D6" s="20" t="s">
        <v>20</v>
      </c>
      <c r="E6" s="20"/>
      <c r="F6" s="64" t="s">
        <v>111</v>
      </c>
      <c r="G6" s="22">
        <v>0.95</v>
      </c>
      <c r="H6" s="22">
        <v>0.05</v>
      </c>
      <c r="I6" s="22"/>
      <c r="J6" s="22"/>
      <c r="K6" s="23">
        <v>1</v>
      </c>
      <c r="L6" s="21">
        <v>1.0249999999999999</v>
      </c>
      <c r="M6" s="22">
        <v>7.4999999999999997E-2</v>
      </c>
      <c r="N6" s="22"/>
      <c r="O6" s="22"/>
      <c r="P6" s="23">
        <v>1.0999999999999999</v>
      </c>
      <c r="Q6" s="19" t="s">
        <v>314</v>
      </c>
      <c r="R6" s="11" t="s">
        <v>635</v>
      </c>
      <c r="S6" s="17" t="s">
        <v>23</v>
      </c>
      <c r="T6" s="64"/>
      <c r="U6" s="22">
        <v>2</v>
      </c>
      <c r="V6" s="22" t="s">
        <v>24</v>
      </c>
      <c r="W6" s="78"/>
      <c r="X6" s="13" t="s">
        <v>462</v>
      </c>
      <c r="Y6" s="14" t="s">
        <v>480</v>
      </c>
      <c r="Z6" s="14" t="s">
        <v>475</v>
      </c>
      <c r="AA6" s="13" t="s">
        <v>485</v>
      </c>
      <c r="AB6" s="26">
        <v>2.5000000000000001E-2</v>
      </c>
      <c r="AC6" s="26">
        <v>3.7499999999999999E-2</v>
      </c>
      <c r="AD6" s="26">
        <v>9.0439986605851086</v>
      </c>
      <c r="AE6" s="26">
        <v>13.283772779547704</v>
      </c>
      <c r="AF6" s="18">
        <v>4.8042245416225136</v>
      </c>
      <c r="AG6" s="15">
        <v>4.239774118962595E-2</v>
      </c>
      <c r="AH6" s="14"/>
      <c r="AI6" s="13" t="s">
        <v>476</v>
      </c>
      <c r="AJ6" s="14" t="s">
        <v>477</v>
      </c>
      <c r="AK6" s="14" t="s">
        <v>477</v>
      </c>
      <c r="AL6" s="13" t="b">
        <v>0</v>
      </c>
      <c r="AM6" s="26" t="e">
        <v>#VALUE!</v>
      </c>
      <c r="AN6" s="26" t="e">
        <v>#VALUE!</v>
      </c>
      <c r="AO6" s="26" t="e">
        <v>#VALUE!</v>
      </c>
      <c r="AP6" s="26" t="e">
        <v>#VALUE!</v>
      </c>
      <c r="AQ6" s="13" t="s">
        <v>477</v>
      </c>
      <c r="AR6" s="14" t="s">
        <v>477</v>
      </c>
      <c r="AS6" s="14"/>
      <c r="AT6" s="13" t="s">
        <v>476</v>
      </c>
      <c r="AU6" s="14" t="s">
        <v>477</v>
      </c>
      <c r="AV6" s="14" t="s">
        <v>477</v>
      </c>
      <c r="AW6" s="13" t="b">
        <v>0</v>
      </c>
      <c r="AX6" s="26" t="e">
        <v>#DIV/0!</v>
      </c>
      <c r="AY6" s="26" t="e">
        <v>#DIV/0!</v>
      </c>
      <c r="AZ6" s="26" t="e">
        <v>#DIV/0!</v>
      </c>
      <c r="BA6" s="26" t="e">
        <v>#DIV/0!</v>
      </c>
      <c r="BB6" s="13" t="s">
        <v>477</v>
      </c>
      <c r="BC6" s="14" t="s">
        <v>477</v>
      </c>
    </row>
    <row r="7" spans="1:55" ht="14.25" customHeight="1">
      <c r="A7" s="19" t="s">
        <v>315</v>
      </c>
      <c r="B7" s="20" t="s">
        <v>13</v>
      </c>
      <c r="C7" s="20" t="s">
        <v>33</v>
      </c>
      <c r="D7" s="20" t="s">
        <v>27</v>
      </c>
      <c r="E7" s="20"/>
      <c r="F7" s="64" t="s">
        <v>21</v>
      </c>
      <c r="G7" s="22">
        <v>0.95</v>
      </c>
      <c r="H7" s="22">
        <v>2.5000000000000001E-2</v>
      </c>
      <c r="I7" s="22">
        <v>2.5000000000000001E-2</v>
      </c>
      <c r="J7" s="22"/>
      <c r="K7" s="23">
        <v>1</v>
      </c>
      <c r="L7" s="21">
        <v>1.0249999999999999</v>
      </c>
      <c r="M7" s="22">
        <v>0.05</v>
      </c>
      <c r="N7" s="22">
        <v>2.5000000000000001E-2</v>
      </c>
      <c r="O7" s="22"/>
      <c r="P7" s="23">
        <v>1.0999999999999999</v>
      </c>
      <c r="Q7" s="19" t="s">
        <v>316</v>
      </c>
      <c r="R7" s="19" t="s">
        <v>636</v>
      </c>
      <c r="S7" s="39" t="s">
        <v>317</v>
      </c>
      <c r="T7" s="64"/>
      <c r="U7" s="22">
        <v>1</v>
      </c>
      <c r="V7" s="22" t="s">
        <v>24</v>
      </c>
      <c r="W7" s="78"/>
      <c r="X7" s="25" t="s">
        <v>33</v>
      </c>
      <c r="Y7" s="22" t="s">
        <v>474</v>
      </c>
      <c r="Z7" s="22" t="s">
        <v>475</v>
      </c>
      <c r="AA7" s="21" t="b">
        <v>0</v>
      </c>
      <c r="AB7" s="26">
        <v>2.5000000000000001E-2</v>
      </c>
      <c r="AC7" s="26">
        <v>0.05</v>
      </c>
      <c r="AD7" s="26">
        <v>4.2084106399999932</v>
      </c>
      <c r="AE7" s="26">
        <v>8.4311152800000073</v>
      </c>
      <c r="AF7" s="25">
        <v>-1.4294000000020901E-2</v>
      </c>
      <c r="AG7" s="23">
        <v>4.2227046400000141E-2</v>
      </c>
      <c r="AH7" s="22"/>
      <c r="AI7" s="21" t="s">
        <v>476</v>
      </c>
      <c r="AJ7" s="22" t="s">
        <v>477</v>
      </c>
      <c r="AK7" s="22" t="s">
        <v>477</v>
      </c>
      <c r="AL7" s="21" t="b">
        <v>0</v>
      </c>
      <c r="AM7" s="26" t="e">
        <v>#VALUE!</v>
      </c>
      <c r="AN7" s="26" t="e">
        <v>#VALUE!</v>
      </c>
      <c r="AO7" s="26" t="e">
        <v>#VALUE!</v>
      </c>
      <c r="AP7" s="26" t="e">
        <v>#VALUE!</v>
      </c>
      <c r="AQ7" s="21" t="s">
        <v>477</v>
      </c>
      <c r="AR7" s="22" t="s">
        <v>477</v>
      </c>
      <c r="AS7" s="22"/>
      <c r="AT7" s="21" t="s">
        <v>476</v>
      </c>
      <c r="AU7" s="22" t="s">
        <v>477</v>
      </c>
      <c r="AV7" s="22" t="s">
        <v>477</v>
      </c>
      <c r="AW7" s="21" t="b">
        <v>0</v>
      </c>
      <c r="AX7" s="26" t="e">
        <v>#DIV/0!</v>
      </c>
      <c r="AY7" s="26" t="e">
        <v>#DIV/0!</v>
      </c>
      <c r="AZ7" s="26" t="e">
        <v>#DIV/0!</v>
      </c>
      <c r="BA7" s="26" t="e">
        <v>#DIV/0!</v>
      </c>
      <c r="BB7" s="21" t="s">
        <v>477</v>
      </c>
      <c r="BC7" s="22" t="s">
        <v>477</v>
      </c>
    </row>
    <row r="8" spans="1:55" ht="14.25" customHeight="1">
      <c r="A8" s="19" t="s">
        <v>318</v>
      </c>
      <c r="B8" s="20" t="s">
        <v>13</v>
      </c>
      <c r="C8" s="20" t="s">
        <v>63</v>
      </c>
      <c r="D8" s="20" t="s">
        <v>197</v>
      </c>
      <c r="E8" s="20"/>
      <c r="F8" s="64" t="s">
        <v>15</v>
      </c>
      <c r="G8" s="22">
        <v>0.9</v>
      </c>
      <c r="H8" s="22">
        <v>0.05</v>
      </c>
      <c r="I8" s="22">
        <v>0.05</v>
      </c>
      <c r="J8" s="22"/>
      <c r="K8" s="23">
        <v>1</v>
      </c>
      <c r="L8" s="21">
        <v>0.97499999999999998</v>
      </c>
      <c r="M8" s="22">
        <v>7.4999999999999997E-2</v>
      </c>
      <c r="N8" s="22">
        <v>0.05</v>
      </c>
      <c r="O8" s="22"/>
      <c r="P8" s="23">
        <v>1.1000000000000001</v>
      </c>
      <c r="Q8" s="19" t="s">
        <v>309</v>
      </c>
      <c r="R8" s="19" t="s">
        <v>637</v>
      </c>
      <c r="S8" s="39" t="s">
        <v>197</v>
      </c>
      <c r="T8" s="64"/>
      <c r="U8" s="22">
        <v>2</v>
      </c>
      <c r="V8" s="22" t="s">
        <v>24</v>
      </c>
      <c r="W8" s="78"/>
      <c r="X8" s="21" t="s">
        <v>463</v>
      </c>
      <c r="Y8" s="22" t="s">
        <v>474</v>
      </c>
      <c r="Z8" s="22" t="s">
        <v>475</v>
      </c>
      <c r="AA8" s="21" t="s">
        <v>481</v>
      </c>
      <c r="AB8" s="26">
        <v>2.5000000000000001E-2</v>
      </c>
      <c r="AC8" s="26">
        <v>3.7499999999999999E-2</v>
      </c>
      <c r="AD8" s="26">
        <v>2.8220479828445475</v>
      </c>
      <c r="AE8" s="26">
        <v>4.2254897092602679</v>
      </c>
      <c r="AF8" s="25">
        <v>1.4186062564288271</v>
      </c>
      <c r="AG8" s="23">
        <v>1.4034417264157203E-2</v>
      </c>
      <c r="AH8" s="22"/>
      <c r="AI8" s="21" t="s">
        <v>476</v>
      </c>
      <c r="AJ8" s="22" t="s">
        <v>477</v>
      </c>
      <c r="AK8" s="22" t="s">
        <v>477</v>
      </c>
      <c r="AL8" s="21" t="b">
        <v>0</v>
      </c>
      <c r="AM8" s="26" t="e">
        <v>#VALUE!</v>
      </c>
      <c r="AN8" s="26" t="e">
        <v>#VALUE!</v>
      </c>
      <c r="AO8" s="26" t="e">
        <v>#VALUE!</v>
      </c>
      <c r="AP8" s="26" t="e">
        <v>#VALUE!</v>
      </c>
      <c r="AQ8" s="21" t="s">
        <v>477</v>
      </c>
      <c r="AR8" s="22" t="s">
        <v>477</v>
      </c>
      <c r="AS8" s="22"/>
      <c r="AT8" s="21" t="s">
        <v>476</v>
      </c>
      <c r="AU8" s="22" t="s">
        <v>477</v>
      </c>
      <c r="AV8" s="22" t="s">
        <v>477</v>
      </c>
      <c r="AW8" s="21" t="b">
        <v>0</v>
      </c>
      <c r="AX8" s="26" t="e">
        <v>#DIV/0!</v>
      </c>
      <c r="AY8" s="26" t="e">
        <v>#DIV/0!</v>
      </c>
      <c r="AZ8" s="26" t="e">
        <v>#DIV/0!</v>
      </c>
      <c r="BA8" s="26" t="e">
        <v>#DIV/0!</v>
      </c>
      <c r="BB8" s="21" t="s">
        <v>477</v>
      </c>
      <c r="BC8" s="22" t="s">
        <v>477</v>
      </c>
    </row>
    <row r="9" spans="1:55" ht="14.25" customHeight="1">
      <c r="A9" s="28" t="s">
        <v>319</v>
      </c>
      <c r="B9" s="29" t="s">
        <v>32</v>
      </c>
      <c r="C9" s="29" t="s">
        <v>46</v>
      </c>
      <c r="D9" s="29" t="s">
        <v>47</v>
      </c>
      <c r="E9" s="29"/>
      <c r="F9" s="66" t="s">
        <v>34</v>
      </c>
      <c r="G9" s="31">
        <v>0.9</v>
      </c>
      <c r="H9" s="31">
        <v>0.05</v>
      </c>
      <c r="I9" s="31">
        <v>0.05</v>
      </c>
      <c r="J9" s="31"/>
      <c r="K9" s="32">
        <v>1</v>
      </c>
      <c r="L9" s="30">
        <v>1.05</v>
      </c>
      <c r="M9" s="31">
        <v>0.1</v>
      </c>
      <c r="N9" s="31">
        <v>0.05</v>
      </c>
      <c r="O9" s="31"/>
      <c r="P9" s="32">
        <v>1.2000000000000002</v>
      </c>
      <c r="Q9" s="28" t="s">
        <v>320</v>
      </c>
      <c r="R9" s="28" t="s">
        <v>638</v>
      </c>
      <c r="S9" s="79" t="s">
        <v>47</v>
      </c>
      <c r="T9" s="66"/>
      <c r="U9" s="31">
        <v>2</v>
      </c>
      <c r="V9" s="31" t="s">
        <v>24</v>
      </c>
      <c r="W9" s="80"/>
      <c r="X9" s="34" t="s">
        <v>46</v>
      </c>
      <c r="Y9" s="31" t="s">
        <v>480</v>
      </c>
      <c r="Z9" s="31" t="s">
        <v>475</v>
      </c>
      <c r="AA9" s="30" t="b">
        <v>0</v>
      </c>
      <c r="AB9" s="26">
        <v>2.5000000000000001E-2</v>
      </c>
      <c r="AC9" s="26">
        <v>0.05</v>
      </c>
      <c r="AD9" s="26">
        <v>4.1918229600000005</v>
      </c>
      <c r="AE9" s="26">
        <v>8.3645380800000009</v>
      </c>
      <c r="AF9" s="34">
        <v>1.9107840000000209E-2</v>
      </c>
      <c r="AG9" s="32">
        <v>4.1727151200000007E-2</v>
      </c>
      <c r="AH9" s="31"/>
      <c r="AI9" s="30" t="s">
        <v>476</v>
      </c>
      <c r="AJ9" s="31" t="s">
        <v>477</v>
      </c>
      <c r="AK9" s="31" t="s">
        <v>477</v>
      </c>
      <c r="AL9" s="30" t="b">
        <v>0</v>
      </c>
      <c r="AM9" s="26" t="e">
        <v>#VALUE!</v>
      </c>
      <c r="AN9" s="26" t="e">
        <v>#VALUE!</v>
      </c>
      <c r="AO9" s="26" t="e">
        <v>#VALUE!</v>
      </c>
      <c r="AP9" s="26" t="e">
        <v>#VALUE!</v>
      </c>
      <c r="AQ9" s="30" t="s">
        <v>477</v>
      </c>
      <c r="AR9" s="31" t="s">
        <v>477</v>
      </c>
      <c r="AS9" s="31"/>
      <c r="AT9" s="30" t="s">
        <v>476</v>
      </c>
      <c r="AU9" s="31" t="s">
        <v>477</v>
      </c>
      <c r="AV9" s="31" t="s">
        <v>477</v>
      </c>
      <c r="AW9" s="30" t="b">
        <v>0</v>
      </c>
      <c r="AX9" s="26" t="e">
        <v>#DIV/0!</v>
      </c>
      <c r="AY9" s="26" t="e">
        <v>#DIV/0!</v>
      </c>
      <c r="AZ9" s="26" t="e">
        <v>#DIV/0!</v>
      </c>
      <c r="BA9" s="26" t="e">
        <v>#DIV/0!</v>
      </c>
      <c r="BB9" s="30" t="s">
        <v>477</v>
      </c>
      <c r="BC9" s="31" t="s">
        <v>477</v>
      </c>
    </row>
    <row r="10" spans="1:55" ht="14.25" customHeight="1">
      <c r="A10" s="19" t="s">
        <v>321</v>
      </c>
      <c r="B10" s="20" t="s">
        <v>13</v>
      </c>
      <c r="C10" s="20" t="s">
        <v>37</v>
      </c>
      <c r="D10" s="20" t="s">
        <v>27</v>
      </c>
      <c r="E10" s="20"/>
      <c r="F10" s="64" t="s">
        <v>111</v>
      </c>
      <c r="G10" s="22">
        <v>0.92500000000000004</v>
      </c>
      <c r="H10" s="22">
        <v>0.05</v>
      </c>
      <c r="I10" s="22">
        <v>2.5000000000000001E-2</v>
      </c>
      <c r="J10" s="22"/>
      <c r="K10" s="23">
        <v>1</v>
      </c>
      <c r="L10" s="21">
        <v>0.97499999999999998</v>
      </c>
      <c r="M10" s="22">
        <v>0.1</v>
      </c>
      <c r="N10" s="22">
        <v>2.5000000000000001E-2</v>
      </c>
      <c r="O10" s="22"/>
      <c r="P10" s="23">
        <v>1.0999999999999999</v>
      </c>
      <c r="Q10" s="19" t="s">
        <v>322</v>
      </c>
      <c r="R10" s="11" t="s">
        <v>639</v>
      </c>
      <c r="S10" s="81" t="s">
        <v>317</v>
      </c>
      <c r="T10" s="64"/>
      <c r="U10" s="22">
        <v>2</v>
      </c>
      <c r="V10" s="22" t="s">
        <v>24</v>
      </c>
      <c r="W10" s="78"/>
      <c r="X10" s="18" t="s">
        <v>37</v>
      </c>
      <c r="Y10" s="14" t="s">
        <v>480</v>
      </c>
      <c r="Z10" s="14" t="s">
        <v>475</v>
      </c>
      <c r="AA10" s="13" t="b">
        <v>0</v>
      </c>
      <c r="AB10" s="26">
        <v>2.5000000000000001E-2</v>
      </c>
      <c r="AC10" s="26">
        <v>0.05</v>
      </c>
      <c r="AD10" s="26">
        <v>32.300697931128923</v>
      </c>
      <c r="AE10" s="26">
        <v>59.065451921722591</v>
      </c>
      <c r="AF10" s="18">
        <v>5.5359439405352511</v>
      </c>
      <c r="AG10" s="15">
        <v>0.2676475399059367</v>
      </c>
      <c r="AH10" s="14"/>
      <c r="AI10" s="13" t="s">
        <v>476</v>
      </c>
      <c r="AJ10" s="14" t="s">
        <v>477</v>
      </c>
      <c r="AK10" s="14" t="s">
        <v>477</v>
      </c>
      <c r="AL10" s="13" t="b">
        <v>0</v>
      </c>
      <c r="AM10" s="26" t="e">
        <v>#VALUE!</v>
      </c>
      <c r="AN10" s="26" t="e">
        <v>#VALUE!</v>
      </c>
      <c r="AO10" s="26" t="e">
        <v>#VALUE!</v>
      </c>
      <c r="AP10" s="26" t="e">
        <v>#VALUE!</v>
      </c>
      <c r="AQ10" s="13" t="s">
        <v>477</v>
      </c>
      <c r="AR10" s="14" t="s">
        <v>477</v>
      </c>
      <c r="AS10" s="14"/>
      <c r="AT10" s="13" t="s">
        <v>476</v>
      </c>
      <c r="AU10" s="14" t="s">
        <v>477</v>
      </c>
      <c r="AV10" s="14" t="s">
        <v>477</v>
      </c>
      <c r="AW10" s="13" t="b">
        <v>0</v>
      </c>
      <c r="AX10" s="26" t="e">
        <v>#DIV/0!</v>
      </c>
      <c r="AY10" s="26" t="e">
        <v>#DIV/0!</v>
      </c>
      <c r="AZ10" s="26" t="e">
        <v>#DIV/0!</v>
      </c>
      <c r="BA10" s="26" t="e">
        <v>#DIV/0!</v>
      </c>
      <c r="BB10" s="13" t="s">
        <v>477</v>
      </c>
      <c r="BC10" s="14" t="s">
        <v>477</v>
      </c>
    </row>
    <row r="11" spans="1:55" ht="14.25" customHeight="1">
      <c r="A11" s="19" t="s">
        <v>323</v>
      </c>
      <c r="B11" s="20" t="s">
        <v>13</v>
      </c>
      <c r="C11" s="20" t="s">
        <v>18</v>
      </c>
      <c r="D11" s="20" t="s">
        <v>27</v>
      </c>
      <c r="E11" s="20"/>
      <c r="F11" s="64" t="s">
        <v>21</v>
      </c>
      <c r="G11" s="22">
        <v>0.95</v>
      </c>
      <c r="H11" s="22">
        <v>2.5000000000000001E-2</v>
      </c>
      <c r="I11" s="22">
        <v>2.5000000000000001E-2</v>
      </c>
      <c r="J11" s="22"/>
      <c r="K11" s="23">
        <v>1</v>
      </c>
      <c r="L11" s="21">
        <v>1.0249999999999999</v>
      </c>
      <c r="M11" s="22">
        <v>0.05</v>
      </c>
      <c r="N11" s="22">
        <v>2.5000000000000001E-2</v>
      </c>
      <c r="O11" s="22"/>
      <c r="P11" s="23">
        <v>1.0999999999999999</v>
      </c>
      <c r="Q11" s="19" t="s">
        <v>316</v>
      </c>
      <c r="R11" s="19" t="s">
        <v>640</v>
      </c>
      <c r="S11" s="39" t="s">
        <v>317</v>
      </c>
      <c r="T11" s="64"/>
      <c r="U11" s="22">
        <v>1</v>
      </c>
      <c r="V11" s="22" t="s">
        <v>24</v>
      </c>
      <c r="W11" s="78"/>
      <c r="X11" s="25" t="s">
        <v>18</v>
      </c>
      <c r="Y11" s="22" t="s">
        <v>480</v>
      </c>
      <c r="Z11" s="22" t="s">
        <v>475</v>
      </c>
      <c r="AA11" s="21" t="b">
        <v>0</v>
      </c>
      <c r="AB11" s="26">
        <v>2.5000000000000001E-2</v>
      </c>
      <c r="AC11" s="26">
        <v>0.05</v>
      </c>
      <c r="AD11" s="26">
        <v>13.668871119999999</v>
      </c>
      <c r="AE11" s="26">
        <v>25.204885448000002</v>
      </c>
      <c r="AF11" s="25">
        <v>2.1328567919999948</v>
      </c>
      <c r="AG11" s="23">
        <v>0.11536014328000004</v>
      </c>
      <c r="AH11" s="22"/>
      <c r="AI11" s="21" t="s">
        <v>476</v>
      </c>
      <c r="AJ11" s="22" t="s">
        <v>477</v>
      </c>
      <c r="AK11" s="22" t="s">
        <v>477</v>
      </c>
      <c r="AL11" s="21" t="b">
        <v>0</v>
      </c>
      <c r="AM11" s="26" t="e">
        <v>#VALUE!</v>
      </c>
      <c r="AN11" s="26" t="e">
        <v>#VALUE!</v>
      </c>
      <c r="AO11" s="26" t="e">
        <v>#VALUE!</v>
      </c>
      <c r="AP11" s="26" t="e">
        <v>#VALUE!</v>
      </c>
      <c r="AQ11" s="21" t="s">
        <v>477</v>
      </c>
      <c r="AR11" s="22" t="s">
        <v>477</v>
      </c>
      <c r="AS11" s="22"/>
      <c r="AT11" s="21" t="s">
        <v>476</v>
      </c>
      <c r="AU11" s="22" t="s">
        <v>477</v>
      </c>
      <c r="AV11" s="22" t="s">
        <v>477</v>
      </c>
      <c r="AW11" s="21" t="b">
        <v>0</v>
      </c>
      <c r="AX11" s="26" t="e">
        <v>#DIV/0!</v>
      </c>
      <c r="AY11" s="26" t="e">
        <v>#DIV/0!</v>
      </c>
      <c r="AZ11" s="26" t="e">
        <v>#DIV/0!</v>
      </c>
      <c r="BA11" s="26" t="e">
        <v>#DIV/0!</v>
      </c>
      <c r="BB11" s="21" t="s">
        <v>477</v>
      </c>
      <c r="BC11" s="22" t="s">
        <v>477</v>
      </c>
    </row>
    <row r="12" spans="1:55" ht="14.25" customHeight="1">
      <c r="A12" s="19" t="s">
        <v>324</v>
      </c>
      <c r="B12" s="20" t="s">
        <v>13</v>
      </c>
      <c r="C12" s="20" t="s">
        <v>46</v>
      </c>
      <c r="D12" s="20" t="s">
        <v>197</v>
      </c>
      <c r="E12" s="20"/>
      <c r="F12" s="64" t="s">
        <v>15</v>
      </c>
      <c r="G12" s="22">
        <v>0.9</v>
      </c>
      <c r="H12" s="22">
        <v>0.05</v>
      </c>
      <c r="I12" s="22">
        <v>0.05</v>
      </c>
      <c r="J12" s="22"/>
      <c r="K12" s="23">
        <v>1</v>
      </c>
      <c r="L12" s="21">
        <v>0.97499999999999998</v>
      </c>
      <c r="M12" s="22">
        <v>7.4999999999999997E-2</v>
      </c>
      <c r="N12" s="22">
        <v>0.05</v>
      </c>
      <c r="O12" s="22"/>
      <c r="P12" s="23">
        <v>1.1000000000000001</v>
      </c>
      <c r="Q12" s="19" t="s">
        <v>309</v>
      </c>
      <c r="R12" s="19" t="s">
        <v>641</v>
      </c>
      <c r="S12" s="39" t="s">
        <v>197</v>
      </c>
      <c r="T12" s="64"/>
      <c r="U12" s="22">
        <v>1</v>
      </c>
      <c r="V12" s="22" t="s">
        <v>24</v>
      </c>
      <c r="W12" s="78"/>
      <c r="X12" s="25" t="s">
        <v>46</v>
      </c>
      <c r="Y12" s="22" t="s">
        <v>480</v>
      </c>
      <c r="Z12" s="22" t="s">
        <v>475</v>
      </c>
      <c r="AA12" s="21" t="b">
        <v>0</v>
      </c>
      <c r="AB12" s="26">
        <v>0.05</v>
      </c>
      <c r="AC12" s="26">
        <v>7.4999999999999997E-2</v>
      </c>
      <c r="AD12" s="26">
        <v>8.3645380800000009</v>
      </c>
      <c r="AE12" s="26">
        <v>12.515390639999993</v>
      </c>
      <c r="AF12" s="25">
        <v>4.2136855200000092</v>
      </c>
      <c r="AG12" s="23">
        <v>4.1508525599999915E-2</v>
      </c>
      <c r="AH12" s="22"/>
      <c r="AI12" s="21" t="s">
        <v>476</v>
      </c>
      <c r="AJ12" s="22" t="s">
        <v>477</v>
      </c>
      <c r="AK12" s="22" t="s">
        <v>477</v>
      </c>
      <c r="AL12" s="21" t="b">
        <v>0</v>
      </c>
      <c r="AM12" s="20"/>
      <c r="AN12" s="20"/>
      <c r="AO12" s="26" t="e">
        <v>#N/A</v>
      </c>
      <c r="AP12" s="26" t="e">
        <v>#N/A</v>
      </c>
      <c r="AQ12" s="21" t="s">
        <v>477</v>
      </c>
      <c r="AR12" s="22" t="s">
        <v>477</v>
      </c>
      <c r="AS12" s="22"/>
      <c r="AT12" s="21" t="s">
        <v>476</v>
      </c>
      <c r="AU12" s="22" t="s">
        <v>477</v>
      </c>
      <c r="AV12" s="22" t="s">
        <v>477</v>
      </c>
      <c r="AW12" s="21" t="b">
        <v>0</v>
      </c>
      <c r="AX12" s="26" t="e">
        <v>#DIV/0!</v>
      </c>
      <c r="AY12" s="26" t="e">
        <v>#DIV/0!</v>
      </c>
      <c r="AZ12" s="26" t="e">
        <v>#DIV/0!</v>
      </c>
      <c r="BA12" s="26" t="e">
        <v>#DIV/0!</v>
      </c>
      <c r="BB12" s="21" t="s">
        <v>477</v>
      </c>
      <c r="BC12" s="22" t="s">
        <v>477</v>
      </c>
    </row>
    <row r="13" spans="1:55" ht="14.25" customHeight="1">
      <c r="A13" s="28" t="s">
        <v>325</v>
      </c>
      <c r="B13" s="29" t="s">
        <v>32</v>
      </c>
      <c r="C13" s="29" t="s">
        <v>18</v>
      </c>
      <c r="D13" s="29" t="s">
        <v>124</v>
      </c>
      <c r="E13" s="29" t="s">
        <v>20</v>
      </c>
      <c r="F13" s="66" t="s">
        <v>34</v>
      </c>
      <c r="G13" s="31">
        <v>0.92500000000000004</v>
      </c>
      <c r="H13" s="31">
        <v>2.5000000000000001E-2</v>
      </c>
      <c r="I13" s="31">
        <v>0.05</v>
      </c>
      <c r="J13" s="31"/>
      <c r="K13" s="32">
        <v>1</v>
      </c>
      <c r="L13" s="30">
        <v>1.075</v>
      </c>
      <c r="M13" s="31">
        <v>7.4999999999999997E-2</v>
      </c>
      <c r="N13" s="31">
        <v>0.05</v>
      </c>
      <c r="O13" s="31"/>
      <c r="P13" s="32">
        <v>1.2</v>
      </c>
      <c r="Q13" s="28" t="s">
        <v>326</v>
      </c>
      <c r="R13" s="28" t="s">
        <v>642</v>
      </c>
      <c r="S13" s="29" t="s">
        <v>327</v>
      </c>
      <c r="T13" s="82" t="s">
        <v>23</v>
      </c>
      <c r="U13" s="31">
        <v>2</v>
      </c>
      <c r="V13" s="31" t="s">
        <v>24</v>
      </c>
      <c r="W13" s="80" t="s">
        <v>24</v>
      </c>
      <c r="X13" s="34" t="s">
        <v>18</v>
      </c>
      <c r="Y13" s="31" t="s">
        <v>480</v>
      </c>
      <c r="Z13" s="31" t="s">
        <v>475</v>
      </c>
      <c r="AA13" s="30" t="b">
        <v>0</v>
      </c>
      <c r="AB13" s="26">
        <v>1.2500000000000001E-2</v>
      </c>
      <c r="AC13" s="26">
        <v>3.7499999999999999E-2</v>
      </c>
      <c r="AD13" s="26">
        <v>7.1241793069513699</v>
      </c>
      <c r="AE13" s="26">
        <v>19.678780602814275</v>
      </c>
      <c r="AF13" s="34">
        <v>-5.4304219889115357</v>
      </c>
      <c r="AG13" s="32">
        <v>0.12554601295862905</v>
      </c>
      <c r="AH13" s="31"/>
      <c r="AI13" s="30" t="s">
        <v>476</v>
      </c>
      <c r="AJ13" s="31" t="s">
        <v>477</v>
      </c>
      <c r="AK13" s="31" t="s">
        <v>477</v>
      </c>
      <c r="AL13" s="30" t="b">
        <v>0</v>
      </c>
      <c r="AM13" s="26" t="e">
        <v>#VALUE!</v>
      </c>
      <c r="AN13" s="26" t="e">
        <v>#VALUE!</v>
      </c>
      <c r="AO13" s="26" t="e">
        <v>#VALUE!</v>
      </c>
      <c r="AP13" s="26" t="e">
        <v>#VALUE!</v>
      </c>
      <c r="AQ13" s="30" t="s">
        <v>477</v>
      </c>
      <c r="AR13" s="31" t="s">
        <v>477</v>
      </c>
      <c r="AS13" s="31"/>
      <c r="AT13" s="30" t="s">
        <v>476</v>
      </c>
      <c r="AU13" s="31" t="s">
        <v>477</v>
      </c>
      <c r="AV13" s="31" t="s">
        <v>477</v>
      </c>
      <c r="AW13" s="30" t="b">
        <v>0</v>
      </c>
      <c r="AX13" s="26" t="e">
        <v>#VALUE!</v>
      </c>
      <c r="AY13" s="26" t="e">
        <v>#VALUE!</v>
      </c>
      <c r="AZ13" s="26" t="e">
        <v>#VALUE!</v>
      </c>
      <c r="BA13" s="26" t="e">
        <v>#VALUE!</v>
      </c>
      <c r="BB13" s="30" t="s">
        <v>477</v>
      </c>
      <c r="BC13" s="31" t="s">
        <v>477</v>
      </c>
    </row>
    <row r="14" spans="1:55" ht="14.25" customHeight="1">
      <c r="A14" s="19" t="s">
        <v>328</v>
      </c>
      <c r="B14" s="20" t="s">
        <v>13</v>
      </c>
      <c r="C14" s="20" t="s">
        <v>60</v>
      </c>
      <c r="D14" s="20" t="s">
        <v>20</v>
      </c>
      <c r="E14" s="20"/>
      <c r="F14" s="64" t="s">
        <v>111</v>
      </c>
      <c r="G14" s="22">
        <v>0.95</v>
      </c>
      <c r="H14" s="22">
        <v>0.05</v>
      </c>
      <c r="I14" s="22"/>
      <c r="J14" s="22"/>
      <c r="K14" s="23">
        <v>1</v>
      </c>
      <c r="L14" s="21">
        <v>1.0249999999999999</v>
      </c>
      <c r="M14" s="22">
        <v>7.4999999999999997E-2</v>
      </c>
      <c r="N14" s="22"/>
      <c r="O14" s="22"/>
      <c r="P14" s="23">
        <v>1.0999999999999999</v>
      </c>
      <c r="Q14" s="19" t="s">
        <v>314</v>
      </c>
      <c r="R14" s="11" t="s">
        <v>643</v>
      </c>
      <c r="S14" s="17" t="s">
        <v>23</v>
      </c>
      <c r="T14" s="64"/>
      <c r="U14" s="22">
        <v>1</v>
      </c>
      <c r="V14" s="22" t="s">
        <v>24</v>
      </c>
      <c r="W14" s="78"/>
      <c r="X14" s="13" t="s">
        <v>462</v>
      </c>
      <c r="Y14" s="14" t="s">
        <v>480</v>
      </c>
      <c r="Z14" s="14" t="s">
        <v>475</v>
      </c>
      <c r="AA14" s="13" t="s">
        <v>487</v>
      </c>
      <c r="AB14" s="26">
        <v>0.05</v>
      </c>
      <c r="AC14" s="26">
        <v>7.4999999999999997E-2</v>
      </c>
      <c r="AD14" s="26">
        <v>17.342258743364422</v>
      </c>
      <c r="AE14" s="26">
        <v>24.977862283116067</v>
      </c>
      <c r="AF14" s="18">
        <v>9.706655203612776</v>
      </c>
      <c r="AG14" s="15">
        <v>7.6356035397516453E-2</v>
      </c>
      <c r="AH14" s="14"/>
      <c r="AI14" s="13" t="s">
        <v>476</v>
      </c>
      <c r="AJ14" s="14" t="s">
        <v>477</v>
      </c>
      <c r="AK14" s="14" t="s">
        <v>477</v>
      </c>
      <c r="AL14" s="13" t="b">
        <v>0</v>
      </c>
      <c r="AM14" s="26" t="e">
        <v>#VALUE!</v>
      </c>
      <c r="AN14" s="26" t="e">
        <v>#VALUE!</v>
      </c>
      <c r="AO14" s="26" t="e">
        <v>#VALUE!</v>
      </c>
      <c r="AP14" s="26" t="e">
        <v>#VALUE!</v>
      </c>
      <c r="AQ14" s="13" t="s">
        <v>477</v>
      </c>
      <c r="AR14" s="14" t="s">
        <v>477</v>
      </c>
      <c r="AS14" s="14"/>
      <c r="AT14" s="13" t="s">
        <v>476</v>
      </c>
      <c r="AU14" s="14" t="s">
        <v>477</v>
      </c>
      <c r="AV14" s="14" t="s">
        <v>477</v>
      </c>
      <c r="AW14" s="13" t="b">
        <v>0</v>
      </c>
      <c r="AX14" s="26" t="e">
        <v>#DIV/0!</v>
      </c>
      <c r="AY14" s="26" t="e">
        <v>#DIV/0!</v>
      </c>
      <c r="AZ14" s="26" t="e">
        <v>#DIV/0!</v>
      </c>
      <c r="BA14" s="26" t="e">
        <v>#DIV/0!</v>
      </c>
      <c r="BB14" s="13" t="s">
        <v>477</v>
      </c>
      <c r="BC14" s="14" t="s">
        <v>477</v>
      </c>
    </row>
    <row r="15" spans="1:55" ht="14.25" customHeight="1">
      <c r="A15" s="19" t="s">
        <v>329</v>
      </c>
      <c r="B15" s="20" t="s">
        <v>13</v>
      </c>
      <c r="C15" s="20" t="s">
        <v>18</v>
      </c>
      <c r="D15" s="20" t="s">
        <v>63</v>
      </c>
      <c r="E15" s="20"/>
      <c r="F15" s="64" t="s">
        <v>21</v>
      </c>
      <c r="G15" s="22">
        <v>0.95</v>
      </c>
      <c r="H15" s="22">
        <v>2.5000000000000001E-2</v>
      </c>
      <c r="I15" s="22">
        <v>2.5000000000000001E-2</v>
      </c>
      <c r="J15" s="22"/>
      <c r="K15" s="23">
        <v>1</v>
      </c>
      <c r="L15" s="21">
        <v>1.0249999999999999</v>
      </c>
      <c r="M15" s="22">
        <v>0.05</v>
      </c>
      <c r="N15" s="22">
        <v>2.5000000000000001E-2</v>
      </c>
      <c r="O15" s="22"/>
      <c r="P15" s="23">
        <v>1.0999999999999999</v>
      </c>
      <c r="Q15" s="19" t="s">
        <v>316</v>
      </c>
      <c r="R15" s="19" t="s">
        <v>640</v>
      </c>
      <c r="S15" s="20" t="s">
        <v>330</v>
      </c>
      <c r="T15" s="64"/>
      <c r="U15" s="22">
        <v>1</v>
      </c>
      <c r="V15" s="22"/>
      <c r="W15" s="78"/>
      <c r="X15" s="25" t="s">
        <v>18</v>
      </c>
      <c r="Y15" s="22" t="s">
        <v>480</v>
      </c>
      <c r="Z15" s="22" t="s">
        <v>475</v>
      </c>
      <c r="AA15" s="21" t="b">
        <v>0</v>
      </c>
      <c r="AB15" s="26">
        <v>2.5000000000000001E-2</v>
      </c>
      <c r="AC15" s="26">
        <v>0.05</v>
      </c>
      <c r="AD15" s="26">
        <v>13.668871119999999</v>
      </c>
      <c r="AE15" s="26">
        <v>25.204885448000002</v>
      </c>
      <c r="AF15" s="25">
        <v>2.1328567919999948</v>
      </c>
      <c r="AG15" s="23">
        <v>0.11536014328000004</v>
      </c>
      <c r="AH15" s="22"/>
      <c r="AI15" s="21" t="s">
        <v>463</v>
      </c>
      <c r="AJ15" s="22" t="s">
        <v>474</v>
      </c>
      <c r="AK15" s="22" t="s">
        <v>475</v>
      </c>
      <c r="AL15" s="21" t="s">
        <v>481</v>
      </c>
      <c r="AM15" s="26" t="e">
        <v>#DIV/0!</v>
      </c>
      <c r="AN15" s="26" t="e">
        <v>#DIV/0!</v>
      </c>
      <c r="AO15" s="26" t="e">
        <v>#DIV/0!</v>
      </c>
      <c r="AP15" s="26" t="e">
        <v>#DIV/0!</v>
      </c>
      <c r="AQ15" s="21" t="s">
        <v>477</v>
      </c>
      <c r="AR15" s="22" t="s">
        <v>477</v>
      </c>
      <c r="AS15" s="22"/>
      <c r="AT15" s="21" t="s">
        <v>476</v>
      </c>
      <c r="AU15" s="22" t="s">
        <v>477</v>
      </c>
      <c r="AV15" s="22" t="s">
        <v>477</v>
      </c>
      <c r="AW15" s="21" t="b">
        <v>0</v>
      </c>
      <c r="AX15" s="26" t="e">
        <v>#DIV/0!</v>
      </c>
      <c r="AY15" s="26" t="e">
        <v>#DIV/0!</v>
      </c>
      <c r="AZ15" s="26" t="e">
        <v>#DIV/0!</v>
      </c>
      <c r="BA15" s="26" t="e">
        <v>#DIV/0!</v>
      </c>
      <c r="BB15" s="21" t="s">
        <v>477</v>
      </c>
      <c r="BC15" s="22" t="s">
        <v>477</v>
      </c>
    </row>
    <row r="16" spans="1:55" ht="14.25" customHeight="1">
      <c r="A16" s="19" t="s">
        <v>331</v>
      </c>
      <c r="B16" s="20" t="s">
        <v>13</v>
      </c>
      <c r="C16" s="20" t="s">
        <v>14</v>
      </c>
      <c r="D16" s="20" t="s">
        <v>197</v>
      </c>
      <c r="E16" s="20"/>
      <c r="F16" s="64" t="s">
        <v>15</v>
      </c>
      <c r="G16" s="22">
        <v>0.9</v>
      </c>
      <c r="H16" s="22">
        <v>0.05</v>
      </c>
      <c r="I16" s="22">
        <v>0.05</v>
      </c>
      <c r="J16" s="22"/>
      <c r="K16" s="23">
        <v>1</v>
      </c>
      <c r="L16" s="21">
        <v>0.97499999999999998</v>
      </c>
      <c r="M16" s="22">
        <v>7.4999999999999997E-2</v>
      </c>
      <c r="N16" s="22">
        <v>0.05</v>
      </c>
      <c r="O16" s="22"/>
      <c r="P16" s="23">
        <v>1.1000000000000001</v>
      </c>
      <c r="Q16" s="19" t="s">
        <v>309</v>
      </c>
      <c r="R16" s="19" t="s">
        <v>644</v>
      </c>
      <c r="S16" s="39" t="s">
        <v>197</v>
      </c>
      <c r="T16" s="64"/>
      <c r="U16" s="22">
        <v>2</v>
      </c>
      <c r="V16" s="22" t="s">
        <v>24</v>
      </c>
      <c r="W16" s="78"/>
      <c r="X16" s="25" t="s">
        <v>14</v>
      </c>
      <c r="Y16" s="22" t="s">
        <v>474</v>
      </c>
      <c r="Z16" s="22" t="s">
        <v>475</v>
      </c>
      <c r="AA16" s="21" t="b">
        <v>0</v>
      </c>
      <c r="AB16" s="26">
        <v>2.5000000000000001E-2</v>
      </c>
      <c r="AC16" s="26">
        <v>3.7499999999999999E-2</v>
      </c>
      <c r="AD16" s="26">
        <v>16.264934319999998</v>
      </c>
      <c r="AE16" s="26">
        <v>25.537267244859059</v>
      </c>
      <c r="AF16" s="25">
        <v>6.9926013951409374</v>
      </c>
      <c r="AG16" s="23">
        <v>9.2723329248590614E-2</v>
      </c>
      <c r="AH16" s="22"/>
      <c r="AI16" s="21" t="s">
        <v>476</v>
      </c>
      <c r="AJ16" s="22" t="s">
        <v>477</v>
      </c>
      <c r="AK16" s="22" t="s">
        <v>477</v>
      </c>
      <c r="AL16" s="21" t="b">
        <v>0</v>
      </c>
      <c r="AM16" s="26" t="e">
        <v>#VALUE!</v>
      </c>
      <c r="AN16" s="26" t="e">
        <v>#VALUE!</v>
      </c>
      <c r="AO16" s="26" t="e">
        <v>#VALUE!</v>
      </c>
      <c r="AP16" s="26" t="e">
        <v>#VALUE!</v>
      </c>
      <c r="AQ16" s="21" t="s">
        <v>477</v>
      </c>
      <c r="AR16" s="22" t="s">
        <v>477</v>
      </c>
      <c r="AS16" s="22"/>
      <c r="AT16" s="21" t="s">
        <v>476</v>
      </c>
      <c r="AU16" s="22" t="s">
        <v>477</v>
      </c>
      <c r="AV16" s="22" t="s">
        <v>477</v>
      </c>
      <c r="AW16" s="21" t="b">
        <v>0</v>
      </c>
      <c r="AX16" s="26" t="e">
        <v>#DIV/0!</v>
      </c>
      <c r="AY16" s="26" t="e">
        <v>#DIV/0!</v>
      </c>
      <c r="AZ16" s="26" t="e">
        <v>#DIV/0!</v>
      </c>
      <c r="BA16" s="26" t="e">
        <v>#DIV/0!</v>
      </c>
      <c r="BB16" s="21" t="s">
        <v>477</v>
      </c>
      <c r="BC16" s="22" t="s">
        <v>477</v>
      </c>
    </row>
    <row r="17" spans="1:55" ht="14.25" customHeight="1">
      <c r="A17" s="28" t="s">
        <v>332</v>
      </c>
      <c r="B17" s="29" t="s">
        <v>32</v>
      </c>
      <c r="C17" s="29" t="s">
        <v>46</v>
      </c>
      <c r="D17" s="29" t="s">
        <v>27</v>
      </c>
      <c r="E17" s="29"/>
      <c r="F17" s="66" t="s">
        <v>34</v>
      </c>
      <c r="G17" s="31">
        <v>0.92500000000000004</v>
      </c>
      <c r="H17" s="31">
        <v>0.05</v>
      </c>
      <c r="I17" s="31">
        <v>2.5000000000000001E-2</v>
      </c>
      <c r="J17" s="31"/>
      <c r="K17" s="32">
        <v>1</v>
      </c>
      <c r="L17" s="30">
        <v>1.0249999999999999</v>
      </c>
      <c r="M17" s="31">
        <v>0.1</v>
      </c>
      <c r="N17" s="31">
        <v>7.4999999999999997E-2</v>
      </c>
      <c r="O17" s="31"/>
      <c r="P17" s="32">
        <v>1.2</v>
      </c>
      <c r="Q17" s="28" t="s">
        <v>333</v>
      </c>
      <c r="R17" s="28" t="s">
        <v>638</v>
      </c>
      <c r="S17" s="79" t="s">
        <v>334</v>
      </c>
      <c r="T17" s="66"/>
      <c r="U17" s="31">
        <v>2</v>
      </c>
      <c r="V17" s="31" t="s">
        <v>24</v>
      </c>
      <c r="W17" s="80"/>
      <c r="X17" s="34" t="s">
        <v>46</v>
      </c>
      <c r="Y17" s="31" t="s">
        <v>480</v>
      </c>
      <c r="Z17" s="31" t="s">
        <v>475</v>
      </c>
      <c r="AA17" s="30" t="b">
        <v>0</v>
      </c>
      <c r="AB17" s="26">
        <v>2.5000000000000001E-2</v>
      </c>
      <c r="AC17" s="26">
        <v>0.05</v>
      </c>
      <c r="AD17" s="26">
        <v>4.1918229600000005</v>
      </c>
      <c r="AE17" s="26">
        <v>8.3645380800000009</v>
      </c>
      <c r="AF17" s="34">
        <v>1.9107840000000209E-2</v>
      </c>
      <c r="AG17" s="32">
        <v>4.1727151200000007E-2</v>
      </c>
      <c r="AH17" s="31"/>
      <c r="AI17" s="30" t="s">
        <v>476</v>
      </c>
      <c r="AJ17" s="31" t="s">
        <v>477</v>
      </c>
      <c r="AK17" s="31" t="s">
        <v>477</v>
      </c>
      <c r="AL17" s="30" t="b">
        <v>0</v>
      </c>
      <c r="AM17" s="26" t="e">
        <v>#VALUE!</v>
      </c>
      <c r="AN17" s="26" t="e">
        <v>#VALUE!</v>
      </c>
      <c r="AO17" s="26" t="e">
        <v>#VALUE!</v>
      </c>
      <c r="AP17" s="26" t="e">
        <v>#VALUE!</v>
      </c>
      <c r="AQ17" s="30" t="s">
        <v>477</v>
      </c>
      <c r="AR17" s="31" t="s">
        <v>477</v>
      </c>
      <c r="AS17" s="31"/>
      <c r="AT17" s="30" t="s">
        <v>476</v>
      </c>
      <c r="AU17" s="31" t="s">
        <v>477</v>
      </c>
      <c r="AV17" s="31" t="s">
        <v>477</v>
      </c>
      <c r="AW17" s="30" t="b">
        <v>0</v>
      </c>
      <c r="AX17" s="26" t="e">
        <v>#DIV/0!</v>
      </c>
      <c r="AY17" s="26" t="e">
        <v>#DIV/0!</v>
      </c>
      <c r="AZ17" s="26" t="e">
        <v>#DIV/0!</v>
      </c>
      <c r="BA17" s="26" t="e">
        <v>#DIV/0!</v>
      </c>
      <c r="BB17" s="30" t="s">
        <v>477</v>
      </c>
      <c r="BC17" s="31" t="s">
        <v>477</v>
      </c>
    </row>
    <row r="18" spans="1:55" ht="14.25" customHeight="1">
      <c r="A18" s="19" t="s">
        <v>335</v>
      </c>
      <c r="B18" s="20" t="s">
        <v>13</v>
      </c>
      <c r="C18" s="20" t="s">
        <v>37</v>
      </c>
      <c r="D18" s="20" t="s">
        <v>27</v>
      </c>
      <c r="E18" s="20"/>
      <c r="F18" s="64" t="s">
        <v>111</v>
      </c>
      <c r="G18" s="22">
        <v>0.9</v>
      </c>
      <c r="H18" s="22">
        <v>0.05</v>
      </c>
      <c r="I18" s="22">
        <v>0.05</v>
      </c>
      <c r="J18" s="22"/>
      <c r="K18" s="23">
        <v>1</v>
      </c>
      <c r="L18" s="21">
        <v>1</v>
      </c>
      <c r="M18" s="22">
        <v>0.05</v>
      </c>
      <c r="N18" s="22">
        <v>0.05</v>
      </c>
      <c r="O18" s="22"/>
      <c r="P18" s="23">
        <v>1.1000000000000001</v>
      </c>
      <c r="Q18" s="19" t="s">
        <v>336</v>
      </c>
      <c r="R18" s="11" t="s">
        <v>645</v>
      </c>
      <c r="S18" s="39" t="s">
        <v>337</v>
      </c>
      <c r="T18" s="64"/>
      <c r="U18" s="22">
        <v>2</v>
      </c>
      <c r="V18" s="22" t="s">
        <v>24</v>
      </c>
      <c r="W18" s="78"/>
      <c r="X18" s="18" t="s">
        <v>37</v>
      </c>
      <c r="Y18" s="14" t="s">
        <v>480</v>
      </c>
      <c r="Z18" s="14" t="s">
        <v>475</v>
      </c>
      <c r="AA18" s="13" t="b">
        <v>0</v>
      </c>
      <c r="AB18" s="26">
        <v>2.5000000000000001E-2</v>
      </c>
      <c r="AC18" s="26">
        <v>2.5000000000000001E-2</v>
      </c>
      <c r="AD18" s="26">
        <v>32.300697931128923</v>
      </c>
      <c r="AE18" s="26">
        <v>32.300697931128923</v>
      </c>
      <c r="AF18" s="18">
        <v>32.300697931128923</v>
      </c>
      <c r="AG18" s="15">
        <v>0</v>
      </c>
      <c r="AH18" s="14"/>
      <c r="AI18" s="13" t="s">
        <v>476</v>
      </c>
      <c r="AJ18" s="14" t="s">
        <v>477</v>
      </c>
      <c r="AK18" s="14" t="s">
        <v>477</v>
      </c>
      <c r="AL18" s="13" t="b">
        <v>0</v>
      </c>
      <c r="AM18" s="26" t="e">
        <v>#VALUE!</v>
      </c>
      <c r="AN18" s="26" t="e">
        <v>#VALUE!</v>
      </c>
      <c r="AO18" s="26" t="e">
        <v>#VALUE!</v>
      </c>
      <c r="AP18" s="26" t="e">
        <v>#VALUE!</v>
      </c>
      <c r="AQ18" s="13" t="s">
        <v>477</v>
      </c>
      <c r="AR18" s="14" t="s">
        <v>477</v>
      </c>
      <c r="AS18" s="14"/>
      <c r="AT18" s="13" t="s">
        <v>476</v>
      </c>
      <c r="AU18" s="14" t="s">
        <v>477</v>
      </c>
      <c r="AV18" s="14" t="s">
        <v>477</v>
      </c>
      <c r="AW18" s="13" t="b">
        <v>0</v>
      </c>
      <c r="AX18" s="26" t="e">
        <v>#DIV/0!</v>
      </c>
      <c r="AY18" s="26" t="e">
        <v>#DIV/0!</v>
      </c>
      <c r="AZ18" s="26" t="e">
        <v>#DIV/0!</v>
      </c>
      <c r="BA18" s="26" t="e">
        <v>#DIV/0!</v>
      </c>
      <c r="BB18" s="13" t="s">
        <v>477</v>
      </c>
      <c r="BC18" s="14" t="s">
        <v>477</v>
      </c>
    </row>
    <row r="19" spans="1:55" ht="14.25" customHeight="1">
      <c r="A19" s="19" t="s">
        <v>338</v>
      </c>
      <c r="B19" s="20" t="s">
        <v>13</v>
      </c>
      <c r="C19" s="20" t="s">
        <v>63</v>
      </c>
      <c r="D19" s="20"/>
      <c r="E19" s="20"/>
      <c r="F19" s="64" t="s">
        <v>21</v>
      </c>
      <c r="G19" s="22">
        <v>0.95</v>
      </c>
      <c r="H19" s="22">
        <v>0.05</v>
      </c>
      <c r="I19" s="22"/>
      <c r="J19" s="22"/>
      <c r="K19" s="23">
        <v>1</v>
      </c>
      <c r="L19" s="21">
        <v>1.0249999999999999</v>
      </c>
      <c r="M19" s="22">
        <v>7.4999999999999997E-2</v>
      </c>
      <c r="N19" s="22"/>
      <c r="O19" s="22"/>
      <c r="P19" s="23">
        <v>1.0999999999999999</v>
      </c>
      <c r="Q19" s="19" t="s">
        <v>316</v>
      </c>
      <c r="R19" s="19" t="s">
        <v>637</v>
      </c>
      <c r="S19" s="20" t="s">
        <v>473</v>
      </c>
      <c r="T19" s="64"/>
      <c r="U19" s="22">
        <v>2</v>
      </c>
      <c r="V19" s="22"/>
      <c r="W19" s="78"/>
      <c r="X19" s="21" t="s">
        <v>463</v>
      </c>
      <c r="Y19" s="22" t="s">
        <v>474</v>
      </c>
      <c r="Z19" s="22" t="s">
        <v>475</v>
      </c>
      <c r="AA19" s="21" t="s">
        <v>481</v>
      </c>
      <c r="AB19" s="26">
        <v>2.5000000000000001E-2</v>
      </c>
      <c r="AC19" s="26">
        <v>3.7499999999999999E-2</v>
      </c>
      <c r="AD19" s="26">
        <v>2.8220479828445475</v>
      </c>
      <c r="AE19" s="26">
        <v>4.2254897092602679</v>
      </c>
      <c r="AF19" s="25">
        <v>1.4186062564288271</v>
      </c>
      <c r="AG19" s="23">
        <v>1.4034417264157203E-2</v>
      </c>
      <c r="AH19" s="22"/>
      <c r="AI19" s="21" t="s">
        <v>476</v>
      </c>
      <c r="AJ19" s="22" t="s">
        <v>477</v>
      </c>
      <c r="AK19" s="22" t="s">
        <v>477</v>
      </c>
      <c r="AL19" s="21" t="b">
        <v>0</v>
      </c>
      <c r="AM19" s="26" t="e">
        <v>#DIV/0!</v>
      </c>
      <c r="AN19" s="26" t="e">
        <v>#DIV/0!</v>
      </c>
      <c r="AO19" s="26" t="e">
        <v>#DIV/0!</v>
      </c>
      <c r="AP19" s="26" t="e">
        <v>#DIV/0!</v>
      </c>
      <c r="AQ19" s="21" t="s">
        <v>477</v>
      </c>
      <c r="AR19" s="22" t="s">
        <v>477</v>
      </c>
      <c r="AS19" s="22"/>
      <c r="AT19" s="21" t="s">
        <v>476</v>
      </c>
      <c r="AU19" s="22" t="s">
        <v>477</v>
      </c>
      <c r="AV19" s="22" t="s">
        <v>477</v>
      </c>
      <c r="AW19" s="21" t="b">
        <v>0</v>
      </c>
      <c r="AX19" s="26" t="e">
        <v>#DIV/0!</v>
      </c>
      <c r="AY19" s="26" t="e">
        <v>#DIV/0!</v>
      </c>
      <c r="AZ19" s="26" t="e">
        <v>#DIV/0!</v>
      </c>
      <c r="BA19" s="26" t="e">
        <v>#DIV/0!</v>
      </c>
      <c r="BB19" s="21" t="s">
        <v>477</v>
      </c>
      <c r="BC19" s="22" t="s">
        <v>477</v>
      </c>
    </row>
    <row r="20" spans="1:55" ht="14.25" customHeight="1">
      <c r="A20" s="19" t="s">
        <v>339</v>
      </c>
      <c r="B20" s="20" t="s">
        <v>13</v>
      </c>
      <c r="C20" s="20" t="s">
        <v>18</v>
      </c>
      <c r="D20" s="20" t="s">
        <v>27</v>
      </c>
      <c r="E20" s="20" t="s">
        <v>197</v>
      </c>
      <c r="F20" s="64" t="s">
        <v>15</v>
      </c>
      <c r="G20" s="22">
        <v>0.9</v>
      </c>
      <c r="H20" s="22">
        <v>0.05</v>
      </c>
      <c r="I20" s="22">
        <v>0.05</v>
      </c>
      <c r="J20" s="22"/>
      <c r="K20" s="23">
        <v>1</v>
      </c>
      <c r="L20" s="21">
        <v>0.97499999999999998</v>
      </c>
      <c r="M20" s="22">
        <v>7.4999999999999997E-2</v>
      </c>
      <c r="N20" s="22">
        <v>0.05</v>
      </c>
      <c r="O20" s="22"/>
      <c r="P20" s="23">
        <v>1.1000000000000001</v>
      </c>
      <c r="Q20" s="19" t="s">
        <v>309</v>
      </c>
      <c r="R20" s="19" t="s">
        <v>646</v>
      </c>
      <c r="S20" s="39" t="s">
        <v>337</v>
      </c>
      <c r="T20" s="64"/>
      <c r="U20" s="22">
        <v>1</v>
      </c>
      <c r="V20" s="22" t="s">
        <v>24</v>
      </c>
      <c r="W20" s="78" t="s">
        <v>24</v>
      </c>
      <c r="X20" s="25" t="s">
        <v>18</v>
      </c>
      <c r="Y20" s="22" t="s">
        <v>480</v>
      </c>
      <c r="Z20" s="22" t="s">
        <v>475</v>
      </c>
      <c r="AA20" s="21" t="b">
        <v>0</v>
      </c>
      <c r="AB20" s="26">
        <v>0.05</v>
      </c>
      <c r="AC20" s="26">
        <v>7.4999999999999997E-2</v>
      </c>
      <c r="AD20" s="26">
        <v>25.204885448000002</v>
      </c>
      <c r="AE20" s="26">
        <v>34.980319879999996</v>
      </c>
      <c r="AF20" s="25">
        <v>15.429451016000009</v>
      </c>
      <c r="AG20" s="23">
        <v>9.7754344319999936E-2</v>
      </c>
      <c r="AH20" s="22"/>
      <c r="AI20" s="21" t="s">
        <v>476</v>
      </c>
      <c r="AJ20" s="22" t="s">
        <v>477</v>
      </c>
      <c r="AK20" s="22" t="s">
        <v>477</v>
      </c>
      <c r="AL20" s="21" t="b">
        <v>0</v>
      </c>
      <c r="AM20" s="26" t="e">
        <v>#VALUE!</v>
      </c>
      <c r="AN20" s="26" t="e">
        <v>#VALUE!</v>
      </c>
      <c r="AO20" s="26" t="e">
        <v>#VALUE!</v>
      </c>
      <c r="AP20" s="26" t="e">
        <v>#VALUE!</v>
      </c>
      <c r="AQ20" s="21" t="s">
        <v>477</v>
      </c>
      <c r="AR20" s="22" t="s">
        <v>477</v>
      </c>
      <c r="AS20" s="22"/>
      <c r="AT20" s="21" t="s">
        <v>476</v>
      </c>
      <c r="AU20" s="22" t="s">
        <v>477</v>
      </c>
      <c r="AV20" s="22" t="s">
        <v>477</v>
      </c>
      <c r="AW20" s="21" t="b">
        <v>0</v>
      </c>
      <c r="AX20" s="26" t="e">
        <v>#VALUE!</v>
      </c>
      <c r="AY20" s="26" t="e">
        <v>#VALUE!</v>
      </c>
      <c r="AZ20" s="26" t="e">
        <v>#VALUE!</v>
      </c>
      <c r="BA20" s="26" t="e">
        <v>#VALUE!</v>
      </c>
      <c r="BB20" s="21" t="s">
        <v>477</v>
      </c>
      <c r="BC20" s="22" t="s">
        <v>477</v>
      </c>
    </row>
    <row r="21" spans="1:55" ht="14.25" customHeight="1">
      <c r="A21" s="19" t="s">
        <v>340</v>
      </c>
      <c r="B21" s="20" t="s">
        <v>32</v>
      </c>
      <c r="C21" s="20" t="s">
        <v>33</v>
      </c>
      <c r="D21" s="20" t="s">
        <v>20</v>
      </c>
      <c r="E21" s="20"/>
      <c r="F21" s="64" t="s">
        <v>34</v>
      </c>
      <c r="G21" s="22">
        <v>0.95</v>
      </c>
      <c r="H21" s="31">
        <v>0.05</v>
      </c>
      <c r="I21" s="31"/>
      <c r="J21" s="31"/>
      <c r="K21" s="32">
        <v>1</v>
      </c>
      <c r="L21" s="30">
        <v>1.05</v>
      </c>
      <c r="M21" s="31">
        <v>0.15</v>
      </c>
      <c r="N21" s="31"/>
      <c r="O21" s="31"/>
      <c r="P21" s="32">
        <v>1.2</v>
      </c>
      <c r="Q21" s="19" t="s">
        <v>341</v>
      </c>
      <c r="R21" s="28" t="s">
        <v>647</v>
      </c>
      <c r="S21" s="17" t="s">
        <v>23</v>
      </c>
      <c r="T21" s="64"/>
      <c r="U21" s="22">
        <v>2</v>
      </c>
      <c r="V21" s="31" t="s">
        <v>24</v>
      </c>
      <c r="W21" s="80"/>
      <c r="X21" s="34" t="s">
        <v>33</v>
      </c>
      <c r="Y21" s="31" t="s">
        <v>474</v>
      </c>
      <c r="Z21" s="31" t="s">
        <v>475</v>
      </c>
      <c r="AA21" s="30" t="b">
        <v>0</v>
      </c>
      <c r="AB21" s="26">
        <v>2.5000000000000001E-2</v>
      </c>
      <c r="AC21" s="26">
        <v>7.4999999999999997E-2</v>
      </c>
      <c r="AD21" s="26">
        <v>4.2084106399999932</v>
      </c>
      <c r="AE21" s="26">
        <v>12.666051600000003</v>
      </c>
      <c r="AF21" s="34">
        <v>-4.2492303200000165</v>
      </c>
      <c r="AG21" s="32">
        <v>8.4576409600000096E-2</v>
      </c>
      <c r="AH21" s="31"/>
      <c r="AI21" s="30" t="s">
        <v>476</v>
      </c>
      <c r="AJ21" s="31" t="s">
        <v>477</v>
      </c>
      <c r="AK21" s="31" t="s">
        <v>477</v>
      </c>
      <c r="AL21" s="30" t="b">
        <v>0</v>
      </c>
      <c r="AM21" s="26" t="e">
        <v>#VALUE!</v>
      </c>
      <c r="AN21" s="26" t="e">
        <v>#VALUE!</v>
      </c>
      <c r="AO21" s="26" t="e">
        <v>#VALUE!</v>
      </c>
      <c r="AP21" s="26" t="e">
        <v>#VALUE!</v>
      </c>
      <c r="AQ21" s="30" t="s">
        <v>477</v>
      </c>
      <c r="AR21" s="31" t="s">
        <v>477</v>
      </c>
      <c r="AS21" s="31"/>
      <c r="AT21" s="30" t="s">
        <v>476</v>
      </c>
      <c r="AU21" s="31" t="s">
        <v>477</v>
      </c>
      <c r="AV21" s="31" t="s">
        <v>477</v>
      </c>
      <c r="AW21" s="30" t="b">
        <v>0</v>
      </c>
      <c r="AX21" s="26" t="e">
        <v>#DIV/0!</v>
      </c>
      <c r="AY21" s="26" t="e">
        <v>#DIV/0!</v>
      </c>
      <c r="AZ21" s="26" t="e">
        <v>#DIV/0!</v>
      </c>
      <c r="BA21" s="26" t="e">
        <v>#DIV/0!</v>
      </c>
      <c r="BB21" s="30" t="s">
        <v>477</v>
      </c>
      <c r="BC21" s="31" t="s">
        <v>477</v>
      </c>
    </row>
    <row r="22" spans="1:55" ht="14.25" customHeight="1">
      <c r="A22" s="83" t="s">
        <v>69</v>
      </c>
      <c r="B22" s="84" t="s">
        <v>1</v>
      </c>
      <c r="C22" s="84" t="s">
        <v>2</v>
      </c>
      <c r="D22" s="84" t="s">
        <v>3</v>
      </c>
      <c r="E22" s="84" t="s">
        <v>4</v>
      </c>
      <c r="F22" s="85" t="s">
        <v>5</v>
      </c>
      <c r="G22" s="86" t="s">
        <v>6</v>
      </c>
      <c r="H22" s="87" t="s">
        <v>7</v>
      </c>
      <c r="I22" s="87" t="s">
        <v>3</v>
      </c>
      <c r="J22" s="87" t="s">
        <v>4</v>
      </c>
      <c r="K22" s="87" t="s">
        <v>8</v>
      </c>
      <c r="L22" s="88" t="s">
        <v>6</v>
      </c>
      <c r="M22" s="87" t="s">
        <v>7</v>
      </c>
      <c r="N22" s="87" t="s">
        <v>3</v>
      </c>
      <c r="O22" s="87" t="s">
        <v>4</v>
      </c>
      <c r="P22" s="87" t="s">
        <v>8</v>
      </c>
      <c r="Q22" s="6" t="s">
        <v>468</v>
      </c>
      <c r="R22" s="130" t="s">
        <v>469</v>
      </c>
      <c r="S22" s="130" t="s">
        <v>470</v>
      </c>
      <c r="T22" s="130" t="s">
        <v>471</v>
      </c>
      <c r="U22" s="86"/>
      <c r="V22" s="87"/>
      <c r="W22" s="89"/>
      <c r="X22" s="3"/>
      <c r="Y22" s="4"/>
      <c r="Z22" s="4"/>
      <c r="AA22" s="3"/>
      <c r="AB22" s="40"/>
      <c r="AC22" s="40"/>
      <c r="AD22" s="40"/>
      <c r="AE22" s="40"/>
      <c r="AF22" s="3"/>
      <c r="AG22" s="4"/>
      <c r="AH22" s="4"/>
      <c r="AI22" s="3"/>
      <c r="AJ22" s="4"/>
      <c r="AK22" s="4"/>
      <c r="AL22" s="3"/>
      <c r="AM22" s="41"/>
      <c r="AN22" s="41"/>
      <c r="AO22" s="40"/>
      <c r="AP22" s="40"/>
      <c r="AQ22" s="3"/>
      <c r="AR22" s="4"/>
      <c r="AS22" s="4"/>
      <c r="AT22" s="3"/>
      <c r="AU22" s="4"/>
      <c r="AV22" s="4"/>
      <c r="AW22" s="3"/>
      <c r="AX22" s="40"/>
      <c r="AY22" s="40"/>
      <c r="AZ22" s="40"/>
      <c r="BA22" s="40"/>
      <c r="BB22" s="3"/>
      <c r="BC22" s="4" t="s">
        <v>477</v>
      </c>
    </row>
    <row r="23" spans="1:55" ht="14.25" customHeight="1">
      <c r="A23" s="11" t="s">
        <v>342</v>
      </c>
      <c r="B23" s="12" t="s">
        <v>13</v>
      </c>
      <c r="C23" s="12" t="s">
        <v>60</v>
      </c>
      <c r="D23" s="12"/>
      <c r="E23" s="12"/>
      <c r="F23" s="12" t="s">
        <v>34</v>
      </c>
      <c r="G23" s="13">
        <v>0.9</v>
      </c>
      <c r="H23" s="14">
        <v>0.1</v>
      </c>
      <c r="I23" s="14"/>
      <c r="J23" s="14"/>
      <c r="K23" s="15">
        <v>1</v>
      </c>
      <c r="L23" s="13">
        <v>0.97499999999999998</v>
      </c>
      <c r="M23" s="14">
        <v>0.125</v>
      </c>
      <c r="N23" s="14"/>
      <c r="O23" s="14"/>
      <c r="P23" s="15">
        <v>1.1000000000000001</v>
      </c>
      <c r="Q23" s="11" t="s">
        <v>343</v>
      </c>
      <c r="R23" s="19" t="s">
        <v>648</v>
      </c>
      <c r="S23" s="20" t="s">
        <v>649</v>
      </c>
      <c r="T23" s="60"/>
      <c r="U23" s="13">
        <v>2</v>
      </c>
      <c r="V23" s="14"/>
      <c r="W23" s="77"/>
      <c r="X23" s="21" t="s">
        <v>462</v>
      </c>
      <c r="Y23" s="22" t="s">
        <v>480</v>
      </c>
      <c r="Z23" s="22" t="s">
        <v>475</v>
      </c>
      <c r="AA23" s="21" t="s">
        <v>487</v>
      </c>
      <c r="AB23" s="26">
        <v>0.05</v>
      </c>
      <c r="AC23" s="26">
        <v>6.25E-2</v>
      </c>
      <c r="AD23" s="26">
        <v>17.342258743364422</v>
      </c>
      <c r="AE23" s="26">
        <v>21.256997884205308</v>
      </c>
      <c r="AF23" s="25">
        <v>13.427519602523535</v>
      </c>
      <c r="AG23" s="23">
        <v>3.9147391408408866E-2</v>
      </c>
      <c r="AH23" s="22"/>
      <c r="AI23" s="21" t="s">
        <v>476</v>
      </c>
      <c r="AJ23" s="22" t="s">
        <v>477</v>
      </c>
      <c r="AK23" s="22" t="s">
        <v>477</v>
      </c>
      <c r="AL23" s="21" t="b">
        <v>0</v>
      </c>
      <c r="AM23" s="26" t="e">
        <v>#DIV/0!</v>
      </c>
      <c r="AN23" s="26" t="e">
        <v>#DIV/0!</v>
      </c>
      <c r="AO23" s="26" t="e">
        <v>#DIV/0!</v>
      </c>
      <c r="AP23" s="26" t="e">
        <v>#DIV/0!</v>
      </c>
      <c r="AQ23" s="21" t="s">
        <v>477</v>
      </c>
      <c r="AR23" s="22" t="s">
        <v>477</v>
      </c>
      <c r="AS23" s="22"/>
      <c r="AT23" s="21" t="s">
        <v>476</v>
      </c>
      <c r="AU23" s="22" t="s">
        <v>477</v>
      </c>
      <c r="AV23" s="22" t="s">
        <v>477</v>
      </c>
      <c r="AW23" s="21" t="b">
        <v>0</v>
      </c>
      <c r="AX23" s="26" t="e">
        <v>#DIV/0!</v>
      </c>
      <c r="AY23" s="26" t="e">
        <v>#DIV/0!</v>
      </c>
      <c r="AZ23" s="26" t="e">
        <v>#DIV/0!</v>
      </c>
      <c r="BA23" s="26" t="e">
        <v>#DIV/0!</v>
      </c>
      <c r="BB23" s="21" t="s">
        <v>477</v>
      </c>
      <c r="BC23" s="22" t="s">
        <v>477</v>
      </c>
    </row>
    <row r="24" spans="1:55" ht="14.25" customHeight="1">
      <c r="A24" s="19" t="s">
        <v>344</v>
      </c>
      <c r="B24" s="20" t="s">
        <v>13</v>
      </c>
      <c r="C24" s="20" t="s">
        <v>18</v>
      </c>
      <c r="D24" s="20" t="s">
        <v>40</v>
      </c>
      <c r="E24" s="20" t="s">
        <v>47</v>
      </c>
      <c r="F24" s="20" t="s">
        <v>111</v>
      </c>
      <c r="G24" s="21">
        <v>0.9</v>
      </c>
      <c r="H24" s="22">
        <v>2.5000000000000001E-2</v>
      </c>
      <c r="I24" s="22">
        <v>2.5000000000000001E-2</v>
      </c>
      <c r="J24" s="22">
        <v>0.05</v>
      </c>
      <c r="K24" s="23">
        <v>1</v>
      </c>
      <c r="L24" s="21">
        <v>0.92500000000000004</v>
      </c>
      <c r="M24" s="22">
        <v>7.4999999999999997E-2</v>
      </c>
      <c r="N24" s="22">
        <v>0.05</v>
      </c>
      <c r="O24" s="22">
        <v>0.05</v>
      </c>
      <c r="P24" s="23">
        <v>1.1000000000000001</v>
      </c>
      <c r="Q24" s="19" t="s">
        <v>345</v>
      </c>
      <c r="R24" s="19" t="s">
        <v>650</v>
      </c>
      <c r="S24" s="20" t="s">
        <v>651</v>
      </c>
      <c r="T24" s="90" t="s">
        <v>47</v>
      </c>
      <c r="U24" s="21">
        <v>1</v>
      </c>
      <c r="V24" s="22">
        <v>2</v>
      </c>
      <c r="W24" s="78" t="s">
        <v>24</v>
      </c>
      <c r="X24" s="25" t="s">
        <v>18</v>
      </c>
      <c r="Y24" s="22" t="s">
        <v>480</v>
      </c>
      <c r="Z24" s="22" t="s">
        <v>475</v>
      </c>
      <c r="AA24" s="21" t="b">
        <v>0</v>
      </c>
      <c r="AB24" s="26">
        <v>2.5000000000000001E-2</v>
      </c>
      <c r="AC24" s="26">
        <v>7.4999999999999997E-2</v>
      </c>
      <c r="AD24" s="26">
        <v>13.668871119999999</v>
      </c>
      <c r="AE24" s="26">
        <v>34.980319879999996</v>
      </c>
      <c r="AF24" s="25">
        <v>-7.642577639999999</v>
      </c>
      <c r="AG24" s="23">
        <v>0.21311448759999999</v>
      </c>
      <c r="AH24" s="22"/>
      <c r="AI24" s="21" t="s">
        <v>462</v>
      </c>
      <c r="AJ24" s="22" t="s">
        <v>480</v>
      </c>
      <c r="AK24" s="22" t="s">
        <v>475</v>
      </c>
      <c r="AL24" s="21" t="s">
        <v>485</v>
      </c>
      <c r="AM24" s="26">
        <v>1.2500000000000001E-2</v>
      </c>
      <c r="AN24" s="26">
        <v>2.5000000000000001E-2</v>
      </c>
      <c r="AO24" s="26">
        <v>3.2346958636792609</v>
      </c>
      <c r="AP24" s="26">
        <v>6.3341417851218607</v>
      </c>
      <c r="AQ24" s="25">
        <v>0.13524994223666109</v>
      </c>
      <c r="AR24" s="23">
        <v>3.0994459214425996E-2</v>
      </c>
      <c r="AS24" s="22"/>
      <c r="AT24" s="21" t="s">
        <v>476</v>
      </c>
      <c r="AU24" s="22" t="s">
        <v>477</v>
      </c>
      <c r="AV24" s="22" t="s">
        <v>477</v>
      </c>
      <c r="AW24" s="21" t="b">
        <v>0</v>
      </c>
      <c r="AX24" s="26" t="e">
        <v>#VALUE!</v>
      </c>
      <c r="AY24" s="26" t="e">
        <v>#VALUE!</v>
      </c>
      <c r="AZ24" s="26" t="e">
        <v>#VALUE!</v>
      </c>
      <c r="BA24" s="26" t="e">
        <v>#VALUE!</v>
      </c>
      <c r="BB24" s="21" t="s">
        <v>477</v>
      </c>
      <c r="BC24" s="22" t="s">
        <v>477</v>
      </c>
    </row>
    <row r="25" spans="1:55" ht="14.25" customHeight="1">
      <c r="A25" s="19" t="s">
        <v>346</v>
      </c>
      <c r="B25" s="20" t="s">
        <v>13</v>
      </c>
      <c r="C25" s="20" t="s">
        <v>33</v>
      </c>
      <c r="D25" s="20" t="s">
        <v>20</v>
      </c>
      <c r="E25" s="20" t="s">
        <v>197</v>
      </c>
      <c r="F25" s="20" t="s">
        <v>21</v>
      </c>
      <c r="G25" s="21">
        <v>0.875</v>
      </c>
      <c r="H25" s="22">
        <v>7.4999999999999997E-2</v>
      </c>
      <c r="I25" s="22">
        <v>0.05</v>
      </c>
      <c r="J25" s="22"/>
      <c r="K25" s="23">
        <v>1</v>
      </c>
      <c r="L25" s="21">
        <v>0.92500000000000004</v>
      </c>
      <c r="M25" s="22">
        <v>0.125</v>
      </c>
      <c r="N25" s="22">
        <v>0.05</v>
      </c>
      <c r="O25" s="22"/>
      <c r="P25" s="23">
        <v>1.1000000000000001</v>
      </c>
      <c r="Q25" s="19" t="s">
        <v>347</v>
      </c>
      <c r="R25" s="19" t="s">
        <v>652</v>
      </c>
      <c r="S25" s="17" t="s">
        <v>348</v>
      </c>
      <c r="T25" s="64"/>
      <c r="U25" s="21">
        <v>2</v>
      </c>
      <c r="V25" s="22" t="s">
        <v>24</v>
      </c>
      <c r="W25" s="78" t="s">
        <v>24</v>
      </c>
      <c r="X25" s="25" t="s">
        <v>33</v>
      </c>
      <c r="Y25" s="22" t="s">
        <v>474</v>
      </c>
      <c r="Z25" s="22" t="s">
        <v>475</v>
      </c>
      <c r="AA25" s="21" t="b">
        <v>0</v>
      </c>
      <c r="AB25" s="26">
        <v>3.7499999999999999E-2</v>
      </c>
      <c r="AC25" s="26">
        <v>6.25E-2</v>
      </c>
      <c r="AD25" s="26">
        <v>6.3057598069145726</v>
      </c>
      <c r="AE25" s="26">
        <v>10.548565325929989</v>
      </c>
      <c r="AF25" s="25">
        <v>2.0629542878991565</v>
      </c>
      <c r="AG25" s="23">
        <v>4.2428055190154162E-2</v>
      </c>
      <c r="AH25" s="22"/>
      <c r="AI25" s="21" t="s">
        <v>476</v>
      </c>
      <c r="AJ25" s="22" t="s">
        <v>477</v>
      </c>
      <c r="AK25" s="22" t="s">
        <v>477</v>
      </c>
      <c r="AL25" s="21" t="b">
        <v>0</v>
      </c>
      <c r="AM25" s="26" t="e">
        <v>#VALUE!</v>
      </c>
      <c r="AN25" s="26" t="e">
        <v>#VALUE!</v>
      </c>
      <c r="AO25" s="26" t="e">
        <v>#VALUE!</v>
      </c>
      <c r="AP25" s="26" t="e">
        <v>#VALUE!</v>
      </c>
      <c r="AQ25" s="21" t="s">
        <v>477</v>
      </c>
      <c r="AR25" s="22" t="s">
        <v>477</v>
      </c>
      <c r="AS25" s="22"/>
      <c r="AT25" s="21" t="s">
        <v>476</v>
      </c>
      <c r="AU25" s="22" t="s">
        <v>477</v>
      </c>
      <c r="AV25" s="22" t="s">
        <v>477</v>
      </c>
      <c r="AW25" s="21" t="b">
        <v>0</v>
      </c>
      <c r="AX25" s="26" t="e">
        <v>#VALUE!</v>
      </c>
      <c r="AY25" s="26" t="e">
        <v>#VALUE!</v>
      </c>
      <c r="AZ25" s="26" t="e">
        <v>#VALUE!</v>
      </c>
      <c r="BA25" s="26" t="e">
        <v>#VALUE!</v>
      </c>
      <c r="BB25" s="21" t="s">
        <v>477</v>
      </c>
      <c r="BC25" s="22" t="s">
        <v>477</v>
      </c>
    </row>
    <row r="26" spans="1:55" ht="14.25" customHeight="1">
      <c r="A26" s="28" t="s">
        <v>349</v>
      </c>
      <c r="B26" s="29" t="s">
        <v>32</v>
      </c>
      <c r="C26" s="29" t="s">
        <v>46</v>
      </c>
      <c r="D26" s="29" t="s">
        <v>26</v>
      </c>
      <c r="E26" s="29"/>
      <c r="F26" s="29" t="s">
        <v>15</v>
      </c>
      <c r="G26" s="30">
        <v>0.9</v>
      </c>
      <c r="H26" s="31">
        <v>0.05</v>
      </c>
      <c r="I26" s="31">
        <v>0.05</v>
      </c>
      <c r="J26" s="31"/>
      <c r="K26" s="32">
        <v>1</v>
      </c>
      <c r="L26" s="30">
        <v>0.97499999999999998</v>
      </c>
      <c r="M26" s="31">
        <v>0.15</v>
      </c>
      <c r="N26" s="31">
        <v>7.4999999999999997E-2</v>
      </c>
      <c r="O26" s="31"/>
      <c r="P26" s="32">
        <v>1.2</v>
      </c>
      <c r="Q26" s="28" t="s">
        <v>350</v>
      </c>
      <c r="R26" s="19" t="s">
        <v>653</v>
      </c>
      <c r="S26" s="79" t="s">
        <v>351</v>
      </c>
      <c r="T26" s="66"/>
      <c r="U26" s="30">
        <v>2</v>
      </c>
      <c r="V26" s="31" t="s">
        <v>24</v>
      </c>
      <c r="W26" s="80"/>
      <c r="X26" s="25" t="s">
        <v>46</v>
      </c>
      <c r="Y26" s="22" t="s">
        <v>480</v>
      </c>
      <c r="Z26" s="22" t="s">
        <v>475</v>
      </c>
      <c r="AA26" s="21" t="b">
        <v>0</v>
      </c>
      <c r="AB26" s="26">
        <v>2.5000000000000001E-2</v>
      </c>
      <c r="AC26" s="26">
        <v>7.4999999999999997E-2</v>
      </c>
      <c r="AD26" s="26">
        <v>4.1918229600000005</v>
      </c>
      <c r="AE26" s="26">
        <v>12.515390639999993</v>
      </c>
      <c r="AF26" s="25">
        <v>-4.1317447199999924</v>
      </c>
      <c r="AG26" s="23">
        <v>8.3235676799999936E-2</v>
      </c>
      <c r="AH26" s="22"/>
      <c r="AI26" s="21" t="s">
        <v>476</v>
      </c>
      <c r="AJ26" s="22" t="s">
        <v>477</v>
      </c>
      <c r="AK26" s="22" t="s">
        <v>477</v>
      </c>
      <c r="AL26" s="21" t="b">
        <v>0</v>
      </c>
      <c r="AM26" s="26" t="e">
        <v>#VALUE!</v>
      </c>
      <c r="AN26" s="26" t="e">
        <v>#VALUE!</v>
      </c>
      <c r="AO26" s="26" t="e">
        <v>#VALUE!</v>
      </c>
      <c r="AP26" s="26" t="e">
        <v>#VALUE!</v>
      </c>
      <c r="AQ26" s="21" t="s">
        <v>477</v>
      </c>
      <c r="AR26" s="22" t="s">
        <v>477</v>
      </c>
      <c r="AS26" s="22"/>
      <c r="AT26" s="21" t="s">
        <v>476</v>
      </c>
      <c r="AU26" s="22" t="s">
        <v>477</v>
      </c>
      <c r="AV26" s="22" t="s">
        <v>477</v>
      </c>
      <c r="AW26" s="21" t="b">
        <v>0</v>
      </c>
      <c r="AX26" s="26" t="e">
        <v>#DIV/0!</v>
      </c>
      <c r="AY26" s="26" t="e">
        <v>#DIV/0!</v>
      </c>
      <c r="AZ26" s="26" t="e">
        <v>#DIV/0!</v>
      </c>
      <c r="BA26" s="26" t="e">
        <v>#DIV/0!</v>
      </c>
      <c r="BB26" s="21" t="s">
        <v>477</v>
      </c>
      <c r="BC26" s="22" t="s">
        <v>477</v>
      </c>
    </row>
    <row r="27" spans="1:55" ht="14.25" customHeight="1">
      <c r="A27" s="19" t="s">
        <v>352</v>
      </c>
      <c r="B27" s="20" t="s">
        <v>13</v>
      </c>
      <c r="C27" s="20" t="s">
        <v>60</v>
      </c>
      <c r="D27" s="20" t="s">
        <v>47</v>
      </c>
      <c r="E27" s="20"/>
      <c r="F27" s="20" t="s">
        <v>34</v>
      </c>
      <c r="G27" s="21">
        <v>0.9</v>
      </c>
      <c r="H27" s="22">
        <v>0.05</v>
      </c>
      <c r="I27" s="22">
        <v>0.05</v>
      </c>
      <c r="J27" s="22"/>
      <c r="K27" s="23">
        <v>1</v>
      </c>
      <c r="L27" s="21">
        <v>0.95</v>
      </c>
      <c r="M27" s="22">
        <v>0.1</v>
      </c>
      <c r="N27" s="22">
        <v>0.05</v>
      </c>
      <c r="O27" s="22"/>
      <c r="P27" s="23">
        <v>1.1000000000000001</v>
      </c>
      <c r="Q27" s="19" t="s">
        <v>353</v>
      </c>
      <c r="R27" s="11" t="s">
        <v>654</v>
      </c>
      <c r="S27" s="39" t="s">
        <v>47</v>
      </c>
      <c r="T27" s="64"/>
      <c r="U27" s="21">
        <v>2</v>
      </c>
      <c r="V27" s="22" t="s">
        <v>24</v>
      </c>
      <c r="W27" s="78"/>
      <c r="X27" s="13" t="s">
        <v>462</v>
      </c>
      <c r="Y27" s="14" t="s">
        <v>480</v>
      </c>
      <c r="Z27" s="14" t="s">
        <v>475</v>
      </c>
      <c r="AA27" s="13" t="s">
        <v>487</v>
      </c>
      <c r="AB27" s="26">
        <v>2.5000000000000001E-2</v>
      </c>
      <c r="AC27" s="26">
        <v>0.05</v>
      </c>
      <c r="AD27" s="26">
        <v>9.0439986605851086</v>
      </c>
      <c r="AE27" s="26">
        <v>17.342258743364422</v>
      </c>
      <c r="AF27" s="18">
        <v>0.74573857780579544</v>
      </c>
      <c r="AG27" s="15">
        <v>8.2982600827793129E-2</v>
      </c>
      <c r="AH27" s="14"/>
      <c r="AI27" s="13" t="s">
        <v>476</v>
      </c>
      <c r="AJ27" s="14" t="s">
        <v>477</v>
      </c>
      <c r="AK27" s="14" t="s">
        <v>477</v>
      </c>
      <c r="AL27" s="13" t="b">
        <v>0</v>
      </c>
      <c r="AM27" s="26" t="e">
        <v>#VALUE!</v>
      </c>
      <c r="AN27" s="26" t="e">
        <v>#VALUE!</v>
      </c>
      <c r="AO27" s="26" t="e">
        <v>#VALUE!</v>
      </c>
      <c r="AP27" s="26" t="e">
        <v>#VALUE!</v>
      </c>
      <c r="AQ27" s="13" t="s">
        <v>477</v>
      </c>
      <c r="AR27" s="14" t="s">
        <v>477</v>
      </c>
      <c r="AS27" s="14"/>
      <c r="AT27" s="13" t="s">
        <v>476</v>
      </c>
      <c r="AU27" s="14" t="s">
        <v>477</v>
      </c>
      <c r="AV27" s="14" t="s">
        <v>477</v>
      </c>
      <c r="AW27" s="13" t="b">
        <v>0</v>
      </c>
      <c r="AX27" s="26" t="e">
        <v>#DIV/0!</v>
      </c>
      <c r="AY27" s="26" t="e">
        <v>#DIV/0!</v>
      </c>
      <c r="AZ27" s="26" t="e">
        <v>#DIV/0!</v>
      </c>
      <c r="BA27" s="26" t="e">
        <v>#DIV/0!</v>
      </c>
      <c r="BB27" s="13" t="s">
        <v>477</v>
      </c>
      <c r="BC27" s="14" t="s">
        <v>477</v>
      </c>
    </row>
    <row r="28" spans="1:55" ht="14.25" customHeight="1">
      <c r="A28" s="19" t="s">
        <v>354</v>
      </c>
      <c r="B28" s="20" t="s">
        <v>13</v>
      </c>
      <c r="C28" s="20" t="s">
        <v>37</v>
      </c>
      <c r="D28" s="20" t="s">
        <v>86</v>
      </c>
      <c r="E28" s="20" t="s">
        <v>54</v>
      </c>
      <c r="F28" s="20" t="s">
        <v>111</v>
      </c>
      <c r="G28" s="21">
        <v>0.9</v>
      </c>
      <c r="H28" s="22">
        <v>0.05</v>
      </c>
      <c r="I28" s="22">
        <v>0.1</v>
      </c>
      <c r="J28" s="22">
        <v>-0.05</v>
      </c>
      <c r="K28" s="23">
        <v>1</v>
      </c>
      <c r="L28" s="21">
        <v>0.97499999999999998</v>
      </c>
      <c r="M28" s="22">
        <v>0.1</v>
      </c>
      <c r="N28" s="22">
        <v>0.125</v>
      </c>
      <c r="O28" s="22">
        <v>-0.1</v>
      </c>
      <c r="P28" s="23">
        <v>1.0999999999999999</v>
      </c>
      <c r="Q28" s="19" t="s">
        <v>355</v>
      </c>
      <c r="R28" s="19" t="s">
        <v>639</v>
      </c>
      <c r="S28" s="20" t="s">
        <v>655</v>
      </c>
      <c r="T28" s="64" t="s">
        <v>356</v>
      </c>
      <c r="U28" s="21">
        <v>2</v>
      </c>
      <c r="V28" s="22">
        <v>2</v>
      </c>
      <c r="W28" s="78" t="s">
        <v>24</v>
      </c>
      <c r="X28" s="25" t="s">
        <v>37</v>
      </c>
      <c r="Y28" s="22" t="s">
        <v>480</v>
      </c>
      <c r="Z28" s="22" t="s">
        <v>475</v>
      </c>
      <c r="AA28" s="21" t="b">
        <v>0</v>
      </c>
      <c r="AB28" s="26">
        <v>2.5000000000000001E-2</v>
      </c>
      <c r="AC28" s="26">
        <v>0.05</v>
      </c>
      <c r="AD28" s="26">
        <v>32.300697931128923</v>
      </c>
      <c r="AE28" s="26">
        <v>59.065451921722591</v>
      </c>
      <c r="AF28" s="25">
        <v>5.5359439405352511</v>
      </c>
      <c r="AG28" s="23">
        <v>0.2676475399059367</v>
      </c>
      <c r="AH28" s="22"/>
      <c r="AI28" s="21" t="s">
        <v>463</v>
      </c>
      <c r="AJ28" s="22" t="s">
        <v>474</v>
      </c>
      <c r="AK28" s="22" t="s">
        <v>475</v>
      </c>
      <c r="AL28" s="21" t="s">
        <v>485</v>
      </c>
      <c r="AM28" s="26">
        <v>0.05</v>
      </c>
      <c r="AN28" s="26">
        <v>6.25E-2</v>
      </c>
      <c r="AO28" s="26">
        <v>5.621270410940796</v>
      </c>
      <c r="AP28" s="26">
        <v>7.0060339038584152</v>
      </c>
      <c r="AQ28" s="25">
        <v>4.2365069180231769</v>
      </c>
      <c r="AR28" s="23">
        <v>1.3847634929176192E-2</v>
      </c>
      <c r="AS28" s="22"/>
      <c r="AT28" s="21" t="s">
        <v>476</v>
      </c>
      <c r="AU28" s="22" t="s">
        <v>477</v>
      </c>
      <c r="AV28" s="22" t="s">
        <v>477</v>
      </c>
      <c r="AW28" s="21" t="b">
        <v>0</v>
      </c>
      <c r="AX28" s="26" t="e">
        <v>#VALUE!</v>
      </c>
      <c r="AY28" s="26" t="e">
        <v>#VALUE!</v>
      </c>
      <c r="AZ28" s="26" t="e">
        <v>#VALUE!</v>
      </c>
      <c r="BA28" s="26" t="e">
        <v>#VALUE!</v>
      </c>
      <c r="BB28" s="21" t="s">
        <v>477</v>
      </c>
      <c r="BC28" s="22" t="s">
        <v>477</v>
      </c>
    </row>
    <row r="29" spans="1:55" ht="14.25" customHeight="1">
      <c r="A29" s="19" t="s">
        <v>357</v>
      </c>
      <c r="B29" s="20" t="s">
        <v>13</v>
      </c>
      <c r="C29" s="20" t="s">
        <v>18</v>
      </c>
      <c r="D29" s="20" t="s">
        <v>26</v>
      </c>
      <c r="E29" s="20" t="s">
        <v>197</v>
      </c>
      <c r="F29" s="20" t="s">
        <v>21</v>
      </c>
      <c r="G29" s="21">
        <v>0.85</v>
      </c>
      <c r="H29" s="22">
        <v>0.05</v>
      </c>
      <c r="I29" s="22">
        <v>0.05</v>
      </c>
      <c r="J29" s="22">
        <v>0.05</v>
      </c>
      <c r="K29" s="23">
        <v>1</v>
      </c>
      <c r="L29" s="21">
        <v>0.92500000000000004</v>
      </c>
      <c r="M29" s="22">
        <v>0.1</v>
      </c>
      <c r="N29" s="22">
        <v>7.4999999999999997E-2</v>
      </c>
      <c r="O29" s="22"/>
      <c r="P29" s="23">
        <v>1.1000000000000001</v>
      </c>
      <c r="Q29" s="19" t="s">
        <v>358</v>
      </c>
      <c r="R29" s="19" t="s">
        <v>656</v>
      </c>
      <c r="S29" s="39" t="s">
        <v>359</v>
      </c>
      <c r="T29" s="64"/>
      <c r="U29" s="21">
        <v>1</v>
      </c>
      <c r="V29" s="22" t="s">
        <v>24</v>
      </c>
      <c r="W29" s="78" t="s">
        <v>24</v>
      </c>
      <c r="X29" s="25" t="s">
        <v>18</v>
      </c>
      <c r="Y29" s="22" t="s">
        <v>480</v>
      </c>
      <c r="Z29" s="22" t="s">
        <v>475</v>
      </c>
      <c r="AA29" s="21" t="b">
        <v>0</v>
      </c>
      <c r="AB29" s="26">
        <v>0.05</v>
      </c>
      <c r="AC29" s="26">
        <v>0.1</v>
      </c>
      <c r="AD29" s="26">
        <v>25.204885448000002</v>
      </c>
      <c r="AE29" s="26">
        <v>43.295828855999993</v>
      </c>
      <c r="AF29" s="25">
        <v>7.113942040000012</v>
      </c>
      <c r="AG29" s="23">
        <v>0.1809094340799999</v>
      </c>
      <c r="AH29" s="22"/>
      <c r="AI29" s="21" t="s">
        <v>476</v>
      </c>
      <c r="AJ29" s="22" t="s">
        <v>477</v>
      </c>
      <c r="AK29" s="22" t="s">
        <v>477</v>
      </c>
      <c r="AL29" s="21" t="b">
        <v>0</v>
      </c>
      <c r="AM29" s="26" t="e">
        <v>#VALUE!</v>
      </c>
      <c r="AN29" s="26" t="e">
        <v>#VALUE!</v>
      </c>
      <c r="AO29" s="26" t="e">
        <v>#VALUE!</v>
      </c>
      <c r="AP29" s="26" t="e">
        <v>#VALUE!</v>
      </c>
      <c r="AQ29" s="21" t="s">
        <v>477</v>
      </c>
      <c r="AR29" s="22" t="s">
        <v>477</v>
      </c>
      <c r="AS29" s="22"/>
      <c r="AT29" s="21" t="s">
        <v>476</v>
      </c>
      <c r="AU29" s="22" t="s">
        <v>477</v>
      </c>
      <c r="AV29" s="22" t="s">
        <v>477</v>
      </c>
      <c r="AW29" s="21" t="b">
        <v>0</v>
      </c>
      <c r="AX29" s="26" t="e">
        <v>#VALUE!</v>
      </c>
      <c r="AY29" s="26" t="e">
        <v>#VALUE!</v>
      </c>
      <c r="AZ29" s="26" t="e">
        <v>#VALUE!</v>
      </c>
      <c r="BA29" s="26" t="e">
        <v>#VALUE!</v>
      </c>
      <c r="BB29" s="21" t="s">
        <v>477</v>
      </c>
      <c r="BC29" s="22" t="s">
        <v>477</v>
      </c>
    </row>
    <row r="30" spans="1:55" ht="14.25" customHeight="1">
      <c r="A30" s="19" t="s">
        <v>360</v>
      </c>
      <c r="B30" s="20" t="s">
        <v>32</v>
      </c>
      <c r="C30" s="20" t="s">
        <v>33</v>
      </c>
      <c r="D30" s="20" t="s">
        <v>83</v>
      </c>
      <c r="E30" s="20" t="s">
        <v>20</v>
      </c>
      <c r="F30" s="20" t="s">
        <v>15</v>
      </c>
      <c r="G30" s="21">
        <v>0.9</v>
      </c>
      <c r="H30" s="22">
        <v>0.05</v>
      </c>
      <c r="I30" s="22">
        <v>0.05</v>
      </c>
      <c r="J30" s="22"/>
      <c r="K30" s="23">
        <v>1</v>
      </c>
      <c r="L30" s="21">
        <v>0.97499999999999998</v>
      </c>
      <c r="M30" s="22">
        <v>0.125</v>
      </c>
      <c r="N30" s="22">
        <v>0.1</v>
      </c>
      <c r="O30" s="22"/>
      <c r="P30" s="23">
        <v>1.2000000000000002</v>
      </c>
      <c r="Q30" s="19" t="s">
        <v>350</v>
      </c>
      <c r="R30" s="28" t="s">
        <v>657</v>
      </c>
      <c r="S30" s="20" t="s">
        <v>658</v>
      </c>
      <c r="T30" s="82" t="s">
        <v>23</v>
      </c>
      <c r="U30" s="21">
        <v>2</v>
      </c>
      <c r="V30" s="22">
        <v>2</v>
      </c>
      <c r="W30" s="78" t="s">
        <v>24</v>
      </c>
      <c r="X30" s="34" t="s">
        <v>33</v>
      </c>
      <c r="Y30" s="31" t="s">
        <v>474</v>
      </c>
      <c r="Z30" s="31" t="s">
        <v>475</v>
      </c>
      <c r="AA30" s="30" t="b">
        <v>0</v>
      </c>
      <c r="AB30" s="26">
        <v>2.5000000000000001E-2</v>
      </c>
      <c r="AC30" s="26">
        <v>6.25E-2</v>
      </c>
      <c r="AD30" s="26">
        <v>4.2084106399999932</v>
      </c>
      <c r="AE30" s="26">
        <v>10.548565325929989</v>
      </c>
      <c r="AF30" s="34">
        <v>-2.1317440459300023</v>
      </c>
      <c r="AG30" s="32">
        <v>6.3401546859299954E-2</v>
      </c>
      <c r="AH30" s="31"/>
      <c r="AI30" s="34" t="s">
        <v>83</v>
      </c>
      <c r="AJ30" s="31" t="s">
        <v>474</v>
      </c>
      <c r="AK30" s="31" t="s">
        <v>506</v>
      </c>
      <c r="AL30" s="30" t="b">
        <v>0</v>
      </c>
      <c r="AM30" s="26">
        <v>2.5000000000000001E-2</v>
      </c>
      <c r="AN30" s="26">
        <v>0.05</v>
      </c>
      <c r="AO30" s="26">
        <v>16.264934319999998</v>
      </c>
      <c r="AP30" s="26">
        <v>35.705533920000008</v>
      </c>
      <c r="AQ30" s="34">
        <v>-3.1756652800000111</v>
      </c>
      <c r="AR30" s="32">
        <v>0.19440599600000008</v>
      </c>
      <c r="AS30" s="31"/>
      <c r="AT30" s="30" t="s">
        <v>476</v>
      </c>
      <c r="AU30" s="31" t="s">
        <v>477</v>
      </c>
      <c r="AV30" s="31" t="s">
        <v>477</v>
      </c>
      <c r="AW30" s="30" t="b">
        <v>0</v>
      </c>
      <c r="AX30" s="26" t="e">
        <v>#VALUE!</v>
      </c>
      <c r="AY30" s="26" t="e">
        <v>#VALUE!</v>
      </c>
      <c r="AZ30" s="26" t="e">
        <v>#VALUE!</v>
      </c>
      <c r="BA30" s="26" t="e">
        <v>#VALUE!</v>
      </c>
      <c r="BB30" s="30" t="s">
        <v>477</v>
      </c>
      <c r="BC30" s="31" t="s">
        <v>477</v>
      </c>
    </row>
    <row r="31" spans="1:55" ht="14.25" customHeight="1">
      <c r="A31" s="11" t="s">
        <v>361</v>
      </c>
      <c r="B31" s="12" t="s">
        <v>13</v>
      </c>
      <c r="C31" s="12" t="s">
        <v>83</v>
      </c>
      <c r="D31" s="12" t="s">
        <v>27</v>
      </c>
      <c r="E31" s="12" t="s">
        <v>20</v>
      </c>
      <c r="F31" s="12" t="s">
        <v>34</v>
      </c>
      <c r="G31" s="13">
        <v>0.9</v>
      </c>
      <c r="H31" s="14">
        <v>0.05</v>
      </c>
      <c r="I31" s="14">
        <v>0.05</v>
      </c>
      <c r="J31" s="14"/>
      <c r="K31" s="15">
        <v>1</v>
      </c>
      <c r="L31" s="13">
        <v>0.95</v>
      </c>
      <c r="M31" s="14">
        <v>7.4999999999999997E-2</v>
      </c>
      <c r="N31" s="14">
        <v>7.4999999999999997E-2</v>
      </c>
      <c r="O31" s="14"/>
      <c r="P31" s="15">
        <v>1.0999999999999999</v>
      </c>
      <c r="Q31" s="11" t="s">
        <v>353</v>
      </c>
      <c r="R31" s="19" t="s">
        <v>659</v>
      </c>
      <c r="S31" s="91" t="s">
        <v>173</v>
      </c>
      <c r="T31" s="92" t="s">
        <v>23</v>
      </c>
      <c r="U31" s="13">
        <v>2</v>
      </c>
      <c r="V31" s="14" t="s">
        <v>24</v>
      </c>
      <c r="W31" s="77" t="s">
        <v>24</v>
      </c>
      <c r="X31" s="25" t="s">
        <v>83</v>
      </c>
      <c r="Y31" s="22" t="s">
        <v>474</v>
      </c>
      <c r="Z31" s="22" t="s">
        <v>506</v>
      </c>
      <c r="AA31" s="21" t="b">
        <v>0</v>
      </c>
      <c r="AB31" s="26">
        <v>2.5000000000000001E-2</v>
      </c>
      <c r="AC31" s="26">
        <v>3.7499999999999999E-2</v>
      </c>
      <c r="AD31" s="26">
        <v>16.264934319999998</v>
      </c>
      <c r="AE31" s="26">
        <v>25.537267244859059</v>
      </c>
      <c r="AF31" s="25">
        <v>6.9926013951409374</v>
      </c>
      <c r="AG31" s="23">
        <v>9.2723329248590614E-2</v>
      </c>
      <c r="AH31" s="22"/>
      <c r="AI31" s="21" t="s">
        <v>476</v>
      </c>
      <c r="AJ31" s="22" t="s">
        <v>477</v>
      </c>
      <c r="AK31" s="22" t="s">
        <v>477</v>
      </c>
      <c r="AL31" s="21" t="b">
        <v>0</v>
      </c>
      <c r="AM31" s="26" t="e">
        <v>#VALUE!</v>
      </c>
      <c r="AN31" s="26" t="e">
        <v>#VALUE!</v>
      </c>
      <c r="AO31" s="26" t="e">
        <v>#VALUE!</v>
      </c>
      <c r="AP31" s="26" t="e">
        <v>#VALUE!</v>
      </c>
      <c r="AQ31" s="21" t="s">
        <v>477</v>
      </c>
      <c r="AR31" s="22" t="s">
        <v>477</v>
      </c>
      <c r="AS31" s="22"/>
      <c r="AT31" s="21" t="s">
        <v>476</v>
      </c>
      <c r="AU31" s="22" t="s">
        <v>477</v>
      </c>
      <c r="AV31" s="22" t="s">
        <v>477</v>
      </c>
      <c r="AW31" s="21" t="b">
        <v>0</v>
      </c>
      <c r="AX31" s="26" t="e">
        <v>#VALUE!</v>
      </c>
      <c r="AY31" s="26" t="e">
        <v>#VALUE!</v>
      </c>
      <c r="AZ31" s="26" t="e">
        <v>#VALUE!</v>
      </c>
      <c r="BA31" s="26" t="e">
        <v>#VALUE!</v>
      </c>
      <c r="BB31" s="21" t="s">
        <v>477</v>
      </c>
      <c r="BC31" s="22" t="s">
        <v>477</v>
      </c>
    </row>
    <row r="32" spans="1:55" ht="14.25" customHeight="1">
      <c r="A32" s="19" t="s">
        <v>362</v>
      </c>
      <c r="B32" s="20" t="s">
        <v>13</v>
      </c>
      <c r="C32" s="20" t="s">
        <v>37</v>
      </c>
      <c r="D32" s="20" t="s">
        <v>47</v>
      </c>
      <c r="E32" s="20"/>
      <c r="F32" s="20" t="s">
        <v>111</v>
      </c>
      <c r="G32" s="21">
        <v>0.875</v>
      </c>
      <c r="H32" s="22">
        <v>0.1</v>
      </c>
      <c r="I32" s="22">
        <v>2.5000000000000001E-2</v>
      </c>
      <c r="J32" s="22"/>
      <c r="K32" s="23">
        <v>1</v>
      </c>
      <c r="L32" s="21">
        <v>0.9</v>
      </c>
      <c r="M32" s="22">
        <v>0.1</v>
      </c>
      <c r="N32" s="22">
        <v>0.1</v>
      </c>
      <c r="O32" s="22"/>
      <c r="P32" s="23">
        <v>1.1000000000000001</v>
      </c>
      <c r="Q32" s="19" t="s">
        <v>363</v>
      </c>
      <c r="R32" s="19" t="s">
        <v>645</v>
      </c>
      <c r="S32" s="39" t="s">
        <v>47</v>
      </c>
      <c r="T32" s="64"/>
      <c r="U32" s="21">
        <v>4</v>
      </c>
      <c r="V32" s="22" t="s">
        <v>24</v>
      </c>
      <c r="W32" s="78"/>
      <c r="X32" s="25" t="s">
        <v>37</v>
      </c>
      <c r="Y32" s="22" t="s">
        <v>480</v>
      </c>
      <c r="Z32" s="22" t="s">
        <v>475</v>
      </c>
      <c r="AA32" s="21" t="b">
        <v>0</v>
      </c>
      <c r="AB32" s="26">
        <v>2.5000000000000001E-2</v>
      </c>
      <c r="AC32" s="26">
        <v>2.5000000000000001E-2</v>
      </c>
      <c r="AD32" s="26">
        <v>32.300697931128923</v>
      </c>
      <c r="AE32" s="26">
        <v>32.300697931128923</v>
      </c>
      <c r="AF32" s="25">
        <v>32.300697931128923</v>
      </c>
      <c r="AG32" s="23">
        <v>0</v>
      </c>
      <c r="AH32" s="22"/>
      <c r="AI32" s="21" t="s">
        <v>476</v>
      </c>
      <c r="AJ32" s="22" t="s">
        <v>477</v>
      </c>
      <c r="AK32" s="22" t="s">
        <v>477</v>
      </c>
      <c r="AL32" s="21" t="b">
        <v>0</v>
      </c>
      <c r="AM32" s="26" t="e">
        <v>#VALUE!</v>
      </c>
      <c r="AN32" s="26" t="e">
        <v>#VALUE!</v>
      </c>
      <c r="AO32" s="26" t="e">
        <v>#VALUE!</v>
      </c>
      <c r="AP32" s="26" t="e">
        <v>#VALUE!</v>
      </c>
      <c r="AQ32" s="21" t="s">
        <v>477</v>
      </c>
      <c r="AR32" s="22" t="s">
        <v>477</v>
      </c>
      <c r="AS32" s="22"/>
      <c r="AT32" s="21" t="s">
        <v>476</v>
      </c>
      <c r="AU32" s="22" t="s">
        <v>477</v>
      </c>
      <c r="AV32" s="22" t="s">
        <v>477</v>
      </c>
      <c r="AW32" s="21" t="b">
        <v>0</v>
      </c>
      <c r="AX32" s="26" t="e">
        <v>#DIV/0!</v>
      </c>
      <c r="AY32" s="26" t="e">
        <v>#DIV/0!</v>
      </c>
      <c r="AZ32" s="26" t="e">
        <v>#DIV/0!</v>
      </c>
      <c r="BA32" s="26" t="e">
        <v>#DIV/0!</v>
      </c>
      <c r="BB32" s="21" t="s">
        <v>477</v>
      </c>
      <c r="BC32" s="22" t="s">
        <v>477</v>
      </c>
    </row>
    <row r="33" spans="1:55" ht="14.25" customHeight="1">
      <c r="A33" s="19" t="s">
        <v>364</v>
      </c>
      <c r="B33" s="20" t="s">
        <v>13</v>
      </c>
      <c r="C33" s="20" t="s">
        <v>86</v>
      </c>
      <c r="D33" s="20" t="s">
        <v>197</v>
      </c>
      <c r="E33" s="20"/>
      <c r="F33" s="20" t="s">
        <v>21</v>
      </c>
      <c r="G33" s="21">
        <v>0.85</v>
      </c>
      <c r="H33" s="22">
        <v>0.1</v>
      </c>
      <c r="I33" s="22">
        <v>0.05</v>
      </c>
      <c r="J33" s="22"/>
      <c r="K33" s="23">
        <v>1</v>
      </c>
      <c r="L33" s="21">
        <v>0.92500000000000004</v>
      </c>
      <c r="M33" s="22">
        <v>0.125</v>
      </c>
      <c r="N33" s="22">
        <v>0.05</v>
      </c>
      <c r="O33" s="22"/>
      <c r="P33" s="23">
        <v>1.1000000000000001</v>
      </c>
      <c r="Q33" s="19" t="s">
        <v>358</v>
      </c>
      <c r="R33" s="19" t="s">
        <v>655</v>
      </c>
      <c r="S33" s="39" t="s">
        <v>197</v>
      </c>
      <c r="T33" s="64"/>
      <c r="U33" s="21">
        <v>2</v>
      </c>
      <c r="V33" s="22" t="s">
        <v>24</v>
      </c>
      <c r="W33" s="78"/>
      <c r="X33" s="21" t="s">
        <v>463</v>
      </c>
      <c r="Y33" s="22" t="s">
        <v>474</v>
      </c>
      <c r="Z33" s="22" t="s">
        <v>475</v>
      </c>
      <c r="AA33" s="21" t="s">
        <v>485</v>
      </c>
      <c r="AB33" s="26">
        <v>0.05</v>
      </c>
      <c r="AC33" s="26">
        <v>6.25E-2</v>
      </c>
      <c r="AD33" s="26">
        <v>5.621270410940796</v>
      </c>
      <c r="AE33" s="26">
        <v>7.0060339038584152</v>
      </c>
      <c r="AF33" s="25">
        <v>4.2365069180231769</v>
      </c>
      <c r="AG33" s="23">
        <v>1.3847634929176192E-2</v>
      </c>
      <c r="AH33" s="22"/>
      <c r="AI33" s="21" t="s">
        <v>476</v>
      </c>
      <c r="AJ33" s="22" t="s">
        <v>477</v>
      </c>
      <c r="AK33" s="22" t="s">
        <v>477</v>
      </c>
      <c r="AL33" s="21" t="b">
        <v>0</v>
      </c>
      <c r="AM33" s="26" t="e">
        <v>#VALUE!</v>
      </c>
      <c r="AN33" s="26" t="e">
        <v>#VALUE!</v>
      </c>
      <c r="AO33" s="26" t="e">
        <v>#VALUE!</v>
      </c>
      <c r="AP33" s="26" t="e">
        <v>#VALUE!</v>
      </c>
      <c r="AQ33" s="21" t="s">
        <v>477</v>
      </c>
      <c r="AR33" s="22" t="s">
        <v>477</v>
      </c>
      <c r="AS33" s="22"/>
      <c r="AT33" s="21" t="s">
        <v>476</v>
      </c>
      <c r="AU33" s="22" t="s">
        <v>477</v>
      </c>
      <c r="AV33" s="22" t="s">
        <v>477</v>
      </c>
      <c r="AW33" s="21" t="b">
        <v>0</v>
      </c>
      <c r="AX33" s="26" t="e">
        <v>#DIV/0!</v>
      </c>
      <c r="AY33" s="26" t="e">
        <v>#DIV/0!</v>
      </c>
      <c r="AZ33" s="26" t="e">
        <v>#DIV/0!</v>
      </c>
      <c r="BA33" s="26" t="e">
        <v>#DIV/0!</v>
      </c>
      <c r="BB33" s="21" t="s">
        <v>477</v>
      </c>
      <c r="BC33" s="22" t="s">
        <v>477</v>
      </c>
    </row>
    <row r="34" spans="1:55" ht="14.25" customHeight="1">
      <c r="A34" s="28" t="s">
        <v>365</v>
      </c>
      <c r="B34" s="29" t="s">
        <v>32</v>
      </c>
      <c r="C34" s="29" t="s">
        <v>33</v>
      </c>
      <c r="D34" s="29" t="s">
        <v>46</v>
      </c>
      <c r="E34" s="29" t="s">
        <v>124</v>
      </c>
      <c r="F34" s="29" t="s">
        <v>15</v>
      </c>
      <c r="G34" s="30">
        <v>0.875</v>
      </c>
      <c r="H34" s="31">
        <v>0.05</v>
      </c>
      <c r="I34" s="31">
        <v>2.5000000000000001E-2</v>
      </c>
      <c r="J34" s="31">
        <v>0.05</v>
      </c>
      <c r="K34" s="32">
        <v>1</v>
      </c>
      <c r="L34" s="30">
        <v>0.97499999999999998</v>
      </c>
      <c r="M34" s="31">
        <v>0.1</v>
      </c>
      <c r="N34" s="31">
        <v>7.4999999999999997E-2</v>
      </c>
      <c r="O34" s="31">
        <v>0.05</v>
      </c>
      <c r="P34" s="32">
        <v>1.2</v>
      </c>
      <c r="Q34" s="28" t="s">
        <v>366</v>
      </c>
      <c r="R34" s="19" t="s">
        <v>636</v>
      </c>
      <c r="S34" s="20" t="s">
        <v>653</v>
      </c>
      <c r="T34" s="93" t="s">
        <v>125</v>
      </c>
      <c r="U34" s="30">
        <v>2</v>
      </c>
      <c r="V34" s="31">
        <v>1</v>
      </c>
      <c r="W34" s="80" t="s">
        <v>24</v>
      </c>
      <c r="X34" s="25" t="s">
        <v>33</v>
      </c>
      <c r="Y34" s="22" t="s">
        <v>474</v>
      </c>
      <c r="Z34" s="22" t="s">
        <v>475</v>
      </c>
      <c r="AA34" s="21" t="b">
        <v>0</v>
      </c>
      <c r="AB34" s="26">
        <v>2.5000000000000001E-2</v>
      </c>
      <c r="AC34" s="26">
        <v>0.05</v>
      </c>
      <c r="AD34" s="26">
        <v>4.2084106399999932</v>
      </c>
      <c r="AE34" s="26">
        <v>8.4311152800000073</v>
      </c>
      <c r="AF34" s="25">
        <v>-1.4294000000020901E-2</v>
      </c>
      <c r="AG34" s="23">
        <v>4.2227046400000141E-2</v>
      </c>
      <c r="AH34" s="22"/>
      <c r="AI34" s="25" t="s">
        <v>46</v>
      </c>
      <c r="AJ34" s="22" t="s">
        <v>480</v>
      </c>
      <c r="AK34" s="22" t="s">
        <v>475</v>
      </c>
      <c r="AL34" s="21" t="b">
        <v>0</v>
      </c>
      <c r="AM34" s="26">
        <v>2.5000000000000001E-2</v>
      </c>
      <c r="AN34" s="26">
        <v>7.4999999999999997E-2</v>
      </c>
      <c r="AO34" s="26">
        <v>4.1918229600000005</v>
      </c>
      <c r="AP34" s="26">
        <v>12.515390639999993</v>
      </c>
      <c r="AQ34" s="25">
        <v>-4.1317447199999924</v>
      </c>
      <c r="AR34" s="23">
        <v>8.3235676799999936E-2</v>
      </c>
      <c r="AS34" s="22"/>
      <c r="AT34" s="21" t="s">
        <v>476</v>
      </c>
      <c r="AU34" s="22" t="s">
        <v>477</v>
      </c>
      <c r="AV34" s="22" t="s">
        <v>477</v>
      </c>
      <c r="AW34" s="21" t="b">
        <v>0</v>
      </c>
      <c r="AX34" s="26" t="e">
        <v>#VALUE!</v>
      </c>
      <c r="AY34" s="26" t="e">
        <v>#VALUE!</v>
      </c>
      <c r="AZ34" s="26" t="e">
        <v>#VALUE!</v>
      </c>
      <c r="BA34" s="26" t="e">
        <v>#VALUE!</v>
      </c>
      <c r="BB34" s="21" t="s">
        <v>477</v>
      </c>
      <c r="BC34" s="22" t="s">
        <v>477</v>
      </c>
    </row>
    <row r="35" spans="1:55" ht="14.25" customHeight="1">
      <c r="A35" s="19" t="s">
        <v>367</v>
      </c>
      <c r="B35" s="20" t="s">
        <v>13</v>
      </c>
      <c r="C35" s="20" t="s">
        <v>40</v>
      </c>
      <c r="D35" s="20" t="s">
        <v>20</v>
      </c>
      <c r="E35" s="20"/>
      <c r="F35" s="20" t="s">
        <v>34</v>
      </c>
      <c r="G35" s="21">
        <v>0.9</v>
      </c>
      <c r="H35" s="22">
        <v>0.1</v>
      </c>
      <c r="I35" s="22"/>
      <c r="J35" s="22"/>
      <c r="K35" s="23">
        <v>1</v>
      </c>
      <c r="L35" s="21">
        <v>0.97499999999999998</v>
      </c>
      <c r="M35" s="22">
        <v>0.125</v>
      </c>
      <c r="N35" s="22"/>
      <c r="O35" s="22"/>
      <c r="P35" s="23">
        <v>1.1000000000000001</v>
      </c>
      <c r="Q35" s="19" t="s">
        <v>343</v>
      </c>
      <c r="R35" s="11" t="s">
        <v>660</v>
      </c>
      <c r="S35" s="17" t="s">
        <v>23</v>
      </c>
      <c r="T35" s="64"/>
      <c r="U35" s="21">
        <v>2</v>
      </c>
      <c r="V35" s="22" t="s">
        <v>24</v>
      </c>
      <c r="W35" s="78"/>
      <c r="X35" s="13" t="s">
        <v>462</v>
      </c>
      <c r="Y35" s="14" t="s">
        <v>480</v>
      </c>
      <c r="Z35" s="14" t="s">
        <v>475</v>
      </c>
      <c r="AA35" s="13" t="s">
        <v>485</v>
      </c>
      <c r="AB35" s="26">
        <v>0.05</v>
      </c>
      <c r="AC35" s="26">
        <v>6.25E-2</v>
      </c>
      <c r="AD35" s="26">
        <v>12.140135504217412</v>
      </c>
      <c r="AE35" s="26">
        <v>14.869085606016569</v>
      </c>
      <c r="AF35" s="18">
        <v>9.4111854024182549</v>
      </c>
      <c r="AG35" s="15">
        <v>2.7289501017991567E-2</v>
      </c>
      <c r="AH35" s="14"/>
      <c r="AI35" s="13" t="s">
        <v>476</v>
      </c>
      <c r="AJ35" s="14" t="s">
        <v>477</v>
      </c>
      <c r="AK35" s="14" t="s">
        <v>477</v>
      </c>
      <c r="AL35" s="13" t="b">
        <v>0</v>
      </c>
      <c r="AM35" s="26" t="e">
        <v>#VALUE!</v>
      </c>
      <c r="AN35" s="26" t="e">
        <v>#VALUE!</v>
      </c>
      <c r="AO35" s="26" t="e">
        <v>#VALUE!</v>
      </c>
      <c r="AP35" s="26" t="e">
        <v>#VALUE!</v>
      </c>
      <c r="AQ35" s="13" t="s">
        <v>477</v>
      </c>
      <c r="AR35" s="14" t="s">
        <v>477</v>
      </c>
      <c r="AS35" s="14"/>
      <c r="AT35" s="13" t="s">
        <v>476</v>
      </c>
      <c r="AU35" s="14" t="s">
        <v>477</v>
      </c>
      <c r="AV35" s="14" t="s">
        <v>477</v>
      </c>
      <c r="AW35" s="13" t="b">
        <v>0</v>
      </c>
      <c r="AX35" s="26" t="e">
        <v>#DIV/0!</v>
      </c>
      <c r="AY35" s="26" t="e">
        <v>#DIV/0!</v>
      </c>
      <c r="AZ35" s="26" t="e">
        <v>#DIV/0!</v>
      </c>
      <c r="BA35" s="26" t="e">
        <v>#DIV/0!</v>
      </c>
      <c r="BB35" s="13" t="s">
        <v>477</v>
      </c>
      <c r="BC35" s="14" t="s">
        <v>477</v>
      </c>
    </row>
    <row r="36" spans="1:55" ht="14.25" customHeight="1">
      <c r="A36" s="19" t="s">
        <v>368</v>
      </c>
      <c r="B36" s="20" t="s">
        <v>13</v>
      </c>
      <c r="C36" s="20" t="s">
        <v>33</v>
      </c>
      <c r="D36" s="20" t="s">
        <v>124</v>
      </c>
      <c r="E36" s="20"/>
      <c r="F36" s="20" t="s">
        <v>111</v>
      </c>
      <c r="G36" s="21">
        <v>0.9</v>
      </c>
      <c r="H36" s="22">
        <v>0.05</v>
      </c>
      <c r="I36" s="22">
        <v>0.05</v>
      </c>
      <c r="J36" s="22"/>
      <c r="K36" s="23">
        <v>1</v>
      </c>
      <c r="L36" s="21">
        <v>0.97499999999999998</v>
      </c>
      <c r="M36" s="22">
        <v>7.4999999999999997E-2</v>
      </c>
      <c r="N36" s="22">
        <v>0.05</v>
      </c>
      <c r="O36" s="22"/>
      <c r="P36" s="23">
        <v>1.1000000000000001</v>
      </c>
      <c r="Q36" s="19" t="s">
        <v>355</v>
      </c>
      <c r="R36" s="19" t="s">
        <v>661</v>
      </c>
      <c r="S36" s="20" t="s">
        <v>125</v>
      </c>
      <c r="T36" s="64"/>
      <c r="U36" s="21">
        <v>2</v>
      </c>
      <c r="V36" s="22" t="s">
        <v>24</v>
      </c>
      <c r="W36" s="78"/>
      <c r="X36" s="25" t="s">
        <v>33</v>
      </c>
      <c r="Y36" s="22" t="s">
        <v>474</v>
      </c>
      <c r="Z36" s="22" t="s">
        <v>475</v>
      </c>
      <c r="AA36" s="21" t="b">
        <v>0</v>
      </c>
      <c r="AB36" s="26">
        <v>2.5000000000000001E-2</v>
      </c>
      <c r="AC36" s="26">
        <v>3.7499999999999999E-2</v>
      </c>
      <c r="AD36" s="26">
        <v>4.2084106399999932</v>
      </c>
      <c r="AE36" s="26">
        <v>6.3057598069145726</v>
      </c>
      <c r="AF36" s="25">
        <v>2.1110614730854138</v>
      </c>
      <c r="AG36" s="23">
        <v>2.0973491669145795E-2</v>
      </c>
      <c r="AH36" s="22"/>
      <c r="AI36" s="21" t="s">
        <v>476</v>
      </c>
      <c r="AJ36" s="22" t="s">
        <v>477</v>
      </c>
      <c r="AK36" s="22" t="s">
        <v>477</v>
      </c>
      <c r="AL36" s="21" t="b">
        <v>0</v>
      </c>
      <c r="AM36" s="26" t="e">
        <v>#VALUE!</v>
      </c>
      <c r="AN36" s="26" t="e">
        <v>#VALUE!</v>
      </c>
      <c r="AO36" s="26" t="e">
        <v>#VALUE!</v>
      </c>
      <c r="AP36" s="26" t="e">
        <v>#VALUE!</v>
      </c>
      <c r="AQ36" s="21" t="s">
        <v>477</v>
      </c>
      <c r="AR36" s="22" t="s">
        <v>477</v>
      </c>
      <c r="AS36" s="22"/>
      <c r="AT36" s="21" t="s">
        <v>476</v>
      </c>
      <c r="AU36" s="22" t="s">
        <v>477</v>
      </c>
      <c r="AV36" s="22" t="s">
        <v>477</v>
      </c>
      <c r="AW36" s="21" t="b">
        <v>0</v>
      </c>
      <c r="AX36" s="26" t="e">
        <v>#DIV/0!</v>
      </c>
      <c r="AY36" s="26" t="e">
        <v>#DIV/0!</v>
      </c>
      <c r="AZ36" s="26" t="e">
        <v>#DIV/0!</v>
      </c>
      <c r="BA36" s="26" t="e">
        <v>#DIV/0!</v>
      </c>
      <c r="BB36" s="21" t="s">
        <v>477</v>
      </c>
      <c r="BC36" s="22" t="s">
        <v>477</v>
      </c>
    </row>
    <row r="37" spans="1:55" ht="14.25" customHeight="1">
      <c r="A37" s="19" t="s">
        <v>369</v>
      </c>
      <c r="B37" s="20" t="s">
        <v>13</v>
      </c>
      <c r="C37" s="20" t="s">
        <v>18</v>
      </c>
      <c r="D37" s="20" t="s">
        <v>370</v>
      </c>
      <c r="E37" s="20" t="s">
        <v>197</v>
      </c>
      <c r="F37" s="20" t="s">
        <v>21</v>
      </c>
      <c r="G37" s="21">
        <v>0.85</v>
      </c>
      <c r="H37" s="22">
        <v>0.1</v>
      </c>
      <c r="I37" s="22">
        <v>0.05</v>
      </c>
      <c r="J37" s="22"/>
      <c r="K37" s="23">
        <v>1</v>
      </c>
      <c r="L37" s="21">
        <v>0.92500000000000004</v>
      </c>
      <c r="M37" s="22">
        <v>0.125</v>
      </c>
      <c r="N37" s="22">
        <v>0.05</v>
      </c>
      <c r="O37" s="22"/>
      <c r="P37" s="23">
        <v>1.1000000000000001</v>
      </c>
      <c r="Q37" s="19" t="s">
        <v>358</v>
      </c>
      <c r="R37" s="19" t="s">
        <v>662</v>
      </c>
      <c r="S37" s="20" t="s">
        <v>663</v>
      </c>
      <c r="T37" s="64"/>
      <c r="U37" s="21">
        <v>2</v>
      </c>
      <c r="V37" s="22">
        <v>2</v>
      </c>
      <c r="W37" s="78" t="s">
        <v>24</v>
      </c>
      <c r="X37" s="25" t="s">
        <v>18</v>
      </c>
      <c r="Y37" s="22" t="s">
        <v>480</v>
      </c>
      <c r="Z37" s="22" t="s">
        <v>475</v>
      </c>
      <c r="AA37" s="21" t="b">
        <v>0</v>
      </c>
      <c r="AB37" s="26">
        <v>0.05</v>
      </c>
      <c r="AC37" s="26">
        <v>6.25E-2</v>
      </c>
      <c r="AD37" s="26">
        <v>25.204885448000002</v>
      </c>
      <c r="AE37" s="26">
        <v>30.297925028778472</v>
      </c>
      <c r="AF37" s="25">
        <v>20.111845867221533</v>
      </c>
      <c r="AG37" s="23">
        <v>5.0930395807784697E-2</v>
      </c>
      <c r="AH37" s="22"/>
      <c r="AI37" s="21" t="s">
        <v>462</v>
      </c>
      <c r="AJ37" s="22" t="s">
        <v>480</v>
      </c>
      <c r="AK37" s="22" t="s">
        <v>475</v>
      </c>
      <c r="AL37" s="21" t="s">
        <v>487</v>
      </c>
      <c r="AM37" s="26">
        <v>2.5000000000000001E-2</v>
      </c>
      <c r="AN37" s="26">
        <v>2.5000000000000001E-2</v>
      </c>
      <c r="AO37" s="26">
        <v>9.0439986605851086</v>
      </c>
      <c r="AP37" s="26">
        <v>9.0439986605851086</v>
      </c>
      <c r="AQ37" s="25">
        <v>9.0439986605851086</v>
      </c>
      <c r="AR37" s="23">
        <v>0</v>
      </c>
      <c r="AS37" s="22"/>
      <c r="AT37" s="21" t="s">
        <v>476</v>
      </c>
      <c r="AU37" s="22" t="s">
        <v>477</v>
      </c>
      <c r="AV37" s="22" t="s">
        <v>477</v>
      </c>
      <c r="AW37" s="21" t="b">
        <v>0</v>
      </c>
      <c r="AX37" s="26" t="e">
        <v>#VALUE!</v>
      </c>
      <c r="AY37" s="26" t="e">
        <v>#VALUE!</v>
      </c>
      <c r="AZ37" s="26" t="e">
        <v>#VALUE!</v>
      </c>
      <c r="BA37" s="26" t="e">
        <v>#VALUE!</v>
      </c>
      <c r="BB37" s="21" t="s">
        <v>477</v>
      </c>
      <c r="BC37" s="22" t="s">
        <v>477</v>
      </c>
    </row>
    <row r="38" spans="1:55" ht="14.25" customHeight="1">
      <c r="A38" s="19" t="s">
        <v>371</v>
      </c>
      <c r="B38" s="20" t="s">
        <v>32</v>
      </c>
      <c r="C38" s="20" t="s">
        <v>14</v>
      </c>
      <c r="D38" s="20" t="s">
        <v>37</v>
      </c>
      <c r="E38" s="20"/>
      <c r="F38" s="20" t="s">
        <v>15</v>
      </c>
      <c r="G38" s="21">
        <v>0.9</v>
      </c>
      <c r="H38" s="22">
        <v>0.05</v>
      </c>
      <c r="I38" s="22">
        <v>0.05</v>
      </c>
      <c r="J38" s="22"/>
      <c r="K38" s="23">
        <v>1</v>
      </c>
      <c r="L38" s="21">
        <v>0.97499999999999998</v>
      </c>
      <c r="M38" s="22">
        <v>0.125</v>
      </c>
      <c r="N38" s="22">
        <v>0.1</v>
      </c>
      <c r="O38" s="22"/>
      <c r="P38" s="23">
        <v>1.2000000000000002</v>
      </c>
      <c r="Q38" s="19" t="s">
        <v>350</v>
      </c>
      <c r="R38" s="28" t="s">
        <v>664</v>
      </c>
      <c r="S38" s="20" t="s">
        <v>665</v>
      </c>
      <c r="T38" s="64"/>
      <c r="U38" s="21">
        <v>1</v>
      </c>
      <c r="V38" s="22">
        <v>4</v>
      </c>
      <c r="W38" s="78"/>
      <c r="X38" s="34" t="s">
        <v>14</v>
      </c>
      <c r="Y38" s="31" t="s">
        <v>474</v>
      </c>
      <c r="Z38" s="31" t="s">
        <v>475</v>
      </c>
      <c r="AA38" s="30" t="b">
        <v>0</v>
      </c>
      <c r="AB38" s="26">
        <v>0.05</v>
      </c>
      <c r="AC38" s="26">
        <v>0.125</v>
      </c>
      <c r="AD38" s="26">
        <v>35.705533920000008</v>
      </c>
      <c r="AE38" s="26">
        <v>121.40639096000001</v>
      </c>
      <c r="AF38" s="34">
        <v>-49.995323119999995</v>
      </c>
      <c r="AG38" s="32">
        <v>0.8570085704</v>
      </c>
      <c r="AH38" s="31"/>
      <c r="AI38" s="34" t="s">
        <v>37</v>
      </c>
      <c r="AJ38" s="31" t="s">
        <v>480</v>
      </c>
      <c r="AK38" s="31" t="s">
        <v>475</v>
      </c>
      <c r="AL38" s="30" t="b">
        <v>0</v>
      </c>
      <c r="AM38" s="26">
        <v>1.2500000000000001E-2</v>
      </c>
      <c r="AN38" s="26">
        <v>2.5000000000000001E-2</v>
      </c>
      <c r="AO38" s="26">
        <v>16.962702297218772</v>
      </c>
      <c r="AP38" s="26">
        <v>32.300697931128923</v>
      </c>
      <c r="AQ38" s="34">
        <v>1.624706663308622</v>
      </c>
      <c r="AR38" s="32">
        <v>0.15337995633910151</v>
      </c>
      <c r="AS38" s="31"/>
      <c r="AT38" s="30" t="s">
        <v>476</v>
      </c>
      <c r="AU38" s="31" t="s">
        <v>477</v>
      </c>
      <c r="AV38" s="31" t="s">
        <v>477</v>
      </c>
      <c r="AW38" s="30" t="b">
        <v>0</v>
      </c>
      <c r="AX38" s="26" t="e">
        <v>#DIV/0!</v>
      </c>
      <c r="AY38" s="26" t="e">
        <v>#DIV/0!</v>
      </c>
      <c r="AZ38" s="26" t="e">
        <v>#DIV/0!</v>
      </c>
      <c r="BA38" s="26" t="e">
        <v>#DIV/0!</v>
      </c>
      <c r="BB38" s="30" t="s">
        <v>477</v>
      </c>
      <c r="BC38" s="31" t="s">
        <v>477</v>
      </c>
    </row>
    <row r="39" spans="1:55" ht="14.25" customHeight="1">
      <c r="A39" s="11" t="s">
        <v>372</v>
      </c>
      <c r="B39" s="12" t="s">
        <v>13</v>
      </c>
      <c r="C39" s="12" t="s">
        <v>60</v>
      </c>
      <c r="D39" s="12" t="s">
        <v>47</v>
      </c>
      <c r="E39" s="12"/>
      <c r="F39" s="12" t="s">
        <v>34</v>
      </c>
      <c r="G39" s="13">
        <v>0.85</v>
      </c>
      <c r="H39" s="14">
        <v>0.05</v>
      </c>
      <c r="I39" s="14">
        <v>0.1</v>
      </c>
      <c r="J39" s="14"/>
      <c r="K39" s="15">
        <v>1</v>
      </c>
      <c r="L39" s="13">
        <v>0.92500000000000004</v>
      </c>
      <c r="M39" s="14">
        <v>7.4999999999999997E-2</v>
      </c>
      <c r="N39" s="14">
        <v>0.1</v>
      </c>
      <c r="O39" s="14"/>
      <c r="P39" s="15">
        <v>1.1000000000000001</v>
      </c>
      <c r="Q39" s="11" t="s">
        <v>373</v>
      </c>
      <c r="R39" s="19" t="s">
        <v>643</v>
      </c>
      <c r="S39" s="91" t="s">
        <v>47</v>
      </c>
      <c r="T39" s="60"/>
      <c r="U39" s="13">
        <v>1</v>
      </c>
      <c r="V39" s="14" t="s">
        <v>24</v>
      </c>
      <c r="W39" s="77"/>
      <c r="X39" s="21" t="s">
        <v>462</v>
      </c>
      <c r="Y39" s="22" t="s">
        <v>480</v>
      </c>
      <c r="Z39" s="22" t="s">
        <v>475</v>
      </c>
      <c r="AA39" s="21" t="s">
        <v>487</v>
      </c>
      <c r="AB39" s="26">
        <v>0.05</v>
      </c>
      <c r="AC39" s="26">
        <v>7.4999999999999997E-2</v>
      </c>
      <c r="AD39" s="26">
        <v>17.342258743364422</v>
      </c>
      <c r="AE39" s="26">
        <v>24.977862283116067</v>
      </c>
      <c r="AF39" s="25">
        <v>9.706655203612776</v>
      </c>
      <c r="AG39" s="23">
        <v>7.6356035397516453E-2</v>
      </c>
      <c r="AH39" s="22"/>
      <c r="AI39" s="21" t="s">
        <v>476</v>
      </c>
      <c r="AJ39" s="22" t="s">
        <v>477</v>
      </c>
      <c r="AK39" s="22" t="s">
        <v>477</v>
      </c>
      <c r="AL39" s="21" t="b">
        <v>0</v>
      </c>
      <c r="AM39" s="26" t="e">
        <v>#VALUE!</v>
      </c>
      <c r="AN39" s="26" t="e">
        <v>#VALUE!</v>
      </c>
      <c r="AO39" s="26" t="e">
        <v>#VALUE!</v>
      </c>
      <c r="AP39" s="26" t="e">
        <v>#VALUE!</v>
      </c>
      <c r="AQ39" s="21" t="s">
        <v>477</v>
      </c>
      <c r="AR39" s="22" t="s">
        <v>477</v>
      </c>
      <c r="AS39" s="22"/>
      <c r="AT39" s="21" t="s">
        <v>476</v>
      </c>
      <c r="AU39" s="22" t="s">
        <v>477</v>
      </c>
      <c r="AV39" s="22" t="s">
        <v>477</v>
      </c>
      <c r="AW39" s="21" t="b">
        <v>0</v>
      </c>
      <c r="AX39" s="26" t="e">
        <v>#DIV/0!</v>
      </c>
      <c r="AY39" s="26" t="e">
        <v>#DIV/0!</v>
      </c>
      <c r="AZ39" s="26" t="e">
        <v>#DIV/0!</v>
      </c>
      <c r="BA39" s="26" t="e">
        <v>#DIV/0!</v>
      </c>
      <c r="BB39" s="21" t="s">
        <v>477</v>
      </c>
      <c r="BC39" s="22" t="s">
        <v>477</v>
      </c>
    </row>
    <row r="40" spans="1:55" ht="14.25" customHeight="1">
      <c r="A40" s="19" t="s">
        <v>374</v>
      </c>
      <c r="B40" s="20" t="s">
        <v>13</v>
      </c>
      <c r="C40" s="20" t="s">
        <v>14</v>
      </c>
      <c r="D40" s="20" t="s">
        <v>83</v>
      </c>
      <c r="E40" s="20"/>
      <c r="F40" s="20" t="s">
        <v>111</v>
      </c>
      <c r="G40" s="21">
        <v>0.9</v>
      </c>
      <c r="H40" s="22">
        <v>0.05</v>
      </c>
      <c r="I40" s="22">
        <v>0.05</v>
      </c>
      <c r="J40" s="22"/>
      <c r="K40" s="23">
        <v>1</v>
      </c>
      <c r="L40" s="21">
        <v>0.9</v>
      </c>
      <c r="M40" s="22">
        <v>0.1</v>
      </c>
      <c r="N40" s="22">
        <v>0.1</v>
      </c>
      <c r="O40" s="22"/>
      <c r="P40" s="23">
        <v>1.1000000000000001</v>
      </c>
      <c r="Q40" s="19" t="s">
        <v>375</v>
      </c>
      <c r="R40" s="19" t="s">
        <v>666</v>
      </c>
      <c r="S40" s="20" t="s">
        <v>658</v>
      </c>
      <c r="T40" s="64"/>
      <c r="U40" s="21">
        <v>2</v>
      </c>
      <c r="V40" s="22">
        <v>2</v>
      </c>
      <c r="W40" s="78"/>
      <c r="X40" s="25" t="s">
        <v>14</v>
      </c>
      <c r="Y40" s="22" t="s">
        <v>474</v>
      </c>
      <c r="Z40" s="22" t="s">
        <v>475</v>
      </c>
      <c r="AA40" s="21" t="b">
        <v>0</v>
      </c>
      <c r="AB40" s="26">
        <v>2.5000000000000001E-2</v>
      </c>
      <c r="AC40" s="26">
        <v>0.05</v>
      </c>
      <c r="AD40" s="26">
        <v>16.264934319999998</v>
      </c>
      <c r="AE40" s="26">
        <v>35.705533920000008</v>
      </c>
      <c r="AF40" s="25">
        <v>-3.1756652800000111</v>
      </c>
      <c r="AG40" s="23">
        <v>0.19440599600000008</v>
      </c>
      <c r="AH40" s="22"/>
      <c r="AI40" s="25" t="s">
        <v>83</v>
      </c>
      <c r="AJ40" s="22" t="s">
        <v>474</v>
      </c>
      <c r="AK40" s="22" t="s">
        <v>506</v>
      </c>
      <c r="AL40" s="21" t="b">
        <v>0</v>
      </c>
      <c r="AM40" s="26">
        <v>2.5000000000000001E-2</v>
      </c>
      <c r="AN40" s="26">
        <v>0.05</v>
      </c>
      <c r="AO40" s="26">
        <v>16.264934319999998</v>
      </c>
      <c r="AP40" s="26">
        <v>35.705533920000008</v>
      </c>
      <c r="AQ40" s="25">
        <v>-3.1756652800000111</v>
      </c>
      <c r="AR40" s="23">
        <v>0.19440599600000008</v>
      </c>
      <c r="AS40" s="22"/>
      <c r="AT40" s="21" t="s">
        <v>476</v>
      </c>
      <c r="AU40" s="22" t="s">
        <v>477</v>
      </c>
      <c r="AV40" s="22" t="s">
        <v>477</v>
      </c>
      <c r="AW40" s="21" t="b">
        <v>0</v>
      </c>
      <c r="AX40" s="26" t="e">
        <v>#DIV/0!</v>
      </c>
      <c r="AY40" s="26" t="e">
        <v>#DIV/0!</v>
      </c>
      <c r="AZ40" s="26" t="e">
        <v>#DIV/0!</v>
      </c>
      <c r="BA40" s="26" t="e">
        <v>#DIV/0!</v>
      </c>
      <c r="BB40" s="21" t="s">
        <v>477</v>
      </c>
      <c r="BC40" s="22" t="s">
        <v>477</v>
      </c>
    </row>
    <row r="41" spans="1:55" ht="14.25" customHeight="1">
      <c r="A41" s="19" t="s">
        <v>376</v>
      </c>
      <c r="B41" s="20" t="s">
        <v>13</v>
      </c>
      <c r="C41" s="20" t="s">
        <v>37</v>
      </c>
      <c r="D41" s="20" t="s">
        <v>20</v>
      </c>
      <c r="E41" s="20" t="s">
        <v>197</v>
      </c>
      <c r="F41" s="20" t="s">
        <v>21</v>
      </c>
      <c r="G41" s="21">
        <v>0.85</v>
      </c>
      <c r="H41" s="22">
        <v>0.1</v>
      </c>
      <c r="I41" s="22">
        <v>0.05</v>
      </c>
      <c r="J41" s="22"/>
      <c r="K41" s="23">
        <v>1</v>
      </c>
      <c r="L41" s="21">
        <v>0.95</v>
      </c>
      <c r="M41" s="22">
        <v>0.1</v>
      </c>
      <c r="N41" s="22">
        <v>0.05</v>
      </c>
      <c r="O41" s="22"/>
      <c r="P41" s="23">
        <v>1.1000000000000001</v>
      </c>
      <c r="Q41" s="19" t="s">
        <v>377</v>
      </c>
      <c r="R41" s="19" t="s">
        <v>645</v>
      </c>
      <c r="S41" s="17" t="s">
        <v>23</v>
      </c>
      <c r="T41" s="64"/>
      <c r="U41" s="21">
        <v>4</v>
      </c>
      <c r="V41" s="22" t="s">
        <v>24</v>
      </c>
      <c r="W41" s="78" t="s">
        <v>24</v>
      </c>
      <c r="X41" s="25" t="s">
        <v>37</v>
      </c>
      <c r="Y41" s="22" t="s">
        <v>480</v>
      </c>
      <c r="Z41" s="22" t="s">
        <v>475</v>
      </c>
      <c r="AA41" s="21" t="b">
        <v>0</v>
      </c>
      <c r="AB41" s="26">
        <v>2.5000000000000001E-2</v>
      </c>
      <c r="AC41" s="26">
        <v>2.5000000000000001E-2</v>
      </c>
      <c r="AD41" s="26">
        <v>32.300697931128923</v>
      </c>
      <c r="AE41" s="26">
        <v>32.300697931128923</v>
      </c>
      <c r="AF41" s="25">
        <v>32.300697931128923</v>
      </c>
      <c r="AG41" s="23">
        <v>0</v>
      </c>
      <c r="AH41" s="22"/>
      <c r="AI41" s="21" t="s">
        <v>476</v>
      </c>
      <c r="AJ41" s="22" t="s">
        <v>477</v>
      </c>
      <c r="AK41" s="22" t="s">
        <v>477</v>
      </c>
      <c r="AL41" s="21" t="b">
        <v>0</v>
      </c>
      <c r="AM41" s="26" t="e">
        <v>#VALUE!</v>
      </c>
      <c r="AN41" s="26" t="e">
        <v>#VALUE!</v>
      </c>
      <c r="AO41" s="26" t="e">
        <v>#VALUE!</v>
      </c>
      <c r="AP41" s="26" t="e">
        <v>#VALUE!</v>
      </c>
      <c r="AQ41" s="21" t="s">
        <v>477</v>
      </c>
      <c r="AR41" s="22" t="s">
        <v>477</v>
      </c>
      <c r="AS41" s="22"/>
      <c r="AT41" s="21" t="s">
        <v>476</v>
      </c>
      <c r="AU41" s="22" t="s">
        <v>477</v>
      </c>
      <c r="AV41" s="22" t="s">
        <v>477</v>
      </c>
      <c r="AW41" s="21" t="b">
        <v>0</v>
      </c>
      <c r="AX41" s="26" t="e">
        <v>#VALUE!</v>
      </c>
      <c r="AY41" s="26" t="e">
        <v>#VALUE!</v>
      </c>
      <c r="AZ41" s="26" t="e">
        <v>#VALUE!</v>
      </c>
      <c r="BA41" s="26" t="e">
        <v>#VALUE!</v>
      </c>
      <c r="BB41" s="21" t="s">
        <v>477</v>
      </c>
      <c r="BC41" s="22" t="s">
        <v>477</v>
      </c>
    </row>
    <row r="42" spans="1:55" ht="14.25" customHeight="1">
      <c r="A42" s="28" t="s">
        <v>378</v>
      </c>
      <c r="B42" s="29" t="s">
        <v>32</v>
      </c>
      <c r="C42" s="29" t="s">
        <v>46</v>
      </c>
      <c r="D42" s="29" t="s">
        <v>18</v>
      </c>
      <c r="E42" s="29" t="s">
        <v>27</v>
      </c>
      <c r="F42" s="29" t="s">
        <v>15</v>
      </c>
      <c r="G42" s="30">
        <v>0.875</v>
      </c>
      <c r="H42" s="31">
        <v>0.05</v>
      </c>
      <c r="I42" s="31">
        <v>0.05</v>
      </c>
      <c r="J42" s="31">
        <v>2.5000000000000001E-2</v>
      </c>
      <c r="K42" s="32">
        <v>1</v>
      </c>
      <c r="L42" s="30">
        <v>0.95</v>
      </c>
      <c r="M42" s="31">
        <v>0.1</v>
      </c>
      <c r="N42" s="31">
        <v>0.1</v>
      </c>
      <c r="O42" s="31">
        <v>0.05</v>
      </c>
      <c r="P42" s="32">
        <v>1.2000000000000002</v>
      </c>
      <c r="Q42" s="28" t="s">
        <v>379</v>
      </c>
      <c r="R42" s="19" t="s">
        <v>667</v>
      </c>
      <c r="S42" s="20" t="s">
        <v>640</v>
      </c>
      <c r="T42" s="66"/>
      <c r="U42" s="30">
        <v>1</v>
      </c>
      <c r="V42" s="31">
        <v>2</v>
      </c>
      <c r="W42" s="80" t="s">
        <v>24</v>
      </c>
      <c r="X42" s="25" t="s">
        <v>46</v>
      </c>
      <c r="Y42" s="22" t="s">
        <v>480</v>
      </c>
      <c r="Z42" s="22" t="s">
        <v>475</v>
      </c>
      <c r="AA42" s="21" t="b">
        <v>0</v>
      </c>
      <c r="AB42" s="26">
        <v>0.05</v>
      </c>
      <c r="AC42" s="26">
        <v>0.1</v>
      </c>
      <c r="AD42" s="26">
        <v>8.3645380800000009</v>
      </c>
      <c r="AE42" s="26">
        <v>16.641322800000001</v>
      </c>
      <c r="AF42" s="25">
        <v>8.7753360000000669E-2</v>
      </c>
      <c r="AG42" s="23">
        <v>8.2767847200000008E-2</v>
      </c>
      <c r="AH42" s="22"/>
      <c r="AI42" s="25" t="s">
        <v>18</v>
      </c>
      <c r="AJ42" s="22" t="s">
        <v>480</v>
      </c>
      <c r="AK42" s="22" t="s">
        <v>475</v>
      </c>
      <c r="AL42" s="21" t="b">
        <v>0</v>
      </c>
      <c r="AM42" s="26">
        <v>2.5000000000000001E-2</v>
      </c>
      <c r="AN42" s="26">
        <v>0.05</v>
      </c>
      <c r="AO42" s="26">
        <v>13.668871119999999</v>
      </c>
      <c r="AP42" s="26">
        <v>25.204885448000002</v>
      </c>
      <c r="AQ42" s="25">
        <v>2.1328567919999948</v>
      </c>
      <c r="AR42" s="23">
        <v>0.11536014328000004</v>
      </c>
      <c r="AS42" s="22"/>
      <c r="AT42" s="21" t="s">
        <v>476</v>
      </c>
      <c r="AU42" s="22" t="s">
        <v>477</v>
      </c>
      <c r="AV42" s="22" t="s">
        <v>477</v>
      </c>
      <c r="AW42" s="21" t="b">
        <v>0</v>
      </c>
      <c r="AX42" s="26" t="e">
        <v>#VALUE!</v>
      </c>
      <c r="AY42" s="26" t="e">
        <v>#VALUE!</v>
      </c>
      <c r="AZ42" s="26" t="e">
        <v>#VALUE!</v>
      </c>
      <c r="BA42" s="26" t="e">
        <v>#VALUE!</v>
      </c>
      <c r="BB42" s="21" t="s">
        <v>477</v>
      </c>
      <c r="BC42" s="22" t="s">
        <v>477</v>
      </c>
    </row>
    <row r="43" spans="1:55" ht="14.25" customHeight="1">
      <c r="A43" s="94" t="s">
        <v>109</v>
      </c>
      <c r="B43" s="95" t="s">
        <v>1</v>
      </c>
      <c r="C43" s="95" t="s">
        <v>2</v>
      </c>
      <c r="D43" s="95" t="s">
        <v>3</v>
      </c>
      <c r="E43" s="95" t="s">
        <v>4</v>
      </c>
      <c r="F43" s="95" t="s">
        <v>5</v>
      </c>
      <c r="G43" s="88" t="s">
        <v>6</v>
      </c>
      <c r="H43" s="86" t="s">
        <v>7</v>
      </c>
      <c r="I43" s="86" t="s">
        <v>3</v>
      </c>
      <c r="J43" s="86" t="s">
        <v>4</v>
      </c>
      <c r="K43" s="86" t="s">
        <v>8</v>
      </c>
      <c r="L43" s="88" t="s">
        <v>6</v>
      </c>
      <c r="M43" s="86" t="s">
        <v>7</v>
      </c>
      <c r="N43" s="86" t="s">
        <v>3</v>
      </c>
      <c r="O43" s="86" t="s">
        <v>4</v>
      </c>
      <c r="P43" s="86" t="s">
        <v>8</v>
      </c>
      <c r="Q43" s="6" t="s">
        <v>468</v>
      </c>
      <c r="R43" s="130" t="s">
        <v>469</v>
      </c>
      <c r="S43" s="130" t="s">
        <v>470</v>
      </c>
      <c r="T43" s="130" t="s">
        <v>471</v>
      </c>
      <c r="U43" s="88"/>
      <c r="V43" s="86"/>
      <c r="W43" s="96"/>
      <c r="X43" s="3"/>
      <c r="Y43" s="4"/>
      <c r="Z43" s="4"/>
      <c r="AA43" s="3"/>
      <c r="AB43" s="40"/>
      <c r="AC43" s="40"/>
      <c r="AD43" s="40"/>
      <c r="AE43" s="40"/>
      <c r="AF43" s="3"/>
      <c r="AG43" s="4"/>
      <c r="AH43" s="4"/>
      <c r="AI43" s="3"/>
      <c r="AJ43" s="4"/>
      <c r="AK43" s="4"/>
      <c r="AL43" s="3"/>
      <c r="AM43" s="41"/>
      <c r="AN43" s="41"/>
      <c r="AO43" s="40"/>
      <c r="AP43" s="40"/>
      <c r="AQ43" s="3"/>
      <c r="AR43" s="4"/>
      <c r="AS43" s="4"/>
      <c r="AT43" s="3"/>
      <c r="AU43" s="4"/>
      <c r="AV43" s="4"/>
      <c r="AW43" s="3"/>
      <c r="AX43" s="40"/>
      <c r="AY43" s="40"/>
      <c r="AZ43" s="40"/>
      <c r="BA43" s="40"/>
      <c r="BB43" s="3" t="s">
        <v>477</v>
      </c>
      <c r="BC43" s="4" t="s">
        <v>477</v>
      </c>
    </row>
    <row r="44" spans="1:55" ht="14.25" customHeight="1">
      <c r="A44" s="11" t="s">
        <v>380</v>
      </c>
      <c r="B44" s="12" t="s">
        <v>13</v>
      </c>
      <c r="C44" s="12" t="s">
        <v>63</v>
      </c>
      <c r="D44" s="12"/>
      <c r="E44" s="12"/>
      <c r="F44" s="12" t="s">
        <v>15</v>
      </c>
      <c r="G44" s="13">
        <v>0.92500000000000004</v>
      </c>
      <c r="H44" s="14">
        <v>7.4999999999999997E-2</v>
      </c>
      <c r="I44" s="14"/>
      <c r="J44" s="14"/>
      <c r="K44" s="15">
        <v>1</v>
      </c>
      <c r="L44" s="13">
        <v>1</v>
      </c>
      <c r="M44" s="14">
        <v>0.1</v>
      </c>
      <c r="N44" s="14"/>
      <c r="O44" s="14"/>
      <c r="P44" s="15">
        <v>1.1000000000000001</v>
      </c>
      <c r="Q44" s="11" t="s">
        <v>381</v>
      </c>
      <c r="R44" s="19" t="s">
        <v>668</v>
      </c>
      <c r="S44" s="20" t="s">
        <v>473</v>
      </c>
      <c r="T44" s="60"/>
      <c r="U44" s="13">
        <v>1</v>
      </c>
      <c r="V44" s="14"/>
      <c r="W44" s="77"/>
      <c r="X44" s="21" t="s">
        <v>463</v>
      </c>
      <c r="Y44" s="22" t="s">
        <v>474</v>
      </c>
      <c r="Z44" s="22" t="s">
        <v>475</v>
      </c>
      <c r="AA44" s="21" t="s">
        <v>481</v>
      </c>
      <c r="AB44" s="26">
        <v>7.4999999999999997E-2</v>
      </c>
      <c r="AC44" s="26">
        <v>0.1</v>
      </c>
      <c r="AD44" s="26">
        <v>11.995605340877152</v>
      </c>
      <c r="AE44" s="26">
        <v>15.928857596024661</v>
      </c>
      <c r="AF44" s="25">
        <v>8.0623530857296419</v>
      </c>
      <c r="AG44" s="23">
        <v>3.9332522551475096E-2</v>
      </c>
      <c r="AH44" s="22"/>
      <c r="AI44" s="21" t="s">
        <v>476</v>
      </c>
      <c r="AJ44" s="22" t="s">
        <v>477</v>
      </c>
      <c r="AK44" s="22" t="s">
        <v>477</v>
      </c>
      <c r="AL44" s="21" t="b">
        <v>0</v>
      </c>
      <c r="AM44" s="26" t="e">
        <v>#DIV/0!</v>
      </c>
      <c r="AN44" s="26" t="e">
        <v>#DIV/0!</v>
      </c>
      <c r="AO44" s="26" t="e">
        <v>#DIV/0!</v>
      </c>
      <c r="AP44" s="26" t="e">
        <v>#DIV/0!</v>
      </c>
      <c r="AQ44" s="21" t="s">
        <v>477</v>
      </c>
      <c r="AR44" s="22" t="s">
        <v>477</v>
      </c>
      <c r="AS44" s="22"/>
      <c r="AT44" s="21" t="s">
        <v>476</v>
      </c>
      <c r="AU44" s="22" t="s">
        <v>477</v>
      </c>
      <c r="AV44" s="22" t="s">
        <v>477</v>
      </c>
      <c r="AW44" s="21" t="b">
        <v>0</v>
      </c>
      <c r="AX44" s="26" t="e">
        <v>#DIV/0!</v>
      </c>
      <c r="AY44" s="26" t="e">
        <v>#DIV/0!</v>
      </c>
      <c r="AZ44" s="26" t="e">
        <v>#DIV/0!</v>
      </c>
      <c r="BA44" s="26" t="e">
        <v>#DIV/0!</v>
      </c>
      <c r="BB44" s="21" t="s">
        <v>477</v>
      </c>
      <c r="BC44" s="22" t="s">
        <v>477</v>
      </c>
    </row>
    <row r="45" spans="1:55" ht="14.25" customHeight="1">
      <c r="A45" s="19" t="s">
        <v>382</v>
      </c>
      <c r="B45" s="20" t="s">
        <v>13</v>
      </c>
      <c r="C45" s="20" t="s">
        <v>18</v>
      </c>
      <c r="D45" s="20" t="s">
        <v>26</v>
      </c>
      <c r="E45" s="20" t="s">
        <v>20</v>
      </c>
      <c r="F45" s="20" t="s">
        <v>34</v>
      </c>
      <c r="G45" s="21">
        <v>0.9</v>
      </c>
      <c r="H45" s="22">
        <v>0.05</v>
      </c>
      <c r="I45" s="22">
        <v>0.05</v>
      </c>
      <c r="J45" s="22"/>
      <c r="K45" s="23">
        <v>1</v>
      </c>
      <c r="L45" s="21">
        <v>0.95</v>
      </c>
      <c r="M45" s="22">
        <v>0.1</v>
      </c>
      <c r="N45" s="22">
        <v>0.05</v>
      </c>
      <c r="O45" s="22"/>
      <c r="P45" s="23">
        <v>1.1000000000000001</v>
      </c>
      <c r="Q45" s="19" t="s">
        <v>383</v>
      </c>
      <c r="R45" s="19" t="s">
        <v>656</v>
      </c>
      <c r="S45" s="39" t="s">
        <v>158</v>
      </c>
      <c r="T45" s="92" t="s">
        <v>23</v>
      </c>
      <c r="U45" s="21">
        <v>1</v>
      </c>
      <c r="V45" s="22" t="s">
        <v>24</v>
      </c>
      <c r="W45" s="78" t="s">
        <v>24</v>
      </c>
      <c r="X45" s="25" t="s">
        <v>18</v>
      </c>
      <c r="Y45" s="22" t="s">
        <v>480</v>
      </c>
      <c r="Z45" s="22" t="s">
        <v>475</v>
      </c>
      <c r="AA45" s="21" t="b">
        <v>0</v>
      </c>
      <c r="AB45" s="26">
        <v>0.05</v>
      </c>
      <c r="AC45" s="26">
        <v>0.1</v>
      </c>
      <c r="AD45" s="26">
        <v>25.204885448000002</v>
      </c>
      <c r="AE45" s="26">
        <v>43.295828855999993</v>
      </c>
      <c r="AF45" s="25">
        <v>7.113942040000012</v>
      </c>
      <c r="AG45" s="23">
        <v>0.1809094340799999</v>
      </c>
      <c r="AH45" s="22"/>
      <c r="AI45" s="21" t="s">
        <v>476</v>
      </c>
      <c r="AJ45" s="22" t="s">
        <v>477</v>
      </c>
      <c r="AK45" s="22" t="s">
        <v>477</v>
      </c>
      <c r="AL45" s="21" t="b">
        <v>0</v>
      </c>
      <c r="AM45" s="26" t="e">
        <v>#VALUE!</v>
      </c>
      <c r="AN45" s="26" t="e">
        <v>#VALUE!</v>
      </c>
      <c r="AO45" s="26" t="e">
        <v>#VALUE!</v>
      </c>
      <c r="AP45" s="26" t="e">
        <v>#VALUE!</v>
      </c>
      <c r="AQ45" s="21" t="s">
        <v>477</v>
      </c>
      <c r="AR45" s="22" t="s">
        <v>477</v>
      </c>
      <c r="AS45" s="22"/>
      <c r="AT45" s="21" t="s">
        <v>476</v>
      </c>
      <c r="AU45" s="22" t="s">
        <v>477</v>
      </c>
      <c r="AV45" s="22" t="s">
        <v>477</v>
      </c>
      <c r="AW45" s="21" t="b">
        <v>0</v>
      </c>
      <c r="AX45" s="26" t="e">
        <v>#VALUE!</v>
      </c>
      <c r="AY45" s="26" t="e">
        <v>#VALUE!</v>
      </c>
      <c r="AZ45" s="26" t="e">
        <v>#VALUE!</v>
      </c>
      <c r="BA45" s="26" t="e">
        <v>#VALUE!</v>
      </c>
      <c r="BB45" s="21" t="s">
        <v>477</v>
      </c>
      <c r="BC45" s="22" t="s">
        <v>477</v>
      </c>
    </row>
    <row r="46" spans="1:55" ht="14.25" customHeight="1">
      <c r="A46" s="19" t="s">
        <v>384</v>
      </c>
      <c r="B46" s="20" t="s">
        <v>13</v>
      </c>
      <c r="C46" s="20" t="s">
        <v>14</v>
      </c>
      <c r="D46" s="20" t="s">
        <v>197</v>
      </c>
      <c r="E46" s="20"/>
      <c r="F46" s="20" t="s">
        <v>111</v>
      </c>
      <c r="G46" s="21">
        <v>0.9</v>
      </c>
      <c r="H46" s="22">
        <v>0.05</v>
      </c>
      <c r="I46" s="22">
        <v>0.05</v>
      </c>
      <c r="J46" s="22"/>
      <c r="K46" s="23">
        <v>1</v>
      </c>
      <c r="L46" s="21">
        <v>0.95</v>
      </c>
      <c r="M46" s="22">
        <v>0.1</v>
      </c>
      <c r="N46" s="22">
        <v>0.05</v>
      </c>
      <c r="O46" s="22"/>
      <c r="P46" s="23">
        <v>1.1000000000000001</v>
      </c>
      <c r="Q46" s="19" t="s">
        <v>385</v>
      </c>
      <c r="R46" s="19" t="s">
        <v>669</v>
      </c>
      <c r="S46" s="39" t="s">
        <v>197</v>
      </c>
      <c r="T46" s="64"/>
      <c r="U46" s="21">
        <v>1</v>
      </c>
      <c r="V46" s="22" t="s">
        <v>24</v>
      </c>
      <c r="W46" s="78"/>
      <c r="X46" s="25" t="s">
        <v>14</v>
      </c>
      <c r="Y46" s="22" t="s">
        <v>474</v>
      </c>
      <c r="Z46" s="22" t="s">
        <v>475</v>
      </c>
      <c r="AA46" s="21" t="b">
        <v>0</v>
      </c>
      <c r="AB46" s="26">
        <v>0.05</v>
      </c>
      <c r="AC46" s="26">
        <v>0.1</v>
      </c>
      <c r="AD46" s="26">
        <v>35.705533920000008</v>
      </c>
      <c r="AE46" s="26">
        <v>87.225914880000019</v>
      </c>
      <c r="AF46" s="25">
        <v>-15.814847040000004</v>
      </c>
      <c r="AG46" s="23">
        <v>0.51520380960000012</v>
      </c>
      <c r="AH46" s="22"/>
      <c r="AI46" s="21" t="s">
        <v>476</v>
      </c>
      <c r="AJ46" s="22" t="s">
        <v>477</v>
      </c>
      <c r="AK46" s="22" t="s">
        <v>477</v>
      </c>
      <c r="AL46" s="21" t="b">
        <v>0</v>
      </c>
      <c r="AM46" s="26" t="e">
        <v>#VALUE!</v>
      </c>
      <c r="AN46" s="26" t="e">
        <v>#VALUE!</v>
      </c>
      <c r="AO46" s="26" t="e">
        <v>#VALUE!</v>
      </c>
      <c r="AP46" s="26" t="e">
        <v>#VALUE!</v>
      </c>
      <c r="AQ46" s="21" t="s">
        <v>477</v>
      </c>
      <c r="AR46" s="22" t="s">
        <v>477</v>
      </c>
      <c r="AS46" s="22"/>
      <c r="AT46" s="21" t="s">
        <v>476</v>
      </c>
      <c r="AU46" s="22" t="s">
        <v>477</v>
      </c>
      <c r="AV46" s="22" t="s">
        <v>477</v>
      </c>
      <c r="AW46" s="21" t="b">
        <v>0</v>
      </c>
      <c r="AX46" s="26" t="e">
        <v>#DIV/0!</v>
      </c>
      <c r="AY46" s="26" t="e">
        <v>#DIV/0!</v>
      </c>
      <c r="AZ46" s="26" t="e">
        <v>#DIV/0!</v>
      </c>
      <c r="BA46" s="26" t="e">
        <v>#DIV/0!</v>
      </c>
      <c r="BB46" s="21" t="s">
        <v>477</v>
      </c>
      <c r="BC46" s="22" t="s">
        <v>477</v>
      </c>
    </row>
    <row r="47" spans="1:55" ht="14.25" customHeight="1">
      <c r="A47" s="28" t="s">
        <v>386</v>
      </c>
      <c r="B47" s="29" t="s">
        <v>32</v>
      </c>
      <c r="C47" s="29" t="s">
        <v>33</v>
      </c>
      <c r="D47" s="29" t="s">
        <v>26</v>
      </c>
      <c r="E47" s="29"/>
      <c r="F47" s="29" t="s">
        <v>21</v>
      </c>
      <c r="G47" s="30">
        <v>0.92500000000000004</v>
      </c>
      <c r="H47" s="31">
        <v>0.05</v>
      </c>
      <c r="I47" s="31">
        <v>2.5000000000000001E-2</v>
      </c>
      <c r="J47" s="31"/>
      <c r="K47" s="32">
        <v>1</v>
      </c>
      <c r="L47" s="30">
        <v>1</v>
      </c>
      <c r="M47" s="31">
        <v>0.1</v>
      </c>
      <c r="N47" s="31">
        <v>0.1</v>
      </c>
      <c r="O47" s="31"/>
      <c r="P47" s="32">
        <v>1.2000000000000002</v>
      </c>
      <c r="Q47" s="28" t="s">
        <v>387</v>
      </c>
      <c r="R47" s="19" t="s">
        <v>636</v>
      </c>
      <c r="S47" s="79" t="s">
        <v>388</v>
      </c>
      <c r="T47" s="66"/>
      <c r="U47" s="30">
        <v>2</v>
      </c>
      <c r="V47" s="31" t="s">
        <v>24</v>
      </c>
      <c r="W47" s="80"/>
      <c r="X47" s="25" t="s">
        <v>33</v>
      </c>
      <c r="Y47" s="22" t="s">
        <v>474</v>
      </c>
      <c r="Z47" s="22" t="s">
        <v>475</v>
      </c>
      <c r="AA47" s="21" t="b">
        <v>0</v>
      </c>
      <c r="AB47" s="26">
        <v>2.5000000000000001E-2</v>
      </c>
      <c r="AC47" s="26">
        <v>0.05</v>
      </c>
      <c r="AD47" s="26">
        <v>4.2084106399999932</v>
      </c>
      <c r="AE47" s="26">
        <v>8.4311152800000073</v>
      </c>
      <c r="AF47" s="25">
        <v>-1.4294000000020901E-2</v>
      </c>
      <c r="AG47" s="23">
        <v>4.2227046400000141E-2</v>
      </c>
      <c r="AH47" s="22"/>
      <c r="AI47" s="21" t="s">
        <v>476</v>
      </c>
      <c r="AJ47" s="22" t="s">
        <v>477</v>
      </c>
      <c r="AK47" s="22" t="s">
        <v>477</v>
      </c>
      <c r="AL47" s="21" t="b">
        <v>0</v>
      </c>
      <c r="AM47" s="26" t="e">
        <v>#VALUE!</v>
      </c>
      <c r="AN47" s="26" t="e">
        <v>#VALUE!</v>
      </c>
      <c r="AO47" s="26" t="e">
        <v>#VALUE!</v>
      </c>
      <c r="AP47" s="26" t="e">
        <v>#VALUE!</v>
      </c>
      <c r="AQ47" s="21" t="s">
        <v>477</v>
      </c>
      <c r="AR47" s="22" t="s">
        <v>477</v>
      </c>
      <c r="AS47" s="22"/>
      <c r="AT47" s="21" t="s">
        <v>476</v>
      </c>
      <c r="AU47" s="22" t="s">
        <v>477</v>
      </c>
      <c r="AV47" s="22" t="s">
        <v>477</v>
      </c>
      <c r="AW47" s="21" t="b">
        <v>0</v>
      </c>
      <c r="AX47" s="26" t="e">
        <v>#DIV/0!</v>
      </c>
      <c r="AY47" s="26" t="e">
        <v>#DIV/0!</v>
      </c>
      <c r="AZ47" s="26" t="e">
        <v>#DIV/0!</v>
      </c>
      <c r="BA47" s="26" t="e">
        <v>#DIV/0!</v>
      </c>
      <c r="BB47" s="21" t="s">
        <v>477</v>
      </c>
      <c r="BC47" s="22" t="s">
        <v>477</v>
      </c>
    </row>
    <row r="48" spans="1:55" ht="14.25" customHeight="1">
      <c r="A48" s="19" t="s">
        <v>389</v>
      </c>
      <c r="B48" s="20" t="s">
        <v>13</v>
      </c>
      <c r="C48" s="20" t="s">
        <v>93</v>
      </c>
      <c r="D48" s="20"/>
      <c r="E48" s="20"/>
      <c r="F48" s="20" t="s">
        <v>15</v>
      </c>
      <c r="G48" s="21">
        <v>0.92500000000000004</v>
      </c>
      <c r="H48" s="22">
        <v>7.4999999999999997E-2</v>
      </c>
      <c r="I48" s="22"/>
      <c r="J48" s="22"/>
      <c r="K48" s="23">
        <v>1</v>
      </c>
      <c r="L48" s="21">
        <v>1</v>
      </c>
      <c r="M48" s="22">
        <v>0.1</v>
      </c>
      <c r="N48" s="22"/>
      <c r="O48" s="22"/>
      <c r="P48" s="23">
        <v>1.1000000000000001</v>
      </c>
      <c r="Q48" s="19" t="s">
        <v>381</v>
      </c>
      <c r="R48" s="11" t="s">
        <v>670</v>
      </c>
      <c r="S48" s="20" t="s">
        <v>473</v>
      </c>
      <c r="T48" s="64"/>
      <c r="U48" s="21">
        <v>2</v>
      </c>
      <c r="V48" s="22"/>
      <c r="W48" s="78"/>
      <c r="X48" s="13" t="s">
        <v>462</v>
      </c>
      <c r="Y48" s="14" t="s">
        <v>480</v>
      </c>
      <c r="Z48" s="14" t="s">
        <v>475</v>
      </c>
      <c r="AA48" s="13" t="s">
        <v>515</v>
      </c>
      <c r="AB48" s="26">
        <v>3.7499999999999999E-2</v>
      </c>
      <c r="AC48" s="26">
        <v>0.05</v>
      </c>
      <c r="AD48" s="26">
        <v>13.283772779547704</v>
      </c>
      <c r="AE48" s="26">
        <v>17.342258743364422</v>
      </c>
      <c r="AF48" s="18">
        <v>9.2252868157309855</v>
      </c>
      <c r="AG48" s="15">
        <v>4.058485963816718E-2</v>
      </c>
      <c r="AH48" s="14"/>
      <c r="AI48" s="13" t="s">
        <v>476</v>
      </c>
      <c r="AJ48" s="14" t="s">
        <v>477</v>
      </c>
      <c r="AK48" s="14" t="s">
        <v>477</v>
      </c>
      <c r="AL48" s="13" t="b">
        <v>0</v>
      </c>
      <c r="AM48" s="26" t="e">
        <v>#DIV/0!</v>
      </c>
      <c r="AN48" s="26" t="e">
        <v>#DIV/0!</v>
      </c>
      <c r="AO48" s="26" t="e">
        <v>#DIV/0!</v>
      </c>
      <c r="AP48" s="26" t="e">
        <v>#DIV/0!</v>
      </c>
      <c r="AQ48" s="13" t="s">
        <v>477</v>
      </c>
      <c r="AR48" s="14" t="s">
        <v>477</v>
      </c>
      <c r="AS48" s="14"/>
      <c r="AT48" s="13" t="s">
        <v>476</v>
      </c>
      <c r="AU48" s="14" t="s">
        <v>477</v>
      </c>
      <c r="AV48" s="14" t="s">
        <v>477</v>
      </c>
      <c r="AW48" s="13" t="b">
        <v>0</v>
      </c>
      <c r="AX48" s="26" t="e">
        <v>#DIV/0!</v>
      </c>
      <c r="AY48" s="26" t="e">
        <v>#DIV/0!</v>
      </c>
      <c r="AZ48" s="26" t="e">
        <v>#DIV/0!</v>
      </c>
      <c r="BA48" s="26" t="e">
        <v>#DIV/0!</v>
      </c>
      <c r="BB48" s="13" t="s">
        <v>477</v>
      </c>
      <c r="BC48" s="14" t="s">
        <v>477</v>
      </c>
    </row>
    <row r="49" spans="1:55" ht="14.25" customHeight="1">
      <c r="A49" s="19" t="s">
        <v>390</v>
      </c>
      <c r="B49" s="20" t="s">
        <v>13</v>
      </c>
      <c r="C49" s="20" t="s">
        <v>33</v>
      </c>
      <c r="D49" s="20" t="s">
        <v>26</v>
      </c>
      <c r="E49" s="20"/>
      <c r="F49" s="20" t="s">
        <v>34</v>
      </c>
      <c r="G49" s="21">
        <v>0.9</v>
      </c>
      <c r="H49" s="22">
        <v>0.05</v>
      </c>
      <c r="I49" s="22">
        <v>0.05</v>
      </c>
      <c r="J49" s="22"/>
      <c r="K49" s="23">
        <v>1</v>
      </c>
      <c r="L49" s="21">
        <v>0.95</v>
      </c>
      <c r="M49" s="22">
        <v>7.4999999999999997E-2</v>
      </c>
      <c r="N49" s="22">
        <v>7.4999999999999997E-2</v>
      </c>
      <c r="O49" s="22"/>
      <c r="P49" s="23">
        <v>1.0999999999999999</v>
      </c>
      <c r="Q49" s="19" t="s">
        <v>383</v>
      </c>
      <c r="R49" s="19" t="s">
        <v>671</v>
      </c>
      <c r="S49" s="39" t="s">
        <v>391</v>
      </c>
      <c r="T49" s="64"/>
      <c r="U49" s="21">
        <v>1</v>
      </c>
      <c r="V49" s="22" t="s">
        <v>24</v>
      </c>
      <c r="W49" s="78"/>
      <c r="X49" s="25" t="s">
        <v>33</v>
      </c>
      <c r="Y49" s="22" t="s">
        <v>474</v>
      </c>
      <c r="Z49" s="22" t="s">
        <v>475</v>
      </c>
      <c r="AA49" s="21" t="b">
        <v>0</v>
      </c>
      <c r="AB49" s="26">
        <v>0.05</v>
      </c>
      <c r="AC49" s="26">
        <v>7.4999999999999997E-2</v>
      </c>
      <c r="AD49" s="26">
        <v>8.4311152800000073</v>
      </c>
      <c r="AE49" s="26">
        <v>12.666051600000003</v>
      </c>
      <c r="AF49" s="25">
        <v>4.1961789600000117</v>
      </c>
      <c r="AG49" s="23">
        <v>4.2349363199999955E-2</v>
      </c>
      <c r="AH49" s="22"/>
      <c r="AI49" s="21" t="s">
        <v>476</v>
      </c>
      <c r="AJ49" s="22" t="s">
        <v>477</v>
      </c>
      <c r="AK49" s="22" t="s">
        <v>477</v>
      </c>
      <c r="AL49" s="21" t="b">
        <v>0</v>
      </c>
      <c r="AM49" s="26" t="e">
        <v>#VALUE!</v>
      </c>
      <c r="AN49" s="26" t="e">
        <v>#VALUE!</v>
      </c>
      <c r="AO49" s="26" t="e">
        <v>#VALUE!</v>
      </c>
      <c r="AP49" s="26" t="e">
        <v>#VALUE!</v>
      </c>
      <c r="AQ49" s="21" t="s">
        <v>477</v>
      </c>
      <c r="AR49" s="22" t="s">
        <v>477</v>
      </c>
      <c r="AS49" s="22"/>
      <c r="AT49" s="21" t="s">
        <v>476</v>
      </c>
      <c r="AU49" s="22" t="s">
        <v>477</v>
      </c>
      <c r="AV49" s="22" t="s">
        <v>477</v>
      </c>
      <c r="AW49" s="21" t="b">
        <v>0</v>
      </c>
      <c r="AX49" s="26" t="e">
        <v>#DIV/0!</v>
      </c>
      <c r="AY49" s="26" t="e">
        <v>#DIV/0!</v>
      </c>
      <c r="AZ49" s="26" t="e">
        <v>#DIV/0!</v>
      </c>
      <c r="BA49" s="26" t="e">
        <v>#DIV/0!</v>
      </c>
      <c r="BB49" s="21" t="s">
        <v>477</v>
      </c>
      <c r="BC49" s="22" t="s">
        <v>477</v>
      </c>
    </row>
    <row r="50" spans="1:55" ht="14.25" customHeight="1">
      <c r="A50" s="19" t="s">
        <v>392</v>
      </c>
      <c r="B50" s="20" t="s">
        <v>13</v>
      </c>
      <c r="C50" s="20" t="s">
        <v>18</v>
      </c>
      <c r="D50" s="20" t="s">
        <v>197</v>
      </c>
      <c r="E50" s="20" t="s">
        <v>20</v>
      </c>
      <c r="F50" s="20" t="s">
        <v>111</v>
      </c>
      <c r="G50" s="21">
        <v>0.875</v>
      </c>
      <c r="H50" s="22">
        <v>7.4999999999999997E-2</v>
      </c>
      <c r="I50" s="22">
        <v>0.05</v>
      </c>
      <c r="J50" s="22"/>
      <c r="K50" s="23">
        <v>1</v>
      </c>
      <c r="L50" s="21">
        <v>0.95</v>
      </c>
      <c r="M50" s="22">
        <v>0.1</v>
      </c>
      <c r="N50" s="22">
        <v>0.05</v>
      </c>
      <c r="O50" s="22"/>
      <c r="P50" s="23">
        <v>1.1000000000000001</v>
      </c>
      <c r="Q50" s="19" t="s">
        <v>393</v>
      </c>
      <c r="R50" s="19" t="s">
        <v>672</v>
      </c>
      <c r="S50" s="17" t="s">
        <v>23</v>
      </c>
      <c r="T50" s="64"/>
      <c r="U50" s="21">
        <v>2</v>
      </c>
      <c r="V50" s="22" t="s">
        <v>24</v>
      </c>
      <c r="W50" s="78" t="s">
        <v>24</v>
      </c>
      <c r="X50" s="25" t="s">
        <v>18</v>
      </c>
      <c r="Y50" s="22" t="s">
        <v>480</v>
      </c>
      <c r="Z50" s="22" t="s">
        <v>475</v>
      </c>
      <c r="AA50" s="21" t="b">
        <v>0</v>
      </c>
      <c r="AB50" s="26">
        <v>3.7499999999999999E-2</v>
      </c>
      <c r="AC50" s="26">
        <v>0.05</v>
      </c>
      <c r="AD50" s="26">
        <v>19.678780602814275</v>
      </c>
      <c r="AE50" s="26">
        <v>25.204885448000002</v>
      </c>
      <c r="AF50" s="25">
        <v>14.152675757628547</v>
      </c>
      <c r="AG50" s="23">
        <v>5.5261048451857281E-2</v>
      </c>
      <c r="AH50" s="22"/>
      <c r="AI50" s="21" t="s">
        <v>476</v>
      </c>
      <c r="AJ50" s="22" t="s">
        <v>477</v>
      </c>
      <c r="AK50" s="22" t="s">
        <v>477</v>
      </c>
      <c r="AL50" s="21" t="b">
        <v>0</v>
      </c>
      <c r="AM50" s="26" t="e">
        <v>#VALUE!</v>
      </c>
      <c r="AN50" s="26" t="e">
        <v>#VALUE!</v>
      </c>
      <c r="AO50" s="26" t="e">
        <v>#VALUE!</v>
      </c>
      <c r="AP50" s="26" t="e">
        <v>#VALUE!</v>
      </c>
      <c r="AQ50" s="21" t="s">
        <v>477</v>
      </c>
      <c r="AR50" s="22" t="s">
        <v>477</v>
      </c>
      <c r="AS50" s="22"/>
      <c r="AT50" s="21" t="s">
        <v>476</v>
      </c>
      <c r="AU50" s="22" t="s">
        <v>477</v>
      </c>
      <c r="AV50" s="22" t="s">
        <v>477</v>
      </c>
      <c r="AW50" s="21" t="b">
        <v>0</v>
      </c>
      <c r="AX50" s="26" t="e">
        <v>#VALUE!</v>
      </c>
      <c r="AY50" s="26" t="e">
        <v>#VALUE!</v>
      </c>
      <c r="AZ50" s="26" t="e">
        <v>#VALUE!</v>
      </c>
      <c r="BA50" s="26" t="e">
        <v>#VALUE!</v>
      </c>
      <c r="BB50" s="21" t="s">
        <v>477</v>
      </c>
      <c r="BC50" s="22" t="s">
        <v>477</v>
      </c>
    </row>
    <row r="51" spans="1:55" ht="14.25" customHeight="1">
      <c r="A51" s="19" t="s">
        <v>394</v>
      </c>
      <c r="B51" s="20" t="s">
        <v>32</v>
      </c>
      <c r="C51" s="20" t="s">
        <v>33</v>
      </c>
      <c r="D51" s="20" t="s">
        <v>26</v>
      </c>
      <c r="E51" s="20"/>
      <c r="F51" s="20" t="s">
        <v>21</v>
      </c>
      <c r="G51" s="21">
        <v>0.9</v>
      </c>
      <c r="H51" s="22">
        <v>0.05</v>
      </c>
      <c r="I51" s="22">
        <v>0.05</v>
      </c>
      <c r="J51" s="22"/>
      <c r="K51" s="23">
        <v>1</v>
      </c>
      <c r="L51" s="21">
        <v>0.95</v>
      </c>
      <c r="M51" s="22">
        <v>0.15</v>
      </c>
      <c r="N51" s="22">
        <v>0.1</v>
      </c>
      <c r="O51" s="22"/>
      <c r="P51" s="23">
        <v>1.2</v>
      </c>
      <c r="Q51" s="19" t="s">
        <v>395</v>
      </c>
      <c r="R51" s="28" t="s">
        <v>647</v>
      </c>
      <c r="S51" s="39" t="s">
        <v>396</v>
      </c>
      <c r="T51" s="64"/>
      <c r="U51" s="21">
        <v>2</v>
      </c>
      <c r="V51" s="22" t="s">
        <v>24</v>
      </c>
      <c r="W51" s="78"/>
      <c r="X51" s="34" t="s">
        <v>33</v>
      </c>
      <c r="Y51" s="31" t="s">
        <v>474</v>
      </c>
      <c r="Z51" s="31" t="s">
        <v>475</v>
      </c>
      <c r="AA51" s="30" t="b">
        <v>0</v>
      </c>
      <c r="AB51" s="26">
        <v>2.5000000000000001E-2</v>
      </c>
      <c r="AC51" s="26">
        <v>7.4999999999999997E-2</v>
      </c>
      <c r="AD51" s="26">
        <v>4.2084106399999932</v>
      </c>
      <c r="AE51" s="26">
        <v>12.666051600000003</v>
      </c>
      <c r="AF51" s="34">
        <v>-4.2492303200000165</v>
      </c>
      <c r="AG51" s="32">
        <v>8.4576409600000096E-2</v>
      </c>
      <c r="AH51" s="31"/>
      <c r="AI51" s="30" t="s">
        <v>476</v>
      </c>
      <c r="AJ51" s="31" t="s">
        <v>477</v>
      </c>
      <c r="AK51" s="31" t="s">
        <v>477</v>
      </c>
      <c r="AL51" s="30" t="b">
        <v>0</v>
      </c>
      <c r="AM51" s="26" t="e">
        <v>#VALUE!</v>
      </c>
      <c r="AN51" s="26" t="e">
        <v>#VALUE!</v>
      </c>
      <c r="AO51" s="26" t="e">
        <v>#VALUE!</v>
      </c>
      <c r="AP51" s="26" t="e">
        <v>#VALUE!</v>
      </c>
      <c r="AQ51" s="30" t="s">
        <v>477</v>
      </c>
      <c r="AR51" s="31" t="s">
        <v>477</v>
      </c>
      <c r="AS51" s="31"/>
      <c r="AT51" s="30" t="s">
        <v>476</v>
      </c>
      <c r="AU51" s="31" t="s">
        <v>477</v>
      </c>
      <c r="AV51" s="31" t="s">
        <v>477</v>
      </c>
      <c r="AW51" s="30" t="b">
        <v>0</v>
      </c>
      <c r="AX51" s="26" t="e">
        <v>#DIV/0!</v>
      </c>
      <c r="AY51" s="26" t="e">
        <v>#DIV/0!</v>
      </c>
      <c r="AZ51" s="26" t="e">
        <v>#DIV/0!</v>
      </c>
      <c r="BA51" s="26" t="e">
        <v>#DIV/0!</v>
      </c>
      <c r="BB51" s="30" t="s">
        <v>477</v>
      </c>
      <c r="BC51" s="31" t="s">
        <v>477</v>
      </c>
    </row>
    <row r="52" spans="1:55" ht="14.25" customHeight="1">
      <c r="A52" s="11" t="s">
        <v>397</v>
      </c>
      <c r="B52" s="12" t="s">
        <v>13</v>
      </c>
      <c r="C52" s="12" t="s">
        <v>43</v>
      </c>
      <c r="D52" s="12" t="s">
        <v>26</v>
      </c>
      <c r="E52" s="12"/>
      <c r="F52" s="12" t="s">
        <v>15</v>
      </c>
      <c r="G52" s="13">
        <v>0.9</v>
      </c>
      <c r="H52" s="14">
        <v>0.05</v>
      </c>
      <c r="I52" s="14">
        <v>0.05</v>
      </c>
      <c r="J52" s="14"/>
      <c r="K52" s="15">
        <v>1</v>
      </c>
      <c r="L52" s="13">
        <v>0.95</v>
      </c>
      <c r="M52" s="14">
        <v>0.1</v>
      </c>
      <c r="N52" s="14">
        <v>0.05</v>
      </c>
      <c r="O52" s="14"/>
      <c r="P52" s="15">
        <v>1.1000000000000001</v>
      </c>
      <c r="Q52" s="11" t="s">
        <v>398</v>
      </c>
      <c r="R52" s="19" t="s">
        <v>673</v>
      </c>
      <c r="S52" s="91" t="s">
        <v>158</v>
      </c>
      <c r="T52" s="60"/>
      <c r="U52" s="13">
        <v>2</v>
      </c>
      <c r="V52" s="14" t="s">
        <v>24</v>
      </c>
      <c r="W52" s="77"/>
      <c r="X52" s="21" t="s">
        <v>463</v>
      </c>
      <c r="Y52" s="22" t="s">
        <v>474</v>
      </c>
      <c r="Z52" s="22" t="s">
        <v>475</v>
      </c>
      <c r="AA52" s="21" t="s">
        <v>487</v>
      </c>
      <c r="AB52" s="26">
        <v>2.5000000000000001E-2</v>
      </c>
      <c r="AC52" s="26">
        <v>0.05</v>
      </c>
      <c r="AD52" s="26">
        <v>2.8220479828445475</v>
      </c>
      <c r="AE52" s="26">
        <v>5.621270410940796</v>
      </c>
      <c r="AF52" s="25">
        <v>2.2825554748298948E-2</v>
      </c>
      <c r="AG52" s="23">
        <v>2.7992224280962485E-2</v>
      </c>
      <c r="AH52" s="22"/>
      <c r="AI52" s="21" t="s">
        <v>476</v>
      </c>
      <c r="AJ52" s="22" t="s">
        <v>477</v>
      </c>
      <c r="AK52" s="22" t="s">
        <v>477</v>
      </c>
      <c r="AL52" s="21" t="b">
        <v>0</v>
      </c>
      <c r="AM52" s="26" t="e">
        <v>#VALUE!</v>
      </c>
      <c r="AN52" s="26" t="e">
        <v>#VALUE!</v>
      </c>
      <c r="AO52" s="26" t="e">
        <v>#VALUE!</v>
      </c>
      <c r="AP52" s="26" t="e">
        <v>#VALUE!</v>
      </c>
      <c r="AQ52" s="21" t="s">
        <v>477</v>
      </c>
      <c r="AR52" s="22" t="s">
        <v>477</v>
      </c>
      <c r="AS52" s="22"/>
      <c r="AT52" s="21" t="s">
        <v>476</v>
      </c>
      <c r="AU52" s="22" t="s">
        <v>477</v>
      </c>
      <c r="AV52" s="22" t="s">
        <v>477</v>
      </c>
      <c r="AW52" s="21" t="b">
        <v>0</v>
      </c>
      <c r="AX52" s="26" t="e">
        <v>#DIV/0!</v>
      </c>
      <c r="AY52" s="26" t="e">
        <v>#DIV/0!</v>
      </c>
      <c r="AZ52" s="26" t="e">
        <v>#DIV/0!</v>
      </c>
      <c r="BA52" s="26" t="e">
        <v>#DIV/0!</v>
      </c>
      <c r="BB52" s="21" t="s">
        <v>477</v>
      </c>
      <c r="BC52" s="22" t="s">
        <v>477</v>
      </c>
    </row>
    <row r="53" spans="1:55" ht="14.25" customHeight="1">
      <c r="A53" s="19" t="s">
        <v>399</v>
      </c>
      <c r="B53" s="20" t="s">
        <v>13</v>
      </c>
      <c r="C53" s="20" t="s">
        <v>37</v>
      </c>
      <c r="D53" s="20" t="s">
        <v>20</v>
      </c>
      <c r="E53" s="20"/>
      <c r="F53" s="20" t="s">
        <v>34</v>
      </c>
      <c r="G53" s="43">
        <v>0.9</v>
      </c>
      <c r="H53" s="44">
        <v>0.1</v>
      </c>
      <c r="I53" s="22"/>
      <c r="J53" s="22"/>
      <c r="K53" s="23">
        <v>1</v>
      </c>
      <c r="L53" s="21">
        <v>1</v>
      </c>
      <c r="M53" s="22">
        <v>0.1</v>
      </c>
      <c r="N53" s="22"/>
      <c r="O53" s="22"/>
      <c r="P53" s="23">
        <v>1.1000000000000001</v>
      </c>
      <c r="Q53" s="42" t="s">
        <v>400</v>
      </c>
      <c r="R53" s="19" t="s">
        <v>645</v>
      </c>
      <c r="S53" s="17" t="s">
        <v>23</v>
      </c>
      <c r="T53" s="64"/>
      <c r="U53" s="21">
        <v>4</v>
      </c>
      <c r="V53" s="22" t="s">
        <v>24</v>
      </c>
      <c r="W53" s="78"/>
      <c r="X53" s="25" t="s">
        <v>37</v>
      </c>
      <c r="Y53" s="22" t="s">
        <v>480</v>
      </c>
      <c r="Z53" s="22" t="s">
        <v>475</v>
      </c>
      <c r="AA53" s="21" t="b">
        <v>0</v>
      </c>
      <c r="AB53" s="26">
        <v>2.5000000000000001E-2</v>
      </c>
      <c r="AC53" s="26">
        <v>2.5000000000000001E-2</v>
      </c>
      <c r="AD53" s="26">
        <v>32.300697931128923</v>
      </c>
      <c r="AE53" s="26">
        <v>32.300697931128923</v>
      </c>
      <c r="AF53" s="25">
        <v>32.300697931128923</v>
      </c>
      <c r="AG53" s="23">
        <v>0</v>
      </c>
      <c r="AH53" s="22"/>
      <c r="AI53" s="21" t="s">
        <v>476</v>
      </c>
      <c r="AJ53" s="22" t="s">
        <v>477</v>
      </c>
      <c r="AK53" s="22" t="s">
        <v>477</v>
      </c>
      <c r="AL53" s="21" t="b">
        <v>0</v>
      </c>
      <c r="AM53" s="26" t="e">
        <v>#VALUE!</v>
      </c>
      <c r="AN53" s="26" t="e">
        <v>#VALUE!</v>
      </c>
      <c r="AO53" s="26" t="e">
        <v>#VALUE!</v>
      </c>
      <c r="AP53" s="26" t="e">
        <v>#VALUE!</v>
      </c>
      <c r="AQ53" s="21" t="s">
        <v>477</v>
      </c>
      <c r="AR53" s="22" t="s">
        <v>477</v>
      </c>
      <c r="AS53" s="22"/>
      <c r="AT53" s="21" t="s">
        <v>476</v>
      </c>
      <c r="AU53" s="22" t="s">
        <v>477</v>
      </c>
      <c r="AV53" s="22" t="s">
        <v>477</v>
      </c>
      <c r="AW53" s="21" t="b">
        <v>0</v>
      </c>
      <c r="AX53" s="26" t="e">
        <v>#DIV/0!</v>
      </c>
      <c r="AY53" s="26" t="e">
        <v>#DIV/0!</v>
      </c>
      <c r="AZ53" s="26" t="e">
        <v>#DIV/0!</v>
      </c>
      <c r="BA53" s="26" t="e">
        <v>#DIV/0!</v>
      </c>
      <c r="BB53" s="21" t="s">
        <v>477</v>
      </c>
      <c r="BC53" s="22" t="s">
        <v>477</v>
      </c>
    </row>
    <row r="54" spans="1:55" ht="14.25" customHeight="1">
      <c r="A54" s="19" t="s">
        <v>401</v>
      </c>
      <c r="B54" s="20" t="s">
        <v>13</v>
      </c>
      <c r="C54" s="20" t="s">
        <v>33</v>
      </c>
      <c r="D54" s="20" t="s">
        <v>197</v>
      </c>
      <c r="E54" s="20"/>
      <c r="F54" s="20" t="s">
        <v>111</v>
      </c>
      <c r="G54" s="21">
        <v>0.875</v>
      </c>
      <c r="H54" s="22">
        <v>7.4999999999999997E-2</v>
      </c>
      <c r="I54" s="22">
        <v>0.05</v>
      </c>
      <c r="J54" s="22"/>
      <c r="K54" s="23">
        <v>1</v>
      </c>
      <c r="L54" s="21">
        <v>0.95</v>
      </c>
      <c r="M54" s="22">
        <v>0.1</v>
      </c>
      <c r="N54" s="22">
        <v>0.05</v>
      </c>
      <c r="O54" s="22"/>
      <c r="P54" s="23">
        <v>1.1000000000000001</v>
      </c>
      <c r="Q54" s="19" t="s">
        <v>393</v>
      </c>
      <c r="R54" s="19" t="s">
        <v>674</v>
      </c>
      <c r="S54" s="39" t="s">
        <v>197</v>
      </c>
      <c r="T54" s="64"/>
      <c r="U54" s="21">
        <v>1</v>
      </c>
      <c r="V54" s="22" t="s">
        <v>24</v>
      </c>
      <c r="W54" s="78"/>
      <c r="X54" s="25" t="s">
        <v>33</v>
      </c>
      <c r="Y54" s="22" t="s">
        <v>474</v>
      </c>
      <c r="Z54" s="22" t="s">
        <v>475</v>
      </c>
      <c r="AA54" s="21" t="b">
        <v>0</v>
      </c>
      <c r="AB54" s="26">
        <v>7.4999999999999997E-2</v>
      </c>
      <c r="AC54" s="26">
        <v>0.1</v>
      </c>
      <c r="AD54" s="26">
        <v>12.666051600000003</v>
      </c>
      <c r="AE54" s="26">
        <v>16.911319360000007</v>
      </c>
      <c r="AF54" s="25">
        <v>8.4207838399999986</v>
      </c>
      <c r="AG54" s="23">
        <v>4.2452677600000044E-2</v>
      </c>
      <c r="AH54" s="22"/>
      <c r="AI54" s="21" t="s">
        <v>476</v>
      </c>
      <c r="AJ54" s="22" t="s">
        <v>477</v>
      </c>
      <c r="AK54" s="22" t="s">
        <v>477</v>
      </c>
      <c r="AL54" s="21" t="b">
        <v>0</v>
      </c>
      <c r="AM54" s="26" t="e">
        <v>#VALUE!</v>
      </c>
      <c r="AN54" s="26" t="e">
        <v>#VALUE!</v>
      </c>
      <c r="AO54" s="26" t="e">
        <v>#VALUE!</v>
      </c>
      <c r="AP54" s="26" t="e">
        <v>#VALUE!</v>
      </c>
      <c r="AQ54" s="21" t="s">
        <v>477</v>
      </c>
      <c r="AR54" s="22" t="s">
        <v>477</v>
      </c>
      <c r="AS54" s="22"/>
      <c r="AT54" s="21" t="s">
        <v>476</v>
      </c>
      <c r="AU54" s="22" t="s">
        <v>477</v>
      </c>
      <c r="AV54" s="22" t="s">
        <v>477</v>
      </c>
      <c r="AW54" s="21" t="b">
        <v>0</v>
      </c>
      <c r="AX54" s="26" t="e">
        <v>#DIV/0!</v>
      </c>
      <c r="AY54" s="26" t="e">
        <v>#DIV/0!</v>
      </c>
      <c r="AZ54" s="26" t="e">
        <v>#DIV/0!</v>
      </c>
      <c r="BA54" s="26" t="e">
        <v>#DIV/0!</v>
      </c>
      <c r="BB54" s="21" t="s">
        <v>477</v>
      </c>
      <c r="BC54" s="22" t="s">
        <v>477</v>
      </c>
    </row>
    <row r="55" spans="1:55" ht="14.25" customHeight="1">
      <c r="A55" s="28" t="s">
        <v>402</v>
      </c>
      <c r="B55" s="29" t="s">
        <v>32</v>
      </c>
      <c r="C55" s="29" t="s">
        <v>46</v>
      </c>
      <c r="D55" s="29" t="s">
        <v>26</v>
      </c>
      <c r="E55" s="29" t="s">
        <v>54</v>
      </c>
      <c r="F55" s="29" t="s">
        <v>21</v>
      </c>
      <c r="G55" s="30">
        <v>0.9</v>
      </c>
      <c r="H55" s="31">
        <v>0.1</v>
      </c>
      <c r="I55" s="31">
        <v>0.1</v>
      </c>
      <c r="J55" s="31">
        <v>-0.1</v>
      </c>
      <c r="K55" s="32">
        <v>1</v>
      </c>
      <c r="L55" s="30">
        <v>1</v>
      </c>
      <c r="M55" s="31">
        <v>0.2</v>
      </c>
      <c r="N55" s="31">
        <v>0.1</v>
      </c>
      <c r="O55" s="31">
        <v>-0.1</v>
      </c>
      <c r="P55" s="32">
        <v>1.2</v>
      </c>
      <c r="Q55" s="28" t="s">
        <v>403</v>
      </c>
      <c r="R55" s="19" t="s">
        <v>667</v>
      </c>
      <c r="S55" s="79" t="s">
        <v>404</v>
      </c>
      <c r="T55" s="66" t="s">
        <v>305</v>
      </c>
      <c r="U55" s="30">
        <v>2</v>
      </c>
      <c r="V55" s="31" t="s">
        <v>24</v>
      </c>
      <c r="W55" s="80" t="s">
        <v>24</v>
      </c>
      <c r="X55" s="25" t="s">
        <v>46</v>
      </c>
      <c r="Y55" s="22" t="s">
        <v>480</v>
      </c>
      <c r="Z55" s="22" t="s">
        <v>475</v>
      </c>
      <c r="AA55" s="21" t="b">
        <v>0</v>
      </c>
      <c r="AB55" s="26">
        <v>0.05</v>
      </c>
      <c r="AC55" s="26">
        <v>0.1</v>
      </c>
      <c r="AD55" s="26">
        <v>8.3645380800000009</v>
      </c>
      <c r="AE55" s="26">
        <v>16.641322800000001</v>
      </c>
      <c r="AF55" s="25">
        <v>8.7753360000000669E-2</v>
      </c>
      <c r="AG55" s="23">
        <v>8.2767847200000008E-2</v>
      </c>
      <c r="AH55" s="22"/>
      <c r="AI55" s="21" t="s">
        <v>476</v>
      </c>
      <c r="AJ55" s="22" t="s">
        <v>477</v>
      </c>
      <c r="AK55" s="22" t="s">
        <v>477</v>
      </c>
      <c r="AL55" s="21" t="b">
        <v>0</v>
      </c>
      <c r="AM55" s="26" t="e">
        <v>#VALUE!</v>
      </c>
      <c r="AN55" s="26" t="e">
        <v>#VALUE!</v>
      </c>
      <c r="AO55" s="26" t="e">
        <v>#VALUE!</v>
      </c>
      <c r="AP55" s="26" t="e">
        <v>#VALUE!</v>
      </c>
      <c r="AQ55" s="21" t="s">
        <v>477</v>
      </c>
      <c r="AR55" s="22" t="s">
        <v>477</v>
      </c>
      <c r="AS55" s="22"/>
      <c r="AT55" s="21" t="s">
        <v>476</v>
      </c>
      <c r="AU55" s="22" t="s">
        <v>477</v>
      </c>
      <c r="AV55" s="22" t="s">
        <v>477</v>
      </c>
      <c r="AW55" s="21" t="b">
        <v>0</v>
      </c>
      <c r="AX55" s="26" t="e">
        <v>#VALUE!</v>
      </c>
      <c r="AY55" s="26" t="e">
        <v>#VALUE!</v>
      </c>
      <c r="AZ55" s="26" t="e">
        <v>#VALUE!</v>
      </c>
      <c r="BA55" s="26" t="e">
        <v>#VALUE!</v>
      </c>
      <c r="BB55" s="21" t="s">
        <v>477</v>
      </c>
      <c r="BC55" s="22" t="s">
        <v>477</v>
      </c>
    </row>
    <row r="56" spans="1:55" ht="14.25" customHeight="1">
      <c r="A56" s="19" t="s">
        <v>405</v>
      </c>
      <c r="B56" s="20" t="s">
        <v>13</v>
      </c>
      <c r="C56" s="20" t="s">
        <v>18</v>
      </c>
      <c r="D56" s="20" t="s">
        <v>26</v>
      </c>
      <c r="E56" s="20" t="s">
        <v>27</v>
      </c>
      <c r="F56" s="20" t="s">
        <v>15</v>
      </c>
      <c r="G56" s="21">
        <v>0.875</v>
      </c>
      <c r="H56" s="22">
        <v>0.05</v>
      </c>
      <c r="I56" s="22">
        <v>0.05</v>
      </c>
      <c r="J56" s="22">
        <v>2.5000000000000001E-2</v>
      </c>
      <c r="K56" s="23">
        <v>1</v>
      </c>
      <c r="L56" s="21">
        <v>0.95</v>
      </c>
      <c r="M56" s="22">
        <v>0.05</v>
      </c>
      <c r="N56" s="22">
        <v>0.05</v>
      </c>
      <c r="O56" s="22">
        <v>0.05</v>
      </c>
      <c r="P56" s="23">
        <v>1.1000000000000001</v>
      </c>
      <c r="Q56" s="19" t="s">
        <v>406</v>
      </c>
      <c r="R56" s="11" t="s">
        <v>675</v>
      </c>
      <c r="S56" s="39" t="s">
        <v>158</v>
      </c>
      <c r="T56" s="90" t="s">
        <v>407</v>
      </c>
      <c r="U56" s="21">
        <v>1</v>
      </c>
      <c r="V56" s="22" t="s">
        <v>24</v>
      </c>
      <c r="W56" s="78" t="s">
        <v>24</v>
      </c>
      <c r="X56" s="18" t="s">
        <v>18</v>
      </c>
      <c r="Y56" s="14" t="s">
        <v>480</v>
      </c>
      <c r="Z56" s="14" t="s">
        <v>475</v>
      </c>
      <c r="AA56" s="13" t="b">
        <v>0</v>
      </c>
      <c r="AB56" s="26">
        <v>0.05</v>
      </c>
      <c r="AC56" s="26">
        <v>0.05</v>
      </c>
      <c r="AD56" s="26">
        <v>25.204885448000002</v>
      </c>
      <c r="AE56" s="26">
        <v>25.204885448000002</v>
      </c>
      <c r="AF56" s="18">
        <v>25.204885448000002</v>
      </c>
      <c r="AG56" s="15">
        <v>0</v>
      </c>
      <c r="AH56" s="14"/>
      <c r="AI56" s="13" t="s">
        <v>476</v>
      </c>
      <c r="AJ56" s="14" t="s">
        <v>477</v>
      </c>
      <c r="AK56" s="14" t="s">
        <v>477</v>
      </c>
      <c r="AL56" s="13" t="b">
        <v>0</v>
      </c>
      <c r="AM56" s="26" t="e">
        <v>#VALUE!</v>
      </c>
      <c r="AN56" s="26" t="e">
        <v>#VALUE!</v>
      </c>
      <c r="AO56" s="26" t="e">
        <v>#VALUE!</v>
      </c>
      <c r="AP56" s="26" t="e">
        <v>#VALUE!</v>
      </c>
      <c r="AQ56" s="13" t="s">
        <v>477</v>
      </c>
      <c r="AR56" s="14" t="s">
        <v>477</v>
      </c>
      <c r="AS56" s="14"/>
      <c r="AT56" s="13" t="s">
        <v>476</v>
      </c>
      <c r="AU56" s="14" t="s">
        <v>477</v>
      </c>
      <c r="AV56" s="14" t="s">
        <v>477</v>
      </c>
      <c r="AW56" s="13" t="b">
        <v>0</v>
      </c>
      <c r="AX56" s="26" t="e">
        <v>#VALUE!</v>
      </c>
      <c r="AY56" s="26" t="e">
        <v>#VALUE!</v>
      </c>
      <c r="AZ56" s="26" t="e">
        <v>#VALUE!</v>
      </c>
      <c r="BA56" s="26" t="e">
        <v>#VALUE!</v>
      </c>
      <c r="BB56" s="13" t="s">
        <v>477</v>
      </c>
      <c r="BC56" s="14" t="s">
        <v>477</v>
      </c>
    </row>
    <row r="57" spans="1:55" ht="14.25" customHeight="1">
      <c r="A57" s="19" t="s">
        <v>408</v>
      </c>
      <c r="B57" s="20" t="s">
        <v>13</v>
      </c>
      <c r="C57" s="20" t="s">
        <v>14</v>
      </c>
      <c r="D57" s="20" t="s">
        <v>20</v>
      </c>
      <c r="E57" s="20"/>
      <c r="F57" s="20" t="s">
        <v>34</v>
      </c>
      <c r="G57" s="21">
        <v>0.92500000000000004</v>
      </c>
      <c r="H57" s="22">
        <v>7.4999999999999997E-2</v>
      </c>
      <c r="I57" s="22"/>
      <c r="J57" s="22"/>
      <c r="K57" s="23">
        <v>1</v>
      </c>
      <c r="L57" s="21">
        <v>1</v>
      </c>
      <c r="M57" s="22">
        <v>0.1</v>
      </c>
      <c r="N57" s="22"/>
      <c r="O57" s="22"/>
      <c r="P57" s="23">
        <v>1.1000000000000001</v>
      </c>
      <c r="Q57" s="19" t="s">
        <v>409</v>
      </c>
      <c r="R57" s="19" t="s">
        <v>676</v>
      </c>
      <c r="S57" s="17" t="s">
        <v>23</v>
      </c>
      <c r="T57" s="64"/>
      <c r="U57" s="21">
        <v>1</v>
      </c>
      <c r="V57" s="22" t="s">
        <v>24</v>
      </c>
      <c r="W57" s="78"/>
      <c r="X57" s="25" t="s">
        <v>14</v>
      </c>
      <c r="Y57" s="22" t="s">
        <v>474</v>
      </c>
      <c r="Z57" s="22" t="s">
        <v>475</v>
      </c>
      <c r="AA57" s="21" t="b">
        <v>0</v>
      </c>
      <c r="AB57" s="26">
        <v>7.4999999999999997E-2</v>
      </c>
      <c r="AC57" s="26">
        <v>0.1</v>
      </c>
      <c r="AD57" s="26">
        <v>59.051335360000003</v>
      </c>
      <c r="AE57" s="26">
        <v>87.225914880000019</v>
      </c>
      <c r="AF57" s="25">
        <v>30.876755839999987</v>
      </c>
      <c r="AG57" s="23">
        <v>0.28174579520000015</v>
      </c>
      <c r="AH57" s="22"/>
      <c r="AI57" s="21" t="s">
        <v>476</v>
      </c>
      <c r="AJ57" s="22" t="s">
        <v>477</v>
      </c>
      <c r="AK57" s="22" t="s">
        <v>477</v>
      </c>
      <c r="AL57" s="21" t="b">
        <v>0</v>
      </c>
      <c r="AM57" s="26" t="e">
        <v>#VALUE!</v>
      </c>
      <c r="AN57" s="26" t="e">
        <v>#VALUE!</v>
      </c>
      <c r="AO57" s="26" t="e">
        <v>#VALUE!</v>
      </c>
      <c r="AP57" s="26" t="e">
        <v>#VALUE!</v>
      </c>
      <c r="AQ57" s="21" t="s">
        <v>477</v>
      </c>
      <c r="AR57" s="22" t="s">
        <v>477</v>
      </c>
      <c r="AS57" s="22"/>
      <c r="AT57" s="21" t="s">
        <v>476</v>
      </c>
      <c r="AU57" s="22" t="s">
        <v>477</v>
      </c>
      <c r="AV57" s="22" t="s">
        <v>477</v>
      </c>
      <c r="AW57" s="21" t="b">
        <v>0</v>
      </c>
      <c r="AX57" s="26" t="e">
        <v>#DIV/0!</v>
      </c>
      <c r="AY57" s="26" t="e">
        <v>#DIV/0!</v>
      </c>
      <c r="AZ57" s="26" t="e">
        <v>#DIV/0!</v>
      </c>
      <c r="BA57" s="26" t="e">
        <v>#DIV/0!</v>
      </c>
      <c r="BB57" s="21" t="s">
        <v>477</v>
      </c>
      <c r="BC57" s="22" t="s">
        <v>477</v>
      </c>
    </row>
    <row r="58" spans="1:55" ht="14.25" customHeight="1">
      <c r="A58" s="19" t="s">
        <v>410</v>
      </c>
      <c r="B58" s="20" t="s">
        <v>13</v>
      </c>
      <c r="C58" s="20" t="s">
        <v>60</v>
      </c>
      <c r="D58" s="20" t="s">
        <v>197</v>
      </c>
      <c r="E58" s="20"/>
      <c r="F58" s="20" t="s">
        <v>111</v>
      </c>
      <c r="G58" s="21">
        <v>0.875</v>
      </c>
      <c r="H58" s="22">
        <v>7.4999999999999997E-2</v>
      </c>
      <c r="I58" s="22">
        <v>0.05</v>
      </c>
      <c r="J58" s="22"/>
      <c r="K58" s="23">
        <v>1</v>
      </c>
      <c r="L58" s="21">
        <v>0.95</v>
      </c>
      <c r="M58" s="22">
        <v>0.1</v>
      </c>
      <c r="N58" s="22">
        <v>0.05</v>
      </c>
      <c r="O58" s="22"/>
      <c r="P58" s="23">
        <v>1.1000000000000001</v>
      </c>
      <c r="Q58" s="19" t="s">
        <v>393</v>
      </c>
      <c r="R58" s="19" t="s">
        <v>677</v>
      </c>
      <c r="S58" s="39" t="s">
        <v>197</v>
      </c>
      <c r="T58" s="64"/>
      <c r="U58" s="21">
        <v>2</v>
      </c>
      <c r="V58" s="22" t="s">
        <v>24</v>
      </c>
      <c r="W58" s="78"/>
      <c r="X58" s="21" t="s">
        <v>462</v>
      </c>
      <c r="Y58" s="22" t="s">
        <v>480</v>
      </c>
      <c r="Z58" s="22" t="s">
        <v>475</v>
      </c>
      <c r="AA58" s="21" t="s">
        <v>487</v>
      </c>
      <c r="AB58" s="26">
        <v>3.7499999999999999E-2</v>
      </c>
      <c r="AC58" s="26">
        <v>0.05</v>
      </c>
      <c r="AD58" s="26">
        <v>9.3008448584446448</v>
      </c>
      <c r="AE58" s="26">
        <v>12.140135504217412</v>
      </c>
      <c r="AF58" s="25">
        <v>6.4615542126718779</v>
      </c>
      <c r="AG58" s="23">
        <v>2.8392906457727671E-2</v>
      </c>
      <c r="AH58" s="22"/>
      <c r="AI58" s="21" t="s">
        <v>476</v>
      </c>
      <c r="AJ58" s="22" t="s">
        <v>477</v>
      </c>
      <c r="AK58" s="22" t="s">
        <v>477</v>
      </c>
      <c r="AL58" s="21" t="b">
        <v>0</v>
      </c>
      <c r="AM58" s="26" t="e">
        <v>#VALUE!</v>
      </c>
      <c r="AN58" s="26" t="e">
        <v>#VALUE!</v>
      </c>
      <c r="AO58" s="26" t="e">
        <v>#VALUE!</v>
      </c>
      <c r="AP58" s="26" t="e">
        <v>#VALUE!</v>
      </c>
      <c r="AQ58" s="21" t="s">
        <v>477</v>
      </c>
      <c r="AR58" s="22" t="s">
        <v>477</v>
      </c>
      <c r="AS58" s="22"/>
      <c r="AT58" s="21" t="s">
        <v>476</v>
      </c>
      <c r="AU58" s="22" t="s">
        <v>477</v>
      </c>
      <c r="AV58" s="22" t="s">
        <v>477</v>
      </c>
      <c r="AW58" s="21" t="b">
        <v>0</v>
      </c>
      <c r="AX58" s="26" t="e">
        <v>#DIV/0!</v>
      </c>
      <c r="AY58" s="26" t="e">
        <v>#DIV/0!</v>
      </c>
      <c r="AZ58" s="26" t="e">
        <v>#DIV/0!</v>
      </c>
      <c r="BA58" s="26" t="e">
        <v>#DIV/0!</v>
      </c>
      <c r="BB58" s="21" t="s">
        <v>477</v>
      </c>
      <c r="BC58" s="22" t="s">
        <v>477</v>
      </c>
    </row>
    <row r="59" spans="1:55" ht="14.25" customHeight="1">
      <c r="A59" s="19" t="s">
        <v>411</v>
      </c>
      <c r="B59" s="20" t="s">
        <v>32</v>
      </c>
      <c r="C59" s="20" t="s">
        <v>46</v>
      </c>
      <c r="D59" s="20" t="s">
        <v>37</v>
      </c>
      <c r="E59" s="20"/>
      <c r="F59" s="20" t="s">
        <v>21</v>
      </c>
      <c r="G59" s="21">
        <v>0.9</v>
      </c>
      <c r="H59" s="22">
        <v>0.05</v>
      </c>
      <c r="I59" s="22">
        <v>0.05</v>
      </c>
      <c r="J59" s="22"/>
      <c r="K59" s="23">
        <v>1</v>
      </c>
      <c r="L59" s="21">
        <v>1</v>
      </c>
      <c r="M59" s="22">
        <v>0.15</v>
      </c>
      <c r="N59" s="22">
        <v>0.05</v>
      </c>
      <c r="O59" s="22"/>
      <c r="P59" s="23">
        <v>1.2</v>
      </c>
      <c r="Q59" s="19" t="s">
        <v>403</v>
      </c>
      <c r="R59" s="28" t="s">
        <v>653</v>
      </c>
      <c r="S59" s="20" t="s">
        <v>645</v>
      </c>
      <c r="T59" s="64"/>
      <c r="U59" s="21">
        <v>2</v>
      </c>
      <c r="V59" s="22">
        <v>2</v>
      </c>
      <c r="W59" s="78"/>
      <c r="X59" s="34" t="s">
        <v>46</v>
      </c>
      <c r="Y59" s="31" t="s">
        <v>480</v>
      </c>
      <c r="Z59" s="31" t="s">
        <v>475</v>
      </c>
      <c r="AA59" s="30" t="b">
        <v>0</v>
      </c>
      <c r="AB59" s="26">
        <v>2.5000000000000001E-2</v>
      </c>
      <c r="AC59" s="26">
        <v>7.4999999999999997E-2</v>
      </c>
      <c r="AD59" s="26">
        <v>4.1918229600000005</v>
      </c>
      <c r="AE59" s="26">
        <v>12.515390639999993</v>
      </c>
      <c r="AF59" s="34">
        <v>-4.1317447199999924</v>
      </c>
      <c r="AG59" s="32">
        <v>8.3235676799999936E-2</v>
      </c>
      <c r="AH59" s="31"/>
      <c r="AI59" s="34" t="s">
        <v>37</v>
      </c>
      <c r="AJ59" s="31" t="s">
        <v>480</v>
      </c>
      <c r="AK59" s="31" t="s">
        <v>475</v>
      </c>
      <c r="AL59" s="30" t="b">
        <v>0</v>
      </c>
      <c r="AM59" s="26">
        <v>2.5000000000000001E-2</v>
      </c>
      <c r="AN59" s="26">
        <v>2.5000000000000001E-2</v>
      </c>
      <c r="AO59" s="26">
        <v>32.300697931128923</v>
      </c>
      <c r="AP59" s="26">
        <v>32.300697931128923</v>
      </c>
      <c r="AQ59" s="34">
        <v>32.300697931128923</v>
      </c>
      <c r="AR59" s="32">
        <v>0</v>
      </c>
      <c r="AS59" s="31"/>
      <c r="AT59" s="30" t="s">
        <v>476</v>
      </c>
      <c r="AU59" s="31" t="s">
        <v>477</v>
      </c>
      <c r="AV59" s="31" t="s">
        <v>477</v>
      </c>
      <c r="AW59" s="30" t="b">
        <v>0</v>
      </c>
      <c r="AX59" s="26" t="e">
        <v>#DIV/0!</v>
      </c>
      <c r="AY59" s="26" t="e">
        <v>#DIV/0!</v>
      </c>
      <c r="AZ59" s="26" t="e">
        <v>#DIV/0!</v>
      </c>
      <c r="BA59" s="26" t="e">
        <v>#DIV/0!</v>
      </c>
      <c r="BB59" s="30" t="s">
        <v>477</v>
      </c>
      <c r="BC59" s="31" t="s">
        <v>477</v>
      </c>
    </row>
    <row r="60" spans="1:55" ht="14.25" customHeight="1">
      <c r="A60" s="11" t="s">
        <v>412</v>
      </c>
      <c r="B60" s="12" t="s">
        <v>13</v>
      </c>
      <c r="C60" s="12" t="s">
        <v>83</v>
      </c>
      <c r="D60" s="12" t="s">
        <v>26</v>
      </c>
      <c r="E60" s="12"/>
      <c r="F60" s="12" t="s">
        <v>15</v>
      </c>
      <c r="G60" s="13">
        <v>0.9</v>
      </c>
      <c r="H60" s="14">
        <v>0.05</v>
      </c>
      <c r="I60" s="14">
        <v>0.05</v>
      </c>
      <c r="J60" s="14"/>
      <c r="K60" s="15">
        <v>1</v>
      </c>
      <c r="L60" s="13">
        <v>0.95</v>
      </c>
      <c r="M60" s="14">
        <v>0.1</v>
      </c>
      <c r="N60" s="14">
        <v>0.05</v>
      </c>
      <c r="O60" s="14"/>
      <c r="P60" s="15">
        <v>1.1000000000000001</v>
      </c>
      <c r="Q60" s="11" t="s">
        <v>398</v>
      </c>
      <c r="R60" s="19" t="s">
        <v>678</v>
      </c>
      <c r="S60" s="91" t="s">
        <v>413</v>
      </c>
      <c r="T60" s="60"/>
      <c r="U60" s="13">
        <v>4</v>
      </c>
      <c r="V60" s="14" t="s">
        <v>24</v>
      </c>
      <c r="W60" s="77"/>
      <c r="X60" s="25" t="s">
        <v>83</v>
      </c>
      <c r="Y60" s="22" t="s">
        <v>474</v>
      </c>
      <c r="Z60" s="22" t="s">
        <v>506</v>
      </c>
      <c r="AA60" s="21" t="b">
        <v>0</v>
      </c>
      <c r="AB60" s="26">
        <v>1.2500000000000001E-2</v>
      </c>
      <c r="AC60" s="26">
        <v>2.5000000000000001E-2</v>
      </c>
      <c r="AD60" s="26">
        <v>7.7651385709130025</v>
      </c>
      <c r="AE60" s="26">
        <v>16.264934319999998</v>
      </c>
      <c r="AF60" s="25">
        <v>-0.73465717817399323</v>
      </c>
      <c r="AG60" s="23">
        <v>8.4997957490869955E-2</v>
      </c>
      <c r="AH60" s="22"/>
      <c r="AI60" s="21" t="s">
        <v>476</v>
      </c>
      <c r="AJ60" s="22" t="s">
        <v>477</v>
      </c>
      <c r="AK60" s="22" t="s">
        <v>477</v>
      </c>
      <c r="AL60" s="21" t="b">
        <v>0</v>
      </c>
      <c r="AM60" s="26" t="e">
        <v>#VALUE!</v>
      </c>
      <c r="AN60" s="26" t="e">
        <v>#VALUE!</v>
      </c>
      <c r="AO60" s="26" t="e">
        <v>#VALUE!</v>
      </c>
      <c r="AP60" s="26" t="e">
        <v>#VALUE!</v>
      </c>
      <c r="AQ60" s="21" t="s">
        <v>477</v>
      </c>
      <c r="AR60" s="22" t="s">
        <v>477</v>
      </c>
      <c r="AS60" s="22"/>
      <c r="AT60" s="21" t="s">
        <v>476</v>
      </c>
      <c r="AU60" s="22" t="s">
        <v>477</v>
      </c>
      <c r="AV60" s="22" t="s">
        <v>477</v>
      </c>
      <c r="AW60" s="21" t="b">
        <v>0</v>
      </c>
      <c r="AX60" s="26" t="e">
        <v>#DIV/0!</v>
      </c>
      <c r="AY60" s="26" t="e">
        <v>#DIV/0!</v>
      </c>
      <c r="AZ60" s="26" t="e">
        <v>#DIV/0!</v>
      </c>
      <c r="BA60" s="26" t="e">
        <v>#DIV/0!</v>
      </c>
      <c r="BB60" s="21" t="s">
        <v>477</v>
      </c>
      <c r="BC60" s="22" t="s">
        <v>477</v>
      </c>
    </row>
    <row r="61" spans="1:55" ht="14.25" customHeight="1">
      <c r="A61" s="19" t="s">
        <v>414</v>
      </c>
      <c r="B61" s="20" t="s">
        <v>13</v>
      </c>
      <c r="C61" s="20" t="s">
        <v>93</v>
      </c>
      <c r="D61" s="20" t="s">
        <v>20</v>
      </c>
      <c r="E61" s="20"/>
      <c r="F61" s="20" t="s">
        <v>34</v>
      </c>
      <c r="G61" s="21">
        <v>0.92500000000000004</v>
      </c>
      <c r="H61" s="22">
        <v>7.4999999999999997E-2</v>
      </c>
      <c r="I61" s="22"/>
      <c r="J61" s="22"/>
      <c r="K61" s="23">
        <v>1</v>
      </c>
      <c r="L61" s="21">
        <v>1</v>
      </c>
      <c r="M61" s="22">
        <v>0.1</v>
      </c>
      <c r="N61" s="22"/>
      <c r="O61" s="22"/>
      <c r="P61" s="23">
        <v>1.1000000000000001</v>
      </c>
      <c r="Q61" s="19" t="s">
        <v>409</v>
      </c>
      <c r="R61" s="19" t="s">
        <v>670</v>
      </c>
      <c r="S61" s="17" t="s">
        <v>23</v>
      </c>
      <c r="T61" s="64"/>
      <c r="U61" s="21">
        <v>2</v>
      </c>
      <c r="V61" s="22" t="s">
        <v>24</v>
      </c>
      <c r="W61" s="78"/>
      <c r="X61" s="21" t="s">
        <v>462</v>
      </c>
      <c r="Y61" s="22" t="s">
        <v>480</v>
      </c>
      <c r="Z61" s="22" t="s">
        <v>475</v>
      </c>
      <c r="AA61" s="21" t="s">
        <v>515</v>
      </c>
      <c r="AB61" s="26">
        <v>3.7499999999999999E-2</v>
      </c>
      <c r="AC61" s="26">
        <v>0.05</v>
      </c>
      <c r="AD61" s="26">
        <v>13.283772779547704</v>
      </c>
      <c r="AE61" s="26">
        <v>17.342258743364422</v>
      </c>
      <c r="AF61" s="25">
        <v>9.2252868157309855</v>
      </c>
      <c r="AG61" s="23">
        <v>4.058485963816718E-2</v>
      </c>
      <c r="AH61" s="22"/>
      <c r="AI61" s="21" t="s">
        <v>476</v>
      </c>
      <c r="AJ61" s="22" t="s">
        <v>477</v>
      </c>
      <c r="AK61" s="22" t="s">
        <v>477</v>
      </c>
      <c r="AL61" s="21" t="b">
        <v>0</v>
      </c>
      <c r="AM61" s="26" t="e">
        <v>#VALUE!</v>
      </c>
      <c r="AN61" s="26" t="e">
        <v>#VALUE!</v>
      </c>
      <c r="AO61" s="26" t="e">
        <v>#VALUE!</v>
      </c>
      <c r="AP61" s="26" t="e">
        <v>#VALUE!</v>
      </c>
      <c r="AQ61" s="21" t="s">
        <v>477</v>
      </c>
      <c r="AR61" s="22" t="s">
        <v>477</v>
      </c>
      <c r="AS61" s="22"/>
      <c r="AT61" s="21" t="s">
        <v>476</v>
      </c>
      <c r="AU61" s="22" t="s">
        <v>477</v>
      </c>
      <c r="AV61" s="22" t="s">
        <v>477</v>
      </c>
      <c r="AW61" s="21" t="b">
        <v>0</v>
      </c>
      <c r="AX61" s="26" t="e">
        <v>#DIV/0!</v>
      </c>
      <c r="AY61" s="26" t="e">
        <v>#DIV/0!</v>
      </c>
      <c r="AZ61" s="26" t="e">
        <v>#DIV/0!</v>
      </c>
      <c r="BA61" s="26" t="e">
        <v>#DIV/0!</v>
      </c>
      <c r="BB61" s="21" t="s">
        <v>477</v>
      </c>
      <c r="BC61" s="22" t="s">
        <v>477</v>
      </c>
    </row>
    <row r="62" spans="1:55" ht="14.25" customHeight="1">
      <c r="A62" s="19" t="s">
        <v>415</v>
      </c>
      <c r="B62" s="20" t="s">
        <v>13</v>
      </c>
      <c r="C62" s="20" t="s">
        <v>46</v>
      </c>
      <c r="D62" s="20" t="s">
        <v>26</v>
      </c>
      <c r="E62" s="20" t="s">
        <v>197</v>
      </c>
      <c r="F62" s="20" t="s">
        <v>111</v>
      </c>
      <c r="G62" s="21">
        <v>0.85</v>
      </c>
      <c r="H62" s="22">
        <v>0.05</v>
      </c>
      <c r="I62" s="22">
        <v>0.05</v>
      </c>
      <c r="J62" s="22">
        <v>0.05</v>
      </c>
      <c r="K62" s="23">
        <v>1</v>
      </c>
      <c r="L62" s="21">
        <v>0.9</v>
      </c>
      <c r="M62" s="22">
        <v>7.4999999999999997E-2</v>
      </c>
      <c r="N62" s="22">
        <v>7.4999999999999997E-2</v>
      </c>
      <c r="O62" s="22">
        <v>0.05</v>
      </c>
      <c r="P62" s="23">
        <v>1.1000000000000001</v>
      </c>
      <c r="Q62" s="19" t="s">
        <v>416</v>
      </c>
      <c r="R62" s="19" t="s">
        <v>641</v>
      </c>
      <c r="S62" s="39" t="s">
        <v>417</v>
      </c>
      <c r="T62" s="64"/>
      <c r="U62" s="21">
        <v>1</v>
      </c>
      <c r="V62" s="22" t="s">
        <v>24</v>
      </c>
      <c r="W62" s="78" t="s">
        <v>24</v>
      </c>
      <c r="X62" s="25" t="s">
        <v>46</v>
      </c>
      <c r="Y62" s="22" t="s">
        <v>480</v>
      </c>
      <c r="Z62" s="22" t="s">
        <v>475</v>
      </c>
      <c r="AA62" s="21" t="b">
        <v>0</v>
      </c>
      <c r="AB62" s="26">
        <v>0.05</v>
      </c>
      <c r="AC62" s="26">
        <v>7.4999999999999997E-2</v>
      </c>
      <c r="AD62" s="26">
        <v>8.3645380800000009</v>
      </c>
      <c r="AE62" s="26">
        <v>12.515390639999993</v>
      </c>
      <c r="AF62" s="25">
        <v>4.2136855200000092</v>
      </c>
      <c r="AG62" s="23">
        <v>4.1508525599999915E-2</v>
      </c>
      <c r="AH62" s="22"/>
      <c r="AI62" s="21" t="s">
        <v>476</v>
      </c>
      <c r="AJ62" s="22" t="s">
        <v>477</v>
      </c>
      <c r="AK62" s="22" t="s">
        <v>477</v>
      </c>
      <c r="AL62" s="21" t="b">
        <v>0</v>
      </c>
      <c r="AM62" s="26" t="e">
        <v>#VALUE!</v>
      </c>
      <c r="AN62" s="26" t="e">
        <v>#VALUE!</v>
      </c>
      <c r="AO62" s="26" t="e">
        <v>#VALUE!</v>
      </c>
      <c r="AP62" s="26" t="e">
        <v>#VALUE!</v>
      </c>
      <c r="AQ62" s="21" t="s">
        <v>477</v>
      </c>
      <c r="AR62" s="22" t="s">
        <v>477</v>
      </c>
      <c r="AS62" s="22"/>
      <c r="AT62" s="21" t="s">
        <v>476</v>
      </c>
      <c r="AU62" s="22" t="s">
        <v>477</v>
      </c>
      <c r="AV62" s="22" t="s">
        <v>477</v>
      </c>
      <c r="AW62" s="21" t="b">
        <v>0</v>
      </c>
      <c r="AX62" s="26" t="e">
        <v>#VALUE!</v>
      </c>
      <c r="AY62" s="26" t="e">
        <v>#VALUE!</v>
      </c>
      <c r="AZ62" s="26" t="e">
        <v>#VALUE!</v>
      </c>
      <c r="BA62" s="26" t="e">
        <v>#VALUE!</v>
      </c>
      <c r="BB62" s="21" t="s">
        <v>477</v>
      </c>
      <c r="BC62" s="22" t="s">
        <v>477</v>
      </c>
    </row>
    <row r="63" spans="1:55" ht="14.25" customHeight="1">
      <c r="A63" s="28" t="s">
        <v>418</v>
      </c>
      <c r="B63" s="29" t="s">
        <v>32</v>
      </c>
      <c r="C63" s="29" t="s">
        <v>33</v>
      </c>
      <c r="D63" s="29" t="s">
        <v>124</v>
      </c>
      <c r="E63" s="29"/>
      <c r="F63" s="29" t="s">
        <v>21</v>
      </c>
      <c r="G63" s="30">
        <v>0.9</v>
      </c>
      <c r="H63" s="31">
        <v>0.05</v>
      </c>
      <c r="I63" s="31">
        <v>0.05</v>
      </c>
      <c r="J63" s="31"/>
      <c r="K63" s="32">
        <v>1</v>
      </c>
      <c r="L63" s="30">
        <v>1</v>
      </c>
      <c r="M63" s="31">
        <v>0.15</v>
      </c>
      <c r="N63" s="31">
        <v>0.05</v>
      </c>
      <c r="O63" s="31"/>
      <c r="P63" s="32">
        <v>1.2</v>
      </c>
      <c r="Q63" s="28" t="s">
        <v>403</v>
      </c>
      <c r="R63" s="19" t="s">
        <v>647</v>
      </c>
      <c r="S63" s="97" t="s">
        <v>125</v>
      </c>
      <c r="T63" s="66"/>
      <c r="U63" s="30">
        <v>2</v>
      </c>
      <c r="V63" s="31" t="s">
        <v>24</v>
      </c>
      <c r="W63" s="80"/>
      <c r="X63" s="25" t="s">
        <v>33</v>
      </c>
      <c r="Y63" s="22" t="s">
        <v>474</v>
      </c>
      <c r="Z63" s="22" t="s">
        <v>475</v>
      </c>
      <c r="AA63" s="21" t="b">
        <v>0</v>
      </c>
      <c r="AB63" s="26">
        <v>2.5000000000000001E-2</v>
      </c>
      <c r="AC63" s="26">
        <v>7.4999999999999997E-2</v>
      </c>
      <c r="AD63" s="26">
        <v>4.2084106399999932</v>
      </c>
      <c r="AE63" s="26">
        <v>12.666051600000003</v>
      </c>
      <c r="AF63" s="25">
        <v>-4.2492303200000165</v>
      </c>
      <c r="AG63" s="23">
        <v>8.4576409600000096E-2</v>
      </c>
      <c r="AH63" s="22"/>
      <c r="AI63" s="21" t="s">
        <v>476</v>
      </c>
      <c r="AJ63" s="22" t="s">
        <v>477</v>
      </c>
      <c r="AK63" s="22" t="s">
        <v>477</v>
      </c>
      <c r="AL63" s="21" t="b">
        <v>0</v>
      </c>
      <c r="AM63" s="26" t="e">
        <v>#VALUE!</v>
      </c>
      <c r="AN63" s="26" t="e">
        <v>#VALUE!</v>
      </c>
      <c r="AO63" s="26" t="e">
        <v>#VALUE!</v>
      </c>
      <c r="AP63" s="26" t="e">
        <v>#VALUE!</v>
      </c>
      <c r="AQ63" s="21" t="s">
        <v>477</v>
      </c>
      <c r="AR63" s="22" t="s">
        <v>477</v>
      </c>
      <c r="AS63" s="22"/>
      <c r="AT63" s="21" t="s">
        <v>476</v>
      </c>
      <c r="AU63" s="22" t="s">
        <v>477</v>
      </c>
      <c r="AV63" s="22" t="s">
        <v>477</v>
      </c>
      <c r="AW63" s="21" t="b">
        <v>0</v>
      </c>
      <c r="AX63" s="26" t="e">
        <v>#DIV/0!</v>
      </c>
      <c r="AY63" s="26" t="e">
        <v>#DIV/0!</v>
      </c>
      <c r="AZ63" s="26" t="e">
        <v>#DIV/0!</v>
      </c>
      <c r="BA63" s="26" t="e">
        <v>#DIV/0!</v>
      </c>
      <c r="BB63" s="21" t="s">
        <v>477</v>
      </c>
      <c r="BC63" s="22" t="s">
        <v>477</v>
      </c>
    </row>
    <row r="64" spans="1:55" ht="14.25" customHeight="1">
      <c r="A64" s="94" t="s">
        <v>149</v>
      </c>
      <c r="B64" s="95" t="s">
        <v>1</v>
      </c>
      <c r="C64" s="95" t="s">
        <v>2</v>
      </c>
      <c r="D64" s="95" t="s">
        <v>3</v>
      </c>
      <c r="E64" s="95" t="s">
        <v>4</v>
      </c>
      <c r="F64" s="95" t="s">
        <v>5</v>
      </c>
      <c r="G64" s="88" t="s">
        <v>6</v>
      </c>
      <c r="H64" s="86" t="s">
        <v>7</v>
      </c>
      <c r="I64" s="86" t="s">
        <v>3</v>
      </c>
      <c r="J64" s="86" t="s">
        <v>4</v>
      </c>
      <c r="K64" s="86" t="s">
        <v>8</v>
      </c>
      <c r="L64" s="88" t="s">
        <v>6</v>
      </c>
      <c r="M64" s="86" t="s">
        <v>7</v>
      </c>
      <c r="N64" s="86" t="s">
        <v>3</v>
      </c>
      <c r="O64" s="86" t="s">
        <v>4</v>
      </c>
      <c r="P64" s="86" t="s">
        <v>8</v>
      </c>
      <c r="Q64" s="6" t="s">
        <v>468</v>
      </c>
      <c r="R64" s="130" t="s">
        <v>469</v>
      </c>
      <c r="S64" s="130" t="s">
        <v>470</v>
      </c>
      <c r="T64" s="130" t="s">
        <v>471</v>
      </c>
      <c r="U64" s="88"/>
      <c r="V64" s="86"/>
      <c r="W64" s="96"/>
      <c r="X64" s="3"/>
      <c r="Y64" s="4"/>
      <c r="Z64" s="4"/>
      <c r="AA64" s="3"/>
      <c r="AB64" s="40"/>
      <c r="AC64" s="40"/>
      <c r="AD64" s="40"/>
      <c r="AE64" s="40"/>
      <c r="AF64" s="3"/>
      <c r="AG64" s="4"/>
      <c r="AH64" s="4"/>
      <c r="AI64" s="3"/>
      <c r="AJ64" s="4"/>
      <c r="AK64" s="4"/>
      <c r="AL64" s="3"/>
      <c r="AM64" s="41"/>
      <c r="AN64" s="41"/>
      <c r="AO64" s="40"/>
      <c r="AP64" s="40"/>
      <c r="AQ64" s="3"/>
      <c r="AR64" s="4"/>
      <c r="AS64" s="4"/>
      <c r="AT64" s="3"/>
      <c r="AU64" s="4"/>
      <c r="AV64" s="4"/>
      <c r="AW64" s="3"/>
      <c r="AX64" s="40"/>
      <c r="AY64" s="40"/>
      <c r="AZ64" s="40"/>
      <c r="BA64" s="40"/>
      <c r="BB64" s="3" t="s">
        <v>477</v>
      </c>
      <c r="BC64" s="4" t="s">
        <v>477</v>
      </c>
    </row>
    <row r="65" spans="1:55" ht="14.25" customHeight="1">
      <c r="A65" s="11" t="s">
        <v>419</v>
      </c>
      <c r="B65" s="12" t="s">
        <v>13</v>
      </c>
      <c r="C65" s="12" t="s">
        <v>33</v>
      </c>
      <c r="D65" s="12" t="s">
        <v>20</v>
      </c>
      <c r="E65" s="12"/>
      <c r="F65" s="12" t="s">
        <v>21</v>
      </c>
      <c r="G65" s="13">
        <v>0.9</v>
      </c>
      <c r="H65" s="14">
        <v>0.1</v>
      </c>
      <c r="I65" s="14"/>
      <c r="J65" s="14"/>
      <c r="K65" s="15">
        <v>1</v>
      </c>
      <c r="L65" s="13">
        <v>0.95</v>
      </c>
      <c r="M65" s="14">
        <v>0.15</v>
      </c>
      <c r="N65" s="14"/>
      <c r="O65" s="14"/>
      <c r="P65" s="15">
        <v>1.0999999999999999</v>
      </c>
      <c r="Q65" s="11" t="s">
        <v>420</v>
      </c>
      <c r="R65" s="19" t="s">
        <v>671</v>
      </c>
      <c r="S65" s="17" t="s">
        <v>23</v>
      </c>
      <c r="T65" s="60"/>
      <c r="U65" s="13">
        <v>2</v>
      </c>
      <c r="V65" s="14" t="s">
        <v>24</v>
      </c>
      <c r="W65" s="77"/>
      <c r="X65" s="25" t="s">
        <v>33</v>
      </c>
      <c r="Y65" s="22" t="s">
        <v>474</v>
      </c>
      <c r="Z65" s="22" t="s">
        <v>475</v>
      </c>
      <c r="AA65" s="21" t="b">
        <v>0</v>
      </c>
      <c r="AB65" s="26">
        <v>0.05</v>
      </c>
      <c r="AC65" s="26">
        <v>7.4999999999999997E-2</v>
      </c>
      <c r="AD65" s="26">
        <v>8.4311152800000073</v>
      </c>
      <c r="AE65" s="26">
        <v>12.666051600000003</v>
      </c>
      <c r="AF65" s="25">
        <v>4.1961789600000117</v>
      </c>
      <c r="AG65" s="23">
        <v>4.2349363199999955E-2</v>
      </c>
      <c r="AH65" s="22"/>
      <c r="AI65" s="21" t="s">
        <v>476</v>
      </c>
      <c r="AJ65" s="22" t="s">
        <v>477</v>
      </c>
      <c r="AK65" s="22" t="s">
        <v>477</v>
      </c>
      <c r="AL65" s="21" t="b">
        <v>0</v>
      </c>
      <c r="AM65" s="26" t="e">
        <v>#VALUE!</v>
      </c>
      <c r="AN65" s="26" t="e">
        <v>#VALUE!</v>
      </c>
      <c r="AO65" s="26" t="e">
        <v>#VALUE!</v>
      </c>
      <c r="AP65" s="26" t="e">
        <v>#VALUE!</v>
      </c>
      <c r="AQ65" s="21" t="s">
        <v>477</v>
      </c>
      <c r="AR65" s="22" t="s">
        <v>477</v>
      </c>
      <c r="AS65" s="22"/>
      <c r="AT65" s="21" t="s">
        <v>476</v>
      </c>
      <c r="AU65" s="22" t="s">
        <v>477</v>
      </c>
      <c r="AV65" s="22" t="s">
        <v>477</v>
      </c>
      <c r="AW65" s="21" t="b">
        <v>0</v>
      </c>
      <c r="AX65" s="26" t="e">
        <v>#DIV/0!</v>
      </c>
      <c r="AY65" s="26" t="e">
        <v>#DIV/0!</v>
      </c>
      <c r="AZ65" s="26" t="e">
        <v>#DIV/0!</v>
      </c>
      <c r="BA65" s="26" t="e">
        <v>#DIV/0!</v>
      </c>
      <c r="BB65" s="21" t="s">
        <v>477</v>
      </c>
      <c r="BC65" s="22" t="s">
        <v>477</v>
      </c>
    </row>
    <row r="66" spans="1:55" ht="14.25" customHeight="1">
      <c r="A66" s="19" t="s">
        <v>421</v>
      </c>
      <c r="B66" s="20" t="s">
        <v>13</v>
      </c>
      <c r="C66" s="20" t="s">
        <v>37</v>
      </c>
      <c r="D66" s="20" t="s">
        <v>50</v>
      </c>
      <c r="E66" s="20"/>
      <c r="F66" s="20" t="s">
        <v>15</v>
      </c>
      <c r="G66" s="21">
        <v>0.875</v>
      </c>
      <c r="H66" s="22">
        <v>7.4999999999999997E-2</v>
      </c>
      <c r="I66" s="22">
        <v>0.05</v>
      </c>
      <c r="J66" s="22"/>
      <c r="K66" s="23">
        <v>1</v>
      </c>
      <c r="L66" s="21">
        <v>0.92500000000000004</v>
      </c>
      <c r="M66" s="22">
        <v>7.4999999999999997E-2</v>
      </c>
      <c r="N66" s="22">
        <v>0.1</v>
      </c>
      <c r="O66" s="22"/>
      <c r="P66" s="23">
        <v>1.1000000000000001</v>
      </c>
      <c r="Q66" s="19" t="s">
        <v>422</v>
      </c>
      <c r="R66" s="19" t="s">
        <v>645</v>
      </c>
      <c r="S66" s="20" t="s">
        <v>679</v>
      </c>
      <c r="T66" s="64"/>
      <c r="U66" s="21">
        <v>3</v>
      </c>
      <c r="V66" s="22">
        <v>2</v>
      </c>
      <c r="W66" s="78"/>
      <c r="X66" s="25" t="s">
        <v>37</v>
      </c>
      <c r="Y66" s="22" t="s">
        <v>480</v>
      </c>
      <c r="Z66" s="22" t="s">
        <v>475</v>
      </c>
      <c r="AA66" s="21" t="b">
        <v>0</v>
      </c>
      <c r="AB66" s="26">
        <v>2.4999999999999998E-2</v>
      </c>
      <c r="AC66" s="26">
        <v>2.4999999999999998E-2</v>
      </c>
      <c r="AD66" s="26">
        <v>32.300697931128923</v>
      </c>
      <c r="AE66" s="26">
        <v>32.300697931128923</v>
      </c>
      <c r="AF66" s="25">
        <v>32.300697931128923</v>
      </c>
      <c r="AG66" s="23">
        <v>0</v>
      </c>
      <c r="AH66" s="22"/>
      <c r="AI66" s="21" t="s">
        <v>462</v>
      </c>
      <c r="AJ66" s="22" t="s">
        <v>480</v>
      </c>
      <c r="AK66" s="22" t="s">
        <v>475</v>
      </c>
      <c r="AL66" s="21" t="s">
        <v>481</v>
      </c>
      <c r="AM66" s="26">
        <v>2.5000000000000001E-2</v>
      </c>
      <c r="AN66" s="26">
        <v>0.05</v>
      </c>
      <c r="AO66" s="26">
        <v>9.0439986605851086</v>
      </c>
      <c r="AP66" s="26">
        <v>17.342258743364422</v>
      </c>
      <c r="AQ66" s="25">
        <v>0.74573857780579544</v>
      </c>
      <c r="AR66" s="23">
        <v>8.2982600827793129E-2</v>
      </c>
      <c r="AS66" s="22"/>
      <c r="AT66" s="21" t="s">
        <v>476</v>
      </c>
      <c r="AU66" s="22" t="s">
        <v>477</v>
      </c>
      <c r="AV66" s="22" t="s">
        <v>477</v>
      </c>
      <c r="AW66" s="21" t="b">
        <v>0</v>
      </c>
      <c r="AX66" s="26" t="e">
        <v>#DIV/0!</v>
      </c>
      <c r="AY66" s="26" t="e">
        <v>#DIV/0!</v>
      </c>
      <c r="AZ66" s="26" t="e">
        <v>#DIV/0!</v>
      </c>
      <c r="BA66" s="26" t="e">
        <v>#DIV/0!</v>
      </c>
      <c r="BB66" s="21" t="s">
        <v>477</v>
      </c>
      <c r="BC66" s="22" t="s">
        <v>477</v>
      </c>
    </row>
    <row r="67" spans="1:55" ht="14.25" customHeight="1">
      <c r="A67" s="19" t="s">
        <v>423</v>
      </c>
      <c r="B67" s="20" t="s">
        <v>13</v>
      </c>
      <c r="C67" s="20" t="s">
        <v>93</v>
      </c>
      <c r="D67" s="20" t="s">
        <v>197</v>
      </c>
      <c r="E67" s="20"/>
      <c r="F67" s="20" t="s">
        <v>34</v>
      </c>
      <c r="G67" s="21">
        <v>0.82499999999999996</v>
      </c>
      <c r="H67" s="22">
        <v>0.125</v>
      </c>
      <c r="I67" s="22">
        <v>0.05</v>
      </c>
      <c r="J67" s="22"/>
      <c r="K67" s="23">
        <v>1</v>
      </c>
      <c r="L67" s="21">
        <v>0.9</v>
      </c>
      <c r="M67" s="22">
        <v>0.15</v>
      </c>
      <c r="N67" s="22">
        <v>0.05</v>
      </c>
      <c r="O67" s="22"/>
      <c r="P67" s="23">
        <v>1.1000000000000001</v>
      </c>
      <c r="Q67" s="19" t="s">
        <v>424</v>
      </c>
      <c r="R67" s="19" t="s">
        <v>680</v>
      </c>
      <c r="S67" s="39" t="s">
        <v>197</v>
      </c>
      <c r="T67" s="64"/>
      <c r="U67" s="21">
        <v>2</v>
      </c>
      <c r="V67" s="22" t="s">
        <v>24</v>
      </c>
      <c r="W67" s="78"/>
      <c r="X67" s="21" t="s">
        <v>462</v>
      </c>
      <c r="Y67" s="22" t="s">
        <v>480</v>
      </c>
      <c r="Z67" s="22" t="s">
        <v>475</v>
      </c>
      <c r="AA67" s="21" t="s">
        <v>515</v>
      </c>
      <c r="AB67" s="26">
        <v>6.25E-2</v>
      </c>
      <c r="AC67" s="26">
        <v>7.4999999999999997E-2</v>
      </c>
      <c r="AD67" s="26">
        <v>14.869085606016569</v>
      </c>
      <c r="AE67" s="26">
        <v>17.480723813727987</v>
      </c>
      <c r="AF67" s="25">
        <v>12.25744739830515</v>
      </c>
      <c r="AG67" s="23">
        <v>2.6116382077114187E-2</v>
      </c>
      <c r="AH67" s="22"/>
      <c r="AI67" s="21" t="s">
        <v>476</v>
      </c>
      <c r="AJ67" s="22" t="s">
        <v>477</v>
      </c>
      <c r="AK67" s="22" t="s">
        <v>477</v>
      </c>
      <c r="AL67" s="21" t="b">
        <v>0</v>
      </c>
      <c r="AM67" s="26" t="e">
        <v>#VALUE!</v>
      </c>
      <c r="AN67" s="26" t="e">
        <v>#VALUE!</v>
      </c>
      <c r="AO67" s="26" t="e">
        <v>#VALUE!</v>
      </c>
      <c r="AP67" s="26" t="e">
        <v>#VALUE!</v>
      </c>
      <c r="AQ67" s="21" t="s">
        <v>477</v>
      </c>
      <c r="AR67" s="22" t="s">
        <v>477</v>
      </c>
      <c r="AS67" s="22"/>
      <c r="AT67" s="21" t="s">
        <v>476</v>
      </c>
      <c r="AU67" s="22" t="s">
        <v>477</v>
      </c>
      <c r="AV67" s="22" t="s">
        <v>477</v>
      </c>
      <c r="AW67" s="21" t="b">
        <v>0</v>
      </c>
      <c r="AX67" s="26" t="e">
        <v>#DIV/0!</v>
      </c>
      <c r="AY67" s="26" t="e">
        <v>#DIV/0!</v>
      </c>
      <c r="AZ67" s="26" t="e">
        <v>#DIV/0!</v>
      </c>
      <c r="BA67" s="26" t="e">
        <v>#DIV/0!</v>
      </c>
      <c r="BB67" s="21" t="s">
        <v>477</v>
      </c>
      <c r="BC67" s="22" t="s">
        <v>477</v>
      </c>
    </row>
    <row r="68" spans="1:55" ht="14.25" customHeight="1">
      <c r="A68" s="28" t="s">
        <v>425</v>
      </c>
      <c r="B68" s="29" t="s">
        <v>32</v>
      </c>
      <c r="C68" s="29" t="s">
        <v>18</v>
      </c>
      <c r="D68" s="29" t="s">
        <v>37</v>
      </c>
      <c r="E68" s="29" t="s">
        <v>27</v>
      </c>
      <c r="F68" s="29" t="s">
        <v>111</v>
      </c>
      <c r="G68" s="30">
        <v>0.85</v>
      </c>
      <c r="H68" s="31">
        <v>0.05</v>
      </c>
      <c r="I68" s="31">
        <v>7.4999999999999997E-2</v>
      </c>
      <c r="J68" s="31">
        <v>2.5000000000000001E-2</v>
      </c>
      <c r="K68" s="32">
        <v>1</v>
      </c>
      <c r="L68" s="30">
        <v>0.92500000000000004</v>
      </c>
      <c r="M68" s="31">
        <v>0.15</v>
      </c>
      <c r="N68" s="31">
        <v>7.4999999999999997E-2</v>
      </c>
      <c r="O68" s="31">
        <v>0.05</v>
      </c>
      <c r="P68" s="32">
        <v>1.2</v>
      </c>
      <c r="Q68" s="28" t="s">
        <v>426</v>
      </c>
      <c r="R68" s="19" t="s">
        <v>650</v>
      </c>
      <c r="S68" s="20" t="s">
        <v>645</v>
      </c>
      <c r="T68" s="93" t="s">
        <v>407</v>
      </c>
      <c r="U68" s="30">
        <v>2</v>
      </c>
      <c r="V68" s="31">
        <v>3</v>
      </c>
      <c r="W68" s="80" t="s">
        <v>24</v>
      </c>
      <c r="X68" s="25" t="s">
        <v>18</v>
      </c>
      <c r="Y68" s="22" t="s">
        <v>480</v>
      </c>
      <c r="Z68" s="22" t="s">
        <v>475</v>
      </c>
      <c r="AA68" s="21" t="b">
        <v>0</v>
      </c>
      <c r="AB68" s="26">
        <v>2.5000000000000001E-2</v>
      </c>
      <c r="AC68" s="26">
        <v>7.4999999999999997E-2</v>
      </c>
      <c r="AD68" s="26">
        <v>13.668871119999999</v>
      </c>
      <c r="AE68" s="26">
        <v>34.980319879999996</v>
      </c>
      <c r="AF68" s="25">
        <v>-7.642577639999999</v>
      </c>
      <c r="AG68" s="23">
        <v>0.21311448759999999</v>
      </c>
      <c r="AH68" s="22"/>
      <c r="AI68" s="25" t="s">
        <v>37</v>
      </c>
      <c r="AJ68" s="22" t="s">
        <v>480</v>
      </c>
      <c r="AK68" s="22" t="s">
        <v>475</v>
      </c>
      <c r="AL68" s="21" t="b">
        <v>0</v>
      </c>
      <c r="AM68" s="26">
        <v>2.4999999999999998E-2</v>
      </c>
      <c r="AN68" s="26">
        <v>2.4999999999999998E-2</v>
      </c>
      <c r="AO68" s="26">
        <v>32.300697931128923</v>
      </c>
      <c r="AP68" s="26">
        <v>32.300697931128923</v>
      </c>
      <c r="AQ68" s="25">
        <v>32.300697931128923</v>
      </c>
      <c r="AR68" s="23">
        <v>0</v>
      </c>
      <c r="AS68" s="22"/>
      <c r="AT68" s="21" t="s">
        <v>476</v>
      </c>
      <c r="AU68" s="22" t="s">
        <v>477</v>
      </c>
      <c r="AV68" s="22" t="s">
        <v>477</v>
      </c>
      <c r="AW68" s="21" t="b">
        <v>0</v>
      </c>
      <c r="AX68" s="26" t="e">
        <v>#VALUE!</v>
      </c>
      <c r="AY68" s="26" t="e">
        <v>#VALUE!</v>
      </c>
      <c r="AZ68" s="26" t="e">
        <v>#VALUE!</v>
      </c>
      <c r="BA68" s="26" t="e">
        <v>#VALUE!</v>
      </c>
      <c r="BB68" s="21" t="s">
        <v>477</v>
      </c>
      <c r="BC68" s="22" t="s">
        <v>477</v>
      </c>
    </row>
    <row r="69" spans="1:55" ht="14.25" customHeight="1">
      <c r="A69" s="19" t="s">
        <v>427</v>
      </c>
      <c r="B69" s="20" t="s">
        <v>13</v>
      </c>
      <c r="C69" s="20" t="s">
        <v>83</v>
      </c>
      <c r="D69" s="20" t="s">
        <v>14</v>
      </c>
      <c r="E69" s="20"/>
      <c r="F69" s="20" t="s">
        <v>21</v>
      </c>
      <c r="G69" s="21">
        <v>0.875</v>
      </c>
      <c r="H69" s="22">
        <v>0.05</v>
      </c>
      <c r="I69" s="22">
        <v>7.4999999999999997E-2</v>
      </c>
      <c r="J69" s="22"/>
      <c r="K69" s="23">
        <v>1</v>
      </c>
      <c r="L69" s="21">
        <v>0.92500000000000004</v>
      </c>
      <c r="M69" s="22">
        <v>0.05</v>
      </c>
      <c r="N69" s="22">
        <v>0.125</v>
      </c>
      <c r="O69" s="22"/>
      <c r="P69" s="23">
        <v>1.1000000000000001</v>
      </c>
      <c r="Q69" s="19" t="s">
        <v>428</v>
      </c>
      <c r="R69" s="11" t="s">
        <v>681</v>
      </c>
      <c r="S69" s="20" t="s">
        <v>682</v>
      </c>
      <c r="T69" s="64"/>
      <c r="U69" s="21">
        <v>2</v>
      </c>
      <c r="V69" s="22">
        <v>2</v>
      </c>
      <c r="W69" s="78"/>
      <c r="X69" s="18" t="s">
        <v>83</v>
      </c>
      <c r="Y69" s="14" t="s">
        <v>474</v>
      </c>
      <c r="Z69" s="14" t="s">
        <v>506</v>
      </c>
      <c r="AA69" s="13" t="b">
        <v>0</v>
      </c>
      <c r="AB69" s="26">
        <v>2.5000000000000001E-2</v>
      </c>
      <c r="AC69" s="26">
        <v>2.5000000000000001E-2</v>
      </c>
      <c r="AD69" s="26">
        <v>16.264934319999998</v>
      </c>
      <c r="AE69" s="26">
        <v>16.264934319999998</v>
      </c>
      <c r="AF69" s="18">
        <v>16.264934319999998</v>
      </c>
      <c r="AG69" s="15">
        <v>0</v>
      </c>
      <c r="AH69" s="14"/>
      <c r="AI69" s="18" t="s">
        <v>14</v>
      </c>
      <c r="AJ69" s="14" t="s">
        <v>474</v>
      </c>
      <c r="AK69" s="14" t="s">
        <v>475</v>
      </c>
      <c r="AL69" s="13" t="b">
        <v>0</v>
      </c>
      <c r="AM69" s="26">
        <v>3.7499999999999999E-2</v>
      </c>
      <c r="AN69" s="26">
        <v>6.25E-2</v>
      </c>
      <c r="AO69" s="26">
        <v>25.537267244859059</v>
      </c>
      <c r="AP69" s="26">
        <v>46.818611475825477</v>
      </c>
      <c r="AQ69" s="18">
        <v>4.2559230138926409</v>
      </c>
      <c r="AR69" s="15">
        <v>0.21281344230966417</v>
      </c>
      <c r="AS69" s="14"/>
      <c r="AT69" s="13" t="s">
        <v>476</v>
      </c>
      <c r="AU69" s="14" t="s">
        <v>477</v>
      </c>
      <c r="AV69" s="14" t="s">
        <v>477</v>
      </c>
      <c r="AW69" s="13" t="b">
        <v>0</v>
      </c>
      <c r="AX69" s="26" t="e">
        <v>#DIV/0!</v>
      </c>
      <c r="AY69" s="26" t="e">
        <v>#DIV/0!</v>
      </c>
      <c r="AZ69" s="26" t="e">
        <v>#DIV/0!</v>
      </c>
      <c r="BA69" s="26" t="e">
        <v>#DIV/0!</v>
      </c>
      <c r="BB69" s="13" t="s">
        <v>477</v>
      </c>
      <c r="BC69" s="14" t="s">
        <v>477</v>
      </c>
    </row>
    <row r="70" spans="1:55" ht="14.25" customHeight="1">
      <c r="A70" s="19" t="s">
        <v>429</v>
      </c>
      <c r="B70" s="20" t="s">
        <v>13</v>
      </c>
      <c r="C70" s="20" t="s">
        <v>138</v>
      </c>
      <c r="D70" s="20" t="s">
        <v>27</v>
      </c>
      <c r="E70" s="20"/>
      <c r="F70" s="20" t="s">
        <v>15</v>
      </c>
      <c r="G70" s="21">
        <v>0.875</v>
      </c>
      <c r="H70" s="22">
        <v>0.1</v>
      </c>
      <c r="I70" s="22">
        <v>2.5000000000000001E-2</v>
      </c>
      <c r="J70" s="22"/>
      <c r="K70" s="23">
        <v>1</v>
      </c>
      <c r="L70" s="21">
        <v>0.92500000000000004</v>
      </c>
      <c r="M70" s="22">
        <v>0.125</v>
      </c>
      <c r="N70" s="22">
        <v>0.05</v>
      </c>
      <c r="O70" s="22"/>
      <c r="P70" s="23">
        <v>1.1000000000000001</v>
      </c>
      <c r="Q70" s="19" t="s">
        <v>422</v>
      </c>
      <c r="R70" s="19" t="s">
        <v>683</v>
      </c>
      <c r="S70" s="39" t="s">
        <v>27</v>
      </c>
      <c r="T70" s="64"/>
      <c r="U70" s="21">
        <v>2</v>
      </c>
      <c r="V70" s="22" t="s">
        <v>24</v>
      </c>
      <c r="W70" s="78"/>
      <c r="X70" s="21" t="s">
        <v>463</v>
      </c>
      <c r="Y70" s="22" t="s">
        <v>474</v>
      </c>
      <c r="Z70" s="22" t="s">
        <v>475</v>
      </c>
      <c r="AA70" s="21" t="s">
        <v>515</v>
      </c>
      <c r="AB70" s="26">
        <v>0.05</v>
      </c>
      <c r="AC70" s="26">
        <v>6.25E-2</v>
      </c>
      <c r="AD70" s="26">
        <v>5.621270410940796</v>
      </c>
      <c r="AE70" s="26">
        <v>7.0060339038584152</v>
      </c>
      <c r="AF70" s="25">
        <v>4.2365069180231769</v>
      </c>
      <c r="AG70" s="23">
        <v>1.3847634929176192E-2</v>
      </c>
      <c r="AH70" s="22"/>
      <c r="AI70" s="21" t="s">
        <v>476</v>
      </c>
      <c r="AJ70" s="22" t="s">
        <v>477</v>
      </c>
      <c r="AK70" s="22" t="s">
        <v>477</v>
      </c>
      <c r="AL70" s="21" t="b">
        <v>0</v>
      </c>
      <c r="AM70" s="26" t="e">
        <v>#VALUE!</v>
      </c>
      <c r="AN70" s="26" t="e">
        <v>#VALUE!</v>
      </c>
      <c r="AO70" s="26" t="e">
        <v>#VALUE!</v>
      </c>
      <c r="AP70" s="26" t="e">
        <v>#VALUE!</v>
      </c>
      <c r="AQ70" s="21" t="s">
        <v>477</v>
      </c>
      <c r="AR70" s="22" t="s">
        <v>477</v>
      </c>
      <c r="AS70" s="22"/>
      <c r="AT70" s="21" t="s">
        <v>476</v>
      </c>
      <c r="AU70" s="22" t="s">
        <v>477</v>
      </c>
      <c r="AV70" s="22" t="s">
        <v>477</v>
      </c>
      <c r="AW70" s="21" t="b">
        <v>0</v>
      </c>
      <c r="AX70" s="26" t="e">
        <v>#DIV/0!</v>
      </c>
      <c r="AY70" s="26" t="e">
        <v>#DIV/0!</v>
      </c>
      <c r="AZ70" s="26" t="e">
        <v>#DIV/0!</v>
      </c>
      <c r="BA70" s="26" t="e">
        <v>#DIV/0!</v>
      </c>
      <c r="BB70" s="21" t="s">
        <v>477</v>
      </c>
      <c r="BC70" s="22" t="s">
        <v>477</v>
      </c>
    </row>
    <row r="71" spans="1:55" ht="14.25" customHeight="1">
      <c r="A71" s="19" t="s">
        <v>430</v>
      </c>
      <c r="B71" s="20" t="s">
        <v>13</v>
      </c>
      <c r="C71" s="20" t="s">
        <v>46</v>
      </c>
      <c r="D71" s="20" t="s">
        <v>197</v>
      </c>
      <c r="E71" s="20"/>
      <c r="F71" s="20" t="s">
        <v>34</v>
      </c>
      <c r="G71" s="21">
        <v>0.82499999999999996</v>
      </c>
      <c r="H71" s="22">
        <v>0.125</v>
      </c>
      <c r="I71" s="22">
        <v>0.05</v>
      </c>
      <c r="J71" s="22"/>
      <c r="K71" s="23">
        <v>1</v>
      </c>
      <c r="L71" s="21">
        <v>0.92500000000000004</v>
      </c>
      <c r="M71" s="22">
        <v>0.125</v>
      </c>
      <c r="N71" s="22">
        <v>0.05</v>
      </c>
      <c r="O71" s="22"/>
      <c r="P71" s="23">
        <v>1.1000000000000001</v>
      </c>
      <c r="Q71" s="19" t="s">
        <v>431</v>
      </c>
      <c r="R71" s="19" t="s">
        <v>684</v>
      </c>
      <c r="S71" s="39" t="s">
        <v>197</v>
      </c>
      <c r="T71" s="64"/>
      <c r="U71" s="21">
        <v>1</v>
      </c>
      <c r="V71" s="22" t="s">
        <v>24</v>
      </c>
      <c r="W71" s="78"/>
      <c r="X71" s="25" t="s">
        <v>46</v>
      </c>
      <c r="Y71" s="22" t="s">
        <v>480</v>
      </c>
      <c r="Z71" s="22" t="s">
        <v>475</v>
      </c>
      <c r="AA71" s="21" t="b">
        <v>0</v>
      </c>
      <c r="AB71" s="26">
        <v>0.125</v>
      </c>
      <c r="AC71" s="26">
        <v>0.125</v>
      </c>
      <c r="AD71" s="26">
        <v>20.739000136000001</v>
      </c>
      <c r="AE71" s="26">
        <v>20.739000136000001</v>
      </c>
      <c r="AF71" s="25">
        <v>20.739000136000001</v>
      </c>
      <c r="AG71" s="23">
        <v>0</v>
      </c>
      <c r="AH71" s="22"/>
      <c r="AI71" s="21" t="s">
        <v>476</v>
      </c>
      <c r="AJ71" s="22" t="s">
        <v>477</v>
      </c>
      <c r="AK71" s="22" t="s">
        <v>477</v>
      </c>
      <c r="AL71" s="21" t="b">
        <v>0</v>
      </c>
      <c r="AM71" s="26" t="e">
        <v>#VALUE!</v>
      </c>
      <c r="AN71" s="26" t="e">
        <v>#VALUE!</v>
      </c>
      <c r="AO71" s="26" t="e">
        <v>#VALUE!</v>
      </c>
      <c r="AP71" s="26" t="e">
        <v>#VALUE!</v>
      </c>
      <c r="AQ71" s="21" t="s">
        <v>477</v>
      </c>
      <c r="AR71" s="22" t="s">
        <v>477</v>
      </c>
      <c r="AS71" s="22"/>
      <c r="AT71" s="21" t="s">
        <v>476</v>
      </c>
      <c r="AU71" s="22" t="s">
        <v>477</v>
      </c>
      <c r="AV71" s="22" t="s">
        <v>477</v>
      </c>
      <c r="AW71" s="21" t="b">
        <v>0</v>
      </c>
      <c r="AX71" s="26" t="e">
        <v>#DIV/0!</v>
      </c>
      <c r="AY71" s="26" t="e">
        <v>#DIV/0!</v>
      </c>
      <c r="AZ71" s="26" t="e">
        <v>#DIV/0!</v>
      </c>
      <c r="BA71" s="26" t="e">
        <v>#DIV/0!</v>
      </c>
      <c r="BB71" s="21" t="s">
        <v>477</v>
      </c>
      <c r="BC71" s="22" t="s">
        <v>477</v>
      </c>
    </row>
    <row r="72" spans="1:55" ht="14.25" customHeight="1">
      <c r="A72" s="19" t="s">
        <v>432</v>
      </c>
      <c r="B72" s="20" t="s">
        <v>32</v>
      </c>
      <c r="C72" s="20" t="s">
        <v>14</v>
      </c>
      <c r="D72" s="20" t="s">
        <v>124</v>
      </c>
      <c r="E72" s="20" t="s">
        <v>20</v>
      </c>
      <c r="F72" s="20" t="s">
        <v>111</v>
      </c>
      <c r="G72" s="21">
        <v>0.875</v>
      </c>
      <c r="H72" s="22">
        <v>7.4999999999999997E-2</v>
      </c>
      <c r="I72" s="22">
        <v>0.05</v>
      </c>
      <c r="J72" s="22"/>
      <c r="K72" s="23">
        <v>1</v>
      </c>
      <c r="L72" s="21">
        <v>0.95</v>
      </c>
      <c r="M72" s="22">
        <v>0.2</v>
      </c>
      <c r="N72" s="22">
        <v>0.05</v>
      </c>
      <c r="O72" s="22"/>
      <c r="P72" s="23">
        <v>1.2</v>
      </c>
      <c r="Q72" s="19" t="s">
        <v>433</v>
      </c>
      <c r="R72" s="28" t="s">
        <v>685</v>
      </c>
      <c r="S72" s="26" t="s">
        <v>125</v>
      </c>
      <c r="T72" s="92" t="s">
        <v>23</v>
      </c>
      <c r="U72" s="21">
        <v>2</v>
      </c>
      <c r="V72" s="22" t="s">
        <v>24</v>
      </c>
      <c r="W72" s="78" t="s">
        <v>24</v>
      </c>
      <c r="X72" s="34" t="s">
        <v>14</v>
      </c>
      <c r="Y72" s="31" t="s">
        <v>474</v>
      </c>
      <c r="Z72" s="31" t="s">
        <v>475</v>
      </c>
      <c r="AA72" s="30" t="b">
        <v>0</v>
      </c>
      <c r="AB72" s="26">
        <v>3.7499999999999999E-2</v>
      </c>
      <c r="AC72" s="26">
        <v>0.1</v>
      </c>
      <c r="AD72" s="26">
        <v>25.537267244859059</v>
      </c>
      <c r="AE72" s="26">
        <v>87.225914880000019</v>
      </c>
      <c r="AF72" s="34">
        <v>-36.151380390281901</v>
      </c>
      <c r="AG72" s="32">
        <v>0.61688647635140959</v>
      </c>
      <c r="AH72" s="31"/>
      <c r="AI72" s="30" t="s">
        <v>476</v>
      </c>
      <c r="AJ72" s="31" t="s">
        <v>477</v>
      </c>
      <c r="AK72" s="31" t="s">
        <v>477</v>
      </c>
      <c r="AL72" s="30" t="b">
        <v>0</v>
      </c>
      <c r="AM72" s="26" t="e">
        <v>#VALUE!</v>
      </c>
      <c r="AN72" s="26" t="e">
        <v>#VALUE!</v>
      </c>
      <c r="AO72" s="26" t="e">
        <v>#VALUE!</v>
      </c>
      <c r="AP72" s="26" t="e">
        <v>#VALUE!</v>
      </c>
      <c r="AQ72" s="30" t="s">
        <v>477</v>
      </c>
      <c r="AR72" s="31" t="s">
        <v>477</v>
      </c>
      <c r="AS72" s="31"/>
      <c r="AT72" s="30" t="s">
        <v>476</v>
      </c>
      <c r="AU72" s="31" t="s">
        <v>477</v>
      </c>
      <c r="AV72" s="31" t="s">
        <v>477</v>
      </c>
      <c r="AW72" s="30" t="b">
        <v>0</v>
      </c>
      <c r="AX72" s="26" t="e">
        <v>#VALUE!</v>
      </c>
      <c r="AY72" s="26" t="e">
        <v>#VALUE!</v>
      </c>
      <c r="AZ72" s="26" t="e">
        <v>#VALUE!</v>
      </c>
      <c r="BA72" s="26" t="e">
        <v>#VALUE!</v>
      </c>
      <c r="BB72" s="30" t="s">
        <v>477</v>
      </c>
      <c r="BC72" s="31" t="s">
        <v>477</v>
      </c>
    </row>
    <row r="73" spans="1:55" ht="14.25" customHeight="1">
      <c r="A73" s="11" t="s">
        <v>434</v>
      </c>
      <c r="B73" s="12" t="s">
        <v>13</v>
      </c>
      <c r="C73" s="12" t="s">
        <v>83</v>
      </c>
      <c r="D73" s="12" t="s">
        <v>138</v>
      </c>
      <c r="E73" s="12"/>
      <c r="F73" s="12" t="s">
        <v>21</v>
      </c>
      <c r="G73" s="13">
        <v>0.875</v>
      </c>
      <c r="H73" s="14">
        <v>0.05</v>
      </c>
      <c r="I73" s="14">
        <v>7.4999999999999997E-2</v>
      </c>
      <c r="J73" s="14"/>
      <c r="K73" s="15">
        <v>1</v>
      </c>
      <c r="L73" s="13">
        <v>0.92500000000000004</v>
      </c>
      <c r="M73" s="14">
        <v>0.1</v>
      </c>
      <c r="N73" s="14">
        <v>7.4999999999999997E-2</v>
      </c>
      <c r="O73" s="14"/>
      <c r="P73" s="15">
        <v>1.1000000000000001</v>
      </c>
      <c r="Q73" s="11" t="s">
        <v>428</v>
      </c>
      <c r="R73" s="19" t="s">
        <v>658</v>
      </c>
      <c r="S73" s="20" t="s">
        <v>686</v>
      </c>
      <c r="T73" s="60"/>
      <c r="U73" s="13">
        <v>2</v>
      </c>
      <c r="V73" s="36">
        <v>2</v>
      </c>
      <c r="W73" s="77"/>
      <c r="X73" s="25" t="s">
        <v>83</v>
      </c>
      <c r="Y73" s="22" t="s">
        <v>474</v>
      </c>
      <c r="Z73" s="22" t="s">
        <v>506</v>
      </c>
      <c r="AA73" s="21" t="b">
        <v>0</v>
      </c>
      <c r="AB73" s="26">
        <v>2.5000000000000001E-2</v>
      </c>
      <c r="AC73" s="26">
        <v>0.05</v>
      </c>
      <c r="AD73" s="26">
        <v>16.264934319999998</v>
      </c>
      <c r="AE73" s="26">
        <v>35.705533920000008</v>
      </c>
      <c r="AF73" s="25">
        <v>-3.1756652800000111</v>
      </c>
      <c r="AG73" s="23">
        <v>0.19440599600000008</v>
      </c>
      <c r="AH73" s="22"/>
      <c r="AI73" s="21" t="s">
        <v>463</v>
      </c>
      <c r="AJ73" s="22" t="s">
        <v>474</v>
      </c>
      <c r="AK73" s="22" t="s">
        <v>475</v>
      </c>
      <c r="AL73" s="21" t="s">
        <v>515</v>
      </c>
      <c r="AM73" s="26">
        <v>3.7499999999999999E-2</v>
      </c>
      <c r="AN73" s="26">
        <v>3.7499999999999999E-2</v>
      </c>
      <c r="AO73" s="26">
        <v>4.2254897092602679</v>
      </c>
      <c r="AP73" s="26">
        <v>4.2254897092602679</v>
      </c>
      <c r="AQ73" s="25">
        <v>4.2254897092602679</v>
      </c>
      <c r="AR73" s="23">
        <v>0</v>
      </c>
      <c r="AS73" s="22"/>
      <c r="AT73" s="21" t="s">
        <v>476</v>
      </c>
      <c r="AU73" s="22" t="s">
        <v>477</v>
      </c>
      <c r="AV73" s="22" t="s">
        <v>477</v>
      </c>
      <c r="AW73" s="21" t="b">
        <v>0</v>
      </c>
      <c r="AX73" s="26" t="e">
        <v>#DIV/0!</v>
      </c>
      <c r="AY73" s="26" t="e">
        <v>#DIV/0!</v>
      </c>
      <c r="AZ73" s="26" t="e">
        <v>#DIV/0!</v>
      </c>
      <c r="BA73" s="26" t="e">
        <v>#DIV/0!</v>
      </c>
      <c r="BB73" s="21" t="s">
        <v>477</v>
      </c>
      <c r="BC73" s="22" t="s">
        <v>477</v>
      </c>
    </row>
    <row r="74" spans="1:55" ht="14.25" customHeight="1">
      <c r="A74" s="19" t="s">
        <v>435</v>
      </c>
      <c r="B74" s="20" t="s">
        <v>13</v>
      </c>
      <c r="C74" s="20" t="s">
        <v>33</v>
      </c>
      <c r="D74" s="20" t="s">
        <v>50</v>
      </c>
      <c r="E74" s="20"/>
      <c r="F74" s="20" t="s">
        <v>15</v>
      </c>
      <c r="G74" s="21">
        <v>0.875</v>
      </c>
      <c r="H74" s="22">
        <v>2.5000000000000001E-2</v>
      </c>
      <c r="I74" s="22">
        <v>0.1</v>
      </c>
      <c r="J74" s="22"/>
      <c r="K74" s="23">
        <v>1</v>
      </c>
      <c r="L74" s="21">
        <v>0.92500000000000004</v>
      </c>
      <c r="M74" s="22">
        <v>7.4999999999999997E-2</v>
      </c>
      <c r="N74" s="22">
        <v>0.1</v>
      </c>
      <c r="O74" s="22"/>
      <c r="P74" s="23">
        <v>1.1000000000000001</v>
      </c>
      <c r="Q74" s="19" t="s">
        <v>422</v>
      </c>
      <c r="R74" s="19" t="s">
        <v>687</v>
      </c>
      <c r="S74" s="20" t="s">
        <v>688</v>
      </c>
      <c r="T74" s="64"/>
      <c r="U74" s="21">
        <v>2</v>
      </c>
      <c r="V74" s="22">
        <v>1</v>
      </c>
      <c r="W74" s="78"/>
      <c r="X74" s="25" t="s">
        <v>33</v>
      </c>
      <c r="Y74" s="22" t="s">
        <v>474</v>
      </c>
      <c r="Z74" s="22" t="s">
        <v>475</v>
      </c>
      <c r="AA74" s="21" t="b">
        <v>0</v>
      </c>
      <c r="AB74" s="26">
        <v>1.2500000000000001E-2</v>
      </c>
      <c r="AC74" s="26">
        <v>3.7499999999999999E-2</v>
      </c>
      <c r="AD74" s="26">
        <v>2.0881662883060796</v>
      </c>
      <c r="AE74" s="26">
        <v>6.3057598069145726</v>
      </c>
      <c r="AF74" s="25">
        <v>-2.1294272303024133</v>
      </c>
      <c r="AG74" s="23">
        <v>4.217593518608493E-2</v>
      </c>
      <c r="AH74" s="22"/>
      <c r="AI74" s="21" t="s">
        <v>462</v>
      </c>
      <c r="AJ74" s="22" t="s">
        <v>480</v>
      </c>
      <c r="AK74" s="22" t="s">
        <v>475</v>
      </c>
      <c r="AL74" s="21" t="s">
        <v>481</v>
      </c>
      <c r="AM74" s="26">
        <v>0.1</v>
      </c>
      <c r="AN74" s="26">
        <v>0.1</v>
      </c>
      <c r="AO74" s="26">
        <v>32.004522567020949</v>
      </c>
      <c r="AP74" s="26">
        <v>32.004522567020949</v>
      </c>
      <c r="AQ74" s="25">
        <v>32.004522567020949</v>
      </c>
      <c r="AR74" s="23">
        <v>0</v>
      </c>
      <c r="AS74" s="22"/>
      <c r="AT74" s="21" t="s">
        <v>476</v>
      </c>
      <c r="AU74" s="22" t="s">
        <v>477</v>
      </c>
      <c r="AV74" s="22" t="s">
        <v>477</v>
      </c>
      <c r="AW74" s="21" t="b">
        <v>0</v>
      </c>
      <c r="AX74" s="26" t="e">
        <v>#DIV/0!</v>
      </c>
      <c r="AY74" s="26" t="e">
        <v>#DIV/0!</v>
      </c>
      <c r="AZ74" s="26" t="e">
        <v>#DIV/0!</v>
      </c>
      <c r="BA74" s="26" t="e">
        <v>#DIV/0!</v>
      </c>
      <c r="BB74" s="21" t="s">
        <v>477</v>
      </c>
      <c r="BC74" s="22" t="s">
        <v>477</v>
      </c>
    </row>
    <row r="75" spans="1:55" ht="14.25" customHeight="1">
      <c r="A75" s="19" t="s">
        <v>436</v>
      </c>
      <c r="B75" s="20" t="s">
        <v>13</v>
      </c>
      <c r="C75" s="20" t="s">
        <v>46</v>
      </c>
      <c r="D75" s="20" t="s">
        <v>197</v>
      </c>
      <c r="E75" s="20"/>
      <c r="F75" s="20" t="s">
        <v>34</v>
      </c>
      <c r="G75" s="21">
        <v>0.82499999999999996</v>
      </c>
      <c r="H75" s="22">
        <v>0.125</v>
      </c>
      <c r="I75" s="22">
        <v>0.05</v>
      </c>
      <c r="J75" s="22"/>
      <c r="K75" s="23">
        <v>1</v>
      </c>
      <c r="L75" s="21">
        <v>0.9</v>
      </c>
      <c r="M75" s="22">
        <v>0.15</v>
      </c>
      <c r="N75" s="22">
        <v>0.05</v>
      </c>
      <c r="O75" s="22"/>
      <c r="P75" s="23">
        <v>1.1000000000000001</v>
      </c>
      <c r="Q75" s="19" t="s">
        <v>424</v>
      </c>
      <c r="R75" s="19" t="s">
        <v>689</v>
      </c>
      <c r="S75" s="17" t="s">
        <v>23</v>
      </c>
      <c r="T75" s="64"/>
      <c r="U75" s="21">
        <v>2</v>
      </c>
      <c r="V75" s="22" t="s">
        <v>24</v>
      </c>
      <c r="W75" s="78"/>
      <c r="X75" s="25" t="s">
        <v>46</v>
      </c>
      <c r="Y75" s="22" t="s">
        <v>480</v>
      </c>
      <c r="Z75" s="22" t="s">
        <v>475</v>
      </c>
      <c r="AA75" s="21" t="b">
        <v>0</v>
      </c>
      <c r="AB75" s="26">
        <v>6.25E-2</v>
      </c>
      <c r="AC75" s="26">
        <v>7.4999999999999997E-2</v>
      </c>
      <c r="AD75" s="26">
        <v>10.445277557386737</v>
      </c>
      <c r="AE75" s="26">
        <v>12.515390639999993</v>
      </c>
      <c r="AF75" s="25">
        <v>8.3751644747734808</v>
      </c>
      <c r="AG75" s="23">
        <v>2.070113082613256E-2</v>
      </c>
      <c r="AH75" s="22"/>
      <c r="AI75" s="21" t="s">
        <v>476</v>
      </c>
      <c r="AJ75" s="22" t="s">
        <v>477</v>
      </c>
      <c r="AK75" s="22" t="s">
        <v>477</v>
      </c>
      <c r="AL75" s="21" t="b">
        <v>0</v>
      </c>
      <c r="AM75" s="26" t="e">
        <v>#VALUE!</v>
      </c>
      <c r="AN75" s="26" t="e">
        <v>#VALUE!</v>
      </c>
      <c r="AO75" s="26" t="e">
        <v>#VALUE!</v>
      </c>
      <c r="AP75" s="26" t="e">
        <v>#VALUE!</v>
      </c>
      <c r="AQ75" s="21" t="s">
        <v>477</v>
      </c>
      <c r="AR75" s="22" t="s">
        <v>477</v>
      </c>
      <c r="AS75" s="22"/>
      <c r="AT75" s="21" t="s">
        <v>476</v>
      </c>
      <c r="AU75" s="22" t="s">
        <v>477</v>
      </c>
      <c r="AV75" s="22" t="s">
        <v>477</v>
      </c>
      <c r="AW75" s="21" t="b">
        <v>0</v>
      </c>
      <c r="AX75" s="26" t="e">
        <v>#DIV/0!</v>
      </c>
      <c r="AY75" s="26" t="e">
        <v>#DIV/0!</v>
      </c>
      <c r="AZ75" s="26" t="e">
        <v>#DIV/0!</v>
      </c>
      <c r="BA75" s="26" t="e">
        <v>#DIV/0!</v>
      </c>
      <c r="BB75" s="21" t="s">
        <v>477</v>
      </c>
      <c r="BC75" s="22" t="s">
        <v>477</v>
      </c>
    </row>
    <row r="76" spans="1:55" ht="14.25" customHeight="1">
      <c r="A76" s="28" t="s">
        <v>437</v>
      </c>
      <c r="B76" s="29" t="s">
        <v>32</v>
      </c>
      <c r="C76" s="29" t="s">
        <v>14</v>
      </c>
      <c r="D76" s="29" t="s">
        <v>438</v>
      </c>
      <c r="E76" s="29" t="s">
        <v>124</v>
      </c>
      <c r="F76" s="29" t="s">
        <v>111</v>
      </c>
      <c r="G76" s="30">
        <v>0.85</v>
      </c>
      <c r="H76" s="31">
        <v>0.05</v>
      </c>
      <c r="I76" s="31">
        <v>0.05</v>
      </c>
      <c r="J76" s="31">
        <v>0.05</v>
      </c>
      <c r="K76" s="32">
        <v>1</v>
      </c>
      <c r="L76" s="30">
        <v>0.92500000000000004</v>
      </c>
      <c r="M76" s="31">
        <v>0.15</v>
      </c>
      <c r="N76" s="31">
        <v>7.4999999999999997E-2</v>
      </c>
      <c r="O76" s="31">
        <v>0.05</v>
      </c>
      <c r="P76" s="32">
        <v>1.2</v>
      </c>
      <c r="Q76" s="28" t="s">
        <v>426</v>
      </c>
      <c r="R76" s="19" t="s">
        <v>690</v>
      </c>
      <c r="S76" s="29" t="s">
        <v>439</v>
      </c>
      <c r="T76" s="66"/>
      <c r="U76" s="30">
        <v>2</v>
      </c>
      <c r="V76" s="31" t="s">
        <v>24</v>
      </c>
      <c r="W76" s="80" t="s">
        <v>24</v>
      </c>
      <c r="X76" s="25" t="s">
        <v>14</v>
      </c>
      <c r="Y76" s="22" t="s">
        <v>474</v>
      </c>
      <c r="Z76" s="22" t="s">
        <v>475</v>
      </c>
      <c r="AA76" s="21" t="b">
        <v>0</v>
      </c>
      <c r="AB76" s="26">
        <v>2.5000000000000001E-2</v>
      </c>
      <c r="AC76" s="26">
        <v>7.4999999999999997E-2</v>
      </c>
      <c r="AD76" s="26">
        <v>16.264934319999998</v>
      </c>
      <c r="AE76" s="26">
        <v>59.051335360000003</v>
      </c>
      <c r="AF76" s="25">
        <v>-26.521466720000003</v>
      </c>
      <c r="AG76" s="23">
        <v>0.42786401039999999</v>
      </c>
      <c r="AH76" s="22"/>
      <c r="AI76" s="21" t="s">
        <v>476</v>
      </c>
      <c r="AJ76" s="22" t="s">
        <v>477</v>
      </c>
      <c r="AK76" s="22" t="s">
        <v>477</v>
      </c>
      <c r="AL76" s="21" t="b">
        <v>0</v>
      </c>
      <c r="AM76" s="26" t="e">
        <v>#VALUE!</v>
      </c>
      <c r="AN76" s="26" t="e">
        <v>#VALUE!</v>
      </c>
      <c r="AO76" s="26" t="e">
        <v>#VALUE!</v>
      </c>
      <c r="AP76" s="26" t="e">
        <v>#VALUE!</v>
      </c>
      <c r="AQ76" s="21" t="s">
        <v>477</v>
      </c>
      <c r="AR76" s="22" t="s">
        <v>477</v>
      </c>
      <c r="AS76" s="22"/>
      <c r="AT76" s="21" t="s">
        <v>476</v>
      </c>
      <c r="AU76" s="22" t="s">
        <v>477</v>
      </c>
      <c r="AV76" s="22" t="s">
        <v>477</v>
      </c>
      <c r="AW76" s="21" t="b">
        <v>0</v>
      </c>
      <c r="AX76" s="26" t="e">
        <v>#VALUE!</v>
      </c>
      <c r="AY76" s="26" t="e">
        <v>#VALUE!</v>
      </c>
      <c r="AZ76" s="26" t="e">
        <v>#VALUE!</v>
      </c>
      <c r="BA76" s="26" t="e">
        <v>#VALUE!</v>
      </c>
      <c r="BB76" s="21" t="s">
        <v>477</v>
      </c>
      <c r="BC76" s="22" t="s">
        <v>477</v>
      </c>
    </row>
    <row r="77" spans="1:55" ht="14.25" customHeight="1">
      <c r="A77" s="19" t="s">
        <v>440</v>
      </c>
      <c r="B77" s="20" t="s">
        <v>13</v>
      </c>
      <c r="C77" s="20" t="s">
        <v>46</v>
      </c>
      <c r="D77" s="20" t="s">
        <v>50</v>
      </c>
      <c r="E77" s="20"/>
      <c r="F77" s="20" t="s">
        <v>21</v>
      </c>
      <c r="G77" s="21">
        <v>0.875</v>
      </c>
      <c r="H77" s="22">
        <v>0.1</v>
      </c>
      <c r="I77" s="22">
        <v>2.5000000000000001E-2</v>
      </c>
      <c r="J77" s="22"/>
      <c r="K77" s="23">
        <v>1</v>
      </c>
      <c r="L77" s="21">
        <v>0.92500000000000004</v>
      </c>
      <c r="M77" s="22">
        <v>0.1</v>
      </c>
      <c r="N77" s="22">
        <v>7.4999999999999997E-2</v>
      </c>
      <c r="O77" s="22"/>
      <c r="P77" s="23">
        <v>1.1000000000000001</v>
      </c>
      <c r="Q77" s="19" t="s">
        <v>428</v>
      </c>
      <c r="R77" s="11" t="s">
        <v>691</v>
      </c>
      <c r="S77" s="20" t="s">
        <v>692</v>
      </c>
      <c r="T77" s="64"/>
      <c r="U77" s="21">
        <v>1</v>
      </c>
      <c r="V77" s="22">
        <v>2</v>
      </c>
      <c r="W77" s="78"/>
      <c r="X77" s="18" t="s">
        <v>46</v>
      </c>
      <c r="Y77" s="14" t="s">
        <v>480</v>
      </c>
      <c r="Z77" s="14" t="s">
        <v>475</v>
      </c>
      <c r="AA77" s="13" t="b">
        <v>0</v>
      </c>
      <c r="AB77" s="26">
        <v>0.1</v>
      </c>
      <c r="AC77" s="26">
        <v>0.1</v>
      </c>
      <c r="AD77" s="26">
        <v>16.641322800000001</v>
      </c>
      <c r="AE77" s="26">
        <v>16.641322800000001</v>
      </c>
      <c r="AF77" s="18">
        <v>16.641322800000001</v>
      </c>
      <c r="AG77" s="15">
        <v>0</v>
      </c>
      <c r="AH77" s="14"/>
      <c r="AI77" s="13" t="s">
        <v>462</v>
      </c>
      <c r="AJ77" s="14" t="s">
        <v>480</v>
      </c>
      <c r="AK77" s="14" t="s">
        <v>475</v>
      </c>
      <c r="AL77" s="13" t="s">
        <v>481</v>
      </c>
      <c r="AM77" s="26">
        <v>1.2500000000000001E-2</v>
      </c>
      <c r="AN77" s="26">
        <v>3.7499999999999999E-2</v>
      </c>
      <c r="AO77" s="26">
        <v>4.6225382459579265</v>
      </c>
      <c r="AP77" s="26">
        <v>13.283772779547704</v>
      </c>
      <c r="AQ77" s="18">
        <v>-4.0386962876318506</v>
      </c>
      <c r="AR77" s="15">
        <v>8.6612345335897775E-2</v>
      </c>
      <c r="AS77" s="14"/>
      <c r="AT77" s="13" t="s">
        <v>476</v>
      </c>
      <c r="AU77" s="14" t="s">
        <v>477</v>
      </c>
      <c r="AV77" s="14" t="s">
        <v>477</v>
      </c>
      <c r="AW77" s="13" t="b">
        <v>0</v>
      </c>
      <c r="AX77" s="26" t="e">
        <v>#DIV/0!</v>
      </c>
      <c r="AY77" s="26" t="e">
        <v>#DIV/0!</v>
      </c>
      <c r="AZ77" s="26" t="e">
        <v>#DIV/0!</v>
      </c>
      <c r="BA77" s="26" t="e">
        <v>#DIV/0!</v>
      </c>
      <c r="BB77" s="13" t="s">
        <v>477</v>
      </c>
      <c r="BC77" s="14" t="s">
        <v>477</v>
      </c>
    </row>
    <row r="78" spans="1:55" ht="14.25" customHeight="1">
      <c r="A78" s="19" t="s">
        <v>441</v>
      </c>
      <c r="B78" s="20" t="s">
        <v>13</v>
      </c>
      <c r="C78" s="20" t="s">
        <v>18</v>
      </c>
      <c r="D78" s="20" t="s">
        <v>37</v>
      </c>
      <c r="E78" s="20" t="s">
        <v>20</v>
      </c>
      <c r="F78" s="20" t="s">
        <v>15</v>
      </c>
      <c r="G78" s="21">
        <v>0.875</v>
      </c>
      <c r="H78" s="22">
        <v>0.05</v>
      </c>
      <c r="I78" s="22">
        <v>7.4999999999999997E-2</v>
      </c>
      <c r="J78" s="22"/>
      <c r="K78" s="23">
        <v>1</v>
      </c>
      <c r="L78" s="21">
        <v>0.92500000000000004</v>
      </c>
      <c r="M78" s="22">
        <v>0.1</v>
      </c>
      <c r="N78" s="22">
        <v>7.4999999999999997E-2</v>
      </c>
      <c r="O78" s="22"/>
      <c r="P78" s="23">
        <v>1.1000000000000001</v>
      </c>
      <c r="Q78" s="19" t="s">
        <v>422</v>
      </c>
      <c r="R78" s="19" t="s">
        <v>640</v>
      </c>
      <c r="S78" s="20" t="s">
        <v>645</v>
      </c>
      <c r="T78" s="98" t="s">
        <v>23</v>
      </c>
      <c r="U78" s="21">
        <v>2</v>
      </c>
      <c r="V78" s="22">
        <v>3</v>
      </c>
      <c r="W78" s="78" t="s">
        <v>24</v>
      </c>
      <c r="X78" s="25" t="s">
        <v>18</v>
      </c>
      <c r="Y78" s="22" t="s">
        <v>480</v>
      </c>
      <c r="Z78" s="22" t="s">
        <v>475</v>
      </c>
      <c r="AA78" s="21" t="b">
        <v>0</v>
      </c>
      <c r="AB78" s="26">
        <v>2.5000000000000001E-2</v>
      </c>
      <c r="AC78" s="26">
        <v>0.05</v>
      </c>
      <c r="AD78" s="26">
        <v>13.668871119999999</v>
      </c>
      <c r="AE78" s="26">
        <v>25.204885448000002</v>
      </c>
      <c r="AF78" s="25">
        <v>2.1328567919999948</v>
      </c>
      <c r="AG78" s="23">
        <v>0.11536014328000004</v>
      </c>
      <c r="AH78" s="22"/>
      <c r="AI78" s="25" t="s">
        <v>37</v>
      </c>
      <c r="AJ78" s="22" t="s">
        <v>480</v>
      </c>
      <c r="AK78" s="22" t="s">
        <v>475</v>
      </c>
      <c r="AL78" s="21" t="b">
        <v>0</v>
      </c>
      <c r="AM78" s="26">
        <v>2.4999999999999998E-2</v>
      </c>
      <c r="AN78" s="26">
        <v>2.4999999999999998E-2</v>
      </c>
      <c r="AO78" s="26">
        <v>32.300697931128923</v>
      </c>
      <c r="AP78" s="26">
        <v>32.300697931128923</v>
      </c>
      <c r="AQ78" s="25">
        <v>32.300697931128923</v>
      </c>
      <c r="AR78" s="23">
        <v>0</v>
      </c>
      <c r="AS78" s="22"/>
      <c r="AT78" s="21" t="s">
        <v>476</v>
      </c>
      <c r="AU78" s="22" t="s">
        <v>477</v>
      </c>
      <c r="AV78" s="22" t="s">
        <v>477</v>
      </c>
      <c r="AW78" s="21" t="b">
        <v>0</v>
      </c>
      <c r="AX78" s="26" t="e">
        <v>#VALUE!</v>
      </c>
      <c r="AY78" s="26" t="e">
        <v>#VALUE!</v>
      </c>
      <c r="AZ78" s="26" t="e">
        <v>#VALUE!</v>
      </c>
      <c r="BA78" s="26" t="e">
        <v>#VALUE!</v>
      </c>
      <c r="BB78" s="21" t="s">
        <v>477</v>
      </c>
      <c r="BC78" s="22" t="s">
        <v>477</v>
      </c>
    </row>
    <row r="79" spans="1:55" ht="14.25" customHeight="1">
      <c r="A79" s="19" t="s">
        <v>442</v>
      </c>
      <c r="B79" s="20" t="s">
        <v>13</v>
      </c>
      <c r="C79" s="20" t="s">
        <v>83</v>
      </c>
      <c r="D79" s="20" t="s">
        <v>443</v>
      </c>
      <c r="E79" s="20" t="s">
        <v>197</v>
      </c>
      <c r="F79" s="20" t="s">
        <v>34</v>
      </c>
      <c r="G79" s="21">
        <v>0.82499999999999996</v>
      </c>
      <c r="H79" s="22">
        <v>7.4999999999999997E-2</v>
      </c>
      <c r="I79" s="22">
        <v>0.05</v>
      </c>
      <c r="J79" s="22">
        <v>0.05</v>
      </c>
      <c r="K79" s="23">
        <v>1</v>
      </c>
      <c r="L79" s="21">
        <v>0.9</v>
      </c>
      <c r="M79" s="22">
        <v>0.1</v>
      </c>
      <c r="N79" s="22">
        <v>0.05</v>
      </c>
      <c r="O79" s="22">
        <v>0.05</v>
      </c>
      <c r="P79" s="23">
        <v>1.1000000000000001</v>
      </c>
      <c r="Q79" s="19" t="s">
        <v>424</v>
      </c>
      <c r="R79" s="19" t="s">
        <v>681</v>
      </c>
      <c r="S79" s="20" t="s">
        <v>444</v>
      </c>
      <c r="T79" s="92"/>
      <c r="U79" s="21">
        <v>3</v>
      </c>
      <c r="V79" s="22" t="s">
        <v>24</v>
      </c>
      <c r="W79" s="78" t="s">
        <v>24</v>
      </c>
      <c r="X79" s="25" t="s">
        <v>83</v>
      </c>
      <c r="Y79" s="22" t="s">
        <v>474</v>
      </c>
      <c r="Z79" s="22" t="s">
        <v>506</v>
      </c>
      <c r="AA79" s="21" t="b">
        <v>0</v>
      </c>
      <c r="AB79" s="26">
        <v>2.4999999999999998E-2</v>
      </c>
      <c r="AC79" s="26">
        <v>3.3333333333333333E-2</v>
      </c>
      <c r="AD79" s="26">
        <v>16.264934319999998</v>
      </c>
      <c r="AE79" s="26">
        <v>16.264934319999998</v>
      </c>
      <c r="AF79" s="25">
        <v>16.264934319999998</v>
      </c>
      <c r="AG79" s="23">
        <v>0</v>
      </c>
      <c r="AH79" s="22"/>
      <c r="AI79" s="21" t="s">
        <v>476</v>
      </c>
      <c r="AJ79" s="22" t="s">
        <v>477</v>
      </c>
      <c r="AK79" s="22" t="s">
        <v>477</v>
      </c>
      <c r="AL79" s="21" t="b">
        <v>0</v>
      </c>
      <c r="AM79" s="26" t="e">
        <v>#VALUE!</v>
      </c>
      <c r="AN79" s="26" t="e">
        <v>#VALUE!</v>
      </c>
      <c r="AO79" s="26" t="e">
        <v>#VALUE!</v>
      </c>
      <c r="AP79" s="26" t="e">
        <v>#VALUE!</v>
      </c>
      <c r="AQ79" s="21" t="s">
        <v>477</v>
      </c>
      <c r="AR79" s="22" t="s">
        <v>477</v>
      </c>
      <c r="AS79" s="22"/>
      <c r="AT79" s="21" t="s">
        <v>476</v>
      </c>
      <c r="AU79" s="22" t="s">
        <v>477</v>
      </c>
      <c r="AV79" s="22" t="s">
        <v>477</v>
      </c>
      <c r="AW79" s="21" t="b">
        <v>0</v>
      </c>
      <c r="AX79" s="26" t="e">
        <v>#VALUE!</v>
      </c>
      <c r="AY79" s="26" t="e">
        <v>#VALUE!</v>
      </c>
      <c r="AZ79" s="26" t="e">
        <v>#VALUE!</v>
      </c>
      <c r="BA79" s="26" t="e">
        <v>#VALUE!</v>
      </c>
      <c r="BB79" s="21" t="s">
        <v>477</v>
      </c>
      <c r="BC79" s="22" t="s">
        <v>477</v>
      </c>
    </row>
    <row r="80" spans="1:55" ht="14.25" customHeight="1">
      <c r="A80" s="19" t="s">
        <v>445</v>
      </c>
      <c r="B80" s="20" t="s">
        <v>32</v>
      </c>
      <c r="C80" s="20" t="s">
        <v>14</v>
      </c>
      <c r="D80" s="20" t="s">
        <v>124</v>
      </c>
      <c r="E80" s="20"/>
      <c r="F80" s="20" t="s">
        <v>111</v>
      </c>
      <c r="G80" s="21">
        <v>0.875</v>
      </c>
      <c r="H80" s="22">
        <v>7.4999999999999997E-2</v>
      </c>
      <c r="I80" s="22">
        <v>0.05</v>
      </c>
      <c r="J80" s="22"/>
      <c r="K80" s="23">
        <v>1</v>
      </c>
      <c r="L80" s="21">
        <v>0.97499999999999998</v>
      </c>
      <c r="M80" s="22">
        <v>0.15</v>
      </c>
      <c r="N80" s="22">
        <v>7.4999999999999997E-2</v>
      </c>
      <c r="O80" s="22"/>
      <c r="P80" s="23">
        <v>1.2</v>
      </c>
      <c r="Q80" s="19" t="s">
        <v>446</v>
      </c>
      <c r="R80" s="28" t="s">
        <v>693</v>
      </c>
      <c r="S80" s="26" t="s">
        <v>125</v>
      </c>
      <c r="T80" s="82"/>
      <c r="U80" s="21">
        <v>2</v>
      </c>
      <c r="V80" s="22" t="s">
        <v>24</v>
      </c>
      <c r="W80" s="78"/>
      <c r="X80" s="34" t="s">
        <v>14</v>
      </c>
      <c r="Y80" s="31" t="s">
        <v>474</v>
      </c>
      <c r="Z80" s="31" t="s">
        <v>475</v>
      </c>
      <c r="AA80" s="30" t="b">
        <v>0</v>
      </c>
      <c r="AB80" s="26">
        <v>3.7499999999999999E-2</v>
      </c>
      <c r="AC80" s="26">
        <v>7.4999999999999997E-2</v>
      </c>
      <c r="AD80" s="26">
        <v>25.537267244859059</v>
      </c>
      <c r="AE80" s="26">
        <v>59.051335360000003</v>
      </c>
      <c r="AF80" s="34">
        <v>-7.9768008702818847</v>
      </c>
      <c r="AG80" s="32">
        <v>0.33514068115140944</v>
      </c>
      <c r="AH80" s="31"/>
      <c r="AI80" s="30" t="s">
        <v>476</v>
      </c>
      <c r="AJ80" s="31" t="s">
        <v>477</v>
      </c>
      <c r="AK80" s="31" t="s">
        <v>477</v>
      </c>
      <c r="AL80" s="30" t="b">
        <v>0</v>
      </c>
      <c r="AM80" s="26" t="e">
        <v>#VALUE!</v>
      </c>
      <c r="AN80" s="26" t="e">
        <v>#VALUE!</v>
      </c>
      <c r="AO80" s="26" t="e">
        <v>#VALUE!</v>
      </c>
      <c r="AP80" s="26" t="e">
        <v>#VALUE!</v>
      </c>
      <c r="AQ80" s="30" t="s">
        <v>477</v>
      </c>
      <c r="AR80" s="31" t="s">
        <v>477</v>
      </c>
      <c r="AS80" s="31"/>
      <c r="AT80" s="30" t="s">
        <v>476</v>
      </c>
      <c r="AU80" s="31" t="s">
        <v>477</v>
      </c>
      <c r="AV80" s="31" t="s">
        <v>477</v>
      </c>
      <c r="AW80" s="30" t="b">
        <v>0</v>
      </c>
      <c r="AX80" s="26" t="e">
        <v>#DIV/0!</v>
      </c>
      <c r="AY80" s="26" t="e">
        <v>#DIV/0!</v>
      </c>
      <c r="AZ80" s="26" t="e">
        <v>#DIV/0!</v>
      </c>
      <c r="BA80" s="26" t="e">
        <v>#DIV/0!</v>
      </c>
      <c r="BB80" s="30" t="s">
        <v>477</v>
      </c>
      <c r="BC80" s="31" t="s">
        <v>477</v>
      </c>
    </row>
    <row r="81" spans="1:55" ht="14.25" customHeight="1">
      <c r="A81" s="11" t="s">
        <v>447</v>
      </c>
      <c r="B81" s="12" t="s">
        <v>13</v>
      </c>
      <c r="C81" s="12" t="s">
        <v>33</v>
      </c>
      <c r="D81" s="12" t="s">
        <v>448</v>
      </c>
      <c r="E81" s="12" t="s">
        <v>20</v>
      </c>
      <c r="F81" s="12" t="s">
        <v>21</v>
      </c>
      <c r="G81" s="13">
        <v>0.875</v>
      </c>
      <c r="H81" s="14">
        <v>7.4999999999999997E-2</v>
      </c>
      <c r="I81" s="14">
        <v>0.05</v>
      </c>
      <c r="J81" s="14"/>
      <c r="K81" s="15">
        <v>1</v>
      </c>
      <c r="L81" s="13">
        <v>0.92500000000000004</v>
      </c>
      <c r="M81" s="14">
        <v>0.125</v>
      </c>
      <c r="N81" s="14">
        <v>0.05</v>
      </c>
      <c r="O81" s="14"/>
      <c r="P81" s="15">
        <v>1.1000000000000001</v>
      </c>
      <c r="Q81" s="11" t="s">
        <v>428</v>
      </c>
      <c r="R81" s="11" t="s">
        <v>652</v>
      </c>
      <c r="S81" s="99" t="s">
        <v>125</v>
      </c>
      <c r="T81" s="92" t="s">
        <v>23</v>
      </c>
      <c r="U81" s="13">
        <v>2</v>
      </c>
      <c r="V81" s="14" t="s">
        <v>24</v>
      </c>
      <c r="W81" s="77" t="s">
        <v>24</v>
      </c>
      <c r="X81" s="18" t="s">
        <v>33</v>
      </c>
      <c r="Y81" s="14" t="s">
        <v>474</v>
      </c>
      <c r="Z81" s="14" t="s">
        <v>475</v>
      </c>
      <c r="AA81" s="13" t="b">
        <v>0</v>
      </c>
      <c r="AB81" s="26">
        <v>3.7499999999999999E-2</v>
      </c>
      <c r="AC81" s="26">
        <v>6.25E-2</v>
      </c>
      <c r="AD81" s="26">
        <v>6.3057598069145726</v>
      </c>
      <c r="AE81" s="26">
        <v>10.548565325929989</v>
      </c>
      <c r="AF81" s="18">
        <v>2.0629542878991565</v>
      </c>
      <c r="AG81" s="15">
        <v>4.2428055190154162E-2</v>
      </c>
      <c r="AH81" s="14"/>
      <c r="AI81" s="13" t="s">
        <v>476</v>
      </c>
      <c r="AJ81" s="14" t="s">
        <v>477</v>
      </c>
      <c r="AK81" s="14" t="s">
        <v>477</v>
      </c>
      <c r="AL81" s="13" t="b">
        <v>0</v>
      </c>
      <c r="AM81" s="26" t="e">
        <v>#VALUE!</v>
      </c>
      <c r="AN81" s="26" t="e">
        <v>#VALUE!</v>
      </c>
      <c r="AO81" s="26" t="e">
        <v>#VALUE!</v>
      </c>
      <c r="AP81" s="26" t="e">
        <v>#VALUE!</v>
      </c>
      <c r="AQ81" s="13" t="s">
        <v>477</v>
      </c>
      <c r="AR81" s="14" t="s">
        <v>477</v>
      </c>
      <c r="AS81" s="14"/>
      <c r="AT81" s="13" t="s">
        <v>476</v>
      </c>
      <c r="AU81" s="14" t="s">
        <v>477</v>
      </c>
      <c r="AV81" s="14" t="s">
        <v>477</v>
      </c>
      <c r="AW81" s="13" t="b">
        <v>0</v>
      </c>
      <c r="AX81" s="26" t="e">
        <v>#VALUE!</v>
      </c>
      <c r="AY81" s="26" t="e">
        <v>#VALUE!</v>
      </c>
      <c r="AZ81" s="26" t="e">
        <v>#VALUE!</v>
      </c>
      <c r="BA81" s="26" t="e">
        <v>#VALUE!</v>
      </c>
      <c r="BB81" s="13" t="s">
        <v>477</v>
      </c>
      <c r="BC81" s="14" t="s">
        <v>477</v>
      </c>
    </row>
    <row r="82" spans="1:55" ht="14.25" customHeight="1">
      <c r="A82" s="19" t="s">
        <v>449</v>
      </c>
      <c r="B82" s="20" t="s">
        <v>13</v>
      </c>
      <c r="C82" s="20" t="s">
        <v>50</v>
      </c>
      <c r="D82" s="20" t="s">
        <v>450</v>
      </c>
      <c r="E82" s="20"/>
      <c r="F82" s="20" t="s">
        <v>15</v>
      </c>
      <c r="G82" s="21">
        <v>0.875</v>
      </c>
      <c r="H82" s="22">
        <v>7.4999999999999997E-2</v>
      </c>
      <c r="I82" s="22">
        <v>0.05</v>
      </c>
      <c r="J82" s="22"/>
      <c r="K82" s="23">
        <v>1</v>
      </c>
      <c r="L82" s="21">
        <v>0.92500000000000004</v>
      </c>
      <c r="M82" s="22">
        <v>0.125</v>
      </c>
      <c r="N82" s="22">
        <v>0.05</v>
      </c>
      <c r="O82" s="22"/>
      <c r="P82" s="23">
        <v>1.1000000000000001</v>
      </c>
      <c r="Q82" s="19" t="s">
        <v>422</v>
      </c>
      <c r="R82" s="19" t="s">
        <v>694</v>
      </c>
      <c r="S82" s="20" t="s">
        <v>451</v>
      </c>
      <c r="T82" s="64"/>
      <c r="U82" s="21">
        <v>2</v>
      </c>
      <c r="V82" s="22" t="s">
        <v>24</v>
      </c>
      <c r="W82" s="78"/>
      <c r="X82" s="21" t="s">
        <v>462</v>
      </c>
      <c r="Y82" s="22" t="s">
        <v>480</v>
      </c>
      <c r="Z82" s="22" t="s">
        <v>475</v>
      </c>
      <c r="AA82" s="21" t="s">
        <v>481</v>
      </c>
      <c r="AB82" s="26">
        <v>3.7499999999999999E-2</v>
      </c>
      <c r="AC82" s="26">
        <v>6.25E-2</v>
      </c>
      <c r="AD82" s="26">
        <v>13.283772779547704</v>
      </c>
      <c r="AE82" s="26">
        <v>21.256997884205308</v>
      </c>
      <c r="AF82" s="25">
        <v>5.3105476748900982</v>
      </c>
      <c r="AG82" s="23">
        <v>7.9732251046576053E-2</v>
      </c>
      <c r="AH82" s="22"/>
      <c r="AI82" s="21" t="s">
        <v>476</v>
      </c>
      <c r="AJ82" s="22" t="s">
        <v>477</v>
      </c>
      <c r="AK82" s="22" t="s">
        <v>477</v>
      </c>
      <c r="AL82" s="21" t="b">
        <v>0</v>
      </c>
      <c r="AM82" s="26" t="e">
        <v>#VALUE!</v>
      </c>
      <c r="AN82" s="26" t="e">
        <v>#VALUE!</v>
      </c>
      <c r="AO82" s="26" t="e">
        <v>#VALUE!</v>
      </c>
      <c r="AP82" s="26" t="e">
        <v>#VALUE!</v>
      </c>
      <c r="AQ82" s="21" t="s">
        <v>477</v>
      </c>
      <c r="AR82" s="22" t="s">
        <v>477</v>
      </c>
      <c r="AS82" s="22"/>
      <c r="AT82" s="21" t="s">
        <v>476</v>
      </c>
      <c r="AU82" s="22" t="s">
        <v>477</v>
      </c>
      <c r="AV82" s="22" t="s">
        <v>477</v>
      </c>
      <c r="AW82" s="21" t="b">
        <v>0</v>
      </c>
      <c r="AX82" s="26" t="e">
        <v>#DIV/0!</v>
      </c>
      <c r="AY82" s="26" t="e">
        <v>#DIV/0!</v>
      </c>
      <c r="AZ82" s="26" t="e">
        <v>#DIV/0!</v>
      </c>
      <c r="BA82" s="26" t="e">
        <v>#DIV/0!</v>
      </c>
      <c r="BB82" s="21" t="s">
        <v>477</v>
      </c>
      <c r="BC82" s="22" t="s">
        <v>477</v>
      </c>
    </row>
    <row r="83" spans="1:55" ht="14.25" customHeight="1">
      <c r="A83" s="19" t="s">
        <v>452</v>
      </c>
      <c r="B83" s="20" t="s">
        <v>13</v>
      </c>
      <c r="C83" s="20" t="s">
        <v>93</v>
      </c>
      <c r="D83" s="20" t="s">
        <v>197</v>
      </c>
      <c r="E83" s="20"/>
      <c r="F83" s="20" t="s">
        <v>34</v>
      </c>
      <c r="G83" s="21">
        <v>0.85</v>
      </c>
      <c r="H83" s="22">
        <v>0.1</v>
      </c>
      <c r="I83" s="22">
        <v>0.05</v>
      </c>
      <c r="J83" s="22"/>
      <c r="K83" s="23">
        <v>1</v>
      </c>
      <c r="L83" s="21">
        <v>0.9</v>
      </c>
      <c r="M83" s="22">
        <v>0.15</v>
      </c>
      <c r="N83" s="22">
        <v>0.05</v>
      </c>
      <c r="O83" s="22"/>
      <c r="P83" s="23">
        <v>1.1000000000000001</v>
      </c>
      <c r="Q83" s="19" t="s">
        <v>453</v>
      </c>
      <c r="R83" s="19" t="s">
        <v>695</v>
      </c>
      <c r="S83" s="39" t="s">
        <v>197</v>
      </c>
      <c r="T83" s="64"/>
      <c r="U83" s="21">
        <v>2</v>
      </c>
      <c r="V83" s="22" t="s">
        <v>24</v>
      </c>
      <c r="W83" s="78"/>
      <c r="X83" s="21" t="s">
        <v>462</v>
      </c>
      <c r="Y83" s="22" t="s">
        <v>480</v>
      </c>
      <c r="Z83" s="22" t="s">
        <v>475</v>
      </c>
      <c r="AA83" s="21" t="s">
        <v>515</v>
      </c>
      <c r="AB83" s="26">
        <v>0.05</v>
      </c>
      <c r="AC83" s="26">
        <v>7.4999999999999997E-2</v>
      </c>
      <c r="AD83" s="26">
        <v>12.140135504217412</v>
      </c>
      <c r="AE83" s="26">
        <v>17.480723813727987</v>
      </c>
      <c r="AF83" s="25">
        <v>6.799547194706836</v>
      </c>
      <c r="AG83" s="23">
        <v>5.3405883095105758E-2</v>
      </c>
      <c r="AH83" s="22"/>
      <c r="AI83" s="21" t="s">
        <v>476</v>
      </c>
      <c r="AJ83" s="22" t="s">
        <v>477</v>
      </c>
      <c r="AK83" s="22" t="s">
        <v>477</v>
      </c>
      <c r="AL83" s="21" t="b">
        <v>0</v>
      </c>
      <c r="AM83" s="26" t="e">
        <v>#VALUE!</v>
      </c>
      <c r="AN83" s="26" t="e">
        <v>#VALUE!</v>
      </c>
      <c r="AO83" s="26" t="e">
        <v>#VALUE!</v>
      </c>
      <c r="AP83" s="26" t="e">
        <v>#VALUE!</v>
      </c>
      <c r="AQ83" s="21" t="s">
        <v>477</v>
      </c>
      <c r="AR83" s="22" t="s">
        <v>477</v>
      </c>
      <c r="AS83" s="22"/>
      <c r="AT83" s="21" t="s">
        <v>476</v>
      </c>
      <c r="AU83" s="22" t="s">
        <v>477</v>
      </c>
      <c r="AV83" s="22" t="s">
        <v>477</v>
      </c>
      <c r="AW83" s="21" t="b">
        <v>0</v>
      </c>
      <c r="AX83" s="26" t="e">
        <v>#DIV/0!</v>
      </c>
      <c r="AY83" s="26" t="e">
        <v>#DIV/0!</v>
      </c>
      <c r="AZ83" s="26" t="e">
        <v>#DIV/0!</v>
      </c>
      <c r="BA83" s="26" t="e">
        <v>#DIV/0!</v>
      </c>
      <c r="BB83" s="21" t="s">
        <v>477</v>
      </c>
      <c r="BC83" s="22" t="s">
        <v>477</v>
      </c>
    </row>
    <row r="84" spans="1:55" ht="14.25" customHeight="1">
      <c r="A84" s="28" t="s">
        <v>454</v>
      </c>
      <c r="B84" s="29" t="s">
        <v>32</v>
      </c>
      <c r="C84" s="29" t="s">
        <v>46</v>
      </c>
      <c r="D84" s="29" t="s">
        <v>26</v>
      </c>
      <c r="E84" s="29" t="s">
        <v>47</v>
      </c>
      <c r="F84" s="29" t="s">
        <v>111</v>
      </c>
      <c r="G84" s="30">
        <v>0.85</v>
      </c>
      <c r="H84" s="31">
        <v>7.4999999999999997E-2</v>
      </c>
      <c r="I84" s="31">
        <v>0.05</v>
      </c>
      <c r="J84" s="31">
        <v>2.5000000000000001E-2</v>
      </c>
      <c r="K84" s="32">
        <v>1</v>
      </c>
      <c r="L84" s="30">
        <v>0.9</v>
      </c>
      <c r="M84" s="31">
        <v>0.17499999999999999</v>
      </c>
      <c r="N84" s="31">
        <v>7.4999999999999997E-2</v>
      </c>
      <c r="O84" s="31">
        <v>0.05</v>
      </c>
      <c r="P84" s="32">
        <v>1.2</v>
      </c>
      <c r="Q84" s="28" t="s">
        <v>455</v>
      </c>
      <c r="R84" s="28" t="s">
        <v>696</v>
      </c>
      <c r="S84" s="79" t="s">
        <v>456</v>
      </c>
      <c r="T84" s="93" t="s">
        <v>47</v>
      </c>
      <c r="U84" s="100">
        <v>2</v>
      </c>
      <c r="V84" s="101" t="s">
        <v>24</v>
      </c>
      <c r="W84" s="102" t="s">
        <v>24</v>
      </c>
      <c r="X84" s="34" t="s">
        <v>46</v>
      </c>
      <c r="Y84" s="31" t="s">
        <v>480</v>
      </c>
      <c r="Z84" s="31" t="s">
        <v>475</v>
      </c>
      <c r="AA84" s="30" t="b">
        <v>0</v>
      </c>
      <c r="AB84" s="26">
        <v>3.7499999999999999E-2</v>
      </c>
      <c r="AC84" s="26">
        <v>8.7499999999999994E-2</v>
      </c>
      <c r="AD84" s="26">
        <v>6.2822141770951632</v>
      </c>
      <c r="AE84" s="26">
        <v>14.584909534014184</v>
      </c>
      <c r="AF84" s="34">
        <v>-2.0204811798238573</v>
      </c>
      <c r="AG84" s="32">
        <v>8.3026953569190209E-2</v>
      </c>
      <c r="AH84" s="31"/>
      <c r="AI84" s="30" t="s">
        <v>476</v>
      </c>
      <c r="AJ84" s="31" t="s">
        <v>477</v>
      </c>
      <c r="AK84" s="31" t="s">
        <v>477</v>
      </c>
      <c r="AL84" s="30" t="b">
        <v>0</v>
      </c>
      <c r="AM84" s="26" t="e">
        <v>#VALUE!</v>
      </c>
      <c r="AN84" s="26" t="e">
        <v>#VALUE!</v>
      </c>
      <c r="AO84" s="26" t="e">
        <v>#VALUE!</v>
      </c>
      <c r="AP84" s="26" t="e">
        <v>#VALUE!</v>
      </c>
      <c r="AQ84" s="30" t="s">
        <v>477</v>
      </c>
      <c r="AR84" s="31" t="s">
        <v>477</v>
      </c>
      <c r="AS84" s="31"/>
      <c r="AT84" s="30" t="s">
        <v>476</v>
      </c>
      <c r="AU84" s="31" t="s">
        <v>477</v>
      </c>
      <c r="AV84" s="31" t="s">
        <v>477</v>
      </c>
      <c r="AW84" s="30" t="b">
        <v>0</v>
      </c>
      <c r="AX84" s="26" t="e">
        <v>#VALUE!</v>
      </c>
      <c r="AY84" s="26" t="e">
        <v>#VALUE!</v>
      </c>
      <c r="AZ84" s="26" t="e">
        <v>#VALUE!</v>
      </c>
      <c r="BA84" s="26" t="e">
        <v>#VALUE!</v>
      </c>
      <c r="BB84" s="30" t="s">
        <v>477</v>
      </c>
      <c r="BC84" s="31" t="s">
        <v>477</v>
      </c>
    </row>
    <row r="85" spans="1:55" ht="14.2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20"/>
      <c r="T85" s="52"/>
    </row>
    <row r="86" spans="1:55" ht="15.75" customHeight="1">
      <c r="A86" s="20" t="s">
        <v>186</v>
      </c>
      <c r="B86" s="53" t="s">
        <v>187</v>
      </c>
      <c r="C86" s="53" t="s">
        <v>188</v>
      </c>
      <c r="D86" s="53" t="s">
        <v>189</v>
      </c>
      <c r="E86" s="53" t="s">
        <v>190</v>
      </c>
      <c r="F86" s="53" t="s">
        <v>191</v>
      </c>
      <c r="G86" s="57"/>
      <c r="H86" s="57"/>
      <c r="I86" s="20"/>
      <c r="J86" s="57"/>
      <c r="K86" s="57"/>
      <c r="L86" s="57"/>
      <c r="M86" s="57"/>
      <c r="N86" s="57"/>
      <c r="O86" s="57"/>
      <c r="P86" s="57"/>
      <c r="Q86" s="57"/>
      <c r="R86" s="57"/>
      <c r="S86" s="29"/>
      <c r="T86" s="103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</row>
    <row r="87" spans="1:55" ht="15.75" customHeight="1">
      <c r="A87" s="54">
        <v>-0.2</v>
      </c>
      <c r="B87" s="55">
        <v>0.67</v>
      </c>
      <c r="C87" s="55">
        <v>3.77</v>
      </c>
      <c r="D87" s="55">
        <v>0.79</v>
      </c>
      <c r="E87" s="55">
        <v>0.7</v>
      </c>
      <c r="F87" s="55">
        <v>277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1:55" ht="15.75" customHeight="1">
      <c r="A88" s="56">
        <v>-0.17499999999999999</v>
      </c>
      <c r="B88" s="57">
        <v>0.71</v>
      </c>
      <c r="C88" s="57">
        <v>3.14</v>
      </c>
      <c r="D88" s="57">
        <v>0.82</v>
      </c>
      <c r="E88" s="57">
        <v>0.74</v>
      </c>
      <c r="F88" s="53">
        <v>214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</row>
    <row r="89" spans="1:55" ht="15.75" customHeight="1">
      <c r="A89" s="54">
        <v>-0.15</v>
      </c>
      <c r="B89" s="55">
        <v>0.75</v>
      </c>
      <c r="C89" s="55">
        <v>2.63</v>
      </c>
      <c r="D89" s="55">
        <v>0.84</v>
      </c>
      <c r="E89" s="55">
        <v>0.78</v>
      </c>
      <c r="F89" s="55">
        <v>163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1:55" ht="15.75" customHeight="1">
      <c r="A90" s="56">
        <v>-0.125</v>
      </c>
      <c r="B90" s="57">
        <v>0.79</v>
      </c>
      <c r="C90" s="57">
        <v>2.21</v>
      </c>
      <c r="D90" s="57">
        <v>0.87</v>
      </c>
      <c r="E90" s="57">
        <v>0.82</v>
      </c>
      <c r="F90" s="57">
        <v>121</v>
      </c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</row>
    <row r="91" spans="1:55" ht="15.75" customHeight="1">
      <c r="A91" s="54">
        <v>-0.1</v>
      </c>
      <c r="B91" s="55">
        <v>0.83</v>
      </c>
      <c r="C91" s="55">
        <v>1.87</v>
      </c>
      <c r="D91" s="55">
        <v>0.9</v>
      </c>
      <c r="E91" s="55">
        <v>0.85</v>
      </c>
      <c r="F91" s="55">
        <v>87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1:55" ht="15.75" customHeight="1">
      <c r="A92" s="56">
        <v>-7.4999999999999997E-2</v>
      </c>
      <c r="B92" s="57">
        <v>0.87</v>
      </c>
      <c r="C92" s="57">
        <v>1.59</v>
      </c>
      <c r="D92" s="57">
        <v>0.92</v>
      </c>
      <c r="E92" s="57">
        <v>0.89</v>
      </c>
      <c r="F92" s="57">
        <v>59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</row>
    <row r="93" spans="1:55" ht="15.75" customHeight="1">
      <c r="A93" s="54">
        <v>-0.05</v>
      </c>
      <c r="B93" s="55">
        <v>0.92</v>
      </c>
      <c r="C93" s="55">
        <v>1.38</v>
      </c>
      <c r="D93" s="55">
        <v>0.95</v>
      </c>
      <c r="E93" s="55">
        <v>0.93</v>
      </c>
      <c r="F93" s="55">
        <v>38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15.75" customHeight="1">
      <c r="A94" s="56">
        <v>-2.5000000000000001E-2</v>
      </c>
      <c r="B94" s="57">
        <v>0.96</v>
      </c>
      <c r="C94" s="57">
        <v>1.1599999999999999</v>
      </c>
      <c r="D94" s="57">
        <v>0.96</v>
      </c>
      <c r="E94" s="57">
        <v>0.96</v>
      </c>
      <c r="F94" s="57">
        <v>16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</row>
    <row r="95" spans="1:55" ht="15.75" customHeight="1">
      <c r="A95" s="54">
        <v>0</v>
      </c>
      <c r="B95" s="55">
        <v>1</v>
      </c>
      <c r="C95" s="55">
        <v>1</v>
      </c>
      <c r="D95" s="55">
        <v>1</v>
      </c>
      <c r="E95" s="55">
        <v>1</v>
      </c>
      <c r="F95" s="55">
        <v>1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15.75" customHeight="1">
      <c r="A96" s="56">
        <v>2.5000000000000001E-2</v>
      </c>
      <c r="B96" s="57">
        <v>1.04</v>
      </c>
      <c r="C96" s="57">
        <v>0.86</v>
      </c>
      <c r="D96" s="57">
        <v>1.25</v>
      </c>
      <c r="E96" s="57">
        <v>1.04</v>
      </c>
      <c r="F96" s="57">
        <v>-13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</row>
    <row r="97" spans="1:55" ht="15.75" customHeight="1">
      <c r="A97" s="54">
        <v>0.05</v>
      </c>
      <c r="B97" s="55">
        <v>1.08</v>
      </c>
      <c r="C97" s="55">
        <v>0.74</v>
      </c>
      <c r="D97" s="55">
        <v>1.49</v>
      </c>
      <c r="E97" s="55">
        <v>1.07</v>
      </c>
      <c r="F97" s="55">
        <v>-25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15.75" customHeight="1">
      <c r="A98" s="56">
        <v>7.4999999999999997E-2</v>
      </c>
      <c r="B98" s="57">
        <v>1.27</v>
      </c>
      <c r="C98" s="57">
        <v>0.65</v>
      </c>
      <c r="D98" s="57">
        <v>1.73</v>
      </c>
      <c r="E98" s="57">
        <v>1.1000000000000001</v>
      </c>
      <c r="F98" s="57">
        <v>-35</v>
      </c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</row>
    <row r="99" spans="1:55" ht="15.75" customHeight="1">
      <c r="A99" s="54">
        <v>0.1</v>
      </c>
      <c r="B99" s="55">
        <v>1.17</v>
      </c>
      <c r="C99" s="55">
        <v>0.56999999999999995</v>
      </c>
      <c r="D99" s="55">
        <v>1.1000000000000001</v>
      </c>
      <c r="E99" s="55">
        <v>1.1399999999999999</v>
      </c>
      <c r="F99" s="55">
        <v>-43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5.75" customHeight="1">
      <c r="A100" s="56">
        <v>0.125</v>
      </c>
      <c r="B100" s="57">
        <v>1.21</v>
      </c>
      <c r="C100" s="57">
        <v>0.5</v>
      </c>
      <c r="D100" s="57">
        <v>1.1200000000000001</v>
      </c>
      <c r="E100" s="57">
        <v>1.17</v>
      </c>
      <c r="F100" s="57">
        <v>-50</v>
      </c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</row>
    <row r="101" spans="1:55" ht="15.75" customHeight="1">
      <c r="A101" s="54">
        <v>0.15</v>
      </c>
      <c r="B101" s="55">
        <v>1.25</v>
      </c>
      <c r="C101" s="55">
        <v>0.44</v>
      </c>
      <c r="D101" s="55">
        <v>1.1399999999999999</v>
      </c>
      <c r="E101" s="55">
        <v>1.2</v>
      </c>
      <c r="F101" s="55">
        <v>-56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15.75" customHeight="1">
      <c r="A102" s="56">
        <v>0.17499999999999999</v>
      </c>
      <c r="B102" s="57">
        <v>1.3</v>
      </c>
      <c r="C102" s="57">
        <v>0.38</v>
      </c>
      <c r="D102" s="57">
        <v>1.1599999999999999</v>
      </c>
      <c r="E102" s="57">
        <v>1.24</v>
      </c>
      <c r="F102" s="57">
        <v>-62</v>
      </c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</row>
    <row r="103" spans="1:55" ht="15.75" customHeight="1">
      <c r="A103" s="58">
        <v>0.2</v>
      </c>
      <c r="B103" s="55">
        <v>1.34</v>
      </c>
      <c r="C103" s="55">
        <v>0.34</v>
      </c>
      <c r="D103" s="55">
        <v>1.19</v>
      </c>
      <c r="E103" s="55">
        <v>1.28</v>
      </c>
      <c r="F103" s="55">
        <v>-66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14.2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55" ht="14.2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55" ht="14.2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</row>
    <row r="107" spans="1:55" ht="14.2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55" ht="14.2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55" ht="14.2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55" ht="14.2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55" ht="14.2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55" ht="14.2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 ht="14.2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 ht="14.2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 ht="14.2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</row>
    <row r="116" spans="1:20" ht="14.2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</row>
    <row r="117" spans="1:20" ht="14.2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</row>
    <row r="118" spans="1:20" ht="14.2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1:20" ht="14.2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  <row r="120" spans="1:20" ht="14.2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</row>
    <row r="121" spans="1:20" ht="14.2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</row>
    <row r="122" spans="1:20" ht="14.2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</row>
    <row r="123" spans="1:20" ht="14.2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</row>
    <row r="124" spans="1:20" ht="14.2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</row>
    <row r="125" spans="1:20" ht="14.2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</row>
    <row r="126" spans="1:20" ht="14.2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</row>
    <row r="127" spans="1:20" ht="14.2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</row>
    <row r="128" spans="1:20" ht="14.2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</row>
    <row r="129" spans="1:20" ht="14.2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</row>
    <row r="130" spans="1:20" ht="14.2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</row>
    <row r="131" spans="1:20" ht="14.2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</row>
    <row r="132" spans="1:20" ht="14.2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</row>
    <row r="133" spans="1:20" ht="14.2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</row>
    <row r="134" spans="1:20" ht="14.2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</row>
    <row r="135" spans="1:20" ht="14.2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</row>
    <row r="136" spans="1:20" ht="14.2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</row>
    <row r="137" spans="1:20" ht="14.2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</row>
    <row r="138" spans="1:20" ht="14.2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</row>
    <row r="139" spans="1:20" ht="14.2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</row>
    <row r="140" spans="1:20" ht="14.2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</row>
    <row r="141" spans="1:20" ht="14.2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</row>
    <row r="142" spans="1:20" ht="14.2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</row>
    <row r="143" spans="1:20" ht="14.2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</row>
    <row r="144" spans="1:20" ht="14.2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</row>
    <row r="145" spans="1:20" ht="14.2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</row>
    <row r="146" spans="1:20" ht="14.2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</row>
    <row r="147" spans="1:20" ht="14.2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</row>
    <row r="148" spans="1:20" ht="14.2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</row>
    <row r="149" spans="1:20" ht="14.2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</row>
    <row r="150" spans="1:20" ht="14.2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</row>
    <row r="151" spans="1:20" ht="14.2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</row>
    <row r="152" spans="1:20" ht="14.2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</row>
    <row r="153" spans="1:20" ht="14.2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</row>
    <row r="154" spans="1:20" ht="14.2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</row>
    <row r="155" spans="1:20" ht="14.2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</row>
    <row r="156" spans="1:20" ht="14.2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</row>
    <row r="157" spans="1:20" ht="14.2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</row>
    <row r="158" spans="1:20" ht="14.2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</row>
    <row r="159" spans="1:20" ht="14.2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</row>
    <row r="160" spans="1:20" ht="14.2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</row>
    <row r="161" spans="1:20" ht="14.2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</row>
    <row r="162" spans="1:20" ht="14.2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</row>
    <row r="163" spans="1:20" ht="14.2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</row>
    <row r="164" spans="1:20" ht="14.2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</row>
    <row r="165" spans="1:20" ht="14.2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</row>
    <row r="166" spans="1:20" ht="14.2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</row>
    <row r="167" spans="1:20" ht="14.2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</row>
    <row r="168" spans="1:20" ht="14.2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</row>
    <row r="169" spans="1:20" ht="14.2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</row>
    <row r="170" spans="1:20" ht="14.2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</row>
    <row r="171" spans="1:20" ht="14.2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</row>
    <row r="172" spans="1:20" ht="14.2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</row>
    <row r="173" spans="1:20" ht="14.2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</row>
    <row r="174" spans="1:20" ht="14.2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</row>
    <row r="175" spans="1:20" ht="14.2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</row>
    <row r="176" spans="1:20" ht="14.2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</row>
    <row r="177" spans="1:20" ht="14.2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</row>
    <row r="178" spans="1:20" ht="14.2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</row>
    <row r="179" spans="1:20" ht="14.2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</row>
    <row r="180" spans="1:20" ht="14.2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</row>
    <row r="181" spans="1:20" ht="14.2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</row>
    <row r="182" spans="1:20" ht="14.2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</row>
    <row r="183" spans="1:20" ht="14.2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</row>
    <row r="184" spans="1:20" ht="14.2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</row>
    <row r="185" spans="1:20" ht="14.2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</row>
    <row r="186" spans="1:20" ht="14.2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</row>
    <row r="187" spans="1:20" ht="14.2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</row>
    <row r="188" spans="1:20" ht="14.2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</row>
    <row r="189" spans="1:20" ht="14.2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</row>
    <row r="190" spans="1:20" ht="14.2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</row>
    <row r="191" spans="1:20" ht="14.2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</row>
    <row r="192" spans="1:20" ht="14.2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</row>
    <row r="193" spans="1:20" ht="14.2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</row>
    <row r="194" spans="1:20" ht="14.2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</row>
    <row r="195" spans="1:20" ht="14.2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</row>
    <row r="196" spans="1:20" ht="14.2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</row>
    <row r="197" spans="1:20" ht="14.2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</row>
    <row r="198" spans="1:20" ht="14.2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</row>
    <row r="199" spans="1:20" ht="14.2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</row>
    <row r="200" spans="1:20" ht="14.2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</row>
    <row r="201" spans="1:20" ht="14.2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</row>
    <row r="202" spans="1:20" ht="14.2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</row>
    <row r="203" spans="1:20" ht="14.2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</row>
    <row r="204" spans="1:20" ht="14.2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</row>
    <row r="205" spans="1:20" ht="14.2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</row>
    <row r="206" spans="1:20" ht="14.2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</row>
    <row r="207" spans="1:20" ht="14.2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</row>
    <row r="208" spans="1:20" ht="14.2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</row>
    <row r="209" spans="1:20" ht="14.2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</row>
    <row r="210" spans="1:20" ht="14.2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</row>
    <row r="211" spans="1:20" ht="14.2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</row>
    <row r="212" spans="1:20" ht="14.2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</row>
    <row r="213" spans="1:20" ht="14.2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</row>
    <row r="214" spans="1:20" ht="14.2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</row>
    <row r="215" spans="1:20" ht="14.2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</row>
    <row r="216" spans="1:20" ht="14.2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</row>
    <row r="217" spans="1:20" ht="14.2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</row>
    <row r="218" spans="1:20" ht="14.2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</row>
    <row r="219" spans="1:20" ht="14.2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</row>
    <row r="220" spans="1:20" ht="14.2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</row>
    <row r="221" spans="1:20" ht="14.2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</row>
    <row r="222" spans="1:20" ht="14.2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</row>
    <row r="223" spans="1:20" ht="14.2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</row>
    <row r="224" spans="1:20" ht="14.2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</row>
    <row r="225" spans="1:20" ht="14.2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</row>
    <row r="226" spans="1:20" ht="14.2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</row>
    <row r="227" spans="1:20" ht="14.2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</row>
    <row r="228" spans="1:20" ht="14.2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</row>
    <row r="229" spans="1:20" ht="14.2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</row>
    <row r="230" spans="1:20" ht="14.2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</row>
    <row r="231" spans="1:20" ht="14.2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</row>
    <row r="232" spans="1:20" ht="14.2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</row>
    <row r="233" spans="1:20" ht="14.2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</row>
    <row r="234" spans="1:20" ht="14.2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</row>
    <row r="235" spans="1:20" ht="14.2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</row>
    <row r="236" spans="1:20" ht="14.2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</row>
    <row r="237" spans="1:20" ht="14.2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</row>
    <row r="238" spans="1:20" ht="14.2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</row>
    <row r="239" spans="1:20" ht="14.2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</row>
    <row r="240" spans="1:20" ht="14.2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</row>
    <row r="241" spans="1:20" ht="14.2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</row>
    <row r="242" spans="1:20" ht="14.2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</row>
    <row r="243" spans="1:20" ht="14.2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</row>
    <row r="244" spans="1:20" ht="14.2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</row>
    <row r="245" spans="1:20" ht="14.2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</row>
    <row r="246" spans="1:20" ht="14.2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</row>
    <row r="247" spans="1:20" ht="14.2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</row>
    <row r="248" spans="1:20" ht="14.2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</row>
    <row r="249" spans="1:20" ht="14.2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</row>
    <row r="250" spans="1:20" ht="14.2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</row>
    <row r="251" spans="1:20" ht="14.2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</row>
    <row r="252" spans="1:20" ht="14.2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</row>
    <row r="253" spans="1:20" ht="14.2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</row>
    <row r="254" spans="1:20" ht="14.2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</row>
    <row r="255" spans="1:20" ht="14.2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</row>
    <row r="256" spans="1:20" ht="14.2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</row>
    <row r="257" spans="1:20" ht="14.2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</row>
    <row r="258" spans="1:20" ht="14.2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</row>
    <row r="259" spans="1:20" ht="14.2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</row>
    <row r="260" spans="1:20" ht="14.2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</row>
    <row r="261" spans="1:20" ht="14.2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</row>
    <row r="262" spans="1:20" ht="14.2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</row>
    <row r="263" spans="1:20" ht="14.2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</row>
    <row r="264" spans="1:20" ht="14.2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</row>
    <row r="265" spans="1:20" ht="14.2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</row>
    <row r="266" spans="1:20" ht="14.2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</row>
    <row r="267" spans="1:20" ht="14.2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</row>
    <row r="268" spans="1:20" ht="14.2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</row>
    <row r="269" spans="1:20" ht="14.2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</row>
    <row r="270" spans="1:20" ht="14.2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</row>
    <row r="271" spans="1:20" ht="14.2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</row>
    <row r="272" spans="1:20" ht="14.2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</row>
    <row r="273" spans="1:20" ht="14.2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</row>
    <row r="274" spans="1:20" ht="14.2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</row>
    <row r="275" spans="1:20" ht="14.2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</row>
    <row r="276" spans="1:20" ht="14.2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</row>
    <row r="277" spans="1:20" ht="14.2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</row>
    <row r="278" spans="1:20" ht="14.2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</row>
    <row r="279" spans="1:20" ht="14.2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</row>
    <row r="280" spans="1:20" ht="14.2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</row>
    <row r="281" spans="1:20" ht="14.2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</row>
    <row r="282" spans="1:20" ht="14.2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</row>
    <row r="283" spans="1:20" ht="14.2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</row>
    <row r="284" spans="1:20" ht="14.2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</row>
    <row r="285" spans="1:20" ht="14.2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</row>
    <row r="286" spans="1:20" ht="14.2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</row>
    <row r="287" spans="1:20" ht="14.2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</row>
    <row r="288" spans="1:20" ht="14.2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</row>
    <row r="289" spans="1:20" ht="14.2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</row>
    <row r="290" spans="1:20" ht="14.2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</row>
    <row r="291" spans="1:20" ht="14.2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</row>
    <row r="292" spans="1:20" ht="14.2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</row>
    <row r="293" spans="1:20" ht="14.2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</row>
    <row r="294" spans="1:20" ht="14.2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</row>
    <row r="295" spans="1:20" ht="14.2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</row>
    <row r="296" spans="1:20" ht="14.2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</row>
    <row r="297" spans="1:20" ht="14.2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</row>
    <row r="298" spans="1:20" ht="14.2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</row>
    <row r="299" spans="1:20" ht="14.2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</row>
    <row r="300" spans="1:20" ht="14.2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</row>
    <row r="301" spans="1:20" ht="14.2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</row>
    <row r="302" spans="1:20" ht="14.2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spans="1:20" ht="14.2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</row>
    <row r="304" spans="1:20" ht="14.2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</row>
    <row r="305" spans="1:20" ht="14.2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</row>
    <row r="306" spans="1:20" ht="14.2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</row>
    <row r="307" spans="1:20" ht="14.2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</row>
    <row r="308" spans="1:20" ht="14.2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</row>
    <row r="309" spans="1:20" ht="14.2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</row>
    <row r="310" spans="1:20" ht="14.2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</row>
    <row r="311" spans="1:20" ht="14.2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</row>
    <row r="312" spans="1:20" ht="14.2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</row>
    <row r="313" spans="1:20" ht="14.2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</row>
    <row r="314" spans="1:20" ht="14.2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</row>
    <row r="315" spans="1:20" ht="14.2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</row>
    <row r="316" spans="1:20" ht="14.2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</row>
    <row r="317" spans="1:20" ht="14.2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</row>
    <row r="318" spans="1:20" ht="14.2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</row>
    <row r="319" spans="1:20" ht="14.2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</row>
    <row r="320" spans="1:20" ht="14.2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</row>
    <row r="321" spans="1:20" ht="14.2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</row>
    <row r="322" spans="1:20" ht="14.2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</row>
    <row r="323" spans="1:20" ht="14.2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</row>
    <row r="324" spans="1:20" ht="14.2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</row>
    <row r="325" spans="1:20" ht="14.2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</row>
    <row r="326" spans="1:20" ht="14.2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spans="1:20" ht="14.2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</row>
    <row r="328" spans="1:20" ht="14.2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</row>
    <row r="329" spans="1:20" ht="14.2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</row>
    <row r="330" spans="1:20" ht="14.2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</row>
    <row r="331" spans="1:20" ht="14.2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</row>
    <row r="332" spans="1:20" ht="14.2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</row>
    <row r="333" spans="1:20" ht="14.2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</row>
    <row r="334" spans="1:20" ht="14.2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</row>
    <row r="335" spans="1:20" ht="14.2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</row>
    <row r="336" spans="1:20" ht="14.2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</row>
    <row r="337" spans="1:20" ht="14.2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</row>
    <row r="338" spans="1:20" ht="14.2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</row>
    <row r="339" spans="1:20" ht="14.2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</row>
    <row r="340" spans="1:20" ht="14.2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</row>
    <row r="341" spans="1:20" ht="14.2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</row>
    <row r="342" spans="1:20" ht="14.2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</row>
    <row r="343" spans="1:20" ht="14.2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</row>
    <row r="344" spans="1:20" ht="14.2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</row>
    <row r="345" spans="1:20" ht="14.2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</row>
    <row r="346" spans="1:20" ht="14.2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</row>
    <row r="347" spans="1:20" ht="14.2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</row>
    <row r="348" spans="1:20" ht="14.2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</row>
    <row r="349" spans="1:20" ht="14.2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</row>
    <row r="350" spans="1:20" ht="14.2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</row>
    <row r="351" spans="1:20" ht="14.2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</row>
    <row r="352" spans="1:20" ht="14.2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</row>
    <row r="353" spans="1:20" ht="14.2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</row>
    <row r="354" spans="1:20" ht="14.2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</row>
    <row r="355" spans="1:20" ht="14.2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</row>
    <row r="356" spans="1:20" ht="14.2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</row>
    <row r="357" spans="1:20" ht="14.2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</row>
    <row r="358" spans="1:20" ht="14.2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</row>
    <row r="359" spans="1:20" ht="14.2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</row>
    <row r="360" spans="1:20" ht="14.2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</row>
    <row r="361" spans="1:20" ht="14.2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</row>
    <row r="362" spans="1:20" ht="14.2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</row>
    <row r="363" spans="1:20" ht="14.2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</row>
    <row r="364" spans="1:20" ht="14.2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</row>
    <row r="365" spans="1:20" ht="14.2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</row>
    <row r="366" spans="1:20" ht="14.2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</row>
    <row r="367" spans="1:20" ht="14.2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</row>
    <row r="368" spans="1:20" ht="14.2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</row>
    <row r="369" spans="1:20" ht="14.2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</row>
    <row r="370" spans="1:20" ht="14.2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</row>
    <row r="371" spans="1:20" ht="14.2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</row>
    <row r="372" spans="1:20" ht="14.2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spans="1:20" ht="14.2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</row>
    <row r="374" spans="1:20" ht="14.2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</row>
    <row r="375" spans="1:20" ht="14.2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</row>
    <row r="376" spans="1:20" ht="14.2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</row>
    <row r="377" spans="1:20" ht="14.2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</row>
    <row r="378" spans="1:20" ht="14.2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spans="1:20" ht="14.2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</row>
    <row r="380" spans="1:20" ht="14.2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spans="1:20" ht="14.2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</row>
    <row r="382" spans="1:20" ht="14.2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</row>
    <row r="383" spans="1:20" ht="14.2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</row>
    <row r="384" spans="1:20" ht="14.2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</row>
    <row r="385" spans="1:20" ht="14.2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</row>
    <row r="386" spans="1:20" ht="14.2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</row>
    <row r="387" spans="1:20" ht="14.2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</row>
    <row r="388" spans="1:20" ht="14.2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</row>
    <row r="389" spans="1:20" ht="14.2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</row>
    <row r="390" spans="1:20" ht="14.2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</row>
    <row r="391" spans="1:20" ht="14.2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</row>
    <row r="392" spans="1:20" ht="14.2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</row>
    <row r="393" spans="1:20" ht="14.2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</row>
    <row r="394" spans="1:20" ht="14.2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</row>
    <row r="395" spans="1:20" ht="14.2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</row>
    <row r="396" spans="1:20" ht="14.2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</row>
    <row r="397" spans="1:20" ht="14.2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</row>
    <row r="398" spans="1:20" ht="14.2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</row>
    <row r="399" spans="1:20" ht="14.2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</row>
    <row r="400" spans="1:20" ht="14.2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</row>
    <row r="401" spans="1:20" ht="14.2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</row>
    <row r="402" spans="1:20" ht="14.2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</row>
    <row r="403" spans="1:20" ht="14.2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</row>
    <row r="404" spans="1:20" ht="14.2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</row>
    <row r="405" spans="1:20" ht="14.2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</row>
    <row r="406" spans="1:20" ht="14.2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</row>
    <row r="407" spans="1:20" ht="14.2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</row>
    <row r="408" spans="1:20" ht="14.2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</row>
    <row r="409" spans="1:20" ht="14.2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</row>
    <row r="410" spans="1:20" ht="14.2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</row>
    <row r="411" spans="1:20" ht="14.2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</row>
    <row r="412" spans="1:20" ht="14.2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</row>
    <row r="413" spans="1:20" ht="14.2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</row>
    <row r="414" spans="1:20" ht="14.2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</row>
    <row r="415" spans="1:20" ht="14.2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</row>
    <row r="416" spans="1:20" ht="14.2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</row>
    <row r="417" spans="1:20" ht="14.2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</row>
    <row r="418" spans="1:20" ht="14.2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</row>
    <row r="419" spans="1:20" ht="14.2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</row>
    <row r="420" spans="1:20" ht="14.2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</row>
    <row r="421" spans="1:20" ht="14.2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</row>
    <row r="422" spans="1:20" ht="14.2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</row>
    <row r="423" spans="1:20" ht="14.2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</row>
    <row r="424" spans="1:20" ht="14.2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</row>
    <row r="425" spans="1:20" ht="14.2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</row>
    <row r="426" spans="1:20" ht="14.2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</row>
    <row r="427" spans="1:20" ht="14.2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</row>
    <row r="428" spans="1:20" ht="14.2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</row>
    <row r="429" spans="1:20" ht="14.2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</row>
    <row r="430" spans="1:20" ht="14.2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</row>
    <row r="431" spans="1:20" ht="14.2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</row>
    <row r="432" spans="1:20" ht="14.2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</row>
    <row r="433" spans="1:20" ht="14.2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</row>
    <row r="434" spans="1:20" ht="14.2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</row>
    <row r="435" spans="1:20" ht="14.2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</row>
    <row r="436" spans="1:20" ht="14.2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</row>
    <row r="437" spans="1:20" ht="14.2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</row>
    <row r="438" spans="1:20" ht="14.2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</row>
    <row r="439" spans="1:20" ht="14.2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</row>
    <row r="440" spans="1:20" ht="14.2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</row>
    <row r="441" spans="1:20" ht="14.2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</row>
    <row r="442" spans="1:20" ht="14.2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</row>
    <row r="443" spans="1:20" ht="14.2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</row>
    <row r="444" spans="1:20" ht="14.2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</row>
    <row r="445" spans="1:20" ht="14.2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</row>
    <row r="446" spans="1:20" ht="14.2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</row>
    <row r="447" spans="1:20" ht="14.2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</row>
    <row r="448" spans="1:20" ht="14.2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</row>
    <row r="449" spans="1:20" ht="14.2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</row>
    <row r="450" spans="1:20" ht="14.2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</row>
    <row r="451" spans="1:20" ht="14.2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</row>
    <row r="452" spans="1:20" ht="14.2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</row>
    <row r="453" spans="1:20" ht="14.2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</row>
    <row r="454" spans="1:20" ht="14.2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</row>
    <row r="455" spans="1:20" ht="14.2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</row>
    <row r="456" spans="1:20" ht="14.2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</row>
    <row r="457" spans="1:20" ht="14.2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</row>
    <row r="458" spans="1:20" ht="14.2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</row>
    <row r="459" spans="1:20" ht="14.2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</row>
    <row r="460" spans="1:20" ht="14.2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</row>
    <row r="461" spans="1:20" ht="14.2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</row>
    <row r="462" spans="1:20" ht="14.2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</row>
    <row r="463" spans="1:20" ht="14.2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</row>
    <row r="464" spans="1:20" ht="14.2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</row>
    <row r="465" spans="1:20" ht="14.2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</row>
    <row r="466" spans="1:20" ht="14.2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</row>
    <row r="467" spans="1:20" ht="14.2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</row>
    <row r="468" spans="1:20" ht="14.2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</row>
    <row r="469" spans="1:20" ht="14.2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</row>
    <row r="470" spans="1:20" ht="14.2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</row>
    <row r="471" spans="1:20" ht="14.2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</row>
    <row r="472" spans="1:20" ht="14.2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</row>
    <row r="473" spans="1:20" ht="14.2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</row>
    <row r="474" spans="1:20" ht="14.2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</row>
    <row r="475" spans="1:20" ht="14.2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</row>
    <row r="476" spans="1:20" ht="14.2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</row>
    <row r="477" spans="1:20" ht="14.2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</row>
    <row r="478" spans="1:20" ht="14.2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</row>
    <row r="479" spans="1:20" ht="14.2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</row>
    <row r="480" spans="1:20" ht="14.2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</row>
    <row r="481" spans="1:20" ht="14.2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</row>
    <row r="482" spans="1:20" ht="14.2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</row>
    <row r="483" spans="1:20" ht="14.2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</row>
    <row r="484" spans="1:20" ht="14.2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</row>
    <row r="485" spans="1:20" ht="14.2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</row>
    <row r="486" spans="1:20" ht="14.2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</row>
    <row r="487" spans="1:20" ht="14.2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</row>
    <row r="488" spans="1:20" ht="14.2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</row>
    <row r="489" spans="1:20" ht="14.2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</row>
    <row r="490" spans="1:20" ht="14.2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</row>
    <row r="491" spans="1:20" ht="14.2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</row>
    <row r="492" spans="1:20" ht="14.2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</row>
    <row r="493" spans="1:20" ht="14.2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</row>
    <row r="494" spans="1:20" ht="14.2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</row>
    <row r="495" spans="1:20" ht="14.2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</row>
    <row r="496" spans="1:20" ht="14.2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</row>
    <row r="497" spans="1:20" ht="14.2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</row>
    <row r="498" spans="1:20" ht="14.2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</row>
    <row r="499" spans="1:20" ht="14.2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</row>
    <row r="500" spans="1:20" ht="14.2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</row>
    <row r="501" spans="1:20" ht="14.2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</row>
    <row r="502" spans="1:20" ht="14.2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</row>
    <row r="503" spans="1:20" ht="14.2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</row>
    <row r="504" spans="1:20" ht="14.2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</row>
    <row r="505" spans="1:20" ht="14.2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</row>
    <row r="506" spans="1:20" ht="14.2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</row>
    <row r="507" spans="1:20" ht="14.2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</row>
    <row r="508" spans="1:20" ht="14.2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</row>
    <row r="509" spans="1:20" ht="14.2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</row>
    <row r="510" spans="1:20" ht="14.2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</row>
    <row r="511" spans="1:20" ht="14.2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</row>
    <row r="512" spans="1:20" ht="14.2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</row>
    <row r="513" spans="1:20" ht="14.2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</row>
    <row r="514" spans="1:20" ht="14.2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</row>
    <row r="515" spans="1:20" ht="14.2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</row>
    <row r="516" spans="1:20" ht="14.2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</row>
    <row r="517" spans="1:20" ht="14.2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</row>
    <row r="518" spans="1:20" ht="14.2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</row>
    <row r="519" spans="1:20" ht="14.2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</row>
    <row r="520" spans="1:20" ht="14.2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</row>
    <row r="521" spans="1:20" ht="14.2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</row>
    <row r="522" spans="1:20" ht="14.2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</row>
    <row r="523" spans="1:20" ht="14.2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</row>
    <row r="524" spans="1:20" ht="14.2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</row>
    <row r="525" spans="1:20" ht="14.2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</row>
    <row r="526" spans="1:20" ht="14.2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</row>
    <row r="527" spans="1:20" ht="14.2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</row>
    <row r="528" spans="1:20" ht="14.2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</row>
    <row r="529" spans="1:20" ht="14.2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</row>
    <row r="530" spans="1:20" ht="14.2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</row>
    <row r="531" spans="1:20" ht="14.2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</row>
    <row r="532" spans="1:20" ht="14.2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</row>
    <row r="533" spans="1:20" ht="14.2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</row>
    <row r="534" spans="1:20" ht="14.2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</row>
    <row r="535" spans="1:20" ht="14.2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</row>
    <row r="536" spans="1:20" ht="14.2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</row>
    <row r="537" spans="1:20" ht="14.2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</row>
    <row r="538" spans="1:20" ht="14.2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</row>
    <row r="539" spans="1:20" ht="14.2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</row>
    <row r="540" spans="1:20" ht="14.2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</row>
    <row r="541" spans="1:20" ht="14.2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</row>
    <row r="542" spans="1:20" ht="14.2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</row>
    <row r="543" spans="1:20" ht="14.2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</row>
    <row r="544" spans="1:20" ht="14.2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</row>
    <row r="545" spans="1:20" ht="14.2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</row>
    <row r="546" spans="1:20" ht="14.2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</row>
    <row r="547" spans="1:20" ht="14.2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</row>
    <row r="548" spans="1:20" ht="14.2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</row>
    <row r="549" spans="1:20" ht="14.2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</row>
    <row r="550" spans="1:20" ht="14.2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</row>
    <row r="551" spans="1:20" ht="14.2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</row>
    <row r="552" spans="1:20" ht="14.2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</row>
    <row r="553" spans="1:20" ht="14.2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</row>
    <row r="554" spans="1:20" ht="14.2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</row>
    <row r="555" spans="1:20" ht="14.2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</row>
    <row r="556" spans="1:20" ht="14.2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</row>
    <row r="557" spans="1:20" ht="14.2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</row>
    <row r="558" spans="1:20" ht="14.2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</row>
    <row r="559" spans="1:20" ht="14.2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</row>
    <row r="560" spans="1:20" ht="14.2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</row>
    <row r="561" spans="1:20" ht="14.2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</row>
    <row r="562" spans="1:20" ht="14.2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</row>
    <row r="563" spans="1:20" ht="14.2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</row>
    <row r="564" spans="1:20" ht="14.2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</row>
    <row r="565" spans="1:20" ht="14.2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</row>
    <row r="566" spans="1:20" ht="14.2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</row>
    <row r="567" spans="1:20" ht="14.2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</row>
    <row r="568" spans="1:20" ht="14.2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</row>
    <row r="569" spans="1:20" ht="14.2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</row>
    <row r="570" spans="1:20" ht="14.2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</row>
    <row r="571" spans="1:20" ht="14.2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</row>
    <row r="572" spans="1:20" ht="14.2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</row>
    <row r="573" spans="1:20" ht="14.2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</row>
    <row r="574" spans="1:20" ht="14.2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</row>
    <row r="575" spans="1:20" ht="14.2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</row>
    <row r="576" spans="1:20" ht="14.2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</row>
    <row r="577" spans="1:20" ht="14.2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</row>
    <row r="578" spans="1:20" ht="14.2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spans="1:20" ht="14.2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</row>
    <row r="580" spans="1:20" ht="14.2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</row>
    <row r="581" spans="1:20" ht="14.2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</row>
    <row r="582" spans="1:20" ht="14.2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</row>
    <row r="583" spans="1:20" ht="14.2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</row>
    <row r="584" spans="1:20" ht="14.2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</row>
    <row r="585" spans="1:20" ht="14.2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</row>
    <row r="586" spans="1:20" ht="14.2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</row>
    <row r="587" spans="1:20" ht="14.2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</row>
    <row r="588" spans="1:20" ht="14.2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</row>
    <row r="589" spans="1:20" ht="14.2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</row>
    <row r="590" spans="1:20" ht="14.2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</row>
    <row r="591" spans="1:20" ht="14.2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</row>
    <row r="592" spans="1:20" ht="14.2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</row>
    <row r="593" spans="1:20" ht="14.2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</row>
    <row r="594" spans="1:20" ht="14.2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</row>
    <row r="595" spans="1:20" ht="14.2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</row>
    <row r="596" spans="1:20" ht="14.2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</row>
    <row r="597" spans="1:20" ht="14.2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</row>
    <row r="598" spans="1:20" ht="14.2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</row>
    <row r="599" spans="1:20" ht="14.2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</row>
    <row r="600" spans="1:20" ht="14.2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</row>
    <row r="601" spans="1:20" ht="14.2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</row>
    <row r="602" spans="1:20" ht="14.2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20" ht="14.2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</row>
    <row r="604" spans="1:20" ht="14.2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</row>
    <row r="605" spans="1:20" ht="14.2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</row>
    <row r="606" spans="1:20" ht="14.2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</row>
    <row r="607" spans="1:20" ht="14.2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</row>
    <row r="608" spans="1:20" ht="14.2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</row>
    <row r="609" spans="1:20" ht="14.2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</row>
    <row r="610" spans="1:20" ht="14.2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</row>
    <row r="611" spans="1:20" ht="14.2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</row>
    <row r="612" spans="1:20" ht="14.2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</row>
    <row r="613" spans="1:20" ht="14.2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</row>
    <row r="614" spans="1:20" ht="14.2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</row>
    <row r="615" spans="1:20" ht="14.2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</row>
    <row r="616" spans="1:20" ht="14.2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</row>
    <row r="617" spans="1:20" ht="14.2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</row>
    <row r="618" spans="1:20" ht="14.2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</row>
    <row r="619" spans="1:20" ht="14.2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</row>
    <row r="620" spans="1:20" ht="14.2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</row>
    <row r="621" spans="1:20" ht="14.2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</row>
    <row r="622" spans="1:20" ht="14.2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</row>
    <row r="623" spans="1:20" ht="14.2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</row>
    <row r="624" spans="1:20" ht="14.2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</row>
    <row r="625" spans="1:20" ht="14.2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t="14.2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</row>
    <row r="627" spans="1:20" ht="14.2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</row>
    <row r="628" spans="1:20" ht="14.2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</row>
    <row r="629" spans="1:20" ht="14.2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</row>
    <row r="630" spans="1:20" ht="14.2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</row>
    <row r="631" spans="1:20" ht="14.2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</row>
    <row r="632" spans="1:20" ht="14.2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</row>
    <row r="633" spans="1:20" ht="14.2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</row>
    <row r="634" spans="1:20" ht="14.2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</row>
    <row r="635" spans="1:20" ht="14.2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</row>
    <row r="636" spans="1:20" ht="14.2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</row>
    <row r="637" spans="1:20" ht="14.2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</row>
    <row r="638" spans="1:20" ht="14.2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</row>
    <row r="639" spans="1:20" ht="14.2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</row>
    <row r="640" spans="1:20" ht="14.2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</row>
    <row r="641" spans="1:20" ht="14.2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</row>
    <row r="642" spans="1:20" ht="14.2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</row>
    <row r="643" spans="1:20" ht="14.2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</row>
    <row r="644" spans="1:20" ht="14.2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</row>
    <row r="645" spans="1:20" ht="14.2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</row>
    <row r="646" spans="1:20" ht="14.2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</row>
    <row r="647" spans="1:20" ht="14.2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 spans="1:20" ht="14.2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spans="1:20" ht="14.2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</row>
    <row r="650" spans="1:20" ht="14.2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</row>
    <row r="651" spans="1:20" ht="14.2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 spans="1:20" ht="14.2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</row>
    <row r="653" spans="1:20" ht="14.2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</row>
    <row r="654" spans="1:20" ht="14.2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ht="14.2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</row>
    <row r="656" spans="1:20" ht="14.2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spans="1:20" ht="14.2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 spans="1:20" ht="14.2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</row>
    <row r="659" spans="1:20" ht="14.2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</row>
    <row r="660" spans="1:20" ht="14.2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</row>
    <row r="661" spans="1:20" ht="14.2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</row>
    <row r="662" spans="1:20" ht="14.2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</row>
    <row r="663" spans="1:20" ht="14.2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</row>
    <row r="664" spans="1:20" ht="14.2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</row>
    <row r="665" spans="1:20" ht="14.2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</row>
    <row r="666" spans="1:20" ht="14.2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</row>
    <row r="667" spans="1:20" ht="14.2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</row>
    <row r="668" spans="1:20" ht="14.2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</row>
    <row r="669" spans="1:20" ht="14.2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</row>
    <row r="670" spans="1:20" ht="14.2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</row>
    <row r="671" spans="1:20" ht="14.2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</row>
    <row r="672" spans="1:20" ht="14.2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</row>
    <row r="673" spans="1:20" ht="14.2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</row>
    <row r="674" spans="1:20" ht="14.2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</row>
    <row r="675" spans="1:20" ht="14.2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</row>
    <row r="676" spans="1:20" ht="14.2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</row>
    <row r="677" spans="1:20" ht="14.2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</row>
    <row r="678" spans="1:20" ht="14.2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</row>
    <row r="679" spans="1:20" ht="14.2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</row>
    <row r="680" spans="1:20" ht="14.2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</row>
    <row r="681" spans="1:20" ht="14.2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</row>
    <row r="682" spans="1:20" ht="14.2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</row>
    <row r="683" spans="1:20" ht="14.2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</row>
    <row r="684" spans="1:20" ht="14.2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</row>
    <row r="685" spans="1:20" ht="14.2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</row>
    <row r="686" spans="1:20" ht="14.2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</row>
    <row r="687" spans="1:20" ht="14.2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</row>
    <row r="688" spans="1:20" ht="14.2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</row>
    <row r="689" spans="1:20" ht="14.2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</row>
    <row r="690" spans="1:20" ht="14.2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</row>
    <row r="691" spans="1:20" ht="14.2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</row>
    <row r="692" spans="1:20" ht="14.2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</row>
    <row r="693" spans="1:20" ht="14.2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</row>
    <row r="694" spans="1:20" ht="14.2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</row>
    <row r="695" spans="1:20" ht="14.2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</row>
    <row r="696" spans="1:20" ht="14.2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</row>
    <row r="697" spans="1:20" ht="14.2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</row>
    <row r="698" spans="1:20" ht="14.2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</row>
    <row r="699" spans="1:20" ht="14.2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</row>
    <row r="700" spans="1:20" ht="14.2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</row>
    <row r="701" spans="1:20" ht="14.2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</row>
    <row r="702" spans="1:20" ht="14.2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</row>
    <row r="703" spans="1:20" ht="14.2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</row>
    <row r="704" spans="1:20" ht="14.2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</row>
    <row r="705" spans="1:20" ht="14.2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</row>
    <row r="706" spans="1:20" ht="14.2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</row>
    <row r="707" spans="1:20" ht="14.2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</row>
    <row r="708" spans="1:20" ht="14.2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</row>
    <row r="709" spans="1:20" ht="14.2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</row>
    <row r="710" spans="1:20" ht="14.2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</row>
    <row r="711" spans="1:20" ht="14.2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</row>
    <row r="712" spans="1:20" ht="14.2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</row>
    <row r="713" spans="1:20" ht="14.2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</row>
    <row r="714" spans="1:20" ht="14.2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</row>
    <row r="715" spans="1:20" ht="14.2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</row>
    <row r="716" spans="1:20" ht="14.2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</row>
    <row r="717" spans="1:20" ht="14.2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</row>
    <row r="718" spans="1:20" ht="14.2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</row>
    <row r="719" spans="1:20" ht="14.2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</row>
    <row r="720" spans="1:20" ht="14.2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</row>
    <row r="721" spans="1:20" ht="14.2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</row>
    <row r="722" spans="1:20" ht="14.2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</row>
    <row r="723" spans="1:20" ht="14.2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</row>
    <row r="724" spans="1:20" ht="14.2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</row>
    <row r="725" spans="1:20" ht="14.2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</row>
    <row r="726" spans="1:20" ht="14.2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</row>
    <row r="727" spans="1:20" ht="14.2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</row>
    <row r="728" spans="1:20" ht="14.2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</row>
    <row r="729" spans="1:20" ht="14.2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</row>
    <row r="730" spans="1:20" ht="14.2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</row>
    <row r="731" spans="1:20" ht="14.2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</row>
    <row r="732" spans="1:20" ht="14.2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</row>
    <row r="733" spans="1:20" ht="14.2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</row>
    <row r="734" spans="1:20" ht="14.2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</row>
    <row r="735" spans="1:20" ht="14.2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</row>
    <row r="736" spans="1:20" ht="14.2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</row>
    <row r="737" spans="1:20" ht="14.2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</row>
    <row r="738" spans="1:20" ht="14.2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</row>
    <row r="739" spans="1:20" ht="14.2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</row>
    <row r="740" spans="1:20" ht="14.2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</row>
    <row r="741" spans="1:20" ht="14.2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</row>
    <row r="742" spans="1:20" ht="14.2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</row>
    <row r="743" spans="1:20" ht="14.2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</row>
    <row r="744" spans="1:20" ht="14.2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</row>
    <row r="745" spans="1:20" ht="14.2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</row>
    <row r="746" spans="1:20" ht="14.2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</row>
    <row r="747" spans="1:20" ht="14.2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</row>
    <row r="748" spans="1:20" ht="14.2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</row>
    <row r="749" spans="1:20" ht="14.2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</row>
    <row r="750" spans="1:20" ht="14.2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</row>
    <row r="751" spans="1:20" ht="14.2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</row>
    <row r="752" spans="1:20" ht="14.2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</row>
    <row r="753" spans="1:20" ht="14.2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</row>
    <row r="754" spans="1:20" ht="14.2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</row>
    <row r="755" spans="1:20" ht="14.2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</row>
    <row r="756" spans="1:20" ht="14.2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</row>
    <row r="757" spans="1:20" ht="14.2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</row>
    <row r="758" spans="1:20" ht="14.2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</row>
    <row r="759" spans="1:20" ht="14.2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</row>
    <row r="760" spans="1:20" ht="14.2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</row>
    <row r="761" spans="1:20" ht="14.2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</row>
    <row r="762" spans="1:20" ht="14.2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</row>
    <row r="763" spans="1:20" ht="14.2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</row>
    <row r="764" spans="1:20" ht="14.2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</row>
    <row r="765" spans="1:20" ht="14.2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</row>
    <row r="766" spans="1:20" ht="14.2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</row>
    <row r="767" spans="1:20" ht="14.2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</row>
    <row r="768" spans="1:20" ht="14.2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</row>
    <row r="769" spans="1:20" ht="14.2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</row>
    <row r="770" spans="1:20" ht="14.2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</row>
    <row r="771" spans="1:20" ht="14.2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</row>
    <row r="772" spans="1:20" ht="14.2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</row>
    <row r="773" spans="1:20" ht="14.2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</row>
    <row r="774" spans="1:20" ht="14.2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</row>
    <row r="775" spans="1:20" ht="14.2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</row>
    <row r="776" spans="1:20" ht="14.2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</row>
    <row r="777" spans="1:20" ht="14.2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</row>
    <row r="778" spans="1:20" ht="14.2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</row>
    <row r="779" spans="1:20" ht="14.2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</row>
    <row r="780" spans="1:20" ht="14.2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</row>
    <row r="781" spans="1:20" ht="14.2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</row>
    <row r="782" spans="1:20" ht="14.2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</row>
    <row r="783" spans="1:20" ht="14.2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</row>
    <row r="784" spans="1:20" ht="14.2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</row>
    <row r="785" spans="1:20" ht="14.2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</row>
    <row r="786" spans="1:20" ht="14.2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</row>
    <row r="787" spans="1:20" ht="14.2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</row>
    <row r="788" spans="1:20" ht="14.2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</row>
    <row r="789" spans="1:20" ht="14.2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</row>
    <row r="790" spans="1:20" ht="14.2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</row>
    <row r="791" spans="1:20" ht="14.2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</row>
    <row r="792" spans="1:20" ht="14.2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</row>
    <row r="793" spans="1:20" ht="14.2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</row>
    <row r="794" spans="1:20" ht="14.2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</row>
    <row r="795" spans="1:20" ht="14.2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</row>
    <row r="796" spans="1:20" ht="14.2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</row>
    <row r="797" spans="1:20" ht="14.2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</row>
    <row r="798" spans="1:20" ht="14.2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</row>
    <row r="799" spans="1:20" ht="14.2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</row>
    <row r="800" spans="1:20" ht="14.2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</row>
    <row r="801" spans="1:20" ht="14.2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</row>
    <row r="802" spans="1:20" ht="14.2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</row>
    <row r="803" spans="1:20" ht="14.2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</row>
    <row r="804" spans="1:20" ht="14.2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</row>
    <row r="805" spans="1:20" ht="14.2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</row>
    <row r="806" spans="1:20" ht="14.2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</row>
    <row r="807" spans="1:20" ht="14.2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</row>
    <row r="808" spans="1:20" ht="14.2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</row>
    <row r="809" spans="1:20" ht="14.2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</row>
    <row r="810" spans="1:20" ht="14.2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</row>
    <row r="811" spans="1:20" ht="14.2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</row>
    <row r="812" spans="1:20" ht="14.2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</row>
    <row r="813" spans="1:20" ht="14.2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</row>
    <row r="814" spans="1:20" ht="14.2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</row>
    <row r="815" spans="1:20" ht="14.2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</row>
    <row r="816" spans="1:20" ht="14.2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</row>
    <row r="817" spans="1:20" ht="14.2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</row>
    <row r="818" spans="1:20" ht="14.2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</row>
    <row r="819" spans="1:20" ht="14.2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</row>
    <row r="820" spans="1:20" ht="14.2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</row>
    <row r="821" spans="1:20" ht="14.2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</row>
    <row r="822" spans="1:20" ht="14.2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</row>
    <row r="823" spans="1:20" ht="14.2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</row>
    <row r="824" spans="1:20" ht="14.2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</row>
    <row r="825" spans="1:20" ht="14.2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</row>
    <row r="826" spans="1:20" ht="14.2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</row>
    <row r="827" spans="1:20" ht="14.2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</row>
    <row r="828" spans="1:20" ht="14.2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</row>
    <row r="829" spans="1:20" ht="14.2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</row>
    <row r="830" spans="1:20" ht="14.2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</row>
    <row r="831" spans="1:20" ht="14.2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</row>
    <row r="832" spans="1:20" ht="14.2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</row>
    <row r="833" spans="1:20" ht="14.2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</row>
    <row r="834" spans="1:20" ht="14.2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</row>
    <row r="835" spans="1:20" ht="14.2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</row>
    <row r="836" spans="1:20" ht="14.2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</row>
    <row r="837" spans="1:20" ht="14.2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</row>
    <row r="838" spans="1:20" ht="14.2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</row>
    <row r="839" spans="1:20" ht="14.2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</row>
    <row r="840" spans="1:20" ht="14.2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</row>
    <row r="841" spans="1:20" ht="14.2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</row>
    <row r="842" spans="1:20" ht="14.2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</row>
    <row r="843" spans="1:20" ht="14.2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</row>
    <row r="844" spans="1:20" ht="14.2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</row>
    <row r="845" spans="1:20" ht="14.2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</row>
    <row r="846" spans="1:20" ht="14.2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</row>
    <row r="847" spans="1:20" ht="14.2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</row>
    <row r="848" spans="1:20" ht="14.2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</row>
    <row r="849" spans="1:20" ht="14.2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</row>
    <row r="850" spans="1:20" ht="14.2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</row>
    <row r="851" spans="1:20" ht="14.2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</row>
    <row r="852" spans="1:20" ht="14.2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</row>
    <row r="853" spans="1:20" ht="14.2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</row>
    <row r="854" spans="1:20" ht="14.2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</row>
    <row r="855" spans="1:20" ht="14.2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</row>
    <row r="856" spans="1:20" ht="14.2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</row>
    <row r="857" spans="1:20" ht="14.2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</row>
    <row r="858" spans="1:20" ht="14.2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</row>
    <row r="859" spans="1:20" ht="14.2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</row>
    <row r="860" spans="1:20" ht="14.2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</row>
    <row r="861" spans="1:20" ht="14.2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</row>
    <row r="862" spans="1:20" ht="14.2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</row>
    <row r="863" spans="1:20" ht="14.2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</row>
    <row r="864" spans="1:20" ht="14.2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</row>
    <row r="865" spans="1:20" ht="14.2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</row>
    <row r="866" spans="1:20" ht="14.2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</row>
    <row r="867" spans="1:20" ht="14.2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</row>
    <row r="868" spans="1:20" ht="14.2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</row>
    <row r="869" spans="1:20" ht="14.2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</row>
    <row r="870" spans="1:20" ht="14.2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</row>
    <row r="871" spans="1:20" ht="14.2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</row>
    <row r="872" spans="1:20" ht="14.2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</row>
    <row r="873" spans="1:20" ht="14.2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</row>
    <row r="874" spans="1:20" ht="14.2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</row>
    <row r="875" spans="1:20" ht="14.2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</row>
    <row r="876" spans="1:20" ht="14.2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</row>
    <row r="877" spans="1:20" ht="14.2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</row>
    <row r="878" spans="1:20" ht="14.2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</row>
    <row r="879" spans="1:20" ht="14.2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</row>
    <row r="880" spans="1:20" ht="14.2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</row>
    <row r="881" spans="1:20" ht="14.2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</row>
    <row r="882" spans="1:20" ht="14.2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</row>
    <row r="883" spans="1:20" ht="14.2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</row>
    <row r="884" spans="1:20" ht="14.2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</row>
    <row r="885" spans="1:20" ht="14.2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</row>
    <row r="886" spans="1:20" ht="14.2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</row>
    <row r="887" spans="1:20" ht="14.2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</row>
    <row r="888" spans="1:20" ht="14.2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</row>
    <row r="889" spans="1:20" ht="14.2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</row>
    <row r="890" spans="1:20" ht="14.2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</row>
    <row r="891" spans="1:20" ht="14.2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</row>
    <row r="892" spans="1:20" ht="14.2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</row>
    <row r="893" spans="1:20" ht="14.2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</row>
    <row r="894" spans="1:20" ht="14.2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</row>
    <row r="895" spans="1:20" ht="14.2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</row>
    <row r="896" spans="1:20" ht="14.2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</row>
    <row r="897" spans="1:20" ht="14.2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</row>
    <row r="898" spans="1:20" ht="14.2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</row>
    <row r="899" spans="1:20" ht="14.2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</row>
    <row r="900" spans="1:20" ht="14.2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</row>
    <row r="901" spans="1:20" ht="14.2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</row>
    <row r="902" spans="1:20" ht="14.2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</row>
    <row r="903" spans="1:20" ht="14.2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</row>
    <row r="904" spans="1:20" ht="14.2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</row>
    <row r="905" spans="1:20" ht="14.2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</row>
    <row r="906" spans="1:20" ht="14.2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</row>
    <row r="907" spans="1:20" ht="14.2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</row>
    <row r="908" spans="1:20" ht="14.2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</row>
    <row r="909" spans="1:20" ht="14.2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</row>
    <row r="910" spans="1:20" ht="14.2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</row>
    <row r="911" spans="1:20" ht="14.2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</row>
    <row r="912" spans="1:20" ht="14.2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</row>
    <row r="913" spans="1:20" ht="14.2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</row>
    <row r="914" spans="1:20" ht="14.2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</row>
    <row r="915" spans="1:20" ht="14.2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</row>
    <row r="916" spans="1:20" ht="14.2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</row>
    <row r="917" spans="1:20" ht="14.2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</row>
    <row r="918" spans="1:20" ht="14.2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</row>
    <row r="919" spans="1:20" ht="14.2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</row>
    <row r="920" spans="1:20" ht="14.2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</row>
    <row r="921" spans="1:20" ht="14.2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</row>
    <row r="922" spans="1:20" ht="14.2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</row>
    <row r="923" spans="1:20" ht="14.2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</row>
    <row r="924" spans="1:20" ht="14.2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</row>
    <row r="925" spans="1:20" ht="14.2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</row>
    <row r="926" spans="1:20" ht="14.2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</row>
    <row r="927" spans="1:20" ht="14.2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</row>
    <row r="928" spans="1:20" ht="14.2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</row>
    <row r="929" spans="1:20" ht="14.2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</row>
    <row r="930" spans="1:20" ht="14.2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</row>
    <row r="931" spans="1:20" ht="14.2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</row>
    <row r="932" spans="1:20" ht="14.2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</row>
    <row r="933" spans="1:20" ht="14.2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</row>
    <row r="934" spans="1:20" ht="14.2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</row>
    <row r="935" spans="1:20" ht="14.2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</row>
    <row r="936" spans="1:20" ht="14.2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</row>
    <row r="937" spans="1:20" ht="14.2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</row>
    <row r="938" spans="1:20" ht="14.2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</row>
    <row r="939" spans="1:20" ht="14.2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</row>
    <row r="940" spans="1:20" ht="14.2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</row>
    <row r="941" spans="1:20" ht="14.2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</row>
    <row r="942" spans="1:20" ht="14.2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</row>
    <row r="943" spans="1:20" ht="14.2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</row>
    <row r="944" spans="1:20" ht="14.2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</row>
    <row r="945" spans="1:20" ht="14.2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</row>
    <row r="946" spans="1:20" ht="14.2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</row>
    <row r="947" spans="1:20" ht="14.2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</row>
    <row r="948" spans="1:20" ht="14.2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</row>
    <row r="949" spans="1:20" ht="14.2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</row>
    <row r="950" spans="1:20" ht="14.2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</row>
    <row r="951" spans="1:20" ht="14.2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</row>
    <row r="952" spans="1:20" ht="14.2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</row>
    <row r="953" spans="1:20" ht="14.2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</row>
    <row r="954" spans="1:20" ht="14.2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</row>
    <row r="955" spans="1:20" ht="14.2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</row>
    <row r="956" spans="1:20" ht="14.2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</row>
    <row r="957" spans="1:20" ht="14.2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</row>
    <row r="958" spans="1:20" ht="14.2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</row>
    <row r="959" spans="1:20" ht="14.2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</row>
    <row r="960" spans="1:20" ht="14.2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</row>
    <row r="961" spans="1:20" ht="14.2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</row>
    <row r="962" spans="1:20" ht="14.2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</row>
    <row r="963" spans="1:20" ht="14.2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</row>
    <row r="964" spans="1:20" ht="14.2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</row>
    <row r="965" spans="1:20" ht="14.2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</row>
    <row r="966" spans="1:20" ht="14.2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</row>
    <row r="967" spans="1:20" ht="14.2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</row>
    <row r="968" spans="1:20" ht="14.2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</row>
    <row r="969" spans="1:20" ht="14.2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</row>
    <row r="970" spans="1:20" ht="14.2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</row>
    <row r="971" spans="1:20" ht="14.2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</row>
    <row r="972" spans="1:20" ht="14.2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</row>
    <row r="973" spans="1:20" ht="14.2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</row>
    <row r="974" spans="1:20" ht="14.2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</row>
    <row r="975" spans="1:20" ht="14.2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</row>
    <row r="976" spans="1:20" ht="14.2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</row>
    <row r="977" spans="1:20" ht="14.2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</row>
    <row r="978" spans="1:20" ht="14.2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</row>
    <row r="979" spans="1:20" ht="14.2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</row>
    <row r="980" spans="1:20" ht="14.2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</row>
    <row r="981" spans="1:20" ht="14.2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</row>
    <row r="982" spans="1:20" ht="14.2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</row>
    <row r="983" spans="1:20" ht="14.2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</row>
    <row r="984" spans="1:20" ht="14.2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</row>
    <row r="985" spans="1:20" ht="14.2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</row>
    <row r="986" spans="1:20" ht="14.2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</row>
    <row r="987" spans="1:20" ht="14.2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</row>
    <row r="988" spans="1:20" ht="14.2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</row>
    <row r="989" spans="1:20" ht="14.2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</row>
    <row r="990" spans="1:20" ht="14.2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</row>
    <row r="991" spans="1:20" ht="14.2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</row>
    <row r="992" spans="1:20" ht="14.2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</row>
    <row r="993" spans="1:20" ht="14.2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</row>
    <row r="994" spans="1:20" ht="14.2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</row>
    <row r="995" spans="1:20" ht="14.2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</row>
    <row r="996" spans="1:20" ht="14.2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</row>
    <row r="997" spans="1:20" ht="14.2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</row>
    <row r="998" spans="1:20" ht="14.2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</row>
    <row r="999" spans="1:20" ht="14.2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</row>
    <row r="1000" spans="1:20" ht="14.2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baseColWidth="10" defaultColWidth="15.1640625" defaultRowHeight="15" customHeight="1" x14ac:dyDescent="0"/>
  <cols>
    <col min="1" max="8" width="7.5" customWidth="1"/>
    <col min="9" max="9" width="7.6640625" customWidth="1"/>
    <col min="10" max="10" width="7.5" customWidth="1"/>
    <col min="11" max="11" width="7.6640625" customWidth="1"/>
    <col min="12" max="12" width="7.5" customWidth="1"/>
    <col min="13" max="13" width="7.6640625" customWidth="1"/>
    <col min="14" max="14" width="7.5" customWidth="1"/>
    <col min="15" max="15" width="7.6640625" customWidth="1"/>
    <col min="16" max="16" width="7.5" customWidth="1"/>
    <col min="17" max="17" width="7.6640625" customWidth="1"/>
    <col min="18" max="26" width="7.5" customWidth="1"/>
  </cols>
  <sheetData>
    <row r="1" spans="1:19" ht="14.25" customHeight="1">
      <c r="A1" s="104" t="s">
        <v>457</v>
      </c>
      <c r="B1" s="104" t="s">
        <v>458</v>
      </c>
      <c r="C1" s="104" t="s">
        <v>459</v>
      </c>
      <c r="D1" s="104" t="s">
        <v>187</v>
      </c>
      <c r="E1" s="104" t="s">
        <v>188</v>
      </c>
      <c r="F1" s="104" t="s">
        <v>191</v>
      </c>
      <c r="G1" s="104" t="s">
        <v>460</v>
      </c>
      <c r="H1" s="104" t="s">
        <v>461</v>
      </c>
      <c r="I1" s="105"/>
      <c r="J1" s="104" t="s">
        <v>46</v>
      </c>
      <c r="K1" s="104" t="s">
        <v>33</v>
      </c>
      <c r="L1" s="104" t="s">
        <v>18</v>
      </c>
      <c r="M1" s="104" t="s">
        <v>14</v>
      </c>
      <c r="N1" s="104" t="s">
        <v>83</v>
      </c>
      <c r="O1" s="104" t="s">
        <v>37</v>
      </c>
      <c r="P1" s="104" t="s">
        <v>462</v>
      </c>
      <c r="Q1" s="104" t="s">
        <v>463</v>
      </c>
      <c r="R1" s="104" t="s">
        <v>462</v>
      </c>
      <c r="S1" s="104" t="s">
        <v>463</v>
      </c>
    </row>
    <row r="2" spans="1:19" ht="14.25" customHeight="1">
      <c r="A2" s="106">
        <v>-0.2</v>
      </c>
      <c r="B2" s="107">
        <v>127988.06812285201</v>
      </c>
      <c r="C2" s="108">
        <v>-2.5</v>
      </c>
      <c r="D2" s="104">
        <v>523580.973050192</v>
      </c>
      <c r="E2" s="104">
        <v>3019166.7779999999</v>
      </c>
      <c r="F2" s="104">
        <v>277.39584723619998</v>
      </c>
      <c r="G2" s="104"/>
      <c r="H2" s="104"/>
      <c r="I2" s="105">
        <v>0</v>
      </c>
      <c r="J2" s="109">
        <v>0</v>
      </c>
      <c r="K2" s="109">
        <v>0</v>
      </c>
      <c r="L2" s="109">
        <v>0</v>
      </c>
      <c r="M2" s="109">
        <v>0</v>
      </c>
      <c r="N2" s="110">
        <f t="shared" ref="N2:N14" si="0">M2</f>
        <v>0</v>
      </c>
      <c r="O2" s="109">
        <v>0</v>
      </c>
      <c r="P2" s="109">
        <v>0</v>
      </c>
      <c r="Q2" s="109">
        <v>0</v>
      </c>
      <c r="R2" s="109">
        <v>0</v>
      </c>
      <c r="S2" s="109">
        <v>0</v>
      </c>
    </row>
    <row r="3" spans="1:19" ht="14.25" customHeight="1">
      <c r="A3" s="111">
        <v>-0.17499999999999999</v>
      </c>
      <c r="B3" s="107">
        <v>131987.69525169113</v>
      </c>
      <c r="C3" s="108">
        <v>-2.121</v>
      </c>
      <c r="D3" s="104">
        <v>556769.38399999996</v>
      </c>
      <c r="E3" s="104">
        <v>2513625.1030000001</v>
      </c>
      <c r="F3" s="104">
        <v>214.2031378694</v>
      </c>
      <c r="G3" s="104"/>
      <c r="H3" s="104"/>
      <c r="I3" s="105">
        <v>1.2500000000000001E-2</v>
      </c>
      <c r="J3" s="112">
        <v>2.2370053284430615E-2</v>
      </c>
      <c r="K3" s="112">
        <v>2.2420117039371835E-2</v>
      </c>
      <c r="L3" s="112">
        <v>7.122427143521913E-2</v>
      </c>
      <c r="M3" s="112">
        <v>7.7700370276956671E-2</v>
      </c>
      <c r="N3" s="110">
        <f t="shared" si="0"/>
        <v>7.7700370276956671E-2</v>
      </c>
      <c r="O3" s="113">
        <f t="shared" ref="O3:O6" si="1">ABS(-N$18+M3*100)/N$18</f>
        <v>0.78221488201822664</v>
      </c>
      <c r="P3" s="114">
        <v>4.8555955625000022E-2</v>
      </c>
      <c r="Q3" s="114">
        <v>2.2037582499999916E-2</v>
      </c>
      <c r="R3" s="114">
        <v>3.398044812499993E-2</v>
      </c>
      <c r="S3" s="114">
        <v>1.5425327499999912E-2</v>
      </c>
    </row>
    <row r="4" spans="1:19" ht="14.25" customHeight="1">
      <c r="A4" s="106">
        <v>-0.15</v>
      </c>
      <c r="B4" s="107">
        <v>135987.32238053027</v>
      </c>
      <c r="C4" s="108">
        <v>-1.764</v>
      </c>
      <c r="D4" s="104">
        <v>590461.25496960594</v>
      </c>
      <c r="E4" s="104">
        <v>2103895.5980741801</v>
      </c>
      <c r="F4" s="104">
        <v>162.9869497592</v>
      </c>
      <c r="G4" s="104"/>
      <c r="H4" s="104"/>
      <c r="I4" s="105">
        <v>2.5000000000000001E-2</v>
      </c>
      <c r="J4" s="114">
        <v>4.4540918051231275E-2</v>
      </c>
      <c r="K4" s="114">
        <v>4.4921442499999978E-2</v>
      </c>
      <c r="L4" s="114">
        <v>0.13672802249999993</v>
      </c>
      <c r="M4" s="114">
        <v>0.16235635765380255</v>
      </c>
      <c r="N4" s="110">
        <f t="shared" si="0"/>
        <v>0.16235635765380255</v>
      </c>
      <c r="O4" s="113">
        <f t="shared" si="1"/>
        <v>0.54493397675338229</v>
      </c>
      <c r="P4" s="114">
        <v>9.4908996250000016E-2</v>
      </c>
      <c r="Q4" s="114">
        <v>4.3968514375000087E-2</v>
      </c>
      <c r="R4" s="114">
        <v>6.6438393750000074E-2</v>
      </c>
      <c r="S4" s="114">
        <v>3.0779845625000052E-2</v>
      </c>
    </row>
    <row r="5" spans="1:19" ht="14.25" customHeight="1">
      <c r="A5" s="115">
        <v>-0.125</v>
      </c>
      <c r="B5" s="107">
        <v>139986.94950936938</v>
      </c>
      <c r="C5" s="116">
        <v>-1.4283415270502799</v>
      </c>
      <c r="D5" s="104">
        <v>624524.67360275495</v>
      </c>
      <c r="E5" s="104">
        <v>1770601.16</v>
      </c>
      <c r="F5" s="104">
        <v>121.3251449114</v>
      </c>
      <c r="G5" s="117">
        <v>95568.460699999996</v>
      </c>
      <c r="H5" s="117">
        <v>114894.3106</v>
      </c>
      <c r="I5" s="105">
        <v>3.7499999999999999E-2</v>
      </c>
      <c r="J5" s="112">
        <v>6.6785761761674806E-2</v>
      </c>
      <c r="K5" s="112">
        <v>6.7381175168910123E-2</v>
      </c>
      <c r="L5" s="112">
        <v>0.19680983322457599</v>
      </c>
      <c r="M5" s="112">
        <v>0.25544952466843651</v>
      </c>
      <c r="N5" s="110">
        <f t="shared" si="0"/>
        <v>0.25544952466843651</v>
      </c>
      <c r="O5" s="113">
        <f t="shared" si="1"/>
        <v>0.28400463640001122</v>
      </c>
      <c r="P5" s="114">
        <v>0.13938372062500001</v>
      </c>
      <c r="Q5" s="114">
        <v>6.5821370625000056E-2</v>
      </c>
      <c r="R5" s="114">
        <v>9.7501028749999927E-2</v>
      </c>
      <c r="S5" s="114">
        <v>4.6079620624999915E-2</v>
      </c>
    </row>
    <row r="6" spans="1:19" ht="14.25" customHeight="1">
      <c r="A6" s="118">
        <v>-0.1</v>
      </c>
      <c r="B6" s="107">
        <v>143986.57663820853</v>
      </c>
      <c r="C6" s="116">
        <v>-1.1109322988168799</v>
      </c>
      <c r="D6" s="104">
        <v>658940.49501264398</v>
      </c>
      <c r="E6" s="104">
        <v>1497635.2479999999</v>
      </c>
      <c r="F6" s="104">
        <v>87.204405992299996</v>
      </c>
      <c r="G6" s="117">
        <v>106386.9259</v>
      </c>
      <c r="H6" s="117">
        <v>122478.2188</v>
      </c>
      <c r="I6" s="105">
        <v>0.05</v>
      </c>
      <c r="J6" s="114">
        <v>8.8844543750000018E-2</v>
      </c>
      <c r="K6" s="112">
        <v>9.0052472584420756E-2</v>
      </c>
      <c r="L6" s="114">
        <v>0.25193925469508627</v>
      </c>
      <c r="M6" s="114">
        <v>0.35677538999999991</v>
      </c>
      <c r="N6" s="110">
        <f t="shared" si="0"/>
        <v>0.35677538999999991</v>
      </c>
      <c r="O6" s="113">
        <f t="shared" si="1"/>
        <v>1.636883943053835E-9</v>
      </c>
      <c r="P6" s="114">
        <v>0.18183901125000002</v>
      </c>
      <c r="Q6" s="114">
        <v>8.7642569999999975E-2</v>
      </c>
      <c r="R6" s="114">
        <v>0.12731468999999998</v>
      </c>
      <c r="S6" s="114">
        <v>6.1352934375000043E-2</v>
      </c>
    </row>
    <row r="7" spans="1:19" ht="14.25" customHeight="1">
      <c r="A7" s="119">
        <v>-8.7499999999999994E-2</v>
      </c>
      <c r="B7" s="107">
        <v>145986.39020262807</v>
      </c>
      <c r="C7" s="116">
        <v>-0.95899350347833801</v>
      </c>
      <c r="D7" s="104"/>
      <c r="E7" s="104"/>
      <c r="F7" s="104"/>
      <c r="G7" s="117">
        <v>112126.4134</v>
      </c>
      <c r="H7" s="117">
        <v>126496.4428</v>
      </c>
      <c r="I7" s="105">
        <v>6.25E-2</v>
      </c>
      <c r="J7" s="112">
        <v>0.11092434037050858</v>
      </c>
      <c r="K7" s="112">
        <v>0.11255776388144412</v>
      </c>
      <c r="L7" s="112">
        <v>0.3029129002605872</v>
      </c>
      <c r="M7" s="112">
        <v>0.46832031229304555</v>
      </c>
      <c r="N7" s="110">
        <f t="shared" si="0"/>
        <v>0.46832031229304555</v>
      </c>
      <c r="O7" s="104"/>
      <c r="P7" s="114">
        <v>0.22254225937499997</v>
      </c>
      <c r="Q7" s="114">
        <v>0.10937219375000004</v>
      </c>
      <c r="R7" s="114">
        <v>0.15584460999999991</v>
      </c>
      <c r="S7" s="114">
        <v>7.6560580624999972E-2</v>
      </c>
    </row>
    <row r="8" spans="1:19" ht="14.25" customHeight="1">
      <c r="A8" s="115">
        <v>-7.4999999999999997E-2</v>
      </c>
      <c r="B8" s="107">
        <v>147986.20376704764</v>
      </c>
      <c r="C8" s="116">
        <v>-0.81068032616367003</v>
      </c>
      <c r="D8" s="104">
        <v>693723.20299999998</v>
      </c>
      <c r="E8" s="104">
        <v>1272490.2209999999</v>
      </c>
      <c r="F8" s="104">
        <v>59.0612776137</v>
      </c>
      <c r="G8" s="117">
        <v>118128.24679999999</v>
      </c>
      <c r="H8" s="117">
        <v>130707.7677</v>
      </c>
      <c r="I8" s="105">
        <v>7.4999999999999997E-2</v>
      </c>
      <c r="J8" s="114">
        <v>0.13284599625000001</v>
      </c>
      <c r="K8" s="114">
        <v>0.13553633749999994</v>
      </c>
      <c r="L8" s="114">
        <v>0.34991153624999999</v>
      </c>
      <c r="M8" s="114">
        <v>0.59061277624999986</v>
      </c>
      <c r="N8" s="110">
        <f t="shared" si="0"/>
        <v>0.59061277624999986</v>
      </c>
      <c r="O8" s="104">
        <v>34.991153585900001</v>
      </c>
      <c r="P8" s="114">
        <v>0.26169845750000004</v>
      </c>
      <c r="Q8" s="114">
        <v>0.1309567037500001</v>
      </c>
      <c r="R8" s="114">
        <v>0.18307645187500002</v>
      </c>
      <c r="S8" s="114">
        <v>9.1676475625000059E-2</v>
      </c>
    </row>
    <row r="9" spans="1:19" ht="14.25" customHeight="1">
      <c r="A9" s="115">
        <v>-6.25E-2</v>
      </c>
      <c r="B9" s="107">
        <v>149986.01733146721</v>
      </c>
      <c r="C9" s="116">
        <v>-0.66672881765502001</v>
      </c>
      <c r="D9" s="104"/>
      <c r="E9" s="104"/>
      <c r="F9" s="104"/>
      <c r="G9" s="117">
        <v>124393.23850000001</v>
      </c>
      <c r="H9" s="117">
        <v>135064.86240000001</v>
      </c>
      <c r="I9" s="105">
        <v>8.7499999999999994E-2</v>
      </c>
      <c r="J9" s="112">
        <v>0.15464436779222421</v>
      </c>
      <c r="K9" s="112">
        <v>0.15808210519398636</v>
      </c>
      <c r="L9" s="112">
        <v>0.39303326723491883</v>
      </c>
      <c r="M9" s="112">
        <v>0.72466527438866379</v>
      </c>
      <c r="N9" s="110">
        <f t="shared" si="0"/>
        <v>0.72466527438866379</v>
      </c>
      <c r="O9" s="104"/>
      <c r="P9" s="114">
        <v>0.29920991624999999</v>
      </c>
      <c r="Q9" s="114">
        <v>0.15254279937499995</v>
      </c>
      <c r="R9" s="114">
        <v>0.20939723249999997</v>
      </c>
      <c r="S9" s="114">
        <v>0.10678469624999998</v>
      </c>
    </row>
    <row r="10" spans="1:19" ht="14.25" customHeight="1">
      <c r="A10" s="118">
        <v>-0.05</v>
      </c>
      <c r="B10" s="107">
        <v>151985.83089588676</v>
      </c>
      <c r="C10" s="116">
        <v>-0.52623108891325998</v>
      </c>
      <c r="D10" s="104">
        <v>728924.36499999999</v>
      </c>
      <c r="E10" s="104">
        <v>1085420.3119999999</v>
      </c>
      <c r="F10" s="104">
        <v>35.677538941599998</v>
      </c>
      <c r="G10" s="117">
        <v>130905.7582</v>
      </c>
      <c r="H10" s="117">
        <v>139629.6496</v>
      </c>
      <c r="I10" s="105">
        <v>0.1</v>
      </c>
      <c r="J10" s="114">
        <v>0.17632438123419503</v>
      </c>
      <c r="K10" s="114">
        <v>0.18105586624999997</v>
      </c>
      <c r="L10" s="114">
        <v>0.43289300628912375</v>
      </c>
      <c r="M10" s="114">
        <v>0.8720440599999999</v>
      </c>
      <c r="N10" s="110">
        <f t="shared" si="0"/>
        <v>0.8720440599999999</v>
      </c>
      <c r="O10" s="104">
        <v>43.2893006782</v>
      </c>
      <c r="P10" s="114">
        <v>0.33508171312500001</v>
      </c>
      <c r="Q10" s="114">
        <v>0.17396221312500001</v>
      </c>
      <c r="R10" s="114">
        <v>0.2345111325</v>
      </c>
      <c r="S10" s="114">
        <v>0.12177659750000003</v>
      </c>
    </row>
    <row r="11" spans="1:19" ht="14.25" customHeight="1">
      <c r="A11" s="115">
        <v>-3.7499999999999999E-2</v>
      </c>
      <c r="B11" s="107">
        <v>153985.64446030633</v>
      </c>
      <c r="C11" s="116">
        <v>-0.38964671165187797</v>
      </c>
      <c r="D11" s="104"/>
      <c r="E11" s="104"/>
      <c r="F11" s="104"/>
      <c r="G11" s="117">
        <v>137698.6047</v>
      </c>
      <c r="H11" s="117">
        <v>144399.83540000001</v>
      </c>
      <c r="I11" s="105">
        <v>0.125</v>
      </c>
      <c r="J11" s="114">
        <v>0.21934415799655632</v>
      </c>
      <c r="K11" s="114">
        <v>0.22684319000000003</v>
      </c>
      <c r="L11" s="114">
        <v>0.50388411531608379</v>
      </c>
      <c r="M11" s="114">
        <v>1.2132514499999998</v>
      </c>
      <c r="N11" s="110">
        <f t="shared" si="0"/>
        <v>1.2132514499999998</v>
      </c>
      <c r="O11" s="104">
        <v>50.388411532299997</v>
      </c>
      <c r="P11" s="114">
        <v>0.40269712062500002</v>
      </c>
      <c r="Q11" s="114">
        <v>0.21660512500000004</v>
      </c>
      <c r="R11" s="114">
        <v>0.28191055875000004</v>
      </c>
      <c r="S11" s="114">
        <v>0.15164277624999994</v>
      </c>
    </row>
    <row r="12" spans="1:19" ht="14.25" customHeight="1">
      <c r="A12" s="115">
        <v>-2.5000000000000001E-2</v>
      </c>
      <c r="B12" s="107">
        <v>155985.4580247259</v>
      </c>
      <c r="C12" s="116">
        <v>-0.25636899203466401</v>
      </c>
      <c r="D12" s="104">
        <v>764367.26555901498</v>
      </c>
      <c r="E12" s="104">
        <v>929885.08612304204</v>
      </c>
      <c r="F12" s="104">
        <v>16.235635765000001</v>
      </c>
      <c r="G12" s="117">
        <v>144814.5606</v>
      </c>
      <c r="H12" s="117">
        <v>149369.85699999999</v>
      </c>
      <c r="I12" s="105">
        <v>0.15</v>
      </c>
      <c r="J12" s="114">
        <v>0.26192343128799256</v>
      </c>
      <c r="K12" s="114">
        <v>0.27274070963583757</v>
      </c>
      <c r="L12" s="114">
        <v>0.56464554886777618</v>
      </c>
      <c r="M12" s="114">
        <v>1.629869497592725</v>
      </c>
      <c r="N12" s="110">
        <f t="shared" si="0"/>
        <v>1.629869497592725</v>
      </c>
      <c r="O12" s="104">
        <v>56.464554953499999</v>
      </c>
      <c r="P12" s="104"/>
      <c r="Q12" s="104"/>
      <c r="R12" s="104"/>
      <c r="S12" s="20"/>
    </row>
    <row r="13" spans="1:19" ht="14.25" customHeight="1">
      <c r="A13" s="119">
        <v>-1.2500000000000001E-2</v>
      </c>
      <c r="B13" s="107">
        <v>157985.27158914547</v>
      </c>
      <c r="C13" s="116">
        <v>-0.126594079322526</v>
      </c>
      <c r="D13" s="104"/>
      <c r="E13" s="104"/>
      <c r="F13" s="104"/>
      <c r="G13" s="117">
        <v>152231.0471</v>
      </c>
      <c r="H13" s="117">
        <v>154563.12830000001</v>
      </c>
      <c r="I13" s="105">
        <v>0.17499999999999999</v>
      </c>
      <c r="J13" s="114">
        <v>0.30403827000000005</v>
      </c>
      <c r="K13" s="114">
        <v>0.31883279818315002</v>
      </c>
      <c r="L13" s="114">
        <v>0.61694604495837502</v>
      </c>
      <c r="M13" s="114">
        <v>2.14203137875</v>
      </c>
      <c r="N13" s="110">
        <f t="shared" si="0"/>
        <v>2.14203137875</v>
      </c>
      <c r="O13" s="104">
        <v>61.694604489100001</v>
      </c>
      <c r="P13" s="104"/>
      <c r="Q13" s="104"/>
      <c r="R13" s="104"/>
      <c r="S13" s="20"/>
    </row>
    <row r="14" spans="1:19" ht="14.25" customHeight="1">
      <c r="A14" s="118">
        <v>0</v>
      </c>
      <c r="B14" s="107">
        <v>159985.08515356501</v>
      </c>
      <c r="C14" s="116"/>
      <c r="D14" s="120">
        <v>800000</v>
      </c>
      <c r="E14" s="120">
        <v>800000</v>
      </c>
      <c r="F14" s="120">
        <v>0</v>
      </c>
      <c r="G14" s="120">
        <v>160000</v>
      </c>
      <c r="H14" s="120">
        <v>160000</v>
      </c>
      <c r="I14" s="105">
        <v>0.2</v>
      </c>
      <c r="J14" s="114">
        <v>0.34552378368726</v>
      </c>
      <c r="K14" s="114">
        <v>0.36497187285528754</v>
      </c>
      <c r="L14" s="114">
        <v>0.66198332653251624</v>
      </c>
      <c r="M14" s="114">
        <v>2.7739584724999999</v>
      </c>
      <c r="N14" s="110">
        <f t="shared" si="0"/>
        <v>2.7739584724999999</v>
      </c>
      <c r="O14" s="104">
        <v>66.198332926899994</v>
      </c>
      <c r="P14" s="104"/>
      <c r="Q14" s="104"/>
      <c r="R14" s="104"/>
      <c r="S14" s="20"/>
    </row>
    <row r="15" spans="1:19" ht="14.25" customHeight="1">
      <c r="A15" s="119">
        <v>1.2500000000000001E-2</v>
      </c>
      <c r="B15" s="107">
        <v>161984.89871798456</v>
      </c>
      <c r="C15" s="116">
        <v>0.12346829955319499</v>
      </c>
      <c r="D15" s="57"/>
      <c r="E15" s="53"/>
      <c r="F15" s="53"/>
      <c r="G15" s="117">
        <v>163526.01319999999</v>
      </c>
      <c r="H15" s="117">
        <v>162468.05239999999</v>
      </c>
      <c r="I15" s="105"/>
      <c r="J15" s="114"/>
      <c r="K15" s="20"/>
      <c r="L15" s="114"/>
      <c r="M15" s="114"/>
      <c r="N15" s="104"/>
      <c r="O15" s="104"/>
      <c r="Q15" s="114"/>
      <c r="R15" s="62"/>
      <c r="S15" s="62"/>
    </row>
    <row r="16" spans="1:19" ht="14.25" customHeight="1">
      <c r="A16" s="115">
        <v>2.5000000000000001E-2</v>
      </c>
      <c r="B16" s="107">
        <v>163984.71228240413</v>
      </c>
      <c r="C16" s="116">
        <v>0.243863187545168</v>
      </c>
      <c r="D16" s="104">
        <v>835937.15399999998</v>
      </c>
      <c r="E16" s="104">
        <v>690617.58200000005</v>
      </c>
      <c r="F16" s="104">
        <v>-13.6728022713</v>
      </c>
      <c r="G16" s="117">
        <v>167034.96230000001</v>
      </c>
      <c r="H16" s="117">
        <v>164924.77530000001</v>
      </c>
      <c r="I16" s="105"/>
      <c r="J16" s="114"/>
      <c r="K16" s="114"/>
      <c r="L16" s="114"/>
      <c r="M16" s="114"/>
      <c r="O16" s="104"/>
      <c r="Q16" s="114"/>
      <c r="R16" s="62"/>
      <c r="S16" s="62"/>
    </row>
    <row r="17" spans="1:19" ht="14.25" customHeight="1">
      <c r="A17" s="115">
        <v>3.7499999999999999E-2</v>
      </c>
      <c r="B17" s="107">
        <v>165984.52584682373</v>
      </c>
      <c r="C17" s="116">
        <v>0.36147947944369302</v>
      </c>
      <c r="D17" s="104"/>
      <c r="E17" s="104"/>
      <c r="F17" s="104"/>
      <c r="G17" s="117">
        <v>170531.41930000001</v>
      </c>
      <c r="H17" s="117">
        <v>167372.73929999999</v>
      </c>
      <c r="I17" s="105"/>
      <c r="J17" s="114"/>
      <c r="K17" s="20"/>
      <c r="L17" s="114"/>
      <c r="M17" s="114"/>
      <c r="N17" s="104" t="s">
        <v>464</v>
      </c>
      <c r="O17" s="104"/>
      <c r="Q17" s="114"/>
      <c r="R17" s="62"/>
      <c r="S17" s="62"/>
    </row>
    <row r="18" spans="1:19" ht="14.25" customHeight="1">
      <c r="A18" s="118">
        <v>0.05</v>
      </c>
      <c r="B18" s="107">
        <v>167984.33941124327</v>
      </c>
      <c r="C18" s="116">
        <v>0.47611384235009202</v>
      </c>
      <c r="D18" s="104"/>
      <c r="E18" s="104">
        <v>598448.59624393098</v>
      </c>
      <c r="F18" s="104">
        <v>-25.193925392800001</v>
      </c>
      <c r="G18" s="117">
        <v>174022.8112</v>
      </c>
      <c r="H18" s="117">
        <v>169816.46950000001</v>
      </c>
      <c r="I18" s="105"/>
      <c r="J18" s="114"/>
      <c r="K18" s="114"/>
      <c r="L18" s="114"/>
      <c r="M18" s="114"/>
      <c r="N18" s="104">
        <v>35.677538941599998</v>
      </c>
      <c r="O18" s="104"/>
      <c r="P18" s="121">
        <f>N18-M3*100</f>
        <v>27.90750191390433</v>
      </c>
      <c r="Q18" s="114"/>
      <c r="R18" s="62"/>
      <c r="S18" s="62"/>
    </row>
    <row r="19" spans="1:19" ht="14.25" customHeight="1">
      <c r="A19" s="115">
        <v>6.25E-2</v>
      </c>
      <c r="B19" s="107">
        <v>169984.15297566282</v>
      </c>
      <c r="C19" s="116">
        <v>0.58829013321979895</v>
      </c>
      <c r="D19" s="104"/>
      <c r="E19" s="104"/>
      <c r="F19" s="104"/>
      <c r="G19" s="117">
        <v>177499.55100000001</v>
      </c>
      <c r="H19" s="117">
        <v>172249.69289999999</v>
      </c>
      <c r="I19" s="105"/>
      <c r="J19" s="114"/>
      <c r="K19" s="20"/>
      <c r="L19" s="114"/>
      <c r="M19" s="114"/>
      <c r="N19" s="104"/>
      <c r="O19" s="104"/>
      <c r="P19" s="121">
        <f>P18/N18</f>
        <v>0.78221488201822664</v>
      </c>
      <c r="Q19" s="114"/>
      <c r="R19" s="62"/>
      <c r="S19" s="62"/>
    </row>
    <row r="20" spans="1:19" ht="14.25" customHeight="1">
      <c r="A20" s="118">
        <v>7.4999999999999997E-2</v>
      </c>
      <c r="B20" s="107">
        <v>171983.96654008239</v>
      </c>
      <c r="C20" s="116">
        <v>0.69756214111757597</v>
      </c>
      <c r="D20" s="104">
        <v>908429.07</v>
      </c>
      <c r="E20" s="104">
        <v>520070.77100000001</v>
      </c>
      <c r="F20" s="104">
        <v>-34.991153585900001</v>
      </c>
      <c r="G20" s="117">
        <v>180953.07260000001</v>
      </c>
      <c r="H20" s="117">
        <v>174668.23610000001</v>
      </c>
      <c r="I20" s="105"/>
      <c r="J20" s="114"/>
      <c r="K20" s="114"/>
      <c r="L20" s="114"/>
      <c r="M20" s="114"/>
      <c r="O20" s="104"/>
      <c r="Q20" s="114"/>
      <c r="R20" s="62"/>
      <c r="S20" s="62"/>
    </row>
    <row r="21" spans="1:19" ht="14.25" customHeight="1">
      <c r="A21" s="115">
        <v>8.7499999999999994E-2</v>
      </c>
      <c r="B21" s="107">
        <v>173983.78010450193</v>
      </c>
      <c r="C21" s="116">
        <v>0.80467271087542602</v>
      </c>
      <c r="D21" s="104"/>
      <c r="E21" s="104"/>
      <c r="F21" s="104"/>
      <c r="G21" s="117">
        <v>184406.84789999999</v>
      </c>
      <c r="H21" s="117">
        <v>177085.5514</v>
      </c>
      <c r="I21" s="105"/>
      <c r="J21" s="114"/>
      <c r="K21" s="20"/>
      <c r="L21" s="114"/>
      <c r="M21" s="114"/>
      <c r="N21" s="104"/>
      <c r="O21" s="104"/>
      <c r="Q21" s="114"/>
      <c r="R21" s="62"/>
      <c r="S21" s="62"/>
    </row>
    <row r="22" spans="1:19" ht="14.25" customHeight="1">
      <c r="A22" s="118">
        <v>0.1</v>
      </c>
      <c r="B22" s="107">
        <v>175983.59366892153</v>
      </c>
      <c r="C22" s="116">
        <v>0.90894460812290301</v>
      </c>
      <c r="D22" s="104">
        <v>944844.69299999997</v>
      </c>
      <c r="E22" s="104">
        <v>453685.59496870101</v>
      </c>
      <c r="F22" s="104">
        <v>-43.2893006782</v>
      </c>
      <c r="G22" s="117">
        <v>187833.9541</v>
      </c>
      <c r="H22" s="117">
        <v>179484.2556</v>
      </c>
      <c r="I22" s="105"/>
      <c r="J22" s="114"/>
      <c r="K22" s="114"/>
      <c r="L22" s="114"/>
      <c r="M22" s="114"/>
      <c r="O22" s="104"/>
      <c r="Q22" s="114"/>
      <c r="R22" s="62"/>
      <c r="S22" s="62"/>
    </row>
    <row r="23" spans="1:19" ht="14.25" customHeight="1">
      <c r="A23" s="115">
        <v>0.125</v>
      </c>
      <c r="B23" s="107">
        <v>179983.22079776064</v>
      </c>
      <c r="C23" s="116">
        <v>1.1109322988168799</v>
      </c>
      <c r="D23" s="104">
        <v>981474.55200000003</v>
      </c>
      <c r="E23" s="104">
        <v>396892.70774713298</v>
      </c>
      <c r="F23" s="104">
        <v>-50.388411532299997</v>
      </c>
      <c r="G23" s="117">
        <v>194656.82</v>
      </c>
      <c r="H23" s="117">
        <v>184262.84419999999</v>
      </c>
      <c r="I23" s="105"/>
      <c r="J23" s="114"/>
      <c r="K23" s="20"/>
      <c r="L23" s="114"/>
      <c r="M23" s="114"/>
      <c r="O23" s="104"/>
      <c r="Q23" s="114"/>
      <c r="R23" s="62"/>
      <c r="S23" s="62"/>
    </row>
    <row r="24" spans="1:19" ht="14.25" customHeight="1">
      <c r="A24" s="106">
        <v>0.15</v>
      </c>
      <c r="B24" s="107">
        <v>183982.84792659976</v>
      </c>
      <c r="C24" s="108">
        <v>1.304</v>
      </c>
      <c r="D24" s="104">
        <v>1018192.56770867</v>
      </c>
      <c r="E24" s="104">
        <v>348283.56090577901</v>
      </c>
      <c r="F24" s="104">
        <v>-56.464554953499999</v>
      </c>
      <c r="G24" s="104"/>
      <c r="H24" s="104"/>
      <c r="I24" s="105"/>
      <c r="J24" s="114"/>
      <c r="K24" s="20"/>
      <c r="L24" s="114"/>
      <c r="M24" s="114"/>
      <c r="O24" s="104"/>
      <c r="P24" s="104"/>
      <c r="Q24" s="104"/>
      <c r="R24" s="62"/>
      <c r="S24" s="62"/>
    </row>
    <row r="25" spans="1:19" ht="14.25" customHeight="1">
      <c r="A25" s="111">
        <v>0.17499999999999999</v>
      </c>
      <c r="B25" s="107">
        <v>187982.4750554389</v>
      </c>
      <c r="C25" s="108">
        <v>1.4890000000000001</v>
      </c>
      <c r="D25" s="104">
        <v>1055066.23854652</v>
      </c>
      <c r="E25" s="104">
        <v>306443.16403330001</v>
      </c>
      <c r="F25" s="104">
        <v>-61.694604489100001</v>
      </c>
      <c r="G25" s="104"/>
      <c r="H25" s="104">
        <v>-1</v>
      </c>
      <c r="I25" s="105"/>
      <c r="J25" s="114"/>
      <c r="K25" s="20"/>
      <c r="L25" s="114"/>
      <c r="M25" s="114"/>
      <c r="O25" s="104"/>
      <c r="P25" s="104"/>
      <c r="Q25" s="104"/>
      <c r="R25" s="62"/>
      <c r="S25" s="62"/>
    </row>
    <row r="26" spans="1:19" ht="14.25" customHeight="1">
      <c r="A26" s="111">
        <v>0.2</v>
      </c>
      <c r="B26" s="107">
        <v>191982.10218427802</v>
      </c>
      <c r="C26" s="108">
        <v>1.6659999999999999</v>
      </c>
      <c r="D26" s="104">
        <v>1091977.49828423</v>
      </c>
      <c r="E26" s="104">
        <v>270413.33877398702</v>
      </c>
      <c r="F26" s="104">
        <v>-66.198332926899994</v>
      </c>
      <c r="G26" s="104"/>
      <c r="H26" s="104"/>
      <c r="I26" s="105"/>
      <c r="J26" s="114"/>
      <c r="K26" s="20"/>
      <c r="L26" s="114"/>
      <c r="M26" s="114"/>
      <c r="O26" s="104"/>
      <c r="P26" s="104"/>
      <c r="Q26" s="104"/>
      <c r="R26" s="62"/>
      <c r="S26" s="62"/>
    </row>
    <row r="27" spans="1:19" ht="14.25" customHeight="1">
      <c r="I27" s="122"/>
      <c r="K27" s="20"/>
      <c r="M27" s="20"/>
      <c r="O27" s="20"/>
      <c r="Q27" s="20"/>
      <c r="R27" s="62"/>
      <c r="S27" s="62"/>
    </row>
    <row r="28" spans="1:19" ht="14.25" customHeight="1">
      <c r="I28" s="122"/>
      <c r="K28" s="20"/>
      <c r="M28" s="20"/>
      <c r="O28" s="20"/>
      <c r="Q28" s="20"/>
      <c r="R28" s="62"/>
      <c r="S28" s="62"/>
    </row>
    <row r="29" spans="1:19" ht="14.25" customHeight="1">
      <c r="I29" s="122"/>
      <c r="K29" s="20"/>
      <c r="M29" s="20"/>
      <c r="O29" s="20"/>
      <c r="Q29" s="20"/>
      <c r="R29" s="62"/>
      <c r="S29" s="62"/>
    </row>
    <row r="30" spans="1:19" ht="14.25" customHeight="1">
      <c r="I30" s="122"/>
      <c r="K30" s="20"/>
      <c r="M30" s="20"/>
      <c r="O30" s="20"/>
      <c r="Q30" s="20"/>
    </row>
    <row r="31" spans="1:19" ht="14.25" customHeight="1">
      <c r="I31" s="122"/>
      <c r="K31" s="20"/>
      <c r="M31" s="20"/>
      <c r="O31" s="20"/>
      <c r="Q31" s="20"/>
    </row>
    <row r="32" spans="1:19" ht="14.25" customHeight="1">
      <c r="I32" s="122"/>
      <c r="K32" s="20"/>
      <c r="M32" s="20"/>
      <c r="O32" s="20"/>
      <c r="Q32" s="20"/>
    </row>
    <row r="33" spans="9:17" ht="14.25" customHeight="1">
      <c r="I33" s="122"/>
      <c r="K33" s="20"/>
      <c r="M33" s="20"/>
      <c r="O33" s="20"/>
      <c r="Q33" s="20"/>
    </row>
    <row r="34" spans="9:17" ht="14.25" customHeight="1">
      <c r="I34" s="122">
        <f>MATCH('Elemental C'!$X65,ChuuninValues!$I$1:$S$1,0)</f>
        <v>5</v>
      </c>
      <c r="K34" s="20"/>
      <c r="M34" s="20"/>
      <c r="O34" s="20"/>
      <c r="Q34" s="20"/>
    </row>
    <row r="35" spans="9:17" ht="14.25" customHeight="1">
      <c r="I35" s="122"/>
      <c r="K35" s="20"/>
      <c r="M35" s="20"/>
      <c r="O35" s="20"/>
      <c r="Q35" s="20"/>
    </row>
    <row r="36" spans="9:17" ht="14.25" customHeight="1">
      <c r="I36" s="122"/>
      <c r="K36" s="20"/>
      <c r="M36" s="20"/>
      <c r="O36" s="20"/>
      <c r="Q36" s="20"/>
    </row>
    <row r="37" spans="9:17" ht="14.25" customHeight="1">
      <c r="I37" s="122"/>
      <c r="K37" s="20"/>
      <c r="M37" s="20"/>
      <c r="O37" s="20"/>
      <c r="Q37" s="20"/>
    </row>
    <row r="38" spans="9:17" ht="14.25" customHeight="1">
      <c r="I38" s="122"/>
      <c r="K38" s="20"/>
      <c r="M38" s="20"/>
      <c r="O38" s="20"/>
      <c r="Q38" s="20"/>
    </row>
    <row r="39" spans="9:17" ht="14.25" customHeight="1">
      <c r="I39" s="122"/>
      <c r="K39" s="20"/>
      <c r="M39" s="20"/>
      <c r="O39" s="20"/>
      <c r="Q39" s="20"/>
    </row>
    <row r="40" spans="9:17" ht="14.25" customHeight="1">
      <c r="I40" s="122"/>
      <c r="K40" s="20"/>
      <c r="M40" s="20"/>
      <c r="O40" s="20"/>
      <c r="Q40" s="20"/>
    </row>
    <row r="41" spans="9:17" ht="14.25" customHeight="1">
      <c r="I41" s="122"/>
      <c r="K41" s="20"/>
      <c r="M41" s="20"/>
      <c r="O41" s="20"/>
      <c r="Q41" s="20"/>
    </row>
    <row r="42" spans="9:17" ht="14.25" customHeight="1">
      <c r="I42" s="122"/>
      <c r="K42" s="20"/>
      <c r="M42" s="20"/>
      <c r="O42" s="20"/>
      <c r="Q42" s="20"/>
    </row>
    <row r="43" spans="9:17" ht="14.25" customHeight="1">
      <c r="I43" s="122"/>
      <c r="K43" s="20"/>
      <c r="M43" s="20"/>
      <c r="O43" s="20"/>
      <c r="Q43" s="20"/>
    </row>
    <row r="44" spans="9:17" ht="14.25" customHeight="1">
      <c r="I44" s="122"/>
      <c r="K44" s="20"/>
      <c r="M44" s="20"/>
      <c r="O44" s="20"/>
      <c r="Q44" s="20"/>
    </row>
    <row r="45" spans="9:17" ht="14.25" customHeight="1">
      <c r="I45" s="122"/>
      <c r="K45" s="20"/>
      <c r="M45" s="20"/>
      <c r="O45" s="20"/>
      <c r="Q45" s="20"/>
    </row>
    <row r="46" spans="9:17" ht="14.25" customHeight="1">
      <c r="I46" s="122"/>
      <c r="K46" s="20"/>
      <c r="M46" s="20"/>
      <c r="O46" s="20"/>
      <c r="Q46" s="20"/>
    </row>
    <row r="47" spans="9:17" ht="14.25" customHeight="1">
      <c r="I47" s="122"/>
      <c r="K47" s="20"/>
      <c r="M47" s="20"/>
      <c r="O47" s="20"/>
      <c r="Q47" s="20"/>
    </row>
    <row r="48" spans="9:17" ht="14.25" customHeight="1">
      <c r="I48" s="122"/>
      <c r="K48" s="20"/>
      <c r="M48" s="20"/>
      <c r="O48" s="20"/>
      <c r="Q48" s="20"/>
    </row>
    <row r="49" spans="9:17" ht="14.25" customHeight="1">
      <c r="I49" s="122"/>
      <c r="K49" s="20"/>
      <c r="M49" s="20"/>
      <c r="O49" s="20"/>
      <c r="Q49" s="20"/>
    </row>
    <row r="50" spans="9:17" ht="14.25" customHeight="1">
      <c r="I50" s="122"/>
      <c r="K50" s="20"/>
      <c r="M50" s="20"/>
      <c r="O50" s="20"/>
      <c r="Q50" s="20"/>
    </row>
    <row r="51" spans="9:17" ht="14.25" customHeight="1">
      <c r="I51" s="122"/>
      <c r="K51" s="20"/>
      <c r="M51" s="20"/>
      <c r="O51" s="20"/>
      <c r="Q51" s="20"/>
    </row>
    <row r="52" spans="9:17" ht="14.25" customHeight="1">
      <c r="I52" s="122"/>
      <c r="K52" s="20"/>
      <c r="M52" s="20"/>
      <c r="O52" s="20"/>
      <c r="Q52" s="20"/>
    </row>
    <row r="53" spans="9:17" ht="14.25" customHeight="1">
      <c r="I53" s="122"/>
      <c r="K53" s="20"/>
      <c r="M53" s="20"/>
      <c r="O53" s="20"/>
      <c r="Q53" s="20"/>
    </row>
    <row r="54" spans="9:17" ht="14.25" customHeight="1">
      <c r="I54" s="122"/>
      <c r="K54" s="20"/>
      <c r="M54" s="20"/>
      <c r="O54" s="20"/>
      <c r="Q54" s="20"/>
    </row>
    <row r="55" spans="9:17" ht="14.25" customHeight="1">
      <c r="I55" s="122"/>
      <c r="K55" s="20"/>
      <c r="M55" s="20"/>
      <c r="O55" s="20"/>
      <c r="Q55" s="20"/>
    </row>
    <row r="56" spans="9:17" ht="14.25" customHeight="1">
      <c r="I56" s="122"/>
      <c r="K56" s="20"/>
      <c r="M56" s="20"/>
      <c r="O56" s="20"/>
      <c r="Q56" s="20"/>
    </row>
    <row r="57" spans="9:17" ht="14.25" customHeight="1">
      <c r="I57" s="122"/>
      <c r="K57" s="20"/>
      <c r="M57" s="20"/>
      <c r="O57" s="20"/>
      <c r="Q57" s="20"/>
    </row>
    <row r="58" spans="9:17" ht="14.25" customHeight="1">
      <c r="I58" s="122"/>
      <c r="K58" s="20"/>
      <c r="M58" s="20"/>
      <c r="O58" s="20"/>
      <c r="Q58" s="20"/>
    </row>
    <row r="59" spans="9:17" ht="14.25" customHeight="1">
      <c r="I59" s="122"/>
      <c r="K59" s="20"/>
      <c r="M59" s="20"/>
      <c r="O59" s="20"/>
      <c r="Q59" s="20"/>
    </row>
    <row r="60" spans="9:17" ht="14.25" customHeight="1">
      <c r="I60" s="122"/>
      <c r="K60" s="20"/>
      <c r="M60" s="20"/>
      <c r="O60" s="20"/>
      <c r="Q60" s="20"/>
    </row>
    <row r="61" spans="9:17" ht="14.25" customHeight="1">
      <c r="I61" s="122"/>
      <c r="K61" s="20"/>
      <c r="M61" s="20"/>
      <c r="O61" s="20"/>
      <c r="Q61" s="20"/>
    </row>
    <row r="62" spans="9:17" ht="14.25" customHeight="1">
      <c r="I62" s="122"/>
      <c r="K62" s="20"/>
      <c r="M62" s="20"/>
      <c r="O62" s="20"/>
      <c r="Q62" s="20"/>
    </row>
    <row r="63" spans="9:17" ht="14.25" customHeight="1">
      <c r="I63" s="122"/>
      <c r="K63" s="20"/>
      <c r="M63" s="20"/>
      <c r="O63" s="20"/>
      <c r="Q63" s="20"/>
    </row>
    <row r="64" spans="9:17" ht="14.25" customHeight="1">
      <c r="I64" s="122"/>
      <c r="K64" s="20"/>
      <c r="M64" s="20"/>
      <c r="O64" s="20"/>
      <c r="Q64" s="20"/>
    </row>
    <row r="65" spans="9:17" ht="14.25" customHeight="1">
      <c r="I65" s="122"/>
      <c r="K65" s="20"/>
      <c r="M65" s="20"/>
      <c r="O65" s="20"/>
      <c r="Q65" s="20"/>
    </row>
    <row r="66" spans="9:17" ht="14.25" customHeight="1">
      <c r="I66" s="122"/>
      <c r="K66" s="20"/>
      <c r="M66" s="20"/>
      <c r="O66" s="20"/>
      <c r="Q66" s="20"/>
    </row>
    <row r="67" spans="9:17" ht="14.25" customHeight="1">
      <c r="I67" s="122"/>
      <c r="K67" s="20"/>
      <c r="M67" s="20"/>
      <c r="O67" s="20"/>
      <c r="Q67" s="20"/>
    </row>
    <row r="68" spans="9:17" ht="14.25" customHeight="1">
      <c r="I68" s="122"/>
      <c r="K68" s="20"/>
      <c r="M68" s="20"/>
      <c r="O68" s="20"/>
      <c r="Q68" s="20"/>
    </row>
    <row r="69" spans="9:17" ht="14.25" customHeight="1">
      <c r="I69" s="122"/>
      <c r="K69" s="20"/>
      <c r="M69" s="20"/>
      <c r="O69" s="20"/>
      <c r="Q69" s="20"/>
    </row>
    <row r="70" spans="9:17" ht="14.25" customHeight="1">
      <c r="I70" s="122"/>
      <c r="K70" s="20"/>
      <c r="M70" s="20"/>
      <c r="O70" s="20"/>
      <c r="Q70" s="20"/>
    </row>
    <row r="71" spans="9:17" ht="14.25" customHeight="1">
      <c r="I71" s="122"/>
      <c r="K71" s="20"/>
      <c r="M71" s="20"/>
      <c r="O71" s="20"/>
      <c r="Q71" s="20"/>
    </row>
    <row r="72" spans="9:17" ht="14.25" customHeight="1">
      <c r="I72" s="122"/>
      <c r="K72" s="20"/>
      <c r="M72" s="20"/>
      <c r="O72" s="20"/>
      <c r="Q72" s="20"/>
    </row>
    <row r="73" spans="9:17" ht="14.25" customHeight="1">
      <c r="I73" s="122"/>
      <c r="K73" s="20"/>
      <c r="M73" s="20"/>
      <c r="O73" s="20"/>
      <c r="Q73" s="20"/>
    </row>
    <row r="74" spans="9:17" ht="14.25" customHeight="1">
      <c r="I74" s="122"/>
      <c r="K74" s="20"/>
      <c r="M74" s="20"/>
      <c r="O74" s="20"/>
      <c r="Q74" s="20"/>
    </row>
    <row r="75" spans="9:17" ht="14.25" customHeight="1">
      <c r="I75" s="122"/>
      <c r="K75" s="20"/>
      <c r="M75" s="20"/>
      <c r="O75" s="20"/>
      <c r="Q75" s="20"/>
    </row>
    <row r="76" spans="9:17" ht="14.25" customHeight="1">
      <c r="I76" s="122"/>
      <c r="K76" s="20"/>
      <c r="M76" s="20"/>
      <c r="O76" s="20"/>
      <c r="Q76" s="20"/>
    </row>
    <row r="77" spans="9:17" ht="14.25" customHeight="1">
      <c r="I77" s="122"/>
      <c r="K77" s="20"/>
      <c r="M77" s="20"/>
      <c r="O77" s="20"/>
      <c r="Q77" s="20"/>
    </row>
    <row r="78" spans="9:17" ht="14.25" customHeight="1">
      <c r="I78" s="122"/>
      <c r="K78" s="20"/>
      <c r="M78" s="20"/>
      <c r="O78" s="20"/>
      <c r="Q78" s="20"/>
    </row>
    <row r="79" spans="9:17" ht="14.25" customHeight="1">
      <c r="I79" s="122"/>
      <c r="K79" s="20"/>
      <c r="M79" s="20"/>
      <c r="O79" s="20"/>
      <c r="Q79" s="20"/>
    </row>
    <row r="80" spans="9:17" ht="14.25" customHeight="1">
      <c r="I80" s="122"/>
      <c r="K80" s="20"/>
      <c r="M80" s="20"/>
      <c r="O80" s="20"/>
      <c r="Q80" s="20"/>
    </row>
    <row r="81" spans="9:17" ht="14.25" customHeight="1">
      <c r="I81" s="122"/>
      <c r="K81" s="20"/>
      <c r="M81" s="20"/>
      <c r="O81" s="20"/>
      <c r="Q81" s="20"/>
    </row>
    <row r="82" spans="9:17" ht="14.25" customHeight="1">
      <c r="I82" s="122"/>
      <c r="K82" s="20"/>
      <c r="M82" s="20"/>
      <c r="O82" s="20"/>
      <c r="Q82" s="20"/>
    </row>
    <row r="83" spans="9:17" ht="14.25" customHeight="1">
      <c r="I83" s="122"/>
      <c r="K83" s="20"/>
      <c r="M83" s="20"/>
      <c r="O83" s="20"/>
      <c r="Q83" s="20"/>
    </row>
    <row r="84" spans="9:17" ht="14.25" customHeight="1">
      <c r="I84" s="122"/>
      <c r="K84" s="20"/>
      <c r="M84" s="20"/>
      <c r="O84" s="20"/>
      <c r="Q84" s="20"/>
    </row>
    <row r="85" spans="9:17" ht="14.25" customHeight="1">
      <c r="I85" s="122"/>
      <c r="K85" s="20"/>
      <c r="M85" s="20"/>
      <c r="O85" s="20"/>
      <c r="Q85" s="20"/>
    </row>
    <row r="86" spans="9:17" ht="14.25" customHeight="1">
      <c r="I86" s="122"/>
      <c r="K86" s="20"/>
      <c r="M86" s="20"/>
      <c r="O86" s="20"/>
      <c r="Q86" s="20"/>
    </row>
    <row r="87" spans="9:17" ht="14.25" customHeight="1">
      <c r="I87" s="122"/>
      <c r="K87" s="20"/>
      <c r="M87" s="20"/>
      <c r="O87" s="20"/>
      <c r="Q87" s="20"/>
    </row>
    <row r="88" spans="9:17" ht="14.25" customHeight="1">
      <c r="I88" s="122"/>
      <c r="K88" s="20"/>
      <c r="M88" s="20"/>
      <c r="O88" s="20"/>
      <c r="Q88" s="20"/>
    </row>
    <row r="89" spans="9:17" ht="14.25" customHeight="1">
      <c r="I89" s="122"/>
      <c r="K89" s="20"/>
      <c r="M89" s="20"/>
      <c r="O89" s="20"/>
      <c r="Q89" s="20"/>
    </row>
    <row r="90" spans="9:17" ht="14.25" customHeight="1">
      <c r="I90" s="122"/>
      <c r="K90" s="20"/>
      <c r="M90" s="20"/>
      <c r="O90" s="20"/>
      <c r="Q90" s="20"/>
    </row>
    <row r="91" spans="9:17" ht="14.25" customHeight="1">
      <c r="I91" s="122"/>
      <c r="K91" s="20"/>
      <c r="M91" s="20"/>
      <c r="O91" s="20"/>
      <c r="Q91" s="20"/>
    </row>
    <row r="92" spans="9:17" ht="14.25" customHeight="1">
      <c r="I92" s="122"/>
      <c r="K92" s="20"/>
      <c r="M92" s="20"/>
      <c r="O92" s="20"/>
      <c r="Q92" s="20"/>
    </row>
    <row r="93" spans="9:17" ht="14.25" customHeight="1">
      <c r="I93" s="122"/>
      <c r="K93" s="20"/>
      <c r="M93" s="20"/>
      <c r="O93" s="20"/>
      <c r="Q93" s="20"/>
    </row>
    <row r="94" spans="9:17" ht="14.25" customHeight="1">
      <c r="I94" s="122"/>
      <c r="K94" s="20"/>
      <c r="M94" s="20"/>
      <c r="O94" s="20"/>
      <c r="Q94" s="20"/>
    </row>
    <row r="95" spans="9:17" ht="14.25" customHeight="1">
      <c r="I95" s="122"/>
      <c r="K95" s="20"/>
      <c r="M95" s="20"/>
      <c r="O95" s="20"/>
      <c r="Q95" s="20"/>
    </row>
    <row r="96" spans="9:17" ht="14.25" customHeight="1">
      <c r="I96" s="122"/>
      <c r="K96" s="20"/>
      <c r="M96" s="20"/>
      <c r="O96" s="20"/>
      <c r="Q96" s="20"/>
    </row>
    <row r="97" spans="9:17" ht="14.25" customHeight="1">
      <c r="I97" s="122"/>
      <c r="K97" s="20"/>
      <c r="M97" s="20"/>
      <c r="O97" s="20"/>
      <c r="Q97" s="20"/>
    </row>
    <row r="98" spans="9:17" ht="14.25" customHeight="1">
      <c r="I98" s="122"/>
      <c r="K98" s="20"/>
      <c r="M98" s="20"/>
      <c r="O98" s="20"/>
      <c r="Q98" s="20"/>
    </row>
    <row r="99" spans="9:17" ht="14.25" customHeight="1">
      <c r="I99" s="122"/>
      <c r="K99" s="20"/>
      <c r="M99" s="20"/>
      <c r="O99" s="20"/>
      <c r="Q99" s="20"/>
    </row>
    <row r="100" spans="9:17" ht="14.25" customHeight="1">
      <c r="I100" s="122"/>
      <c r="K100" s="20"/>
      <c r="M100" s="20"/>
      <c r="O100" s="20"/>
      <c r="Q100" s="20"/>
    </row>
    <row r="101" spans="9:17" ht="14.25" customHeight="1">
      <c r="I101" s="122"/>
      <c r="K101" s="20"/>
      <c r="M101" s="20"/>
      <c r="O101" s="20"/>
      <c r="Q101" s="20"/>
    </row>
    <row r="102" spans="9:17" ht="14.25" customHeight="1">
      <c r="I102" s="122"/>
      <c r="K102" s="20"/>
      <c r="M102" s="20"/>
      <c r="O102" s="20"/>
      <c r="Q102" s="20"/>
    </row>
    <row r="103" spans="9:17" ht="14.25" customHeight="1">
      <c r="I103" s="122"/>
      <c r="K103" s="20"/>
      <c r="M103" s="20"/>
      <c r="O103" s="20"/>
      <c r="Q103" s="20"/>
    </row>
    <row r="104" spans="9:17" ht="14.25" customHeight="1">
      <c r="I104" s="122"/>
      <c r="K104" s="20"/>
      <c r="M104" s="20"/>
      <c r="O104" s="20"/>
      <c r="Q104" s="20"/>
    </row>
    <row r="105" spans="9:17" ht="14.25" customHeight="1">
      <c r="I105" s="122"/>
      <c r="K105" s="20"/>
      <c r="M105" s="20"/>
      <c r="O105" s="20"/>
      <c r="Q105" s="20"/>
    </row>
    <row r="106" spans="9:17" ht="14.25" customHeight="1">
      <c r="I106" s="122"/>
      <c r="K106" s="20"/>
      <c r="M106" s="20"/>
      <c r="O106" s="20"/>
      <c r="Q106" s="20"/>
    </row>
    <row r="107" spans="9:17" ht="14.25" customHeight="1">
      <c r="I107" s="122"/>
      <c r="K107" s="20"/>
      <c r="M107" s="20"/>
      <c r="O107" s="20"/>
      <c r="Q107" s="20"/>
    </row>
    <row r="108" spans="9:17" ht="14.25" customHeight="1">
      <c r="I108" s="122"/>
      <c r="K108" s="20"/>
      <c r="M108" s="20"/>
      <c r="O108" s="20"/>
      <c r="Q108" s="20"/>
    </row>
    <row r="109" spans="9:17" ht="14.25" customHeight="1">
      <c r="I109" s="122"/>
      <c r="K109" s="20"/>
      <c r="M109" s="20"/>
      <c r="O109" s="20"/>
      <c r="Q109" s="20"/>
    </row>
    <row r="110" spans="9:17" ht="14.25" customHeight="1">
      <c r="I110" s="122"/>
      <c r="K110" s="20"/>
      <c r="M110" s="20"/>
      <c r="O110" s="20"/>
      <c r="Q110" s="20"/>
    </row>
    <row r="111" spans="9:17" ht="14.25" customHeight="1">
      <c r="I111" s="122"/>
      <c r="K111" s="20"/>
      <c r="M111" s="20"/>
      <c r="O111" s="20"/>
      <c r="Q111" s="20"/>
    </row>
    <row r="112" spans="9:17" ht="14.25" customHeight="1">
      <c r="I112" s="122"/>
      <c r="K112" s="20"/>
      <c r="M112" s="20"/>
      <c r="O112" s="20"/>
      <c r="Q112" s="20"/>
    </row>
    <row r="113" spans="9:17" ht="14.25" customHeight="1">
      <c r="I113" s="122"/>
      <c r="K113" s="20"/>
      <c r="M113" s="20"/>
      <c r="O113" s="20"/>
      <c r="Q113" s="20"/>
    </row>
    <row r="114" spans="9:17" ht="14.25" customHeight="1">
      <c r="I114" s="122"/>
      <c r="K114" s="20"/>
      <c r="M114" s="20"/>
      <c r="O114" s="20"/>
      <c r="Q114" s="20"/>
    </row>
    <row r="115" spans="9:17" ht="14.25" customHeight="1">
      <c r="I115" s="122"/>
      <c r="K115" s="20"/>
      <c r="M115" s="20"/>
      <c r="O115" s="20"/>
      <c r="Q115" s="20"/>
    </row>
    <row r="116" spans="9:17" ht="14.25" customHeight="1">
      <c r="I116" s="122"/>
      <c r="K116" s="20"/>
      <c r="M116" s="20"/>
      <c r="O116" s="20"/>
      <c r="Q116" s="20"/>
    </row>
    <row r="117" spans="9:17" ht="14.25" customHeight="1">
      <c r="I117" s="122"/>
      <c r="K117" s="20"/>
      <c r="M117" s="20"/>
      <c r="O117" s="20"/>
      <c r="Q117" s="20"/>
    </row>
    <row r="118" spans="9:17" ht="14.25" customHeight="1">
      <c r="I118" s="122"/>
      <c r="K118" s="20"/>
      <c r="M118" s="20"/>
      <c r="O118" s="20"/>
      <c r="Q118" s="20"/>
    </row>
    <row r="119" spans="9:17" ht="14.25" customHeight="1">
      <c r="I119" s="122"/>
      <c r="K119" s="20"/>
      <c r="M119" s="20"/>
      <c r="O119" s="20"/>
      <c r="Q119" s="20"/>
    </row>
    <row r="120" spans="9:17" ht="14.25" customHeight="1">
      <c r="I120" s="122"/>
      <c r="K120" s="20"/>
      <c r="M120" s="20"/>
      <c r="O120" s="20"/>
      <c r="Q120" s="20"/>
    </row>
    <row r="121" spans="9:17" ht="14.25" customHeight="1">
      <c r="I121" s="122"/>
      <c r="K121" s="20"/>
      <c r="M121" s="20"/>
      <c r="O121" s="20"/>
      <c r="Q121" s="20"/>
    </row>
    <row r="122" spans="9:17" ht="14.25" customHeight="1">
      <c r="I122" s="122"/>
      <c r="K122" s="20"/>
      <c r="M122" s="20"/>
      <c r="O122" s="20"/>
      <c r="Q122" s="20"/>
    </row>
    <row r="123" spans="9:17" ht="14.25" customHeight="1">
      <c r="I123" s="122"/>
      <c r="K123" s="20"/>
      <c r="M123" s="20"/>
      <c r="O123" s="20"/>
      <c r="Q123" s="20"/>
    </row>
    <row r="124" spans="9:17" ht="14.25" customHeight="1">
      <c r="I124" s="122"/>
      <c r="K124" s="20"/>
      <c r="M124" s="20"/>
      <c r="O124" s="20"/>
      <c r="Q124" s="20"/>
    </row>
    <row r="125" spans="9:17" ht="14.25" customHeight="1">
      <c r="I125" s="122"/>
      <c r="K125" s="20"/>
      <c r="M125" s="20"/>
      <c r="O125" s="20"/>
      <c r="Q125" s="20"/>
    </row>
    <row r="126" spans="9:17" ht="14.25" customHeight="1">
      <c r="I126" s="122"/>
      <c r="K126" s="20"/>
      <c r="M126" s="20"/>
      <c r="O126" s="20"/>
      <c r="Q126" s="20"/>
    </row>
    <row r="127" spans="9:17" ht="14.25" customHeight="1">
      <c r="I127" s="122"/>
      <c r="K127" s="20"/>
      <c r="M127" s="20"/>
      <c r="O127" s="20"/>
      <c r="Q127" s="20"/>
    </row>
    <row r="128" spans="9:17" ht="14.25" customHeight="1">
      <c r="I128" s="122"/>
      <c r="K128" s="20"/>
      <c r="M128" s="20"/>
      <c r="O128" s="20"/>
      <c r="Q128" s="20"/>
    </row>
    <row r="129" spans="9:17" ht="14.25" customHeight="1">
      <c r="I129" s="122"/>
      <c r="K129" s="20"/>
      <c r="M129" s="20"/>
      <c r="O129" s="20"/>
      <c r="Q129" s="20"/>
    </row>
    <row r="130" spans="9:17" ht="14.25" customHeight="1">
      <c r="I130" s="122"/>
      <c r="K130" s="20"/>
      <c r="M130" s="20"/>
      <c r="O130" s="20"/>
      <c r="Q130" s="20"/>
    </row>
    <row r="131" spans="9:17" ht="14.25" customHeight="1">
      <c r="I131" s="122"/>
      <c r="K131" s="20"/>
      <c r="M131" s="20"/>
      <c r="O131" s="20"/>
      <c r="Q131" s="20"/>
    </row>
    <row r="132" spans="9:17" ht="14.25" customHeight="1">
      <c r="I132" s="122"/>
      <c r="K132" s="20"/>
      <c r="M132" s="20"/>
      <c r="O132" s="20"/>
      <c r="Q132" s="20"/>
    </row>
    <row r="133" spans="9:17" ht="14.25" customHeight="1">
      <c r="I133" s="122"/>
      <c r="K133" s="20"/>
      <c r="M133" s="20"/>
      <c r="O133" s="20"/>
      <c r="Q133" s="20"/>
    </row>
    <row r="134" spans="9:17" ht="14.25" customHeight="1">
      <c r="I134" s="122"/>
      <c r="K134" s="20"/>
      <c r="M134" s="20"/>
      <c r="O134" s="20"/>
      <c r="Q134" s="20"/>
    </row>
    <row r="135" spans="9:17" ht="14.25" customHeight="1">
      <c r="I135" s="122"/>
      <c r="K135" s="20"/>
      <c r="M135" s="20"/>
      <c r="O135" s="20"/>
      <c r="Q135" s="20"/>
    </row>
    <row r="136" spans="9:17" ht="14.25" customHeight="1">
      <c r="I136" s="122"/>
      <c r="K136" s="20"/>
      <c r="M136" s="20"/>
      <c r="O136" s="20"/>
      <c r="Q136" s="20"/>
    </row>
    <row r="137" spans="9:17" ht="14.25" customHeight="1">
      <c r="I137" s="122"/>
      <c r="K137" s="20"/>
      <c r="M137" s="20"/>
      <c r="O137" s="20"/>
      <c r="Q137" s="20"/>
    </row>
    <row r="138" spans="9:17" ht="14.25" customHeight="1">
      <c r="I138" s="122"/>
      <c r="K138" s="20"/>
      <c r="M138" s="20"/>
      <c r="O138" s="20"/>
      <c r="Q138" s="20"/>
    </row>
    <row r="139" spans="9:17" ht="14.25" customHeight="1">
      <c r="I139" s="122"/>
      <c r="K139" s="20"/>
      <c r="M139" s="20"/>
      <c r="O139" s="20"/>
      <c r="Q139" s="20"/>
    </row>
    <row r="140" spans="9:17" ht="14.25" customHeight="1">
      <c r="I140" s="122"/>
      <c r="K140" s="20"/>
      <c r="M140" s="20"/>
      <c r="O140" s="20"/>
      <c r="Q140" s="20"/>
    </row>
    <row r="141" spans="9:17" ht="14.25" customHeight="1">
      <c r="I141" s="122"/>
      <c r="K141" s="20"/>
      <c r="M141" s="20"/>
      <c r="O141" s="20"/>
      <c r="Q141" s="20"/>
    </row>
    <row r="142" spans="9:17" ht="14.25" customHeight="1">
      <c r="I142" s="122"/>
      <c r="K142" s="20"/>
      <c r="M142" s="20"/>
      <c r="O142" s="20"/>
      <c r="Q142" s="20"/>
    </row>
    <row r="143" spans="9:17" ht="14.25" customHeight="1">
      <c r="I143" s="122"/>
      <c r="K143" s="20"/>
      <c r="M143" s="20"/>
      <c r="O143" s="20"/>
      <c r="Q143" s="20"/>
    </row>
    <row r="144" spans="9:17" ht="14.25" customHeight="1">
      <c r="I144" s="122"/>
      <c r="K144" s="20"/>
      <c r="M144" s="20"/>
      <c r="O144" s="20"/>
      <c r="Q144" s="20"/>
    </row>
    <row r="145" spans="9:17" ht="14.25" customHeight="1">
      <c r="I145" s="122"/>
      <c r="K145" s="20"/>
      <c r="M145" s="20"/>
      <c r="O145" s="20"/>
      <c r="Q145" s="20"/>
    </row>
    <row r="146" spans="9:17" ht="14.25" customHeight="1">
      <c r="I146" s="122"/>
      <c r="K146" s="20"/>
      <c r="M146" s="20"/>
      <c r="O146" s="20"/>
      <c r="Q146" s="20"/>
    </row>
    <row r="147" spans="9:17" ht="14.25" customHeight="1">
      <c r="I147" s="122"/>
      <c r="K147" s="20"/>
      <c r="M147" s="20"/>
      <c r="O147" s="20"/>
      <c r="Q147" s="20"/>
    </row>
    <row r="148" spans="9:17" ht="14.25" customHeight="1">
      <c r="I148" s="122"/>
      <c r="K148" s="20"/>
      <c r="M148" s="20"/>
      <c r="O148" s="20"/>
      <c r="Q148" s="20"/>
    </row>
    <row r="149" spans="9:17" ht="14.25" customHeight="1">
      <c r="I149" s="122"/>
      <c r="K149" s="20"/>
      <c r="M149" s="20"/>
      <c r="O149" s="20"/>
      <c r="Q149" s="20"/>
    </row>
    <row r="150" spans="9:17" ht="14.25" customHeight="1">
      <c r="I150" s="122"/>
      <c r="K150" s="20"/>
      <c r="M150" s="20"/>
      <c r="O150" s="20"/>
      <c r="Q150" s="20"/>
    </row>
    <row r="151" spans="9:17" ht="14.25" customHeight="1">
      <c r="I151" s="122"/>
      <c r="K151" s="20"/>
      <c r="M151" s="20"/>
      <c r="O151" s="20"/>
      <c r="Q151" s="20"/>
    </row>
    <row r="152" spans="9:17" ht="14.25" customHeight="1">
      <c r="I152" s="122"/>
      <c r="K152" s="20"/>
      <c r="M152" s="20"/>
      <c r="O152" s="20"/>
      <c r="Q152" s="20"/>
    </row>
    <row r="153" spans="9:17" ht="14.25" customHeight="1">
      <c r="I153" s="122"/>
      <c r="K153" s="20"/>
      <c r="M153" s="20"/>
      <c r="O153" s="20"/>
      <c r="Q153" s="20"/>
    </row>
    <row r="154" spans="9:17" ht="14.25" customHeight="1">
      <c r="I154" s="122"/>
      <c r="K154" s="20"/>
      <c r="M154" s="20"/>
      <c r="O154" s="20"/>
      <c r="Q154" s="20"/>
    </row>
    <row r="155" spans="9:17" ht="14.25" customHeight="1">
      <c r="I155" s="122"/>
      <c r="K155" s="20"/>
      <c r="M155" s="20"/>
      <c r="O155" s="20"/>
      <c r="Q155" s="20"/>
    </row>
    <row r="156" spans="9:17" ht="14.25" customHeight="1">
      <c r="I156" s="122"/>
      <c r="K156" s="20"/>
      <c r="M156" s="20"/>
      <c r="O156" s="20"/>
      <c r="Q156" s="20"/>
    </row>
    <row r="157" spans="9:17" ht="14.25" customHeight="1">
      <c r="I157" s="122"/>
      <c r="K157" s="20"/>
      <c r="M157" s="20"/>
      <c r="O157" s="20"/>
      <c r="Q157" s="20"/>
    </row>
    <row r="158" spans="9:17" ht="14.25" customHeight="1">
      <c r="I158" s="122"/>
      <c r="K158" s="20"/>
      <c r="M158" s="20"/>
      <c r="O158" s="20"/>
      <c r="Q158" s="20"/>
    </row>
    <row r="159" spans="9:17" ht="14.25" customHeight="1">
      <c r="I159" s="122"/>
      <c r="K159" s="20"/>
      <c r="M159" s="20"/>
      <c r="O159" s="20"/>
      <c r="Q159" s="20"/>
    </row>
    <row r="160" spans="9:17" ht="14.25" customHeight="1">
      <c r="I160" s="122"/>
      <c r="K160" s="20"/>
      <c r="M160" s="20"/>
      <c r="O160" s="20"/>
      <c r="Q160" s="20"/>
    </row>
    <row r="161" spans="9:17" ht="14.25" customHeight="1">
      <c r="I161" s="122"/>
      <c r="K161" s="20"/>
      <c r="M161" s="20"/>
      <c r="O161" s="20"/>
      <c r="Q161" s="20"/>
    </row>
    <row r="162" spans="9:17" ht="14.25" customHeight="1">
      <c r="I162" s="122"/>
      <c r="K162" s="20"/>
      <c r="M162" s="20"/>
      <c r="O162" s="20"/>
      <c r="Q162" s="20"/>
    </row>
    <row r="163" spans="9:17" ht="14.25" customHeight="1">
      <c r="I163" s="122"/>
      <c r="K163" s="20"/>
      <c r="M163" s="20"/>
      <c r="O163" s="20"/>
      <c r="Q163" s="20"/>
    </row>
    <row r="164" spans="9:17" ht="14.25" customHeight="1">
      <c r="I164" s="122"/>
      <c r="K164" s="20"/>
      <c r="M164" s="20"/>
      <c r="O164" s="20"/>
      <c r="Q164" s="20"/>
    </row>
    <row r="165" spans="9:17" ht="14.25" customHeight="1">
      <c r="I165" s="122"/>
      <c r="K165" s="20"/>
      <c r="M165" s="20"/>
      <c r="O165" s="20"/>
      <c r="Q165" s="20"/>
    </row>
    <row r="166" spans="9:17" ht="14.25" customHeight="1">
      <c r="I166" s="122"/>
      <c r="K166" s="20"/>
      <c r="M166" s="20"/>
      <c r="O166" s="20"/>
      <c r="Q166" s="20"/>
    </row>
    <row r="167" spans="9:17" ht="14.25" customHeight="1">
      <c r="I167" s="122"/>
      <c r="K167" s="20"/>
      <c r="M167" s="20"/>
      <c r="O167" s="20"/>
      <c r="Q167" s="20"/>
    </row>
    <row r="168" spans="9:17" ht="14.25" customHeight="1">
      <c r="I168" s="122"/>
      <c r="K168" s="20"/>
      <c r="M168" s="20"/>
      <c r="O168" s="20"/>
      <c r="Q168" s="20"/>
    </row>
    <row r="169" spans="9:17" ht="14.25" customHeight="1">
      <c r="I169" s="122"/>
      <c r="K169" s="20"/>
      <c r="M169" s="20"/>
      <c r="O169" s="20"/>
      <c r="Q169" s="20"/>
    </row>
    <row r="170" spans="9:17" ht="14.25" customHeight="1">
      <c r="I170" s="122"/>
      <c r="K170" s="20"/>
      <c r="M170" s="20"/>
      <c r="O170" s="20"/>
      <c r="Q170" s="20"/>
    </row>
    <row r="171" spans="9:17" ht="14.25" customHeight="1">
      <c r="I171" s="122"/>
      <c r="K171" s="20"/>
      <c r="M171" s="20"/>
      <c r="O171" s="20"/>
      <c r="Q171" s="20"/>
    </row>
    <row r="172" spans="9:17" ht="14.25" customHeight="1">
      <c r="I172" s="122"/>
      <c r="K172" s="20"/>
      <c r="M172" s="20"/>
      <c r="O172" s="20"/>
      <c r="Q172" s="20"/>
    </row>
    <row r="173" spans="9:17" ht="14.25" customHeight="1">
      <c r="I173" s="122"/>
      <c r="K173" s="20"/>
      <c r="M173" s="20"/>
      <c r="O173" s="20"/>
      <c r="Q173" s="20"/>
    </row>
    <row r="174" spans="9:17" ht="14.25" customHeight="1">
      <c r="I174" s="122"/>
      <c r="K174" s="20"/>
      <c r="M174" s="20"/>
      <c r="O174" s="20"/>
      <c r="Q174" s="20"/>
    </row>
    <row r="175" spans="9:17" ht="14.25" customHeight="1">
      <c r="I175" s="122"/>
      <c r="K175" s="20"/>
      <c r="M175" s="20"/>
      <c r="O175" s="20"/>
      <c r="Q175" s="20"/>
    </row>
    <row r="176" spans="9:17" ht="14.25" customHeight="1">
      <c r="I176" s="122"/>
      <c r="K176" s="20"/>
      <c r="M176" s="20"/>
      <c r="O176" s="20"/>
      <c r="Q176" s="20"/>
    </row>
    <row r="177" spans="9:17" ht="14.25" customHeight="1">
      <c r="I177" s="122"/>
      <c r="K177" s="20"/>
      <c r="M177" s="20"/>
      <c r="O177" s="20"/>
      <c r="Q177" s="20"/>
    </row>
    <row r="178" spans="9:17" ht="14.25" customHeight="1">
      <c r="I178" s="122"/>
      <c r="K178" s="20"/>
      <c r="M178" s="20"/>
      <c r="O178" s="20"/>
      <c r="Q178" s="20"/>
    </row>
    <row r="179" spans="9:17" ht="14.25" customHeight="1">
      <c r="I179" s="122"/>
      <c r="K179" s="20"/>
      <c r="M179" s="20"/>
      <c r="O179" s="20"/>
      <c r="Q179" s="20"/>
    </row>
    <row r="180" spans="9:17" ht="14.25" customHeight="1">
      <c r="I180" s="122"/>
      <c r="K180" s="20"/>
      <c r="M180" s="20"/>
      <c r="O180" s="20"/>
      <c r="Q180" s="20"/>
    </row>
    <row r="181" spans="9:17" ht="14.25" customHeight="1">
      <c r="I181" s="122"/>
      <c r="K181" s="20"/>
      <c r="M181" s="20"/>
      <c r="O181" s="20"/>
      <c r="Q181" s="20"/>
    </row>
    <row r="182" spans="9:17" ht="14.25" customHeight="1">
      <c r="I182" s="122"/>
      <c r="K182" s="20"/>
      <c r="M182" s="20"/>
      <c r="O182" s="20"/>
      <c r="Q182" s="20"/>
    </row>
    <row r="183" spans="9:17" ht="14.25" customHeight="1">
      <c r="I183" s="122"/>
      <c r="K183" s="20"/>
      <c r="M183" s="20"/>
      <c r="O183" s="20"/>
      <c r="Q183" s="20"/>
    </row>
    <row r="184" spans="9:17" ht="14.25" customHeight="1">
      <c r="I184" s="122"/>
      <c r="K184" s="20"/>
      <c r="M184" s="20"/>
      <c r="O184" s="20"/>
      <c r="Q184" s="20"/>
    </row>
    <row r="185" spans="9:17" ht="14.25" customHeight="1">
      <c r="I185" s="122"/>
      <c r="K185" s="20"/>
      <c r="M185" s="20"/>
      <c r="O185" s="20"/>
      <c r="Q185" s="20"/>
    </row>
    <row r="186" spans="9:17" ht="14.25" customHeight="1">
      <c r="I186" s="122"/>
      <c r="K186" s="20"/>
      <c r="M186" s="20"/>
      <c r="O186" s="20"/>
      <c r="Q186" s="20"/>
    </row>
    <row r="187" spans="9:17" ht="14.25" customHeight="1">
      <c r="I187" s="122"/>
      <c r="K187" s="20"/>
      <c r="M187" s="20"/>
      <c r="O187" s="20"/>
      <c r="Q187" s="20"/>
    </row>
    <row r="188" spans="9:17" ht="14.25" customHeight="1">
      <c r="I188" s="122"/>
      <c r="K188" s="20"/>
      <c r="M188" s="20"/>
      <c r="O188" s="20"/>
      <c r="Q188" s="20"/>
    </row>
    <row r="189" spans="9:17" ht="14.25" customHeight="1">
      <c r="I189" s="122"/>
      <c r="K189" s="20"/>
      <c r="M189" s="20"/>
      <c r="O189" s="20"/>
      <c r="Q189" s="20"/>
    </row>
    <row r="190" spans="9:17" ht="14.25" customHeight="1">
      <c r="I190" s="122"/>
      <c r="K190" s="20"/>
      <c r="M190" s="20"/>
      <c r="O190" s="20"/>
      <c r="Q190" s="20"/>
    </row>
    <row r="191" spans="9:17" ht="14.25" customHeight="1">
      <c r="I191" s="122"/>
      <c r="K191" s="20"/>
      <c r="M191" s="20"/>
      <c r="O191" s="20"/>
      <c r="Q191" s="20"/>
    </row>
    <row r="192" spans="9:17" ht="14.25" customHeight="1">
      <c r="I192" s="122"/>
      <c r="K192" s="20"/>
      <c r="M192" s="20"/>
      <c r="O192" s="20"/>
      <c r="Q192" s="20"/>
    </row>
    <row r="193" spans="9:17" ht="14.25" customHeight="1">
      <c r="I193" s="122"/>
      <c r="K193" s="20"/>
      <c r="M193" s="20"/>
      <c r="O193" s="20"/>
      <c r="Q193" s="20"/>
    </row>
    <row r="194" spans="9:17" ht="14.25" customHeight="1">
      <c r="I194" s="122"/>
      <c r="K194" s="20"/>
      <c r="M194" s="20"/>
      <c r="O194" s="20"/>
      <c r="Q194" s="20"/>
    </row>
    <row r="195" spans="9:17" ht="14.25" customHeight="1">
      <c r="I195" s="122"/>
      <c r="K195" s="20"/>
      <c r="M195" s="20"/>
      <c r="O195" s="20"/>
      <c r="Q195" s="20"/>
    </row>
    <row r="196" spans="9:17" ht="14.25" customHeight="1">
      <c r="I196" s="122"/>
      <c r="K196" s="20"/>
      <c r="M196" s="20"/>
      <c r="O196" s="20"/>
      <c r="Q196" s="20"/>
    </row>
    <row r="197" spans="9:17" ht="14.25" customHeight="1">
      <c r="I197" s="122"/>
      <c r="K197" s="20"/>
      <c r="M197" s="20"/>
      <c r="O197" s="20"/>
      <c r="Q197" s="20"/>
    </row>
    <row r="198" spans="9:17" ht="14.25" customHeight="1">
      <c r="I198" s="122"/>
      <c r="K198" s="20"/>
      <c r="M198" s="20"/>
      <c r="O198" s="20"/>
      <c r="Q198" s="20"/>
    </row>
    <row r="199" spans="9:17" ht="14.25" customHeight="1">
      <c r="I199" s="122"/>
      <c r="K199" s="20"/>
      <c r="M199" s="20"/>
      <c r="O199" s="20"/>
      <c r="Q199" s="20"/>
    </row>
    <row r="200" spans="9:17" ht="14.25" customHeight="1">
      <c r="I200" s="122"/>
      <c r="K200" s="20"/>
      <c r="M200" s="20"/>
      <c r="O200" s="20"/>
      <c r="Q200" s="20"/>
    </row>
    <row r="201" spans="9:17" ht="14.25" customHeight="1">
      <c r="I201" s="122"/>
      <c r="K201" s="20"/>
      <c r="M201" s="20"/>
      <c r="O201" s="20"/>
      <c r="Q201" s="20"/>
    </row>
    <row r="202" spans="9:17" ht="14.25" customHeight="1">
      <c r="I202" s="122"/>
      <c r="K202" s="20"/>
      <c r="M202" s="20"/>
      <c r="O202" s="20"/>
      <c r="Q202" s="20"/>
    </row>
    <row r="203" spans="9:17" ht="14.25" customHeight="1">
      <c r="I203" s="122"/>
      <c r="K203" s="20"/>
      <c r="M203" s="20"/>
      <c r="O203" s="20"/>
      <c r="Q203" s="20"/>
    </row>
    <row r="204" spans="9:17" ht="14.25" customHeight="1">
      <c r="I204" s="122"/>
      <c r="K204" s="20"/>
      <c r="M204" s="20"/>
      <c r="O204" s="20"/>
      <c r="Q204" s="20"/>
    </row>
    <row r="205" spans="9:17" ht="14.25" customHeight="1">
      <c r="I205" s="122"/>
      <c r="K205" s="20"/>
      <c r="M205" s="20"/>
      <c r="O205" s="20"/>
      <c r="Q205" s="20"/>
    </row>
    <row r="206" spans="9:17" ht="14.25" customHeight="1">
      <c r="I206" s="122"/>
      <c r="K206" s="20"/>
      <c r="M206" s="20"/>
      <c r="O206" s="20"/>
      <c r="Q206" s="20"/>
    </row>
    <row r="207" spans="9:17" ht="14.25" customHeight="1">
      <c r="I207" s="122"/>
      <c r="K207" s="20"/>
      <c r="M207" s="20"/>
      <c r="O207" s="20"/>
      <c r="Q207" s="20"/>
    </row>
    <row r="208" spans="9:17" ht="14.25" customHeight="1">
      <c r="I208" s="122"/>
      <c r="K208" s="20"/>
      <c r="M208" s="20"/>
      <c r="O208" s="20"/>
      <c r="Q208" s="20"/>
    </row>
    <row r="209" spans="9:17" ht="14.25" customHeight="1">
      <c r="I209" s="122"/>
      <c r="K209" s="20"/>
      <c r="M209" s="20"/>
      <c r="O209" s="20"/>
      <c r="Q209" s="20"/>
    </row>
    <row r="210" spans="9:17" ht="14.25" customHeight="1">
      <c r="I210" s="122"/>
      <c r="K210" s="20"/>
      <c r="M210" s="20"/>
      <c r="O210" s="20"/>
      <c r="Q210" s="20"/>
    </row>
    <row r="211" spans="9:17" ht="14.25" customHeight="1">
      <c r="I211" s="122"/>
      <c r="K211" s="20"/>
      <c r="M211" s="20"/>
      <c r="O211" s="20"/>
      <c r="Q211" s="20"/>
    </row>
    <row r="212" spans="9:17" ht="14.25" customHeight="1">
      <c r="I212" s="122"/>
      <c r="K212" s="20"/>
      <c r="M212" s="20"/>
      <c r="O212" s="20"/>
      <c r="Q212" s="20"/>
    </row>
    <row r="213" spans="9:17" ht="14.25" customHeight="1">
      <c r="I213" s="122"/>
      <c r="K213" s="20"/>
      <c r="M213" s="20"/>
      <c r="O213" s="20"/>
      <c r="Q213" s="20"/>
    </row>
    <row r="214" spans="9:17" ht="14.25" customHeight="1">
      <c r="I214" s="122"/>
      <c r="K214" s="20"/>
      <c r="M214" s="20"/>
      <c r="O214" s="20"/>
      <c r="Q214" s="20"/>
    </row>
    <row r="215" spans="9:17" ht="14.25" customHeight="1">
      <c r="I215" s="122"/>
      <c r="K215" s="20"/>
      <c r="M215" s="20"/>
      <c r="O215" s="20"/>
      <c r="Q215" s="20"/>
    </row>
    <row r="216" spans="9:17" ht="14.25" customHeight="1">
      <c r="I216" s="122"/>
      <c r="K216" s="20"/>
      <c r="M216" s="20"/>
      <c r="O216" s="20"/>
      <c r="Q216" s="20"/>
    </row>
    <row r="217" spans="9:17" ht="14.25" customHeight="1">
      <c r="I217" s="122"/>
      <c r="K217" s="20"/>
      <c r="M217" s="20"/>
      <c r="O217" s="20"/>
      <c r="Q217" s="20"/>
    </row>
    <row r="218" spans="9:17" ht="14.25" customHeight="1">
      <c r="I218" s="122"/>
      <c r="K218" s="20"/>
      <c r="M218" s="20"/>
      <c r="O218" s="20"/>
      <c r="Q218" s="20"/>
    </row>
    <row r="219" spans="9:17" ht="14.25" customHeight="1">
      <c r="I219" s="122"/>
      <c r="K219" s="20"/>
      <c r="M219" s="20"/>
      <c r="O219" s="20"/>
      <c r="Q219" s="20"/>
    </row>
    <row r="220" spans="9:17" ht="14.25" customHeight="1">
      <c r="I220" s="122"/>
      <c r="K220" s="20"/>
      <c r="M220" s="20"/>
      <c r="O220" s="20"/>
      <c r="Q220" s="20"/>
    </row>
    <row r="221" spans="9:17" ht="14.25" customHeight="1">
      <c r="I221" s="122"/>
      <c r="K221" s="20"/>
      <c r="M221" s="20"/>
      <c r="O221" s="20"/>
      <c r="Q221" s="20"/>
    </row>
    <row r="222" spans="9:17" ht="14.25" customHeight="1">
      <c r="I222" s="122"/>
      <c r="K222" s="20"/>
      <c r="M222" s="20"/>
      <c r="O222" s="20"/>
      <c r="Q222" s="20"/>
    </row>
    <row r="223" spans="9:17" ht="14.25" customHeight="1">
      <c r="I223" s="122"/>
      <c r="K223" s="20"/>
      <c r="M223" s="20"/>
      <c r="O223" s="20"/>
      <c r="Q223" s="20"/>
    </row>
    <row r="224" spans="9:17" ht="14.25" customHeight="1">
      <c r="I224" s="122"/>
      <c r="K224" s="20"/>
      <c r="M224" s="20"/>
      <c r="O224" s="20"/>
      <c r="Q224" s="20"/>
    </row>
    <row r="225" spans="9:17" ht="14.25" customHeight="1">
      <c r="I225" s="122"/>
      <c r="K225" s="20"/>
      <c r="M225" s="20"/>
      <c r="O225" s="20"/>
      <c r="Q225" s="20"/>
    </row>
    <row r="226" spans="9:17" ht="14.25" customHeight="1">
      <c r="I226" s="122"/>
      <c r="K226" s="20"/>
      <c r="M226" s="20"/>
      <c r="O226" s="20"/>
      <c r="Q226" s="20"/>
    </row>
    <row r="227" spans="9:17" ht="14.25" customHeight="1">
      <c r="I227" s="122"/>
      <c r="K227" s="20"/>
      <c r="M227" s="20"/>
      <c r="O227" s="20"/>
      <c r="Q227" s="20"/>
    </row>
    <row r="228" spans="9:17" ht="14.25" customHeight="1">
      <c r="I228" s="122"/>
      <c r="K228" s="20"/>
      <c r="M228" s="20"/>
      <c r="O228" s="20"/>
      <c r="Q228" s="20"/>
    </row>
    <row r="229" spans="9:17" ht="14.25" customHeight="1">
      <c r="I229" s="122"/>
      <c r="K229" s="20"/>
      <c r="M229" s="20"/>
      <c r="O229" s="20"/>
      <c r="Q229" s="20"/>
    </row>
    <row r="230" spans="9:17" ht="14.25" customHeight="1">
      <c r="I230" s="122"/>
      <c r="K230" s="20"/>
      <c r="M230" s="20"/>
      <c r="O230" s="20"/>
      <c r="Q230" s="20"/>
    </row>
    <row r="231" spans="9:17" ht="14.25" customHeight="1">
      <c r="I231" s="122"/>
      <c r="K231" s="20"/>
      <c r="M231" s="20"/>
      <c r="O231" s="20"/>
      <c r="Q231" s="20"/>
    </row>
    <row r="232" spans="9:17" ht="14.25" customHeight="1">
      <c r="I232" s="122"/>
      <c r="K232" s="20"/>
      <c r="M232" s="20"/>
      <c r="O232" s="20"/>
      <c r="Q232" s="20"/>
    </row>
    <row r="233" spans="9:17" ht="14.25" customHeight="1">
      <c r="I233" s="122"/>
      <c r="K233" s="20"/>
      <c r="M233" s="20"/>
      <c r="O233" s="20"/>
      <c r="Q233" s="20"/>
    </row>
    <row r="234" spans="9:17" ht="14.25" customHeight="1">
      <c r="I234" s="122"/>
      <c r="K234" s="20"/>
      <c r="M234" s="20"/>
      <c r="O234" s="20"/>
      <c r="Q234" s="20"/>
    </row>
    <row r="235" spans="9:17" ht="14.25" customHeight="1">
      <c r="I235" s="122"/>
      <c r="K235" s="20"/>
      <c r="M235" s="20"/>
      <c r="O235" s="20"/>
      <c r="Q235" s="20"/>
    </row>
    <row r="236" spans="9:17" ht="14.25" customHeight="1">
      <c r="I236" s="122"/>
      <c r="K236" s="20"/>
      <c r="M236" s="20"/>
      <c r="O236" s="20"/>
      <c r="Q236" s="20"/>
    </row>
    <row r="237" spans="9:17" ht="14.25" customHeight="1">
      <c r="I237" s="122"/>
      <c r="K237" s="20"/>
      <c r="M237" s="20"/>
      <c r="O237" s="20"/>
      <c r="Q237" s="20"/>
    </row>
    <row r="238" spans="9:17" ht="14.25" customHeight="1">
      <c r="I238" s="122"/>
      <c r="K238" s="20"/>
      <c r="M238" s="20"/>
      <c r="O238" s="20"/>
      <c r="Q238" s="20"/>
    </row>
    <row r="239" spans="9:17" ht="14.25" customHeight="1">
      <c r="I239" s="122"/>
      <c r="K239" s="20"/>
      <c r="M239" s="20"/>
      <c r="O239" s="20"/>
      <c r="Q239" s="20"/>
    </row>
    <row r="240" spans="9:17" ht="14.25" customHeight="1">
      <c r="I240" s="122"/>
      <c r="K240" s="20"/>
      <c r="M240" s="20"/>
      <c r="O240" s="20"/>
      <c r="Q240" s="20"/>
    </row>
    <row r="241" spans="9:17" ht="14.25" customHeight="1">
      <c r="I241" s="122"/>
      <c r="K241" s="20"/>
      <c r="M241" s="20"/>
      <c r="O241" s="20"/>
      <c r="Q241" s="20"/>
    </row>
    <row r="242" spans="9:17" ht="14.25" customHeight="1">
      <c r="I242" s="122"/>
      <c r="K242" s="20"/>
      <c r="M242" s="20"/>
      <c r="O242" s="20"/>
      <c r="Q242" s="20"/>
    </row>
    <row r="243" spans="9:17" ht="14.25" customHeight="1">
      <c r="I243" s="122"/>
      <c r="K243" s="20"/>
      <c r="M243" s="20"/>
      <c r="O243" s="20"/>
      <c r="Q243" s="20"/>
    </row>
    <row r="244" spans="9:17" ht="14.25" customHeight="1">
      <c r="I244" s="122"/>
      <c r="K244" s="20"/>
      <c r="M244" s="20"/>
      <c r="O244" s="20"/>
      <c r="Q244" s="20"/>
    </row>
    <row r="245" spans="9:17" ht="14.25" customHeight="1">
      <c r="I245" s="122"/>
      <c r="K245" s="20"/>
      <c r="M245" s="20"/>
      <c r="O245" s="20"/>
      <c r="Q245" s="20"/>
    </row>
    <row r="246" spans="9:17" ht="14.25" customHeight="1">
      <c r="I246" s="122"/>
      <c r="K246" s="20"/>
      <c r="M246" s="20"/>
      <c r="O246" s="20"/>
      <c r="Q246" s="20"/>
    </row>
    <row r="247" spans="9:17" ht="14.25" customHeight="1">
      <c r="I247" s="122"/>
      <c r="K247" s="20"/>
      <c r="M247" s="20"/>
      <c r="O247" s="20"/>
      <c r="Q247" s="20"/>
    </row>
    <row r="248" spans="9:17" ht="14.25" customHeight="1">
      <c r="I248" s="122"/>
      <c r="K248" s="20"/>
      <c r="M248" s="20"/>
      <c r="O248" s="20"/>
      <c r="Q248" s="20"/>
    </row>
    <row r="249" spans="9:17" ht="14.25" customHeight="1">
      <c r="I249" s="122"/>
      <c r="K249" s="20"/>
      <c r="M249" s="20"/>
      <c r="O249" s="20"/>
      <c r="Q249" s="20"/>
    </row>
    <row r="250" spans="9:17" ht="14.25" customHeight="1">
      <c r="I250" s="122"/>
      <c r="K250" s="20"/>
      <c r="M250" s="20"/>
      <c r="O250" s="20"/>
      <c r="Q250" s="20"/>
    </row>
    <row r="251" spans="9:17" ht="14.25" customHeight="1">
      <c r="I251" s="122"/>
      <c r="K251" s="20"/>
      <c r="M251" s="20"/>
      <c r="O251" s="20"/>
      <c r="Q251" s="20"/>
    </row>
    <row r="252" spans="9:17" ht="14.25" customHeight="1">
      <c r="I252" s="122"/>
      <c r="K252" s="20"/>
      <c r="M252" s="20"/>
      <c r="O252" s="20"/>
      <c r="Q252" s="20"/>
    </row>
    <row r="253" spans="9:17" ht="14.25" customHeight="1">
      <c r="I253" s="122"/>
      <c r="K253" s="20"/>
      <c r="M253" s="20"/>
      <c r="O253" s="20"/>
      <c r="Q253" s="20"/>
    </row>
    <row r="254" spans="9:17" ht="14.25" customHeight="1">
      <c r="I254" s="122"/>
      <c r="K254" s="20"/>
      <c r="M254" s="20"/>
      <c r="O254" s="20"/>
      <c r="Q254" s="20"/>
    </row>
    <row r="255" spans="9:17" ht="14.25" customHeight="1">
      <c r="I255" s="122"/>
      <c r="K255" s="20"/>
      <c r="M255" s="20"/>
      <c r="O255" s="20"/>
      <c r="Q255" s="20"/>
    </row>
    <row r="256" spans="9:17" ht="14.25" customHeight="1">
      <c r="I256" s="122"/>
      <c r="K256" s="20"/>
      <c r="M256" s="20"/>
      <c r="O256" s="20"/>
      <c r="Q256" s="20"/>
    </row>
    <row r="257" spans="9:17" ht="14.25" customHeight="1">
      <c r="I257" s="122"/>
      <c r="K257" s="20"/>
      <c r="M257" s="20"/>
      <c r="O257" s="20"/>
      <c r="Q257" s="20"/>
    </row>
    <row r="258" spans="9:17" ht="14.25" customHeight="1">
      <c r="I258" s="122"/>
      <c r="K258" s="20"/>
      <c r="M258" s="20"/>
      <c r="O258" s="20"/>
      <c r="Q258" s="20"/>
    </row>
    <row r="259" spans="9:17" ht="14.25" customHeight="1">
      <c r="I259" s="122"/>
      <c r="K259" s="20"/>
      <c r="M259" s="20"/>
      <c r="O259" s="20"/>
      <c r="Q259" s="20"/>
    </row>
    <row r="260" spans="9:17" ht="14.25" customHeight="1">
      <c r="I260" s="122"/>
      <c r="K260" s="20"/>
      <c r="M260" s="20"/>
      <c r="O260" s="20"/>
      <c r="Q260" s="20"/>
    </row>
    <row r="261" spans="9:17" ht="14.25" customHeight="1">
      <c r="I261" s="122"/>
      <c r="K261" s="20"/>
      <c r="M261" s="20"/>
      <c r="O261" s="20"/>
      <c r="Q261" s="20"/>
    </row>
    <row r="262" spans="9:17" ht="14.25" customHeight="1">
      <c r="I262" s="122"/>
      <c r="K262" s="20"/>
      <c r="M262" s="20"/>
      <c r="O262" s="20"/>
      <c r="Q262" s="20"/>
    </row>
    <row r="263" spans="9:17" ht="14.25" customHeight="1">
      <c r="I263" s="122"/>
      <c r="K263" s="20"/>
      <c r="M263" s="20"/>
      <c r="O263" s="20"/>
      <c r="Q263" s="20"/>
    </row>
    <row r="264" spans="9:17" ht="14.25" customHeight="1">
      <c r="I264" s="122"/>
      <c r="K264" s="20"/>
      <c r="M264" s="20"/>
      <c r="O264" s="20"/>
      <c r="Q264" s="20"/>
    </row>
    <row r="265" spans="9:17" ht="14.25" customHeight="1">
      <c r="I265" s="122"/>
      <c r="K265" s="20"/>
      <c r="M265" s="20"/>
      <c r="O265" s="20"/>
      <c r="Q265" s="20"/>
    </row>
    <row r="266" spans="9:17" ht="14.25" customHeight="1">
      <c r="I266" s="122"/>
      <c r="K266" s="20"/>
      <c r="M266" s="20"/>
      <c r="O266" s="20"/>
      <c r="Q266" s="20"/>
    </row>
    <row r="267" spans="9:17" ht="14.25" customHeight="1">
      <c r="I267" s="122"/>
      <c r="K267" s="20"/>
      <c r="M267" s="20"/>
      <c r="O267" s="20"/>
      <c r="Q267" s="20"/>
    </row>
    <row r="268" spans="9:17" ht="14.25" customHeight="1">
      <c r="I268" s="122"/>
      <c r="K268" s="20"/>
      <c r="M268" s="20"/>
      <c r="O268" s="20"/>
      <c r="Q268" s="20"/>
    </row>
    <row r="269" spans="9:17" ht="14.25" customHeight="1">
      <c r="I269" s="122"/>
      <c r="K269" s="20"/>
      <c r="M269" s="20"/>
      <c r="O269" s="20"/>
      <c r="Q269" s="20"/>
    </row>
    <row r="270" spans="9:17" ht="14.25" customHeight="1">
      <c r="I270" s="122"/>
      <c r="K270" s="20"/>
      <c r="M270" s="20"/>
      <c r="O270" s="20"/>
      <c r="Q270" s="20"/>
    </row>
    <row r="271" spans="9:17" ht="14.25" customHeight="1">
      <c r="I271" s="122"/>
      <c r="K271" s="20"/>
      <c r="M271" s="20"/>
      <c r="O271" s="20"/>
      <c r="Q271" s="20"/>
    </row>
    <row r="272" spans="9:17" ht="14.25" customHeight="1">
      <c r="I272" s="122"/>
      <c r="K272" s="20"/>
      <c r="M272" s="20"/>
      <c r="O272" s="20"/>
      <c r="Q272" s="20"/>
    </row>
    <row r="273" spans="9:17" ht="14.25" customHeight="1">
      <c r="I273" s="122"/>
      <c r="K273" s="20"/>
      <c r="M273" s="20"/>
      <c r="O273" s="20"/>
      <c r="Q273" s="20"/>
    </row>
    <row r="274" spans="9:17" ht="14.25" customHeight="1">
      <c r="I274" s="122"/>
      <c r="K274" s="20"/>
      <c r="M274" s="20"/>
      <c r="O274" s="20"/>
      <c r="Q274" s="20"/>
    </row>
    <row r="275" spans="9:17" ht="14.25" customHeight="1">
      <c r="I275" s="122"/>
      <c r="K275" s="20"/>
      <c r="M275" s="20"/>
      <c r="O275" s="20"/>
      <c r="Q275" s="20"/>
    </row>
    <row r="276" spans="9:17" ht="14.25" customHeight="1">
      <c r="I276" s="122"/>
      <c r="K276" s="20"/>
      <c r="M276" s="20"/>
      <c r="O276" s="20"/>
      <c r="Q276" s="20"/>
    </row>
    <row r="277" spans="9:17" ht="14.25" customHeight="1">
      <c r="I277" s="122"/>
      <c r="K277" s="20"/>
      <c r="M277" s="20"/>
      <c r="O277" s="20"/>
      <c r="Q277" s="20"/>
    </row>
    <row r="278" spans="9:17" ht="14.25" customHeight="1">
      <c r="I278" s="122"/>
      <c r="K278" s="20"/>
      <c r="M278" s="20"/>
      <c r="O278" s="20"/>
      <c r="Q278" s="20"/>
    </row>
    <row r="279" spans="9:17" ht="14.25" customHeight="1">
      <c r="I279" s="122"/>
      <c r="K279" s="20"/>
      <c r="M279" s="20"/>
      <c r="O279" s="20"/>
      <c r="Q279" s="20"/>
    </row>
    <row r="280" spans="9:17" ht="14.25" customHeight="1">
      <c r="I280" s="122"/>
      <c r="K280" s="20"/>
      <c r="M280" s="20"/>
      <c r="O280" s="20"/>
      <c r="Q280" s="20"/>
    </row>
    <row r="281" spans="9:17" ht="14.25" customHeight="1">
      <c r="I281" s="122"/>
      <c r="K281" s="20"/>
      <c r="M281" s="20"/>
      <c r="O281" s="20"/>
      <c r="Q281" s="20"/>
    </row>
    <row r="282" spans="9:17" ht="14.25" customHeight="1">
      <c r="I282" s="122"/>
      <c r="K282" s="20"/>
      <c r="M282" s="20"/>
      <c r="O282" s="20"/>
      <c r="Q282" s="20"/>
    </row>
    <row r="283" spans="9:17" ht="14.25" customHeight="1">
      <c r="I283" s="122"/>
      <c r="K283" s="20"/>
      <c r="M283" s="20"/>
      <c r="O283" s="20"/>
      <c r="Q283" s="20"/>
    </row>
    <row r="284" spans="9:17" ht="14.25" customHeight="1">
      <c r="I284" s="122"/>
      <c r="K284" s="20"/>
      <c r="M284" s="20"/>
      <c r="O284" s="20"/>
      <c r="Q284" s="20"/>
    </row>
    <row r="285" spans="9:17" ht="14.25" customHeight="1">
      <c r="I285" s="122"/>
      <c r="K285" s="20"/>
      <c r="M285" s="20"/>
      <c r="O285" s="20"/>
      <c r="Q285" s="20"/>
    </row>
    <row r="286" spans="9:17" ht="14.25" customHeight="1">
      <c r="I286" s="122"/>
      <c r="K286" s="20"/>
      <c r="M286" s="20"/>
      <c r="O286" s="20"/>
      <c r="Q286" s="20"/>
    </row>
    <row r="287" spans="9:17" ht="14.25" customHeight="1">
      <c r="I287" s="122"/>
      <c r="K287" s="20"/>
      <c r="M287" s="20"/>
      <c r="O287" s="20"/>
      <c r="Q287" s="20"/>
    </row>
    <row r="288" spans="9:17" ht="14.25" customHeight="1">
      <c r="I288" s="122"/>
      <c r="K288" s="20"/>
      <c r="M288" s="20"/>
      <c r="O288" s="20"/>
      <c r="Q288" s="20"/>
    </row>
    <row r="289" spans="9:17" ht="14.25" customHeight="1">
      <c r="I289" s="122"/>
      <c r="K289" s="20"/>
      <c r="M289" s="20"/>
      <c r="O289" s="20"/>
      <c r="Q289" s="20"/>
    </row>
    <row r="290" spans="9:17" ht="14.25" customHeight="1">
      <c r="I290" s="122"/>
      <c r="K290" s="20"/>
      <c r="M290" s="20"/>
      <c r="O290" s="20"/>
      <c r="Q290" s="20"/>
    </row>
    <row r="291" spans="9:17" ht="14.25" customHeight="1">
      <c r="I291" s="122"/>
      <c r="K291" s="20"/>
      <c r="M291" s="20"/>
      <c r="O291" s="20"/>
      <c r="Q291" s="20"/>
    </row>
    <row r="292" spans="9:17" ht="14.25" customHeight="1">
      <c r="I292" s="122"/>
      <c r="K292" s="20"/>
      <c r="M292" s="20"/>
      <c r="O292" s="20"/>
      <c r="Q292" s="20"/>
    </row>
    <row r="293" spans="9:17" ht="14.25" customHeight="1">
      <c r="I293" s="122"/>
      <c r="K293" s="20"/>
      <c r="M293" s="20"/>
      <c r="O293" s="20"/>
      <c r="Q293" s="20"/>
    </row>
    <row r="294" spans="9:17" ht="14.25" customHeight="1">
      <c r="I294" s="122"/>
      <c r="K294" s="20"/>
      <c r="M294" s="20"/>
      <c r="O294" s="20"/>
      <c r="Q294" s="20"/>
    </row>
    <row r="295" spans="9:17" ht="14.25" customHeight="1">
      <c r="I295" s="122"/>
      <c r="K295" s="20"/>
      <c r="M295" s="20"/>
      <c r="O295" s="20"/>
      <c r="Q295" s="20"/>
    </row>
    <row r="296" spans="9:17" ht="14.25" customHeight="1">
      <c r="I296" s="122"/>
      <c r="K296" s="20"/>
      <c r="M296" s="20"/>
      <c r="O296" s="20"/>
      <c r="Q296" s="20"/>
    </row>
    <row r="297" spans="9:17" ht="14.25" customHeight="1">
      <c r="I297" s="122"/>
      <c r="K297" s="20"/>
      <c r="M297" s="20"/>
      <c r="O297" s="20"/>
      <c r="Q297" s="20"/>
    </row>
    <row r="298" spans="9:17" ht="14.25" customHeight="1">
      <c r="I298" s="122"/>
      <c r="K298" s="20"/>
      <c r="M298" s="20"/>
      <c r="O298" s="20"/>
      <c r="Q298" s="20"/>
    </row>
    <row r="299" spans="9:17" ht="14.25" customHeight="1">
      <c r="I299" s="122"/>
      <c r="K299" s="20"/>
      <c r="M299" s="20"/>
      <c r="O299" s="20"/>
      <c r="Q299" s="20"/>
    </row>
    <row r="300" spans="9:17" ht="14.25" customHeight="1">
      <c r="I300" s="122"/>
      <c r="K300" s="20"/>
      <c r="M300" s="20"/>
      <c r="O300" s="20"/>
      <c r="Q300" s="20"/>
    </row>
    <row r="301" spans="9:17" ht="14.25" customHeight="1">
      <c r="I301" s="122"/>
      <c r="K301" s="20"/>
      <c r="M301" s="20"/>
      <c r="O301" s="20"/>
      <c r="Q301" s="20"/>
    </row>
    <row r="302" spans="9:17" ht="14.25" customHeight="1">
      <c r="I302" s="122"/>
      <c r="K302" s="20"/>
      <c r="M302" s="20"/>
      <c r="O302" s="20"/>
      <c r="Q302" s="20"/>
    </row>
    <row r="303" spans="9:17" ht="14.25" customHeight="1">
      <c r="I303" s="122"/>
      <c r="K303" s="20"/>
      <c r="M303" s="20"/>
      <c r="O303" s="20"/>
      <c r="Q303" s="20"/>
    </row>
    <row r="304" spans="9:17" ht="14.25" customHeight="1">
      <c r="I304" s="122"/>
      <c r="K304" s="20"/>
      <c r="M304" s="20"/>
      <c r="O304" s="20"/>
      <c r="Q304" s="20"/>
    </row>
    <row r="305" spans="9:17" ht="14.25" customHeight="1">
      <c r="I305" s="122"/>
      <c r="K305" s="20"/>
      <c r="M305" s="20"/>
      <c r="O305" s="20"/>
      <c r="Q305" s="20"/>
    </row>
    <row r="306" spans="9:17" ht="14.25" customHeight="1">
      <c r="I306" s="122"/>
      <c r="K306" s="20"/>
      <c r="M306" s="20"/>
      <c r="O306" s="20"/>
      <c r="Q306" s="20"/>
    </row>
    <row r="307" spans="9:17" ht="14.25" customHeight="1">
      <c r="I307" s="122"/>
      <c r="K307" s="20"/>
      <c r="M307" s="20"/>
      <c r="O307" s="20"/>
      <c r="Q307" s="20"/>
    </row>
    <row r="308" spans="9:17" ht="14.25" customHeight="1">
      <c r="I308" s="122"/>
      <c r="K308" s="20"/>
      <c r="M308" s="20"/>
      <c r="O308" s="20"/>
      <c r="Q308" s="20"/>
    </row>
    <row r="309" spans="9:17" ht="14.25" customHeight="1">
      <c r="I309" s="122"/>
      <c r="K309" s="20"/>
      <c r="M309" s="20"/>
      <c r="O309" s="20"/>
      <c r="Q309" s="20"/>
    </row>
    <row r="310" spans="9:17" ht="14.25" customHeight="1">
      <c r="I310" s="122"/>
      <c r="K310" s="20"/>
      <c r="M310" s="20"/>
      <c r="O310" s="20"/>
      <c r="Q310" s="20"/>
    </row>
    <row r="311" spans="9:17" ht="14.25" customHeight="1">
      <c r="I311" s="122"/>
      <c r="K311" s="20"/>
      <c r="M311" s="20"/>
      <c r="O311" s="20"/>
      <c r="Q311" s="20"/>
    </row>
    <row r="312" spans="9:17" ht="14.25" customHeight="1">
      <c r="I312" s="122"/>
      <c r="K312" s="20"/>
      <c r="M312" s="20"/>
      <c r="O312" s="20"/>
      <c r="Q312" s="20"/>
    </row>
    <row r="313" spans="9:17" ht="14.25" customHeight="1">
      <c r="I313" s="122"/>
      <c r="K313" s="20"/>
      <c r="M313" s="20"/>
      <c r="O313" s="20"/>
      <c r="Q313" s="20"/>
    </row>
    <row r="314" spans="9:17" ht="14.25" customHeight="1">
      <c r="I314" s="122"/>
      <c r="K314" s="20"/>
      <c r="M314" s="20"/>
      <c r="O314" s="20"/>
      <c r="Q314" s="20"/>
    </row>
    <row r="315" spans="9:17" ht="14.25" customHeight="1">
      <c r="I315" s="122"/>
      <c r="K315" s="20"/>
      <c r="M315" s="20"/>
      <c r="O315" s="20"/>
      <c r="Q315" s="20"/>
    </row>
    <row r="316" spans="9:17" ht="14.25" customHeight="1">
      <c r="I316" s="122"/>
      <c r="K316" s="20"/>
      <c r="M316" s="20"/>
      <c r="O316" s="20"/>
      <c r="Q316" s="20"/>
    </row>
    <row r="317" spans="9:17" ht="14.25" customHeight="1">
      <c r="I317" s="122"/>
      <c r="K317" s="20"/>
      <c r="M317" s="20"/>
      <c r="O317" s="20"/>
      <c r="Q317" s="20"/>
    </row>
    <row r="318" spans="9:17" ht="14.25" customHeight="1">
      <c r="I318" s="122"/>
      <c r="K318" s="20"/>
      <c r="M318" s="20"/>
      <c r="O318" s="20"/>
      <c r="Q318" s="20"/>
    </row>
    <row r="319" spans="9:17" ht="14.25" customHeight="1">
      <c r="I319" s="122"/>
      <c r="K319" s="20"/>
      <c r="M319" s="20"/>
      <c r="O319" s="20"/>
      <c r="Q319" s="20"/>
    </row>
    <row r="320" spans="9:17" ht="14.25" customHeight="1">
      <c r="I320" s="122"/>
      <c r="K320" s="20"/>
      <c r="M320" s="20"/>
      <c r="O320" s="20"/>
      <c r="Q320" s="20"/>
    </row>
    <row r="321" spans="9:17" ht="14.25" customHeight="1">
      <c r="I321" s="122"/>
      <c r="K321" s="20"/>
      <c r="M321" s="20"/>
      <c r="O321" s="20"/>
      <c r="Q321" s="20"/>
    </row>
    <row r="322" spans="9:17" ht="14.25" customHeight="1">
      <c r="I322" s="122"/>
      <c r="K322" s="20"/>
      <c r="M322" s="20"/>
      <c r="O322" s="20"/>
      <c r="Q322" s="20"/>
    </row>
    <row r="323" spans="9:17" ht="14.25" customHeight="1">
      <c r="I323" s="122"/>
      <c r="K323" s="20"/>
      <c r="M323" s="20"/>
      <c r="O323" s="20"/>
      <c r="Q323" s="20"/>
    </row>
    <row r="324" spans="9:17" ht="14.25" customHeight="1">
      <c r="I324" s="122"/>
      <c r="K324" s="20"/>
      <c r="M324" s="20"/>
      <c r="O324" s="20"/>
      <c r="Q324" s="20"/>
    </row>
    <row r="325" spans="9:17" ht="14.25" customHeight="1">
      <c r="I325" s="122"/>
      <c r="K325" s="20"/>
      <c r="M325" s="20"/>
      <c r="O325" s="20"/>
      <c r="Q325" s="20"/>
    </row>
    <row r="326" spans="9:17" ht="14.25" customHeight="1">
      <c r="I326" s="122"/>
      <c r="K326" s="20"/>
      <c r="M326" s="20"/>
      <c r="O326" s="20"/>
      <c r="Q326" s="20"/>
    </row>
    <row r="327" spans="9:17" ht="14.25" customHeight="1">
      <c r="I327" s="122"/>
      <c r="K327" s="20"/>
      <c r="M327" s="20"/>
      <c r="O327" s="20"/>
      <c r="Q327" s="20"/>
    </row>
    <row r="328" spans="9:17" ht="14.25" customHeight="1">
      <c r="I328" s="122"/>
      <c r="K328" s="20"/>
      <c r="M328" s="20"/>
      <c r="O328" s="20"/>
      <c r="Q328" s="20"/>
    </row>
    <row r="329" spans="9:17" ht="14.25" customHeight="1">
      <c r="I329" s="122"/>
      <c r="K329" s="20"/>
      <c r="M329" s="20"/>
      <c r="O329" s="20"/>
      <c r="Q329" s="20"/>
    </row>
    <row r="330" spans="9:17" ht="14.25" customHeight="1">
      <c r="I330" s="122"/>
      <c r="K330" s="20"/>
      <c r="M330" s="20"/>
      <c r="O330" s="20"/>
      <c r="Q330" s="20"/>
    </row>
    <row r="331" spans="9:17" ht="14.25" customHeight="1">
      <c r="I331" s="122"/>
      <c r="K331" s="20"/>
      <c r="M331" s="20"/>
      <c r="O331" s="20"/>
      <c r="Q331" s="20"/>
    </row>
    <row r="332" spans="9:17" ht="14.25" customHeight="1">
      <c r="I332" s="122"/>
      <c r="K332" s="20"/>
      <c r="M332" s="20"/>
      <c r="O332" s="20"/>
      <c r="Q332" s="20"/>
    </row>
    <row r="333" spans="9:17" ht="14.25" customHeight="1">
      <c r="I333" s="122"/>
      <c r="K333" s="20"/>
      <c r="M333" s="20"/>
      <c r="O333" s="20"/>
      <c r="Q333" s="20"/>
    </row>
    <row r="334" spans="9:17" ht="14.25" customHeight="1">
      <c r="I334" s="122"/>
      <c r="K334" s="20"/>
      <c r="M334" s="20"/>
      <c r="O334" s="20"/>
      <c r="Q334" s="20"/>
    </row>
    <row r="335" spans="9:17" ht="14.25" customHeight="1">
      <c r="I335" s="122"/>
      <c r="K335" s="20"/>
      <c r="M335" s="20"/>
      <c r="O335" s="20"/>
      <c r="Q335" s="20"/>
    </row>
    <row r="336" spans="9:17" ht="14.25" customHeight="1">
      <c r="I336" s="122"/>
      <c r="K336" s="20"/>
      <c r="M336" s="20"/>
      <c r="O336" s="20"/>
      <c r="Q336" s="20"/>
    </row>
    <row r="337" spans="9:17" ht="14.25" customHeight="1">
      <c r="I337" s="122"/>
      <c r="K337" s="20"/>
      <c r="M337" s="20"/>
      <c r="O337" s="20"/>
      <c r="Q337" s="20"/>
    </row>
    <row r="338" spans="9:17" ht="14.25" customHeight="1">
      <c r="I338" s="122"/>
      <c r="K338" s="20"/>
      <c r="M338" s="20"/>
      <c r="O338" s="20"/>
      <c r="Q338" s="20"/>
    </row>
    <row r="339" spans="9:17" ht="14.25" customHeight="1">
      <c r="I339" s="122"/>
      <c r="K339" s="20"/>
      <c r="M339" s="20"/>
      <c r="O339" s="20"/>
      <c r="Q339" s="20"/>
    </row>
    <row r="340" spans="9:17" ht="14.25" customHeight="1">
      <c r="I340" s="122"/>
      <c r="K340" s="20"/>
      <c r="M340" s="20"/>
      <c r="O340" s="20"/>
      <c r="Q340" s="20"/>
    </row>
    <row r="341" spans="9:17" ht="14.25" customHeight="1">
      <c r="I341" s="122"/>
      <c r="K341" s="20"/>
      <c r="M341" s="20"/>
      <c r="O341" s="20"/>
      <c r="Q341" s="20"/>
    </row>
    <row r="342" spans="9:17" ht="14.25" customHeight="1">
      <c r="I342" s="122"/>
      <c r="K342" s="20"/>
      <c r="M342" s="20"/>
      <c r="O342" s="20"/>
      <c r="Q342" s="20"/>
    </row>
    <row r="343" spans="9:17" ht="14.25" customHeight="1">
      <c r="I343" s="122"/>
      <c r="K343" s="20"/>
      <c r="M343" s="20"/>
      <c r="O343" s="20"/>
      <c r="Q343" s="20"/>
    </row>
    <row r="344" spans="9:17" ht="14.25" customHeight="1">
      <c r="I344" s="122"/>
      <c r="K344" s="20"/>
      <c r="M344" s="20"/>
      <c r="O344" s="20"/>
      <c r="Q344" s="20"/>
    </row>
    <row r="345" spans="9:17" ht="14.25" customHeight="1">
      <c r="I345" s="122"/>
      <c r="K345" s="20"/>
      <c r="M345" s="20"/>
      <c r="O345" s="20"/>
      <c r="Q345" s="20"/>
    </row>
    <row r="346" spans="9:17" ht="14.25" customHeight="1">
      <c r="I346" s="122"/>
      <c r="K346" s="20"/>
      <c r="M346" s="20"/>
      <c r="O346" s="20"/>
      <c r="Q346" s="20"/>
    </row>
    <row r="347" spans="9:17" ht="14.25" customHeight="1">
      <c r="I347" s="122"/>
      <c r="K347" s="20"/>
      <c r="M347" s="20"/>
      <c r="O347" s="20"/>
      <c r="Q347" s="20"/>
    </row>
    <row r="348" spans="9:17" ht="14.25" customHeight="1">
      <c r="I348" s="122"/>
      <c r="K348" s="20"/>
      <c r="M348" s="20"/>
      <c r="O348" s="20"/>
      <c r="Q348" s="20"/>
    </row>
    <row r="349" spans="9:17" ht="14.25" customHeight="1">
      <c r="I349" s="122"/>
      <c r="K349" s="20"/>
      <c r="M349" s="20"/>
      <c r="O349" s="20"/>
      <c r="Q349" s="20"/>
    </row>
    <row r="350" spans="9:17" ht="14.25" customHeight="1">
      <c r="I350" s="122"/>
      <c r="K350" s="20"/>
      <c r="M350" s="20"/>
      <c r="O350" s="20"/>
      <c r="Q350" s="20"/>
    </row>
    <row r="351" spans="9:17" ht="14.25" customHeight="1">
      <c r="I351" s="122"/>
      <c r="K351" s="20"/>
      <c r="M351" s="20"/>
      <c r="O351" s="20"/>
      <c r="Q351" s="20"/>
    </row>
    <row r="352" spans="9:17" ht="14.25" customHeight="1">
      <c r="I352" s="122"/>
      <c r="K352" s="20"/>
      <c r="M352" s="20"/>
      <c r="O352" s="20"/>
      <c r="Q352" s="20"/>
    </row>
    <row r="353" spans="9:17" ht="14.25" customHeight="1">
      <c r="I353" s="122"/>
      <c r="K353" s="20"/>
      <c r="M353" s="20"/>
      <c r="O353" s="20"/>
      <c r="Q353" s="20"/>
    </row>
    <row r="354" spans="9:17" ht="14.25" customHeight="1">
      <c r="I354" s="122"/>
      <c r="K354" s="20"/>
      <c r="M354" s="20"/>
      <c r="O354" s="20"/>
      <c r="Q354" s="20"/>
    </row>
    <row r="355" spans="9:17" ht="14.25" customHeight="1">
      <c r="I355" s="122"/>
      <c r="K355" s="20"/>
      <c r="M355" s="20"/>
      <c r="O355" s="20"/>
      <c r="Q355" s="20"/>
    </row>
    <row r="356" spans="9:17" ht="14.25" customHeight="1">
      <c r="I356" s="122"/>
      <c r="K356" s="20"/>
      <c r="M356" s="20"/>
      <c r="O356" s="20"/>
      <c r="Q356" s="20"/>
    </row>
    <row r="357" spans="9:17" ht="14.25" customHeight="1">
      <c r="I357" s="122"/>
      <c r="K357" s="20"/>
      <c r="M357" s="20"/>
      <c r="O357" s="20"/>
      <c r="Q357" s="20"/>
    </row>
    <row r="358" spans="9:17" ht="14.25" customHeight="1">
      <c r="I358" s="122"/>
      <c r="K358" s="20"/>
      <c r="M358" s="20"/>
      <c r="O358" s="20"/>
      <c r="Q358" s="20"/>
    </row>
    <row r="359" spans="9:17" ht="14.25" customHeight="1">
      <c r="I359" s="122"/>
      <c r="K359" s="20"/>
      <c r="M359" s="20"/>
      <c r="O359" s="20"/>
      <c r="Q359" s="20"/>
    </row>
    <row r="360" spans="9:17" ht="14.25" customHeight="1">
      <c r="I360" s="122"/>
      <c r="K360" s="20"/>
      <c r="M360" s="20"/>
      <c r="O360" s="20"/>
      <c r="Q360" s="20"/>
    </row>
    <row r="361" spans="9:17" ht="14.25" customHeight="1">
      <c r="I361" s="122"/>
      <c r="K361" s="20"/>
      <c r="M361" s="20"/>
      <c r="O361" s="20"/>
      <c r="Q361" s="20"/>
    </row>
    <row r="362" spans="9:17" ht="14.25" customHeight="1">
      <c r="I362" s="122"/>
      <c r="K362" s="20"/>
      <c r="M362" s="20"/>
      <c r="O362" s="20"/>
      <c r="Q362" s="20"/>
    </row>
    <row r="363" spans="9:17" ht="14.25" customHeight="1">
      <c r="I363" s="122"/>
      <c r="K363" s="20"/>
      <c r="M363" s="20"/>
      <c r="O363" s="20"/>
      <c r="Q363" s="20"/>
    </row>
    <row r="364" spans="9:17" ht="14.25" customHeight="1">
      <c r="I364" s="122"/>
      <c r="K364" s="20"/>
      <c r="M364" s="20"/>
      <c r="O364" s="20"/>
      <c r="Q364" s="20"/>
    </row>
    <row r="365" spans="9:17" ht="14.25" customHeight="1">
      <c r="I365" s="122"/>
      <c r="K365" s="20"/>
      <c r="M365" s="20"/>
      <c r="O365" s="20"/>
      <c r="Q365" s="20"/>
    </row>
    <row r="366" spans="9:17" ht="14.25" customHeight="1">
      <c r="I366" s="122"/>
      <c r="K366" s="20"/>
      <c r="M366" s="20"/>
      <c r="O366" s="20"/>
      <c r="Q366" s="20"/>
    </row>
    <row r="367" spans="9:17" ht="14.25" customHeight="1">
      <c r="I367" s="122"/>
      <c r="K367" s="20"/>
      <c r="M367" s="20"/>
      <c r="O367" s="20"/>
      <c r="Q367" s="20"/>
    </row>
    <row r="368" spans="9:17" ht="14.25" customHeight="1">
      <c r="I368" s="122"/>
      <c r="K368" s="20"/>
      <c r="M368" s="20"/>
      <c r="O368" s="20"/>
      <c r="Q368" s="20"/>
    </row>
    <row r="369" spans="9:17" ht="14.25" customHeight="1">
      <c r="I369" s="122"/>
      <c r="K369" s="20"/>
      <c r="M369" s="20"/>
      <c r="O369" s="20"/>
      <c r="Q369" s="20"/>
    </row>
    <row r="370" spans="9:17" ht="14.25" customHeight="1">
      <c r="I370" s="122"/>
      <c r="K370" s="20"/>
      <c r="M370" s="20"/>
      <c r="O370" s="20"/>
      <c r="Q370" s="20"/>
    </row>
    <row r="371" spans="9:17" ht="14.25" customHeight="1">
      <c r="I371" s="122"/>
      <c r="K371" s="20"/>
      <c r="M371" s="20"/>
      <c r="O371" s="20"/>
      <c r="Q371" s="20"/>
    </row>
    <row r="372" spans="9:17" ht="14.25" customHeight="1">
      <c r="I372" s="122"/>
      <c r="K372" s="20"/>
      <c r="M372" s="20"/>
      <c r="O372" s="20"/>
      <c r="Q372" s="20"/>
    </row>
    <row r="373" spans="9:17" ht="14.25" customHeight="1">
      <c r="I373" s="122"/>
      <c r="K373" s="20"/>
      <c r="M373" s="20"/>
      <c r="O373" s="20"/>
      <c r="Q373" s="20"/>
    </row>
    <row r="374" spans="9:17" ht="14.25" customHeight="1">
      <c r="I374" s="122"/>
      <c r="K374" s="20"/>
      <c r="M374" s="20"/>
      <c r="O374" s="20"/>
      <c r="Q374" s="20"/>
    </row>
    <row r="375" spans="9:17" ht="14.25" customHeight="1">
      <c r="I375" s="122"/>
      <c r="K375" s="20"/>
      <c r="M375" s="20"/>
      <c r="O375" s="20"/>
      <c r="Q375" s="20"/>
    </row>
    <row r="376" spans="9:17" ht="14.25" customHeight="1">
      <c r="I376" s="122"/>
      <c r="K376" s="20"/>
      <c r="M376" s="20"/>
      <c r="O376" s="20"/>
      <c r="Q376" s="20"/>
    </row>
    <row r="377" spans="9:17" ht="14.25" customHeight="1">
      <c r="I377" s="122"/>
      <c r="K377" s="20"/>
      <c r="M377" s="20"/>
      <c r="O377" s="20"/>
      <c r="Q377" s="20"/>
    </row>
    <row r="378" spans="9:17" ht="14.25" customHeight="1">
      <c r="I378" s="122"/>
      <c r="K378" s="20"/>
      <c r="M378" s="20"/>
      <c r="O378" s="20"/>
      <c r="Q378" s="20"/>
    </row>
    <row r="379" spans="9:17" ht="14.25" customHeight="1">
      <c r="I379" s="122"/>
      <c r="K379" s="20"/>
      <c r="M379" s="20"/>
      <c r="O379" s="20"/>
      <c r="Q379" s="20"/>
    </row>
    <row r="380" spans="9:17" ht="14.25" customHeight="1">
      <c r="I380" s="122"/>
      <c r="K380" s="20"/>
      <c r="M380" s="20"/>
      <c r="O380" s="20"/>
      <c r="Q380" s="20"/>
    </row>
    <row r="381" spans="9:17" ht="14.25" customHeight="1">
      <c r="I381" s="122"/>
      <c r="K381" s="20"/>
      <c r="M381" s="20"/>
      <c r="O381" s="20"/>
      <c r="Q381" s="20"/>
    </row>
    <row r="382" spans="9:17" ht="14.25" customHeight="1">
      <c r="I382" s="122"/>
      <c r="K382" s="20"/>
      <c r="M382" s="20"/>
      <c r="O382" s="20"/>
      <c r="Q382" s="20"/>
    </row>
    <row r="383" spans="9:17" ht="14.25" customHeight="1">
      <c r="I383" s="122"/>
      <c r="K383" s="20"/>
      <c r="M383" s="20"/>
      <c r="O383" s="20"/>
      <c r="Q383" s="20"/>
    </row>
    <row r="384" spans="9:17" ht="14.25" customHeight="1">
      <c r="I384" s="122"/>
      <c r="K384" s="20"/>
      <c r="M384" s="20"/>
      <c r="O384" s="20"/>
      <c r="Q384" s="20"/>
    </row>
    <row r="385" spans="9:17" ht="14.25" customHeight="1">
      <c r="I385" s="122"/>
      <c r="K385" s="20"/>
      <c r="M385" s="20"/>
      <c r="O385" s="20"/>
      <c r="Q385" s="20"/>
    </row>
    <row r="386" spans="9:17" ht="14.25" customHeight="1">
      <c r="I386" s="122"/>
      <c r="K386" s="20"/>
      <c r="M386" s="20"/>
      <c r="O386" s="20"/>
      <c r="Q386" s="20"/>
    </row>
    <row r="387" spans="9:17" ht="14.25" customHeight="1">
      <c r="I387" s="122"/>
      <c r="K387" s="20"/>
      <c r="M387" s="20"/>
      <c r="O387" s="20"/>
      <c r="Q387" s="20"/>
    </row>
    <row r="388" spans="9:17" ht="14.25" customHeight="1">
      <c r="I388" s="122"/>
      <c r="K388" s="20"/>
      <c r="M388" s="20"/>
      <c r="O388" s="20"/>
      <c r="Q388" s="20"/>
    </row>
    <row r="389" spans="9:17" ht="14.25" customHeight="1">
      <c r="I389" s="122"/>
      <c r="K389" s="20"/>
      <c r="M389" s="20"/>
      <c r="O389" s="20"/>
      <c r="Q389" s="20"/>
    </row>
    <row r="390" spans="9:17" ht="14.25" customHeight="1">
      <c r="I390" s="122"/>
      <c r="K390" s="20"/>
      <c r="M390" s="20"/>
      <c r="O390" s="20"/>
      <c r="Q390" s="20"/>
    </row>
    <row r="391" spans="9:17" ht="14.25" customHeight="1">
      <c r="I391" s="122"/>
      <c r="K391" s="20"/>
      <c r="M391" s="20"/>
      <c r="O391" s="20"/>
      <c r="Q391" s="20"/>
    </row>
    <row r="392" spans="9:17" ht="14.25" customHeight="1">
      <c r="I392" s="122"/>
      <c r="K392" s="20"/>
      <c r="M392" s="20"/>
      <c r="O392" s="20"/>
      <c r="Q392" s="20"/>
    </row>
    <row r="393" spans="9:17" ht="14.25" customHeight="1">
      <c r="I393" s="122"/>
      <c r="K393" s="20"/>
      <c r="M393" s="20"/>
      <c r="O393" s="20"/>
      <c r="Q393" s="20"/>
    </row>
    <row r="394" spans="9:17" ht="14.25" customHeight="1">
      <c r="I394" s="122"/>
      <c r="K394" s="20"/>
      <c r="M394" s="20"/>
      <c r="O394" s="20"/>
      <c r="Q394" s="20"/>
    </row>
    <row r="395" spans="9:17" ht="14.25" customHeight="1">
      <c r="I395" s="122"/>
      <c r="K395" s="20"/>
      <c r="M395" s="20"/>
      <c r="O395" s="20"/>
      <c r="Q395" s="20"/>
    </row>
    <row r="396" spans="9:17" ht="14.25" customHeight="1">
      <c r="I396" s="122"/>
      <c r="K396" s="20"/>
      <c r="M396" s="20"/>
      <c r="O396" s="20"/>
      <c r="Q396" s="20"/>
    </row>
    <row r="397" spans="9:17" ht="14.25" customHeight="1">
      <c r="I397" s="122"/>
      <c r="K397" s="20"/>
      <c r="M397" s="20"/>
      <c r="O397" s="20"/>
      <c r="Q397" s="20"/>
    </row>
    <row r="398" spans="9:17" ht="14.25" customHeight="1">
      <c r="I398" s="122"/>
      <c r="K398" s="20"/>
      <c r="M398" s="20"/>
      <c r="O398" s="20"/>
      <c r="Q398" s="20"/>
    </row>
    <row r="399" spans="9:17" ht="14.25" customHeight="1">
      <c r="I399" s="122"/>
      <c r="K399" s="20"/>
      <c r="M399" s="20"/>
      <c r="O399" s="20"/>
      <c r="Q399" s="20"/>
    </row>
    <row r="400" spans="9:17" ht="14.25" customHeight="1">
      <c r="I400" s="122"/>
      <c r="K400" s="20"/>
      <c r="M400" s="20"/>
      <c r="O400" s="20"/>
      <c r="Q400" s="20"/>
    </row>
    <row r="401" spans="9:17" ht="14.25" customHeight="1">
      <c r="I401" s="122"/>
      <c r="K401" s="20"/>
      <c r="M401" s="20"/>
      <c r="O401" s="20"/>
      <c r="Q401" s="20"/>
    </row>
    <row r="402" spans="9:17" ht="14.25" customHeight="1">
      <c r="I402" s="122"/>
      <c r="K402" s="20"/>
      <c r="M402" s="20"/>
      <c r="O402" s="20"/>
      <c r="Q402" s="20"/>
    </row>
    <row r="403" spans="9:17" ht="14.25" customHeight="1">
      <c r="I403" s="122"/>
      <c r="K403" s="20"/>
      <c r="M403" s="20"/>
      <c r="O403" s="20"/>
      <c r="Q403" s="20"/>
    </row>
    <row r="404" spans="9:17" ht="14.25" customHeight="1">
      <c r="I404" s="122"/>
      <c r="K404" s="20"/>
      <c r="M404" s="20"/>
      <c r="O404" s="20"/>
      <c r="Q404" s="20"/>
    </row>
    <row r="405" spans="9:17" ht="14.25" customHeight="1">
      <c r="I405" s="122"/>
      <c r="K405" s="20"/>
      <c r="M405" s="20"/>
      <c r="O405" s="20"/>
      <c r="Q405" s="20"/>
    </row>
    <row r="406" spans="9:17" ht="14.25" customHeight="1">
      <c r="I406" s="122"/>
      <c r="K406" s="20"/>
      <c r="M406" s="20"/>
      <c r="O406" s="20"/>
      <c r="Q406" s="20"/>
    </row>
    <row r="407" spans="9:17" ht="14.25" customHeight="1">
      <c r="I407" s="122"/>
      <c r="K407" s="20"/>
      <c r="M407" s="20"/>
      <c r="O407" s="20"/>
      <c r="Q407" s="20"/>
    </row>
    <row r="408" spans="9:17" ht="14.25" customHeight="1">
      <c r="I408" s="122"/>
      <c r="K408" s="20"/>
      <c r="M408" s="20"/>
      <c r="O408" s="20"/>
      <c r="Q408" s="20"/>
    </row>
    <row r="409" spans="9:17" ht="14.25" customHeight="1">
      <c r="I409" s="122"/>
      <c r="K409" s="20"/>
      <c r="M409" s="20"/>
      <c r="O409" s="20"/>
      <c r="Q409" s="20"/>
    </row>
    <row r="410" spans="9:17" ht="14.25" customHeight="1">
      <c r="I410" s="122"/>
      <c r="K410" s="20"/>
      <c r="M410" s="20"/>
      <c r="O410" s="20"/>
      <c r="Q410" s="20"/>
    </row>
    <row r="411" spans="9:17" ht="14.25" customHeight="1">
      <c r="I411" s="122"/>
      <c r="K411" s="20"/>
      <c r="M411" s="20"/>
      <c r="O411" s="20"/>
      <c r="Q411" s="20"/>
    </row>
    <row r="412" spans="9:17" ht="14.25" customHeight="1">
      <c r="I412" s="122"/>
      <c r="K412" s="20"/>
      <c r="M412" s="20"/>
      <c r="O412" s="20"/>
      <c r="Q412" s="20"/>
    </row>
    <row r="413" spans="9:17" ht="14.25" customHeight="1">
      <c r="I413" s="122"/>
      <c r="K413" s="20"/>
      <c r="M413" s="20"/>
      <c r="O413" s="20"/>
      <c r="Q413" s="20"/>
    </row>
    <row r="414" spans="9:17" ht="14.25" customHeight="1">
      <c r="I414" s="122"/>
      <c r="K414" s="20"/>
      <c r="M414" s="20"/>
      <c r="O414" s="20"/>
      <c r="Q414" s="20"/>
    </row>
    <row r="415" spans="9:17" ht="14.25" customHeight="1">
      <c r="I415" s="122"/>
      <c r="K415" s="20"/>
      <c r="M415" s="20"/>
      <c r="O415" s="20"/>
      <c r="Q415" s="20"/>
    </row>
    <row r="416" spans="9:17" ht="14.25" customHeight="1">
      <c r="I416" s="122"/>
      <c r="K416" s="20"/>
      <c r="M416" s="20"/>
      <c r="O416" s="20"/>
      <c r="Q416" s="20"/>
    </row>
    <row r="417" spans="9:17" ht="14.25" customHeight="1">
      <c r="I417" s="122"/>
      <c r="K417" s="20"/>
      <c r="M417" s="20"/>
      <c r="O417" s="20"/>
      <c r="Q417" s="20"/>
    </row>
    <row r="418" spans="9:17" ht="14.25" customHeight="1">
      <c r="I418" s="122"/>
      <c r="K418" s="20"/>
      <c r="M418" s="20"/>
      <c r="O418" s="20"/>
      <c r="Q418" s="20"/>
    </row>
    <row r="419" spans="9:17" ht="14.25" customHeight="1">
      <c r="I419" s="122"/>
      <c r="K419" s="20"/>
      <c r="M419" s="20"/>
      <c r="O419" s="20"/>
      <c r="Q419" s="20"/>
    </row>
    <row r="420" spans="9:17" ht="14.25" customHeight="1">
      <c r="I420" s="122"/>
      <c r="K420" s="20"/>
      <c r="M420" s="20"/>
      <c r="O420" s="20"/>
      <c r="Q420" s="20"/>
    </row>
    <row r="421" spans="9:17" ht="14.25" customHeight="1">
      <c r="I421" s="122"/>
      <c r="K421" s="20"/>
      <c r="M421" s="20"/>
      <c r="O421" s="20"/>
      <c r="Q421" s="20"/>
    </row>
    <row r="422" spans="9:17" ht="14.25" customHeight="1">
      <c r="I422" s="122"/>
      <c r="K422" s="20"/>
      <c r="M422" s="20"/>
      <c r="O422" s="20"/>
      <c r="Q422" s="20"/>
    </row>
    <row r="423" spans="9:17" ht="14.25" customHeight="1">
      <c r="I423" s="122"/>
      <c r="K423" s="20"/>
      <c r="M423" s="20"/>
      <c r="O423" s="20"/>
      <c r="Q423" s="20"/>
    </row>
    <row r="424" spans="9:17" ht="14.25" customHeight="1">
      <c r="I424" s="122"/>
      <c r="K424" s="20"/>
      <c r="M424" s="20"/>
      <c r="O424" s="20"/>
      <c r="Q424" s="20"/>
    </row>
    <row r="425" spans="9:17" ht="14.25" customHeight="1">
      <c r="I425" s="122"/>
      <c r="K425" s="20"/>
      <c r="M425" s="20"/>
      <c r="O425" s="20"/>
      <c r="Q425" s="20"/>
    </row>
    <row r="426" spans="9:17" ht="14.25" customHeight="1">
      <c r="I426" s="122"/>
      <c r="K426" s="20"/>
      <c r="M426" s="20"/>
      <c r="O426" s="20"/>
      <c r="Q426" s="20"/>
    </row>
    <row r="427" spans="9:17" ht="14.25" customHeight="1">
      <c r="I427" s="122"/>
      <c r="K427" s="20"/>
      <c r="M427" s="20"/>
      <c r="O427" s="20"/>
      <c r="Q427" s="20"/>
    </row>
    <row r="428" spans="9:17" ht="14.25" customHeight="1">
      <c r="I428" s="122"/>
      <c r="K428" s="20"/>
      <c r="M428" s="20"/>
      <c r="O428" s="20"/>
      <c r="Q428" s="20"/>
    </row>
    <row r="429" spans="9:17" ht="14.25" customHeight="1">
      <c r="I429" s="122"/>
      <c r="K429" s="20"/>
      <c r="M429" s="20"/>
      <c r="O429" s="20"/>
      <c r="Q429" s="20"/>
    </row>
    <row r="430" spans="9:17" ht="14.25" customHeight="1">
      <c r="I430" s="122"/>
      <c r="K430" s="20"/>
      <c r="M430" s="20"/>
      <c r="O430" s="20"/>
      <c r="Q430" s="20"/>
    </row>
    <row r="431" spans="9:17" ht="14.25" customHeight="1">
      <c r="I431" s="122"/>
      <c r="K431" s="20"/>
      <c r="M431" s="20"/>
      <c r="O431" s="20"/>
      <c r="Q431" s="20"/>
    </row>
    <row r="432" spans="9:17" ht="14.25" customHeight="1">
      <c r="I432" s="122"/>
      <c r="K432" s="20"/>
      <c r="M432" s="20"/>
      <c r="O432" s="20"/>
      <c r="Q432" s="20"/>
    </row>
    <row r="433" spans="9:17" ht="14.25" customHeight="1">
      <c r="I433" s="122"/>
      <c r="K433" s="20"/>
      <c r="M433" s="20"/>
      <c r="O433" s="20"/>
      <c r="Q433" s="20"/>
    </row>
    <row r="434" spans="9:17" ht="14.25" customHeight="1">
      <c r="I434" s="122"/>
      <c r="K434" s="20"/>
      <c r="M434" s="20"/>
      <c r="O434" s="20"/>
      <c r="Q434" s="20"/>
    </row>
    <row r="435" spans="9:17" ht="14.25" customHeight="1">
      <c r="I435" s="122"/>
      <c r="K435" s="20"/>
      <c r="M435" s="20"/>
      <c r="O435" s="20"/>
      <c r="Q435" s="20"/>
    </row>
    <row r="436" spans="9:17" ht="14.25" customHeight="1">
      <c r="I436" s="122"/>
      <c r="K436" s="20"/>
      <c r="M436" s="20"/>
      <c r="O436" s="20"/>
      <c r="Q436" s="20"/>
    </row>
    <row r="437" spans="9:17" ht="14.25" customHeight="1">
      <c r="I437" s="122"/>
      <c r="K437" s="20"/>
      <c r="M437" s="20"/>
      <c r="O437" s="20"/>
      <c r="Q437" s="20"/>
    </row>
    <row r="438" spans="9:17" ht="14.25" customHeight="1">
      <c r="I438" s="122"/>
      <c r="K438" s="20"/>
      <c r="M438" s="20"/>
      <c r="O438" s="20"/>
      <c r="Q438" s="20"/>
    </row>
    <row r="439" spans="9:17" ht="14.25" customHeight="1">
      <c r="I439" s="122"/>
      <c r="K439" s="20"/>
      <c r="M439" s="20"/>
      <c r="O439" s="20"/>
      <c r="Q439" s="20"/>
    </row>
    <row r="440" spans="9:17" ht="14.25" customHeight="1">
      <c r="I440" s="122"/>
      <c r="K440" s="20"/>
      <c r="M440" s="20"/>
      <c r="O440" s="20"/>
      <c r="Q440" s="20"/>
    </row>
    <row r="441" spans="9:17" ht="14.25" customHeight="1">
      <c r="I441" s="122"/>
      <c r="K441" s="20"/>
      <c r="M441" s="20"/>
      <c r="O441" s="20"/>
      <c r="Q441" s="20"/>
    </row>
    <row r="442" spans="9:17" ht="14.25" customHeight="1">
      <c r="I442" s="122"/>
      <c r="K442" s="20"/>
      <c r="M442" s="20"/>
      <c r="O442" s="20"/>
      <c r="Q442" s="20"/>
    </row>
    <row r="443" spans="9:17" ht="14.25" customHeight="1">
      <c r="I443" s="122"/>
      <c r="K443" s="20"/>
      <c r="M443" s="20"/>
      <c r="O443" s="20"/>
      <c r="Q443" s="20"/>
    </row>
    <row r="444" spans="9:17" ht="14.25" customHeight="1">
      <c r="I444" s="122"/>
      <c r="K444" s="20"/>
      <c r="M444" s="20"/>
      <c r="O444" s="20"/>
      <c r="Q444" s="20"/>
    </row>
    <row r="445" spans="9:17" ht="14.25" customHeight="1">
      <c r="I445" s="122"/>
      <c r="K445" s="20"/>
      <c r="M445" s="20"/>
      <c r="O445" s="20"/>
      <c r="Q445" s="20"/>
    </row>
    <row r="446" spans="9:17" ht="14.25" customHeight="1">
      <c r="I446" s="122"/>
      <c r="K446" s="20"/>
      <c r="M446" s="20"/>
      <c r="O446" s="20"/>
      <c r="Q446" s="20"/>
    </row>
    <row r="447" spans="9:17" ht="14.25" customHeight="1">
      <c r="I447" s="122"/>
      <c r="K447" s="20"/>
      <c r="M447" s="20"/>
      <c r="O447" s="20"/>
      <c r="Q447" s="20"/>
    </row>
    <row r="448" spans="9:17" ht="14.25" customHeight="1">
      <c r="I448" s="122"/>
      <c r="K448" s="20"/>
      <c r="M448" s="20"/>
      <c r="O448" s="20"/>
      <c r="Q448" s="20"/>
    </row>
    <row r="449" spans="9:17" ht="14.25" customHeight="1">
      <c r="I449" s="122"/>
      <c r="K449" s="20"/>
      <c r="M449" s="20"/>
      <c r="O449" s="20"/>
      <c r="Q449" s="20"/>
    </row>
    <row r="450" spans="9:17" ht="14.25" customHeight="1">
      <c r="I450" s="122"/>
      <c r="K450" s="20"/>
      <c r="M450" s="20"/>
      <c r="O450" s="20"/>
      <c r="Q450" s="20"/>
    </row>
    <row r="451" spans="9:17" ht="14.25" customHeight="1">
      <c r="I451" s="122"/>
      <c r="K451" s="20"/>
      <c r="M451" s="20"/>
      <c r="O451" s="20"/>
      <c r="Q451" s="20"/>
    </row>
    <row r="452" spans="9:17" ht="14.25" customHeight="1">
      <c r="I452" s="122"/>
      <c r="K452" s="20"/>
      <c r="M452" s="20"/>
      <c r="O452" s="20"/>
      <c r="Q452" s="20"/>
    </row>
    <row r="453" spans="9:17" ht="14.25" customHeight="1">
      <c r="I453" s="122"/>
      <c r="K453" s="20"/>
      <c r="M453" s="20"/>
      <c r="O453" s="20"/>
      <c r="Q453" s="20"/>
    </row>
    <row r="454" spans="9:17" ht="14.25" customHeight="1">
      <c r="I454" s="122"/>
      <c r="K454" s="20"/>
      <c r="M454" s="20"/>
      <c r="O454" s="20"/>
      <c r="Q454" s="20"/>
    </row>
    <row r="455" spans="9:17" ht="14.25" customHeight="1">
      <c r="I455" s="122"/>
      <c r="K455" s="20"/>
      <c r="M455" s="20"/>
      <c r="O455" s="20"/>
      <c r="Q455" s="20"/>
    </row>
    <row r="456" spans="9:17" ht="14.25" customHeight="1">
      <c r="I456" s="122"/>
      <c r="K456" s="20"/>
      <c r="M456" s="20"/>
      <c r="O456" s="20"/>
      <c r="Q456" s="20"/>
    </row>
    <row r="457" spans="9:17" ht="14.25" customHeight="1">
      <c r="I457" s="122"/>
      <c r="K457" s="20"/>
      <c r="M457" s="20"/>
      <c r="O457" s="20"/>
      <c r="Q457" s="20"/>
    </row>
    <row r="458" spans="9:17" ht="14.25" customHeight="1">
      <c r="I458" s="122"/>
      <c r="K458" s="20"/>
      <c r="M458" s="20"/>
      <c r="O458" s="20"/>
      <c r="Q458" s="20"/>
    </row>
    <row r="459" spans="9:17" ht="14.25" customHeight="1">
      <c r="I459" s="122"/>
      <c r="K459" s="20"/>
      <c r="M459" s="20"/>
      <c r="O459" s="20"/>
      <c r="Q459" s="20"/>
    </row>
    <row r="460" spans="9:17" ht="14.25" customHeight="1">
      <c r="I460" s="122"/>
      <c r="K460" s="20"/>
      <c r="M460" s="20"/>
      <c r="O460" s="20"/>
      <c r="Q460" s="20"/>
    </row>
    <row r="461" spans="9:17" ht="14.25" customHeight="1">
      <c r="I461" s="122"/>
      <c r="K461" s="20"/>
      <c r="M461" s="20"/>
      <c r="O461" s="20"/>
      <c r="Q461" s="20"/>
    </row>
    <row r="462" spans="9:17" ht="14.25" customHeight="1">
      <c r="I462" s="122"/>
      <c r="K462" s="20"/>
      <c r="M462" s="20"/>
      <c r="O462" s="20"/>
      <c r="Q462" s="20"/>
    </row>
    <row r="463" spans="9:17" ht="14.25" customHeight="1">
      <c r="I463" s="122"/>
      <c r="K463" s="20"/>
      <c r="M463" s="20"/>
      <c r="O463" s="20"/>
      <c r="Q463" s="20"/>
    </row>
    <row r="464" spans="9:17" ht="14.25" customHeight="1">
      <c r="I464" s="122"/>
      <c r="K464" s="20"/>
      <c r="M464" s="20"/>
      <c r="O464" s="20"/>
      <c r="Q464" s="20"/>
    </row>
    <row r="465" spans="9:17" ht="14.25" customHeight="1">
      <c r="I465" s="122"/>
      <c r="K465" s="20"/>
      <c r="M465" s="20"/>
      <c r="O465" s="20"/>
      <c r="Q465" s="20"/>
    </row>
    <row r="466" spans="9:17" ht="14.25" customHeight="1">
      <c r="I466" s="122"/>
      <c r="K466" s="20"/>
      <c r="M466" s="20"/>
      <c r="O466" s="20"/>
      <c r="Q466" s="20"/>
    </row>
    <row r="467" spans="9:17" ht="14.25" customHeight="1">
      <c r="I467" s="122"/>
      <c r="K467" s="20"/>
      <c r="M467" s="20"/>
      <c r="O467" s="20"/>
      <c r="Q467" s="20"/>
    </row>
    <row r="468" spans="9:17" ht="14.25" customHeight="1">
      <c r="I468" s="122"/>
      <c r="K468" s="20"/>
      <c r="M468" s="20"/>
      <c r="O468" s="20"/>
      <c r="Q468" s="20"/>
    </row>
    <row r="469" spans="9:17" ht="14.25" customHeight="1">
      <c r="I469" s="122"/>
      <c r="K469" s="20"/>
      <c r="M469" s="20"/>
      <c r="O469" s="20"/>
      <c r="Q469" s="20"/>
    </row>
    <row r="470" spans="9:17" ht="14.25" customHeight="1">
      <c r="I470" s="122"/>
      <c r="K470" s="20"/>
      <c r="M470" s="20"/>
      <c r="O470" s="20"/>
      <c r="Q470" s="20"/>
    </row>
    <row r="471" spans="9:17" ht="14.25" customHeight="1">
      <c r="I471" s="122"/>
      <c r="K471" s="20"/>
      <c r="M471" s="20"/>
      <c r="O471" s="20"/>
      <c r="Q471" s="20"/>
    </row>
    <row r="472" spans="9:17" ht="14.25" customHeight="1">
      <c r="I472" s="122"/>
      <c r="K472" s="20"/>
      <c r="M472" s="20"/>
      <c r="O472" s="20"/>
      <c r="Q472" s="20"/>
    </row>
    <row r="473" spans="9:17" ht="14.25" customHeight="1">
      <c r="I473" s="122"/>
      <c r="K473" s="20"/>
      <c r="M473" s="20"/>
      <c r="O473" s="20"/>
      <c r="Q473" s="20"/>
    </row>
    <row r="474" spans="9:17" ht="14.25" customHeight="1">
      <c r="I474" s="122"/>
      <c r="K474" s="20"/>
      <c r="M474" s="20"/>
      <c r="O474" s="20"/>
      <c r="Q474" s="20"/>
    </row>
    <row r="475" spans="9:17" ht="14.25" customHeight="1">
      <c r="I475" s="122"/>
      <c r="K475" s="20"/>
      <c r="M475" s="20"/>
      <c r="O475" s="20"/>
      <c r="Q475" s="20"/>
    </row>
    <row r="476" spans="9:17" ht="14.25" customHeight="1">
      <c r="I476" s="122"/>
      <c r="K476" s="20"/>
      <c r="M476" s="20"/>
      <c r="O476" s="20"/>
      <c r="Q476" s="20"/>
    </row>
    <row r="477" spans="9:17" ht="14.25" customHeight="1">
      <c r="I477" s="122"/>
      <c r="K477" s="20"/>
      <c r="M477" s="20"/>
      <c r="O477" s="20"/>
      <c r="Q477" s="20"/>
    </row>
    <row r="478" spans="9:17" ht="14.25" customHeight="1">
      <c r="I478" s="122"/>
      <c r="K478" s="20"/>
      <c r="M478" s="20"/>
      <c r="O478" s="20"/>
      <c r="Q478" s="20"/>
    </row>
    <row r="479" spans="9:17" ht="14.25" customHeight="1">
      <c r="I479" s="122"/>
      <c r="K479" s="20"/>
      <c r="M479" s="20"/>
      <c r="O479" s="20"/>
      <c r="Q479" s="20"/>
    </row>
    <row r="480" spans="9:17" ht="14.25" customHeight="1">
      <c r="I480" s="122"/>
      <c r="K480" s="20"/>
      <c r="M480" s="20"/>
      <c r="O480" s="20"/>
      <c r="Q480" s="20"/>
    </row>
    <row r="481" spans="9:17" ht="14.25" customHeight="1">
      <c r="I481" s="122"/>
      <c r="K481" s="20"/>
      <c r="M481" s="20"/>
      <c r="O481" s="20"/>
      <c r="Q481" s="20"/>
    </row>
    <row r="482" spans="9:17" ht="14.25" customHeight="1">
      <c r="I482" s="122"/>
      <c r="K482" s="20"/>
      <c r="M482" s="20"/>
      <c r="O482" s="20"/>
      <c r="Q482" s="20"/>
    </row>
    <row r="483" spans="9:17" ht="14.25" customHeight="1">
      <c r="I483" s="122"/>
      <c r="K483" s="20"/>
      <c r="M483" s="20"/>
      <c r="O483" s="20"/>
      <c r="Q483" s="20"/>
    </row>
    <row r="484" spans="9:17" ht="14.25" customHeight="1">
      <c r="I484" s="122"/>
      <c r="K484" s="20"/>
      <c r="M484" s="20"/>
      <c r="O484" s="20"/>
      <c r="Q484" s="20"/>
    </row>
    <row r="485" spans="9:17" ht="14.25" customHeight="1">
      <c r="I485" s="122"/>
      <c r="K485" s="20"/>
      <c r="M485" s="20"/>
      <c r="O485" s="20"/>
      <c r="Q485" s="20"/>
    </row>
    <row r="486" spans="9:17" ht="14.25" customHeight="1">
      <c r="I486" s="122"/>
      <c r="K486" s="20"/>
      <c r="M486" s="20"/>
      <c r="O486" s="20"/>
      <c r="Q486" s="20"/>
    </row>
    <row r="487" spans="9:17" ht="14.25" customHeight="1">
      <c r="I487" s="122"/>
      <c r="K487" s="20"/>
      <c r="M487" s="20"/>
      <c r="O487" s="20"/>
      <c r="Q487" s="20"/>
    </row>
    <row r="488" spans="9:17" ht="14.25" customHeight="1">
      <c r="I488" s="122"/>
      <c r="K488" s="20"/>
      <c r="M488" s="20"/>
      <c r="O488" s="20"/>
      <c r="Q488" s="20"/>
    </row>
    <row r="489" spans="9:17" ht="14.25" customHeight="1">
      <c r="I489" s="122"/>
      <c r="K489" s="20"/>
      <c r="M489" s="20"/>
      <c r="O489" s="20"/>
      <c r="Q489" s="20"/>
    </row>
    <row r="490" spans="9:17" ht="14.25" customHeight="1">
      <c r="I490" s="122"/>
      <c r="K490" s="20"/>
      <c r="M490" s="20"/>
      <c r="O490" s="20"/>
      <c r="Q490" s="20"/>
    </row>
    <row r="491" spans="9:17" ht="14.25" customHeight="1">
      <c r="I491" s="122"/>
      <c r="K491" s="20"/>
      <c r="M491" s="20"/>
      <c r="O491" s="20"/>
      <c r="Q491" s="20"/>
    </row>
    <row r="492" spans="9:17" ht="14.25" customHeight="1">
      <c r="I492" s="122"/>
      <c r="K492" s="20"/>
      <c r="M492" s="20"/>
      <c r="O492" s="20"/>
      <c r="Q492" s="20"/>
    </row>
    <row r="493" spans="9:17" ht="14.25" customHeight="1">
      <c r="I493" s="122"/>
      <c r="K493" s="20"/>
      <c r="M493" s="20"/>
      <c r="O493" s="20"/>
      <c r="Q493" s="20"/>
    </row>
    <row r="494" spans="9:17" ht="14.25" customHeight="1">
      <c r="I494" s="122"/>
      <c r="K494" s="20"/>
      <c r="M494" s="20"/>
      <c r="O494" s="20"/>
      <c r="Q494" s="20"/>
    </row>
    <row r="495" spans="9:17" ht="14.25" customHeight="1">
      <c r="I495" s="122"/>
      <c r="K495" s="20"/>
      <c r="M495" s="20"/>
      <c r="O495" s="20"/>
      <c r="Q495" s="20"/>
    </row>
    <row r="496" spans="9:17" ht="14.25" customHeight="1">
      <c r="I496" s="122"/>
      <c r="K496" s="20"/>
      <c r="M496" s="20"/>
      <c r="O496" s="20"/>
      <c r="Q496" s="20"/>
    </row>
    <row r="497" spans="9:17" ht="14.25" customHeight="1">
      <c r="I497" s="122"/>
      <c r="K497" s="20"/>
      <c r="M497" s="20"/>
      <c r="O497" s="20"/>
      <c r="Q497" s="20"/>
    </row>
    <row r="498" spans="9:17" ht="14.25" customHeight="1">
      <c r="I498" s="122"/>
      <c r="K498" s="20"/>
      <c r="M498" s="20"/>
      <c r="O498" s="20"/>
      <c r="Q498" s="20"/>
    </row>
    <row r="499" spans="9:17" ht="14.25" customHeight="1">
      <c r="I499" s="122"/>
      <c r="K499" s="20"/>
      <c r="M499" s="20"/>
      <c r="O499" s="20"/>
      <c r="Q499" s="20"/>
    </row>
    <row r="500" spans="9:17" ht="14.25" customHeight="1">
      <c r="I500" s="122"/>
      <c r="K500" s="20"/>
      <c r="M500" s="20"/>
      <c r="O500" s="20"/>
      <c r="Q500" s="20"/>
    </row>
    <row r="501" spans="9:17" ht="14.25" customHeight="1">
      <c r="I501" s="122"/>
      <c r="K501" s="20"/>
      <c r="M501" s="20"/>
      <c r="O501" s="20"/>
      <c r="Q501" s="20"/>
    </row>
    <row r="502" spans="9:17" ht="14.25" customHeight="1">
      <c r="I502" s="122"/>
      <c r="K502" s="20"/>
      <c r="M502" s="20"/>
      <c r="O502" s="20"/>
      <c r="Q502" s="20"/>
    </row>
    <row r="503" spans="9:17" ht="14.25" customHeight="1">
      <c r="I503" s="122"/>
      <c r="K503" s="20"/>
      <c r="M503" s="20"/>
      <c r="O503" s="20"/>
      <c r="Q503" s="20"/>
    </row>
    <row r="504" spans="9:17" ht="14.25" customHeight="1">
      <c r="I504" s="122"/>
      <c r="K504" s="20"/>
      <c r="M504" s="20"/>
      <c r="O504" s="20"/>
      <c r="Q504" s="20"/>
    </row>
    <row r="505" spans="9:17" ht="14.25" customHeight="1">
      <c r="I505" s="122"/>
      <c r="K505" s="20"/>
      <c r="M505" s="20"/>
      <c r="O505" s="20"/>
      <c r="Q505" s="20"/>
    </row>
    <row r="506" spans="9:17" ht="14.25" customHeight="1">
      <c r="I506" s="122"/>
      <c r="K506" s="20"/>
      <c r="M506" s="20"/>
      <c r="O506" s="20"/>
      <c r="Q506" s="20"/>
    </row>
    <row r="507" spans="9:17" ht="14.25" customHeight="1">
      <c r="I507" s="122"/>
      <c r="K507" s="20"/>
      <c r="M507" s="20"/>
      <c r="O507" s="20"/>
      <c r="Q507" s="20"/>
    </row>
    <row r="508" spans="9:17" ht="14.25" customHeight="1">
      <c r="I508" s="122"/>
      <c r="K508" s="20"/>
      <c r="M508" s="20"/>
      <c r="O508" s="20"/>
      <c r="Q508" s="20"/>
    </row>
    <row r="509" spans="9:17" ht="14.25" customHeight="1">
      <c r="I509" s="122"/>
      <c r="K509" s="20"/>
      <c r="M509" s="20"/>
      <c r="O509" s="20"/>
      <c r="Q509" s="20"/>
    </row>
    <row r="510" spans="9:17" ht="14.25" customHeight="1">
      <c r="I510" s="122"/>
      <c r="K510" s="20"/>
      <c r="M510" s="20"/>
      <c r="O510" s="20"/>
      <c r="Q510" s="20"/>
    </row>
    <row r="511" spans="9:17" ht="14.25" customHeight="1">
      <c r="I511" s="122"/>
      <c r="K511" s="20"/>
      <c r="M511" s="20"/>
      <c r="O511" s="20"/>
      <c r="Q511" s="20"/>
    </row>
    <row r="512" spans="9:17" ht="14.25" customHeight="1">
      <c r="I512" s="122"/>
      <c r="K512" s="20"/>
      <c r="M512" s="20"/>
      <c r="O512" s="20"/>
      <c r="Q512" s="20"/>
    </row>
    <row r="513" spans="9:17" ht="14.25" customHeight="1">
      <c r="I513" s="122"/>
      <c r="K513" s="20"/>
      <c r="M513" s="20"/>
      <c r="O513" s="20"/>
      <c r="Q513" s="20"/>
    </row>
    <row r="514" spans="9:17" ht="14.25" customHeight="1">
      <c r="I514" s="122"/>
      <c r="K514" s="20"/>
      <c r="M514" s="20"/>
      <c r="O514" s="20"/>
      <c r="Q514" s="20"/>
    </row>
    <row r="515" spans="9:17" ht="14.25" customHeight="1">
      <c r="I515" s="122"/>
      <c r="K515" s="20"/>
      <c r="M515" s="20"/>
      <c r="O515" s="20"/>
      <c r="Q515" s="20"/>
    </row>
    <row r="516" spans="9:17" ht="14.25" customHeight="1">
      <c r="I516" s="122"/>
      <c r="K516" s="20"/>
      <c r="M516" s="20"/>
      <c r="O516" s="20"/>
      <c r="Q516" s="20"/>
    </row>
    <row r="517" spans="9:17" ht="14.25" customHeight="1">
      <c r="I517" s="122"/>
      <c r="K517" s="20"/>
      <c r="M517" s="20"/>
      <c r="O517" s="20"/>
      <c r="Q517" s="20"/>
    </row>
    <row r="518" spans="9:17" ht="14.25" customHeight="1">
      <c r="I518" s="122"/>
      <c r="K518" s="20"/>
      <c r="M518" s="20"/>
      <c r="O518" s="20"/>
      <c r="Q518" s="20"/>
    </row>
    <row r="519" spans="9:17" ht="14.25" customHeight="1">
      <c r="I519" s="122"/>
      <c r="K519" s="20"/>
      <c r="M519" s="20"/>
      <c r="O519" s="20"/>
      <c r="Q519" s="20"/>
    </row>
    <row r="520" spans="9:17" ht="14.25" customHeight="1">
      <c r="I520" s="122"/>
      <c r="K520" s="20"/>
      <c r="M520" s="20"/>
      <c r="O520" s="20"/>
      <c r="Q520" s="20"/>
    </row>
    <row r="521" spans="9:17" ht="14.25" customHeight="1">
      <c r="I521" s="122"/>
      <c r="K521" s="20"/>
      <c r="M521" s="20"/>
      <c r="O521" s="20"/>
      <c r="Q521" s="20"/>
    </row>
    <row r="522" spans="9:17" ht="14.25" customHeight="1">
      <c r="I522" s="122"/>
      <c r="K522" s="20"/>
      <c r="M522" s="20"/>
      <c r="O522" s="20"/>
      <c r="Q522" s="20"/>
    </row>
    <row r="523" spans="9:17" ht="14.25" customHeight="1">
      <c r="I523" s="122"/>
      <c r="K523" s="20"/>
      <c r="M523" s="20"/>
      <c r="O523" s="20"/>
      <c r="Q523" s="20"/>
    </row>
    <row r="524" spans="9:17" ht="14.25" customHeight="1">
      <c r="I524" s="122"/>
      <c r="K524" s="20"/>
      <c r="M524" s="20"/>
      <c r="O524" s="20"/>
      <c r="Q524" s="20"/>
    </row>
    <row r="525" spans="9:17" ht="14.25" customHeight="1">
      <c r="I525" s="122"/>
      <c r="K525" s="20"/>
      <c r="M525" s="20"/>
      <c r="O525" s="20"/>
      <c r="Q525" s="20"/>
    </row>
    <row r="526" spans="9:17" ht="14.25" customHeight="1">
      <c r="I526" s="122"/>
      <c r="K526" s="20"/>
      <c r="M526" s="20"/>
      <c r="O526" s="20"/>
      <c r="Q526" s="20"/>
    </row>
    <row r="527" spans="9:17" ht="14.25" customHeight="1">
      <c r="I527" s="122"/>
      <c r="K527" s="20"/>
      <c r="M527" s="20"/>
      <c r="O527" s="20"/>
      <c r="Q527" s="20"/>
    </row>
    <row r="528" spans="9:17" ht="14.25" customHeight="1">
      <c r="I528" s="122"/>
      <c r="K528" s="20"/>
      <c r="M528" s="20"/>
      <c r="O528" s="20"/>
      <c r="Q528" s="20"/>
    </row>
    <row r="529" spans="9:17" ht="14.25" customHeight="1">
      <c r="I529" s="122"/>
      <c r="K529" s="20"/>
      <c r="M529" s="20"/>
      <c r="O529" s="20"/>
      <c r="Q529" s="20"/>
    </row>
    <row r="530" spans="9:17" ht="14.25" customHeight="1">
      <c r="I530" s="122"/>
      <c r="K530" s="20"/>
      <c r="M530" s="20"/>
      <c r="O530" s="20"/>
      <c r="Q530" s="20"/>
    </row>
    <row r="531" spans="9:17" ht="14.25" customHeight="1">
      <c r="I531" s="122"/>
      <c r="K531" s="20"/>
      <c r="M531" s="20"/>
      <c r="O531" s="20"/>
      <c r="Q531" s="20"/>
    </row>
    <row r="532" spans="9:17" ht="14.25" customHeight="1">
      <c r="I532" s="122"/>
      <c r="K532" s="20"/>
      <c r="M532" s="20"/>
      <c r="O532" s="20"/>
      <c r="Q532" s="20"/>
    </row>
    <row r="533" spans="9:17" ht="14.25" customHeight="1">
      <c r="I533" s="122"/>
      <c r="K533" s="20"/>
      <c r="M533" s="20"/>
      <c r="O533" s="20"/>
      <c r="Q533" s="20"/>
    </row>
    <row r="534" spans="9:17" ht="14.25" customHeight="1">
      <c r="I534" s="122"/>
      <c r="K534" s="20"/>
      <c r="M534" s="20"/>
      <c r="O534" s="20"/>
      <c r="Q534" s="20"/>
    </row>
    <row r="535" spans="9:17" ht="14.25" customHeight="1">
      <c r="I535" s="122"/>
      <c r="K535" s="20"/>
      <c r="M535" s="20"/>
      <c r="O535" s="20"/>
      <c r="Q535" s="20"/>
    </row>
    <row r="536" spans="9:17" ht="14.25" customHeight="1">
      <c r="I536" s="122"/>
      <c r="K536" s="20"/>
      <c r="M536" s="20"/>
      <c r="O536" s="20"/>
      <c r="Q536" s="20"/>
    </row>
    <row r="537" spans="9:17" ht="14.25" customHeight="1">
      <c r="I537" s="122"/>
      <c r="K537" s="20"/>
      <c r="M537" s="20"/>
      <c r="O537" s="20"/>
      <c r="Q537" s="20"/>
    </row>
    <row r="538" spans="9:17" ht="14.25" customHeight="1">
      <c r="I538" s="122"/>
      <c r="K538" s="20"/>
      <c r="M538" s="20"/>
      <c r="O538" s="20"/>
      <c r="Q538" s="20"/>
    </row>
    <row r="539" spans="9:17" ht="14.25" customHeight="1">
      <c r="I539" s="122"/>
      <c r="K539" s="20"/>
      <c r="M539" s="20"/>
      <c r="O539" s="20"/>
      <c r="Q539" s="20"/>
    </row>
    <row r="540" spans="9:17" ht="14.25" customHeight="1">
      <c r="I540" s="122"/>
      <c r="K540" s="20"/>
      <c r="M540" s="20"/>
      <c r="O540" s="20"/>
      <c r="Q540" s="20"/>
    </row>
    <row r="541" spans="9:17" ht="14.25" customHeight="1">
      <c r="I541" s="122"/>
      <c r="K541" s="20"/>
      <c r="M541" s="20"/>
      <c r="O541" s="20"/>
      <c r="Q541" s="20"/>
    </row>
    <row r="542" spans="9:17" ht="14.25" customHeight="1">
      <c r="I542" s="122"/>
      <c r="K542" s="20"/>
      <c r="M542" s="20"/>
      <c r="O542" s="20"/>
      <c r="Q542" s="20"/>
    </row>
    <row r="543" spans="9:17" ht="14.25" customHeight="1">
      <c r="I543" s="122"/>
      <c r="K543" s="20"/>
      <c r="M543" s="20"/>
      <c r="O543" s="20"/>
      <c r="Q543" s="20"/>
    </row>
    <row r="544" spans="9:17" ht="14.25" customHeight="1">
      <c r="I544" s="122"/>
      <c r="K544" s="20"/>
      <c r="M544" s="20"/>
      <c r="O544" s="20"/>
      <c r="Q544" s="20"/>
    </row>
    <row r="545" spans="9:17" ht="14.25" customHeight="1">
      <c r="I545" s="122"/>
      <c r="K545" s="20"/>
      <c r="M545" s="20"/>
      <c r="O545" s="20"/>
      <c r="Q545" s="20"/>
    </row>
    <row r="546" spans="9:17" ht="14.25" customHeight="1">
      <c r="I546" s="122"/>
      <c r="K546" s="20"/>
      <c r="M546" s="20"/>
      <c r="O546" s="20"/>
      <c r="Q546" s="20"/>
    </row>
    <row r="547" spans="9:17" ht="14.25" customHeight="1">
      <c r="I547" s="122"/>
      <c r="K547" s="20"/>
      <c r="M547" s="20"/>
      <c r="O547" s="20"/>
      <c r="Q547" s="20"/>
    </row>
    <row r="548" spans="9:17" ht="14.25" customHeight="1">
      <c r="I548" s="122"/>
      <c r="K548" s="20"/>
      <c r="M548" s="20"/>
      <c r="O548" s="20"/>
      <c r="Q548" s="20"/>
    </row>
    <row r="549" spans="9:17" ht="14.25" customHeight="1">
      <c r="I549" s="122"/>
      <c r="K549" s="20"/>
      <c r="M549" s="20"/>
      <c r="O549" s="20"/>
      <c r="Q549" s="20"/>
    </row>
    <row r="550" spans="9:17" ht="14.25" customHeight="1">
      <c r="I550" s="122"/>
      <c r="K550" s="20"/>
      <c r="M550" s="20"/>
      <c r="O550" s="20"/>
      <c r="Q550" s="20"/>
    </row>
    <row r="551" spans="9:17" ht="14.25" customHeight="1">
      <c r="I551" s="122"/>
      <c r="K551" s="20"/>
      <c r="M551" s="20"/>
      <c r="O551" s="20"/>
      <c r="Q551" s="20"/>
    </row>
    <row r="552" spans="9:17" ht="14.25" customHeight="1">
      <c r="I552" s="122"/>
      <c r="K552" s="20"/>
      <c r="M552" s="20"/>
      <c r="O552" s="20"/>
      <c r="Q552" s="20"/>
    </row>
    <row r="553" spans="9:17" ht="14.25" customHeight="1">
      <c r="I553" s="122"/>
      <c r="K553" s="20"/>
      <c r="M553" s="20"/>
      <c r="O553" s="20"/>
      <c r="Q553" s="20"/>
    </row>
    <row r="554" spans="9:17" ht="14.25" customHeight="1">
      <c r="I554" s="122"/>
      <c r="K554" s="20"/>
      <c r="M554" s="20"/>
      <c r="O554" s="20"/>
      <c r="Q554" s="20"/>
    </row>
    <row r="555" spans="9:17" ht="14.25" customHeight="1">
      <c r="I555" s="122"/>
      <c r="K555" s="20"/>
      <c r="M555" s="20"/>
      <c r="O555" s="20"/>
      <c r="Q555" s="20"/>
    </row>
    <row r="556" spans="9:17" ht="14.25" customHeight="1">
      <c r="I556" s="122"/>
      <c r="K556" s="20"/>
      <c r="M556" s="20"/>
      <c r="O556" s="20"/>
      <c r="Q556" s="20"/>
    </row>
    <row r="557" spans="9:17" ht="14.25" customHeight="1">
      <c r="I557" s="122"/>
      <c r="K557" s="20"/>
      <c r="M557" s="20"/>
      <c r="O557" s="20"/>
      <c r="Q557" s="20"/>
    </row>
    <row r="558" spans="9:17" ht="14.25" customHeight="1">
      <c r="I558" s="122"/>
      <c r="K558" s="20"/>
      <c r="M558" s="20"/>
      <c r="O558" s="20"/>
      <c r="Q558" s="20"/>
    </row>
    <row r="559" spans="9:17" ht="14.25" customHeight="1">
      <c r="I559" s="122"/>
      <c r="K559" s="20"/>
      <c r="M559" s="20"/>
      <c r="O559" s="20"/>
      <c r="Q559" s="20"/>
    </row>
    <row r="560" spans="9:17" ht="14.25" customHeight="1">
      <c r="I560" s="122"/>
      <c r="K560" s="20"/>
      <c r="M560" s="20"/>
      <c r="O560" s="20"/>
      <c r="Q560" s="20"/>
    </row>
    <row r="561" spans="9:17" ht="14.25" customHeight="1">
      <c r="I561" s="122"/>
      <c r="K561" s="20"/>
      <c r="M561" s="20"/>
      <c r="O561" s="20"/>
      <c r="Q561" s="20"/>
    </row>
    <row r="562" spans="9:17" ht="14.25" customHeight="1">
      <c r="I562" s="122"/>
      <c r="K562" s="20"/>
      <c r="M562" s="20"/>
      <c r="O562" s="20"/>
      <c r="Q562" s="20"/>
    </row>
    <row r="563" spans="9:17" ht="14.25" customHeight="1">
      <c r="I563" s="122"/>
      <c r="K563" s="20"/>
      <c r="M563" s="20"/>
      <c r="O563" s="20"/>
      <c r="Q563" s="20"/>
    </row>
    <row r="564" spans="9:17" ht="14.25" customHeight="1">
      <c r="I564" s="122"/>
      <c r="K564" s="20"/>
      <c r="M564" s="20"/>
      <c r="O564" s="20"/>
      <c r="Q564" s="20"/>
    </row>
    <row r="565" spans="9:17" ht="14.25" customHeight="1">
      <c r="I565" s="122"/>
      <c r="K565" s="20"/>
      <c r="M565" s="20"/>
      <c r="O565" s="20"/>
      <c r="Q565" s="20"/>
    </row>
    <row r="566" spans="9:17" ht="14.25" customHeight="1">
      <c r="I566" s="122"/>
      <c r="K566" s="20"/>
      <c r="M566" s="20"/>
      <c r="O566" s="20"/>
      <c r="Q566" s="20"/>
    </row>
    <row r="567" spans="9:17" ht="14.25" customHeight="1">
      <c r="I567" s="122"/>
      <c r="K567" s="20"/>
      <c r="M567" s="20"/>
      <c r="O567" s="20"/>
      <c r="Q567" s="20"/>
    </row>
    <row r="568" spans="9:17" ht="14.25" customHeight="1">
      <c r="I568" s="122"/>
      <c r="K568" s="20"/>
      <c r="M568" s="20"/>
      <c r="O568" s="20"/>
      <c r="Q568" s="20"/>
    </row>
    <row r="569" spans="9:17" ht="14.25" customHeight="1">
      <c r="I569" s="122"/>
      <c r="K569" s="20"/>
      <c r="M569" s="20"/>
      <c r="O569" s="20"/>
      <c r="Q569" s="20"/>
    </row>
    <row r="570" spans="9:17" ht="14.25" customHeight="1">
      <c r="I570" s="122"/>
      <c r="K570" s="20"/>
      <c r="M570" s="20"/>
      <c r="O570" s="20"/>
      <c r="Q570" s="20"/>
    </row>
    <row r="571" spans="9:17" ht="14.25" customHeight="1">
      <c r="I571" s="122"/>
      <c r="K571" s="20"/>
      <c r="M571" s="20"/>
      <c r="O571" s="20"/>
      <c r="Q571" s="20"/>
    </row>
    <row r="572" spans="9:17" ht="14.25" customHeight="1">
      <c r="I572" s="122"/>
      <c r="K572" s="20"/>
      <c r="M572" s="20"/>
      <c r="O572" s="20"/>
      <c r="Q572" s="20"/>
    </row>
    <row r="573" spans="9:17" ht="14.25" customHeight="1">
      <c r="I573" s="122"/>
      <c r="K573" s="20"/>
      <c r="M573" s="20"/>
      <c r="O573" s="20"/>
      <c r="Q573" s="20"/>
    </row>
    <row r="574" spans="9:17" ht="14.25" customHeight="1">
      <c r="I574" s="122"/>
      <c r="K574" s="20"/>
      <c r="M574" s="20"/>
      <c r="O574" s="20"/>
      <c r="Q574" s="20"/>
    </row>
    <row r="575" spans="9:17" ht="14.25" customHeight="1">
      <c r="I575" s="122"/>
      <c r="K575" s="20"/>
      <c r="M575" s="20"/>
      <c r="O575" s="20"/>
      <c r="Q575" s="20"/>
    </row>
    <row r="576" spans="9:17" ht="14.25" customHeight="1">
      <c r="I576" s="122"/>
      <c r="K576" s="20"/>
      <c r="M576" s="20"/>
      <c r="O576" s="20"/>
      <c r="Q576" s="20"/>
    </row>
    <row r="577" spans="9:17" ht="14.25" customHeight="1">
      <c r="I577" s="122"/>
      <c r="K577" s="20"/>
      <c r="M577" s="20"/>
      <c r="O577" s="20"/>
      <c r="Q577" s="20"/>
    </row>
    <row r="578" spans="9:17" ht="14.25" customHeight="1">
      <c r="I578" s="122"/>
      <c r="K578" s="20"/>
      <c r="M578" s="20"/>
      <c r="O578" s="20"/>
      <c r="Q578" s="20"/>
    </row>
    <row r="579" spans="9:17" ht="14.25" customHeight="1">
      <c r="I579" s="122"/>
      <c r="K579" s="20"/>
      <c r="M579" s="20"/>
      <c r="O579" s="20"/>
      <c r="Q579" s="20"/>
    </row>
    <row r="580" spans="9:17" ht="14.25" customHeight="1">
      <c r="I580" s="122"/>
      <c r="K580" s="20"/>
      <c r="M580" s="20"/>
      <c r="O580" s="20"/>
      <c r="Q580" s="20"/>
    </row>
    <row r="581" spans="9:17" ht="14.25" customHeight="1">
      <c r="I581" s="122"/>
      <c r="K581" s="20"/>
      <c r="M581" s="20"/>
      <c r="O581" s="20"/>
      <c r="Q581" s="20"/>
    </row>
    <row r="582" spans="9:17" ht="14.25" customHeight="1">
      <c r="I582" s="122"/>
      <c r="K582" s="20"/>
      <c r="M582" s="20"/>
      <c r="O582" s="20"/>
      <c r="Q582" s="20"/>
    </row>
    <row r="583" spans="9:17" ht="14.25" customHeight="1">
      <c r="I583" s="122"/>
      <c r="K583" s="20"/>
      <c r="M583" s="20"/>
      <c r="O583" s="20"/>
      <c r="Q583" s="20"/>
    </row>
    <row r="584" spans="9:17" ht="14.25" customHeight="1">
      <c r="I584" s="122"/>
      <c r="K584" s="20"/>
      <c r="M584" s="20"/>
      <c r="O584" s="20"/>
      <c r="Q584" s="20"/>
    </row>
    <row r="585" spans="9:17" ht="14.25" customHeight="1">
      <c r="I585" s="122"/>
      <c r="K585" s="20"/>
      <c r="M585" s="20"/>
      <c r="O585" s="20"/>
      <c r="Q585" s="20"/>
    </row>
    <row r="586" spans="9:17" ht="14.25" customHeight="1">
      <c r="I586" s="122"/>
      <c r="K586" s="20"/>
      <c r="M586" s="20"/>
      <c r="O586" s="20"/>
      <c r="Q586" s="20"/>
    </row>
    <row r="587" spans="9:17" ht="14.25" customHeight="1">
      <c r="I587" s="122"/>
      <c r="K587" s="20"/>
      <c r="M587" s="20"/>
      <c r="O587" s="20"/>
      <c r="Q587" s="20"/>
    </row>
    <row r="588" spans="9:17" ht="14.25" customHeight="1">
      <c r="I588" s="122"/>
      <c r="K588" s="20"/>
      <c r="M588" s="20"/>
      <c r="O588" s="20"/>
      <c r="Q588" s="20"/>
    </row>
    <row r="589" spans="9:17" ht="14.25" customHeight="1">
      <c r="I589" s="122"/>
      <c r="K589" s="20"/>
      <c r="M589" s="20"/>
      <c r="O589" s="20"/>
      <c r="Q589" s="20"/>
    </row>
    <row r="590" spans="9:17" ht="14.25" customHeight="1">
      <c r="I590" s="122"/>
      <c r="K590" s="20"/>
      <c r="M590" s="20"/>
      <c r="O590" s="20"/>
      <c r="Q590" s="20"/>
    </row>
    <row r="591" spans="9:17" ht="14.25" customHeight="1">
      <c r="I591" s="122"/>
      <c r="K591" s="20"/>
      <c r="M591" s="20"/>
      <c r="O591" s="20"/>
      <c r="Q591" s="20"/>
    </row>
    <row r="592" spans="9:17" ht="14.25" customHeight="1">
      <c r="I592" s="122"/>
      <c r="K592" s="20"/>
      <c r="M592" s="20"/>
      <c r="O592" s="20"/>
      <c r="Q592" s="20"/>
    </row>
    <row r="593" spans="9:17" ht="14.25" customHeight="1">
      <c r="I593" s="122"/>
      <c r="K593" s="20"/>
      <c r="M593" s="20"/>
      <c r="O593" s="20"/>
      <c r="Q593" s="20"/>
    </row>
    <row r="594" spans="9:17" ht="14.25" customHeight="1">
      <c r="I594" s="122"/>
      <c r="K594" s="20"/>
      <c r="M594" s="20"/>
      <c r="O594" s="20"/>
      <c r="Q594" s="20"/>
    </row>
    <row r="595" spans="9:17" ht="14.25" customHeight="1">
      <c r="I595" s="122"/>
      <c r="K595" s="20"/>
      <c r="M595" s="20"/>
      <c r="O595" s="20"/>
      <c r="Q595" s="20"/>
    </row>
    <row r="596" spans="9:17" ht="14.25" customHeight="1">
      <c r="I596" s="122"/>
      <c r="K596" s="20"/>
      <c r="M596" s="20"/>
      <c r="O596" s="20"/>
      <c r="Q596" s="20"/>
    </row>
    <row r="597" spans="9:17" ht="14.25" customHeight="1">
      <c r="I597" s="122"/>
      <c r="K597" s="20"/>
      <c r="M597" s="20"/>
      <c r="O597" s="20"/>
      <c r="Q597" s="20"/>
    </row>
    <row r="598" spans="9:17" ht="14.25" customHeight="1">
      <c r="I598" s="122"/>
      <c r="K598" s="20"/>
      <c r="M598" s="20"/>
      <c r="O598" s="20"/>
      <c r="Q598" s="20"/>
    </row>
    <row r="599" spans="9:17" ht="14.25" customHeight="1">
      <c r="I599" s="122"/>
      <c r="K599" s="20"/>
      <c r="M599" s="20"/>
      <c r="O599" s="20"/>
      <c r="Q599" s="20"/>
    </row>
    <row r="600" spans="9:17" ht="14.25" customHeight="1">
      <c r="I600" s="122"/>
      <c r="K600" s="20"/>
      <c r="M600" s="20"/>
      <c r="O600" s="20"/>
      <c r="Q600" s="20"/>
    </row>
    <row r="601" spans="9:17" ht="14.25" customHeight="1">
      <c r="I601" s="122"/>
      <c r="K601" s="20"/>
      <c r="M601" s="20"/>
      <c r="O601" s="20"/>
      <c r="Q601" s="20"/>
    </row>
    <row r="602" spans="9:17" ht="14.25" customHeight="1">
      <c r="I602" s="122"/>
      <c r="K602" s="20"/>
      <c r="M602" s="20"/>
      <c r="O602" s="20"/>
      <c r="Q602" s="20"/>
    </row>
    <row r="603" spans="9:17" ht="14.25" customHeight="1">
      <c r="I603" s="122"/>
      <c r="K603" s="20"/>
      <c r="M603" s="20"/>
      <c r="O603" s="20"/>
      <c r="Q603" s="20"/>
    </row>
    <row r="604" spans="9:17" ht="14.25" customHeight="1">
      <c r="I604" s="122"/>
      <c r="K604" s="20"/>
      <c r="M604" s="20"/>
      <c r="O604" s="20"/>
      <c r="Q604" s="20"/>
    </row>
    <row r="605" spans="9:17" ht="14.25" customHeight="1">
      <c r="I605" s="122"/>
      <c r="K605" s="20"/>
      <c r="M605" s="20"/>
      <c r="O605" s="20"/>
      <c r="Q605" s="20"/>
    </row>
    <row r="606" spans="9:17" ht="14.25" customHeight="1">
      <c r="I606" s="122"/>
      <c r="K606" s="20"/>
      <c r="M606" s="20"/>
      <c r="O606" s="20"/>
      <c r="Q606" s="20"/>
    </row>
    <row r="607" spans="9:17" ht="14.25" customHeight="1">
      <c r="I607" s="122"/>
      <c r="K607" s="20"/>
      <c r="M607" s="20"/>
      <c r="O607" s="20"/>
      <c r="Q607" s="20"/>
    </row>
    <row r="608" spans="9:17" ht="14.25" customHeight="1">
      <c r="I608" s="122"/>
      <c r="K608" s="20"/>
      <c r="M608" s="20"/>
      <c r="O608" s="20"/>
      <c r="Q608" s="20"/>
    </row>
    <row r="609" spans="9:17" ht="14.25" customHeight="1">
      <c r="I609" s="122"/>
      <c r="K609" s="20"/>
      <c r="M609" s="20"/>
      <c r="O609" s="20"/>
      <c r="Q609" s="20"/>
    </row>
    <row r="610" spans="9:17" ht="14.25" customHeight="1">
      <c r="I610" s="122"/>
      <c r="K610" s="20"/>
      <c r="M610" s="20"/>
      <c r="O610" s="20"/>
      <c r="Q610" s="20"/>
    </row>
    <row r="611" spans="9:17" ht="14.25" customHeight="1">
      <c r="I611" s="122"/>
      <c r="K611" s="20"/>
      <c r="M611" s="20"/>
      <c r="O611" s="20"/>
      <c r="Q611" s="20"/>
    </row>
    <row r="612" spans="9:17" ht="14.25" customHeight="1">
      <c r="I612" s="122"/>
      <c r="K612" s="20"/>
      <c r="M612" s="20"/>
      <c r="O612" s="20"/>
      <c r="Q612" s="20"/>
    </row>
    <row r="613" spans="9:17" ht="14.25" customHeight="1">
      <c r="I613" s="122"/>
      <c r="K613" s="20"/>
      <c r="M613" s="20"/>
      <c r="O613" s="20"/>
      <c r="Q613" s="20"/>
    </row>
    <row r="614" spans="9:17" ht="14.25" customHeight="1">
      <c r="I614" s="122"/>
      <c r="K614" s="20"/>
      <c r="M614" s="20"/>
      <c r="O614" s="20"/>
      <c r="Q614" s="20"/>
    </row>
    <row r="615" spans="9:17" ht="14.25" customHeight="1">
      <c r="I615" s="122"/>
      <c r="K615" s="20"/>
      <c r="M615" s="20"/>
      <c r="O615" s="20"/>
      <c r="Q615" s="20"/>
    </row>
    <row r="616" spans="9:17" ht="14.25" customHeight="1">
      <c r="I616" s="122"/>
      <c r="K616" s="20"/>
      <c r="M616" s="20"/>
      <c r="O616" s="20"/>
      <c r="Q616" s="20"/>
    </row>
    <row r="617" spans="9:17" ht="14.25" customHeight="1">
      <c r="I617" s="122"/>
      <c r="K617" s="20"/>
      <c r="M617" s="20"/>
      <c r="O617" s="20"/>
      <c r="Q617" s="20"/>
    </row>
    <row r="618" spans="9:17" ht="14.25" customHeight="1">
      <c r="I618" s="122"/>
      <c r="K618" s="20"/>
      <c r="M618" s="20"/>
      <c r="O618" s="20"/>
      <c r="Q618" s="20"/>
    </row>
    <row r="619" spans="9:17" ht="14.25" customHeight="1">
      <c r="I619" s="122"/>
      <c r="K619" s="20"/>
      <c r="M619" s="20"/>
      <c r="O619" s="20"/>
      <c r="Q619" s="20"/>
    </row>
    <row r="620" spans="9:17" ht="14.25" customHeight="1">
      <c r="I620" s="122"/>
      <c r="K620" s="20"/>
      <c r="M620" s="20"/>
      <c r="O620" s="20"/>
      <c r="Q620" s="20"/>
    </row>
    <row r="621" spans="9:17" ht="14.25" customHeight="1">
      <c r="I621" s="122"/>
      <c r="K621" s="20"/>
      <c r="M621" s="20"/>
      <c r="O621" s="20"/>
      <c r="Q621" s="20"/>
    </row>
    <row r="622" spans="9:17" ht="14.25" customHeight="1">
      <c r="I622" s="122"/>
      <c r="K622" s="20"/>
      <c r="M622" s="20"/>
      <c r="O622" s="20"/>
      <c r="Q622" s="20"/>
    </row>
    <row r="623" spans="9:17" ht="14.25" customHeight="1">
      <c r="I623" s="122"/>
      <c r="K623" s="20"/>
      <c r="M623" s="20"/>
      <c r="O623" s="20"/>
      <c r="Q623" s="20"/>
    </row>
    <row r="624" spans="9:17" ht="14.25" customHeight="1">
      <c r="I624" s="122"/>
      <c r="K624" s="20"/>
      <c r="M624" s="20"/>
      <c r="O624" s="20"/>
      <c r="Q624" s="20"/>
    </row>
    <row r="625" spans="9:17" ht="14.25" customHeight="1">
      <c r="I625" s="122"/>
      <c r="K625" s="20"/>
      <c r="M625" s="20"/>
      <c r="O625" s="20"/>
      <c r="Q625" s="20"/>
    </row>
    <row r="626" spans="9:17" ht="14.25" customHeight="1">
      <c r="I626" s="122"/>
      <c r="K626" s="20"/>
      <c r="M626" s="20"/>
      <c r="O626" s="20"/>
      <c r="Q626" s="20"/>
    </row>
    <row r="627" spans="9:17" ht="14.25" customHeight="1">
      <c r="I627" s="122"/>
      <c r="K627" s="20"/>
      <c r="M627" s="20"/>
      <c r="O627" s="20"/>
      <c r="Q627" s="20"/>
    </row>
    <row r="628" spans="9:17" ht="14.25" customHeight="1">
      <c r="I628" s="122"/>
      <c r="K628" s="20"/>
      <c r="M628" s="20"/>
      <c r="O628" s="20"/>
      <c r="Q628" s="20"/>
    </row>
    <row r="629" spans="9:17" ht="14.25" customHeight="1">
      <c r="I629" s="122"/>
      <c r="K629" s="20"/>
      <c r="M629" s="20"/>
      <c r="O629" s="20"/>
      <c r="Q629" s="20"/>
    </row>
    <row r="630" spans="9:17" ht="14.25" customHeight="1">
      <c r="I630" s="122"/>
      <c r="K630" s="20"/>
      <c r="M630" s="20"/>
      <c r="O630" s="20"/>
      <c r="Q630" s="20"/>
    </row>
    <row r="631" spans="9:17" ht="14.25" customHeight="1">
      <c r="I631" s="122"/>
      <c r="K631" s="20"/>
      <c r="M631" s="20"/>
      <c r="O631" s="20"/>
      <c r="Q631" s="20"/>
    </row>
    <row r="632" spans="9:17" ht="14.25" customHeight="1">
      <c r="I632" s="122"/>
      <c r="K632" s="20"/>
      <c r="M632" s="20"/>
      <c r="O632" s="20"/>
      <c r="Q632" s="20"/>
    </row>
    <row r="633" spans="9:17" ht="14.25" customHeight="1">
      <c r="I633" s="122"/>
      <c r="K633" s="20"/>
      <c r="M633" s="20"/>
      <c r="O633" s="20"/>
      <c r="Q633" s="20"/>
    </row>
    <row r="634" spans="9:17" ht="14.25" customHeight="1">
      <c r="I634" s="122"/>
      <c r="K634" s="20"/>
      <c r="M634" s="20"/>
      <c r="O634" s="20"/>
      <c r="Q634" s="20"/>
    </row>
    <row r="635" spans="9:17" ht="14.25" customHeight="1">
      <c r="I635" s="122"/>
      <c r="K635" s="20"/>
      <c r="M635" s="20"/>
      <c r="O635" s="20"/>
      <c r="Q635" s="20"/>
    </row>
    <row r="636" spans="9:17" ht="14.25" customHeight="1">
      <c r="I636" s="122"/>
      <c r="K636" s="20"/>
      <c r="M636" s="20"/>
      <c r="O636" s="20"/>
      <c r="Q636" s="20"/>
    </row>
    <row r="637" spans="9:17" ht="14.25" customHeight="1">
      <c r="I637" s="122"/>
      <c r="K637" s="20"/>
      <c r="M637" s="20"/>
      <c r="O637" s="20"/>
      <c r="Q637" s="20"/>
    </row>
    <row r="638" spans="9:17" ht="14.25" customHeight="1">
      <c r="I638" s="122"/>
      <c r="K638" s="20"/>
      <c r="M638" s="20"/>
      <c r="O638" s="20"/>
      <c r="Q638" s="20"/>
    </row>
    <row r="639" spans="9:17" ht="14.25" customHeight="1">
      <c r="I639" s="122"/>
      <c r="K639" s="20"/>
      <c r="M639" s="20"/>
      <c r="O639" s="20"/>
      <c r="Q639" s="20"/>
    </row>
    <row r="640" spans="9:17" ht="14.25" customHeight="1">
      <c r="I640" s="122"/>
      <c r="K640" s="20"/>
      <c r="M640" s="20"/>
      <c r="O640" s="20"/>
      <c r="Q640" s="20"/>
    </row>
    <row r="641" spans="9:17" ht="14.25" customHeight="1">
      <c r="I641" s="122"/>
      <c r="K641" s="20"/>
      <c r="M641" s="20"/>
      <c r="O641" s="20"/>
      <c r="Q641" s="20"/>
    </row>
    <row r="642" spans="9:17" ht="14.25" customHeight="1">
      <c r="I642" s="122"/>
      <c r="K642" s="20"/>
      <c r="M642" s="20"/>
      <c r="O642" s="20"/>
      <c r="Q642" s="20"/>
    </row>
    <row r="643" spans="9:17" ht="14.25" customHeight="1">
      <c r="I643" s="122"/>
      <c r="K643" s="20"/>
      <c r="M643" s="20"/>
      <c r="O643" s="20"/>
      <c r="Q643" s="20"/>
    </row>
    <row r="644" spans="9:17" ht="14.25" customHeight="1">
      <c r="I644" s="122"/>
      <c r="K644" s="20"/>
      <c r="M644" s="20"/>
      <c r="O644" s="20"/>
      <c r="Q644" s="20"/>
    </row>
    <row r="645" spans="9:17" ht="14.25" customHeight="1">
      <c r="I645" s="122"/>
      <c r="K645" s="20"/>
      <c r="M645" s="20"/>
      <c r="O645" s="20"/>
      <c r="Q645" s="20"/>
    </row>
    <row r="646" spans="9:17" ht="14.25" customHeight="1">
      <c r="I646" s="122"/>
      <c r="K646" s="20"/>
      <c r="M646" s="20"/>
      <c r="O646" s="20"/>
      <c r="Q646" s="20"/>
    </row>
    <row r="647" spans="9:17" ht="14.25" customHeight="1">
      <c r="I647" s="122"/>
      <c r="K647" s="20"/>
      <c r="M647" s="20"/>
      <c r="O647" s="20"/>
      <c r="Q647" s="20"/>
    </row>
    <row r="648" spans="9:17" ht="14.25" customHeight="1">
      <c r="I648" s="122"/>
      <c r="K648" s="20"/>
      <c r="M648" s="20"/>
      <c r="O648" s="20"/>
      <c r="Q648" s="20"/>
    </row>
    <row r="649" spans="9:17" ht="14.25" customHeight="1">
      <c r="I649" s="122"/>
      <c r="K649" s="20"/>
      <c r="M649" s="20"/>
      <c r="O649" s="20"/>
      <c r="Q649" s="20"/>
    </row>
    <row r="650" spans="9:17" ht="14.25" customHeight="1">
      <c r="I650" s="122"/>
      <c r="K650" s="20"/>
      <c r="M650" s="20"/>
      <c r="O650" s="20"/>
      <c r="Q650" s="20"/>
    </row>
    <row r="651" spans="9:17" ht="14.25" customHeight="1">
      <c r="I651" s="122"/>
      <c r="K651" s="20"/>
      <c r="M651" s="20"/>
      <c r="O651" s="20"/>
      <c r="Q651" s="20"/>
    </row>
    <row r="652" spans="9:17" ht="14.25" customHeight="1">
      <c r="I652" s="122"/>
      <c r="K652" s="20"/>
      <c r="M652" s="20"/>
      <c r="O652" s="20"/>
      <c r="Q652" s="20"/>
    </row>
    <row r="653" spans="9:17" ht="14.25" customHeight="1">
      <c r="I653" s="122"/>
      <c r="K653" s="20"/>
      <c r="M653" s="20"/>
      <c r="O653" s="20"/>
      <c r="Q653" s="20"/>
    </row>
    <row r="654" spans="9:17" ht="14.25" customHeight="1">
      <c r="I654" s="122"/>
      <c r="K654" s="20"/>
      <c r="M654" s="20"/>
      <c r="O654" s="20"/>
      <c r="Q654" s="20"/>
    </row>
    <row r="655" spans="9:17" ht="14.25" customHeight="1">
      <c r="I655" s="122"/>
      <c r="K655" s="20"/>
      <c r="M655" s="20"/>
      <c r="O655" s="20"/>
      <c r="Q655" s="20"/>
    </row>
    <row r="656" spans="9:17" ht="14.25" customHeight="1">
      <c r="I656" s="122"/>
      <c r="K656" s="20"/>
      <c r="M656" s="20"/>
      <c r="O656" s="20"/>
      <c r="Q656" s="20"/>
    </row>
    <row r="657" spans="9:17" ht="14.25" customHeight="1">
      <c r="I657" s="122"/>
      <c r="K657" s="20"/>
      <c r="M657" s="20"/>
      <c r="O657" s="20"/>
      <c r="Q657" s="20"/>
    </row>
    <row r="658" spans="9:17" ht="14.25" customHeight="1">
      <c r="I658" s="122"/>
      <c r="K658" s="20"/>
      <c r="M658" s="20"/>
      <c r="O658" s="20"/>
      <c r="Q658" s="20"/>
    </row>
    <row r="659" spans="9:17" ht="14.25" customHeight="1">
      <c r="I659" s="122"/>
      <c r="K659" s="20"/>
      <c r="M659" s="20"/>
      <c r="O659" s="20"/>
      <c r="Q659" s="20"/>
    </row>
    <row r="660" spans="9:17" ht="14.25" customHeight="1">
      <c r="I660" s="122"/>
      <c r="K660" s="20"/>
      <c r="M660" s="20"/>
      <c r="O660" s="20"/>
      <c r="Q660" s="20"/>
    </row>
    <row r="661" spans="9:17" ht="14.25" customHeight="1">
      <c r="I661" s="122"/>
      <c r="K661" s="20"/>
      <c r="M661" s="20"/>
      <c r="O661" s="20"/>
      <c r="Q661" s="20"/>
    </row>
    <row r="662" spans="9:17" ht="14.25" customHeight="1">
      <c r="I662" s="122"/>
      <c r="K662" s="20"/>
      <c r="M662" s="20"/>
      <c r="O662" s="20"/>
      <c r="Q662" s="20"/>
    </row>
    <row r="663" spans="9:17" ht="14.25" customHeight="1">
      <c r="I663" s="122"/>
      <c r="K663" s="20"/>
      <c r="M663" s="20"/>
      <c r="O663" s="20"/>
      <c r="Q663" s="20"/>
    </row>
    <row r="664" spans="9:17" ht="14.25" customHeight="1">
      <c r="I664" s="122"/>
      <c r="K664" s="20"/>
      <c r="M664" s="20"/>
      <c r="O664" s="20"/>
      <c r="Q664" s="20"/>
    </row>
    <row r="665" spans="9:17" ht="14.25" customHeight="1">
      <c r="I665" s="122"/>
      <c r="K665" s="20"/>
      <c r="M665" s="20"/>
      <c r="O665" s="20"/>
      <c r="Q665" s="20"/>
    </row>
    <row r="666" spans="9:17" ht="14.25" customHeight="1">
      <c r="I666" s="122"/>
      <c r="K666" s="20"/>
      <c r="M666" s="20"/>
      <c r="O666" s="20"/>
      <c r="Q666" s="20"/>
    </row>
    <row r="667" spans="9:17" ht="14.25" customHeight="1">
      <c r="I667" s="122"/>
      <c r="K667" s="20"/>
      <c r="M667" s="20"/>
      <c r="O667" s="20"/>
      <c r="Q667" s="20"/>
    </row>
    <row r="668" spans="9:17" ht="14.25" customHeight="1">
      <c r="I668" s="122"/>
      <c r="K668" s="20"/>
      <c r="M668" s="20"/>
      <c r="O668" s="20"/>
      <c r="Q668" s="20"/>
    </row>
    <row r="669" spans="9:17" ht="14.25" customHeight="1">
      <c r="I669" s="122"/>
      <c r="K669" s="20"/>
      <c r="M669" s="20"/>
      <c r="O669" s="20"/>
      <c r="Q669" s="20"/>
    </row>
    <row r="670" spans="9:17" ht="14.25" customHeight="1">
      <c r="I670" s="122"/>
      <c r="K670" s="20"/>
      <c r="M670" s="20"/>
      <c r="O670" s="20"/>
      <c r="Q670" s="20"/>
    </row>
    <row r="671" spans="9:17" ht="14.25" customHeight="1">
      <c r="I671" s="122"/>
      <c r="K671" s="20"/>
      <c r="M671" s="20"/>
      <c r="O671" s="20"/>
      <c r="Q671" s="20"/>
    </row>
    <row r="672" spans="9:17" ht="14.25" customHeight="1">
      <c r="I672" s="122"/>
      <c r="K672" s="20"/>
      <c r="M672" s="20"/>
      <c r="O672" s="20"/>
      <c r="Q672" s="20"/>
    </row>
    <row r="673" spans="9:17" ht="14.25" customHeight="1">
      <c r="I673" s="122"/>
      <c r="K673" s="20"/>
      <c r="M673" s="20"/>
      <c r="O673" s="20"/>
      <c r="Q673" s="20"/>
    </row>
    <row r="674" spans="9:17" ht="14.25" customHeight="1">
      <c r="I674" s="122"/>
      <c r="K674" s="20"/>
      <c r="M674" s="20"/>
      <c r="O674" s="20"/>
      <c r="Q674" s="20"/>
    </row>
    <row r="675" spans="9:17" ht="14.25" customHeight="1">
      <c r="I675" s="122"/>
      <c r="K675" s="20"/>
      <c r="M675" s="20"/>
      <c r="O675" s="20"/>
      <c r="Q675" s="20"/>
    </row>
    <row r="676" spans="9:17" ht="14.25" customHeight="1">
      <c r="I676" s="122"/>
      <c r="K676" s="20"/>
      <c r="M676" s="20"/>
      <c r="O676" s="20"/>
      <c r="Q676" s="20"/>
    </row>
    <row r="677" spans="9:17" ht="14.25" customHeight="1">
      <c r="I677" s="122"/>
      <c r="K677" s="20"/>
      <c r="M677" s="20"/>
      <c r="O677" s="20"/>
      <c r="Q677" s="20"/>
    </row>
    <row r="678" spans="9:17" ht="14.25" customHeight="1">
      <c r="I678" s="122"/>
      <c r="K678" s="20"/>
      <c r="M678" s="20"/>
      <c r="O678" s="20"/>
      <c r="Q678" s="20"/>
    </row>
    <row r="679" spans="9:17" ht="14.25" customHeight="1">
      <c r="I679" s="122"/>
      <c r="K679" s="20"/>
      <c r="M679" s="20"/>
      <c r="O679" s="20"/>
      <c r="Q679" s="20"/>
    </row>
    <row r="680" spans="9:17" ht="14.25" customHeight="1">
      <c r="I680" s="122"/>
      <c r="K680" s="20"/>
      <c r="M680" s="20"/>
      <c r="O680" s="20"/>
      <c r="Q680" s="20"/>
    </row>
    <row r="681" spans="9:17" ht="14.25" customHeight="1">
      <c r="I681" s="122"/>
      <c r="K681" s="20"/>
      <c r="M681" s="20"/>
      <c r="O681" s="20"/>
      <c r="Q681" s="20"/>
    </row>
    <row r="682" spans="9:17" ht="14.25" customHeight="1">
      <c r="I682" s="122"/>
      <c r="K682" s="20"/>
      <c r="M682" s="20"/>
      <c r="O682" s="20"/>
      <c r="Q682" s="20"/>
    </row>
    <row r="683" spans="9:17" ht="14.25" customHeight="1">
      <c r="I683" s="122"/>
      <c r="K683" s="20"/>
      <c r="M683" s="20"/>
      <c r="O683" s="20"/>
      <c r="Q683" s="20"/>
    </row>
    <row r="684" spans="9:17" ht="14.25" customHeight="1">
      <c r="I684" s="122"/>
      <c r="K684" s="20"/>
      <c r="M684" s="20"/>
      <c r="O684" s="20"/>
      <c r="Q684" s="20"/>
    </row>
    <row r="685" spans="9:17" ht="14.25" customHeight="1">
      <c r="I685" s="122"/>
      <c r="K685" s="20"/>
      <c r="M685" s="20"/>
      <c r="O685" s="20"/>
      <c r="Q685" s="20"/>
    </row>
    <row r="686" spans="9:17" ht="14.25" customHeight="1">
      <c r="I686" s="122"/>
      <c r="K686" s="20"/>
      <c r="M686" s="20"/>
      <c r="O686" s="20"/>
      <c r="Q686" s="20"/>
    </row>
    <row r="687" spans="9:17" ht="14.25" customHeight="1">
      <c r="I687" s="122"/>
      <c r="K687" s="20"/>
      <c r="M687" s="20"/>
      <c r="O687" s="20"/>
      <c r="Q687" s="20"/>
    </row>
    <row r="688" spans="9:17" ht="14.25" customHeight="1">
      <c r="I688" s="122"/>
      <c r="K688" s="20"/>
      <c r="M688" s="20"/>
      <c r="O688" s="20"/>
      <c r="Q688" s="20"/>
    </row>
    <row r="689" spans="9:17" ht="14.25" customHeight="1">
      <c r="I689" s="122"/>
      <c r="K689" s="20"/>
      <c r="M689" s="20"/>
      <c r="O689" s="20"/>
      <c r="Q689" s="20"/>
    </row>
    <row r="690" spans="9:17" ht="14.25" customHeight="1">
      <c r="I690" s="122"/>
      <c r="K690" s="20"/>
      <c r="M690" s="20"/>
      <c r="O690" s="20"/>
      <c r="Q690" s="20"/>
    </row>
    <row r="691" spans="9:17" ht="14.25" customHeight="1">
      <c r="I691" s="122"/>
      <c r="K691" s="20"/>
      <c r="M691" s="20"/>
      <c r="O691" s="20"/>
      <c r="Q691" s="20"/>
    </row>
    <row r="692" spans="9:17" ht="14.25" customHeight="1">
      <c r="I692" s="122"/>
      <c r="K692" s="20"/>
      <c r="M692" s="20"/>
      <c r="O692" s="20"/>
      <c r="Q692" s="20"/>
    </row>
    <row r="693" spans="9:17" ht="14.25" customHeight="1">
      <c r="I693" s="122"/>
      <c r="K693" s="20"/>
      <c r="M693" s="20"/>
      <c r="O693" s="20"/>
      <c r="Q693" s="20"/>
    </row>
    <row r="694" spans="9:17" ht="14.25" customHeight="1">
      <c r="I694" s="122"/>
      <c r="K694" s="20"/>
      <c r="M694" s="20"/>
      <c r="O694" s="20"/>
      <c r="Q694" s="20"/>
    </row>
    <row r="695" spans="9:17" ht="14.25" customHeight="1">
      <c r="I695" s="122"/>
      <c r="K695" s="20"/>
      <c r="M695" s="20"/>
      <c r="O695" s="20"/>
      <c r="Q695" s="20"/>
    </row>
    <row r="696" spans="9:17" ht="14.25" customHeight="1">
      <c r="I696" s="122"/>
      <c r="K696" s="20"/>
      <c r="M696" s="20"/>
      <c r="O696" s="20"/>
      <c r="Q696" s="20"/>
    </row>
    <row r="697" spans="9:17" ht="14.25" customHeight="1">
      <c r="I697" s="122"/>
      <c r="K697" s="20"/>
      <c r="M697" s="20"/>
      <c r="O697" s="20"/>
      <c r="Q697" s="20"/>
    </row>
    <row r="698" spans="9:17" ht="14.25" customHeight="1">
      <c r="I698" s="122"/>
      <c r="K698" s="20"/>
      <c r="M698" s="20"/>
      <c r="O698" s="20"/>
      <c r="Q698" s="20"/>
    </row>
    <row r="699" spans="9:17" ht="14.25" customHeight="1">
      <c r="I699" s="122"/>
      <c r="K699" s="20"/>
      <c r="M699" s="20"/>
      <c r="O699" s="20"/>
      <c r="Q699" s="20"/>
    </row>
    <row r="700" spans="9:17" ht="14.25" customHeight="1">
      <c r="I700" s="122"/>
      <c r="K700" s="20"/>
      <c r="M700" s="20"/>
      <c r="O700" s="20"/>
      <c r="Q700" s="20"/>
    </row>
    <row r="701" spans="9:17" ht="14.25" customHeight="1">
      <c r="I701" s="122"/>
      <c r="K701" s="20"/>
      <c r="M701" s="20"/>
      <c r="O701" s="20"/>
      <c r="Q701" s="20"/>
    </row>
    <row r="702" spans="9:17" ht="14.25" customHeight="1">
      <c r="I702" s="122"/>
      <c r="K702" s="20"/>
      <c r="M702" s="20"/>
      <c r="O702" s="20"/>
      <c r="Q702" s="20"/>
    </row>
    <row r="703" spans="9:17" ht="14.25" customHeight="1">
      <c r="I703" s="122"/>
      <c r="K703" s="20"/>
      <c r="M703" s="20"/>
      <c r="O703" s="20"/>
      <c r="Q703" s="20"/>
    </row>
    <row r="704" spans="9:17" ht="14.25" customHeight="1">
      <c r="I704" s="122"/>
      <c r="K704" s="20"/>
      <c r="M704" s="20"/>
      <c r="O704" s="20"/>
      <c r="Q704" s="20"/>
    </row>
    <row r="705" spans="9:17" ht="14.25" customHeight="1">
      <c r="I705" s="122"/>
      <c r="K705" s="20"/>
      <c r="M705" s="20"/>
      <c r="O705" s="20"/>
      <c r="Q705" s="20"/>
    </row>
    <row r="706" spans="9:17" ht="14.25" customHeight="1">
      <c r="I706" s="122"/>
      <c r="K706" s="20"/>
      <c r="M706" s="20"/>
      <c r="O706" s="20"/>
      <c r="Q706" s="20"/>
    </row>
    <row r="707" spans="9:17" ht="14.25" customHeight="1">
      <c r="I707" s="122"/>
      <c r="K707" s="20"/>
      <c r="M707" s="20"/>
      <c r="O707" s="20"/>
      <c r="Q707" s="20"/>
    </row>
    <row r="708" spans="9:17" ht="14.25" customHeight="1">
      <c r="I708" s="122"/>
      <c r="K708" s="20"/>
      <c r="M708" s="20"/>
      <c r="O708" s="20"/>
      <c r="Q708" s="20"/>
    </row>
    <row r="709" spans="9:17" ht="14.25" customHeight="1">
      <c r="I709" s="122"/>
      <c r="K709" s="20"/>
      <c r="M709" s="20"/>
      <c r="O709" s="20"/>
      <c r="Q709" s="20"/>
    </row>
    <row r="710" spans="9:17" ht="14.25" customHeight="1">
      <c r="I710" s="122"/>
      <c r="K710" s="20"/>
      <c r="M710" s="20"/>
      <c r="O710" s="20"/>
      <c r="Q710" s="20"/>
    </row>
    <row r="711" spans="9:17" ht="14.25" customHeight="1">
      <c r="I711" s="122"/>
      <c r="K711" s="20"/>
      <c r="M711" s="20"/>
      <c r="O711" s="20"/>
      <c r="Q711" s="20"/>
    </row>
    <row r="712" spans="9:17" ht="14.25" customHeight="1">
      <c r="I712" s="122"/>
      <c r="K712" s="20"/>
      <c r="M712" s="20"/>
      <c r="O712" s="20"/>
      <c r="Q712" s="20"/>
    </row>
    <row r="713" spans="9:17" ht="14.25" customHeight="1">
      <c r="I713" s="122"/>
      <c r="K713" s="20"/>
      <c r="M713" s="20"/>
      <c r="O713" s="20"/>
      <c r="Q713" s="20"/>
    </row>
    <row r="714" spans="9:17" ht="14.25" customHeight="1">
      <c r="I714" s="122"/>
      <c r="K714" s="20"/>
      <c r="M714" s="20"/>
      <c r="O714" s="20"/>
      <c r="Q714" s="20"/>
    </row>
    <row r="715" spans="9:17" ht="14.25" customHeight="1">
      <c r="I715" s="122"/>
      <c r="K715" s="20"/>
      <c r="M715" s="20"/>
      <c r="O715" s="20"/>
      <c r="Q715" s="20"/>
    </row>
    <row r="716" spans="9:17" ht="14.25" customHeight="1">
      <c r="I716" s="122"/>
      <c r="K716" s="20"/>
      <c r="M716" s="20"/>
      <c r="O716" s="20"/>
      <c r="Q716" s="20"/>
    </row>
    <row r="717" spans="9:17" ht="14.25" customHeight="1">
      <c r="I717" s="122"/>
      <c r="K717" s="20"/>
      <c r="M717" s="20"/>
      <c r="O717" s="20"/>
      <c r="Q717" s="20"/>
    </row>
    <row r="718" spans="9:17" ht="14.25" customHeight="1">
      <c r="I718" s="122"/>
      <c r="K718" s="20"/>
      <c r="M718" s="20"/>
      <c r="O718" s="20"/>
      <c r="Q718" s="20"/>
    </row>
    <row r="719" spans="9:17" ht="14.25" customHeight="1">
      <c r="I719" s="122"/>
      <c r="K719" s="20"/>
      <c r="M719" s="20"/>
      <c r="O719" s="20"/>
      <c r="Q719" s="20"/>
    </row>
    <row r="720" spans="9:17" ht="14.25" customHeight="1">
      <c r="I720" s="122"/>
      <c r="K720" s="20"/>
      <c r="M720" s="20"/>
      <c r="O720" s="20"/>
      <c r="Q720" s="20"/>
    </row>
    <row r="721" spans="9:17" ht="14.25" customHeight="1">
      <c r="I721" s="122"/>
      <c r="K721" s="20"/>
      <c r="M721" s="20"/>
      <c r="O721" s="20"/>
      <c r="Q721" s="20"/>
    </row>
    <row r="722" spans="9:17" ht="14.25" customHeight="1">
      <c r="I722" s="122"/>
      <c r="K722" s="20"/>
      <c r="M722" s="20"/>
      <c r="O722" s="20"/>
      <c r="Q722" s="20"/>
    </row>
    <row r="723" spans="9:17" ht="14.25" customHeight="1">
      <c r="I723" s="122"/>
      <c r="K723" s="20"/>
      <c r="M723" s="20"/>
      <c r="O723" s="20"/>
      <c r="Q723" s="20"/>
    </row>
    <row r="724" spans="9:17" ht="14.25" customHeight="1">
      <c r="I724" s="122"/>
      <c r="K724" s="20"/>
      <c r="M724" s="20"/>
      <c r="O724" s="20"/>
      <c r="Q724" s="20"/>
    </row>
    <row r="725" spans="9:17" ht="14.25" customHeight="1">
      <c r="I725" s="122"/>
      <c r="K725" s="20"/>
      <c r="M725" s="20"/>
      <c r="O725" s="20"/>
      <c r="Q725" s="20"/>
    </row>
    <row r="726" spans="9:17" ht="14.25" customHeight="1">
      <c r="I726" s="122"/>
      <c r="K726" s="20"/>
      <c r="M726" s="20"/>
      <c r="O726" s="20"/>
      <c r="Q726" s="20"/>
    </row>
    <row r="727" spans="9:17" ht="14.25" customHeight="1">
      <c r="I727" s="122"/>
      <c r="K727" s="20"/>
      <c r="M727" s="20"/>
      <c r="O727" s="20"/>
      <c r="Q727" s="20"/>
    </row>
    <row r="728" spans="9:17" ht="14.25" customHeight="1">
      <c r="I728" s="122"/>
      <c r="K728" s="20"/>
      <c r="M728" s="20"/>
      <c r="O728" s="20"/>
      <c r="Q728" s="20"/>
    </row>
    <row r="729" spans="9:17" ht="14.25" customHeight="1">
      <c r="I729" s="122"/>
      <c r="K729" s="20"/>
      <c r="M729" s="20"/>
      <c r="O729" s="20"/>
      <c r="Q729" s="20"/>
    </row>
    <row r="730" spans="9:17" ht="14.25" customHeight="1">
      <c r="I730" s="122"/>
      <c r="K730" s="20"/>
      <c r="M730" s="20"/>
      <c r="O730" s="20"/>
      <c r="Q730" s="20"/>
    </row>
    <row r="731" spans="9:17" ht="14.25" customHeight="1">
      <c r="I731" s="122"/>
      <c r="K731" s="20"/>
      <c r="M731" s="20"/>
      <c r="O731" s="20"/>
      <c r="Q731" s="20"/>
    </row>
    <row r="732" spans="9:17" ht="14.25" customHeight="1">
      <c r="I732" s="122"/>
      <c r="K732" s="20"/>
      <c r="M732" s="20"/>
      <c r="O732" s="20"/>
      <c r="Q732" s="20"/>
    </row>
    <row r="733" spans="9:17" ht="14.25" customHeight="1">
      <c r="I733" s="122"/>
      <c r="K733" s="20"/>
      <c r="M733" s="20"/>
      <c r="O733" s="20"/>
      <c r="Q733" s="20"/>
    </row>
    <row r="734" spans="9:17" ht="14.25" customHeight="1">
      <c r="I734" s="122"/>
      <c r="K734" s="20"/>
      <c r="M734" s="20"/>
      <c r="O734" s="20"/>
      <c r="Q734" s="20"/>
    </row>
    <row r="735" spans="9:17" ht="14.25" customHeight="1">
      <c r="I735" s="122"/>
      <c r="K735" s="20"/>
      <c r="M735" s="20"/>
      <c r="O735" s="20"/>
      <c r="Q735" s="20"/>
    </row>
    <row r="736" spans="9:17" ht="14.25" customHeight="1">
      <c r="I736" s="122"/>
      <c r="K736" s="20"/>
      <c r="M736" s="20"/>
      <c r="O736" s="20"/>
      <c r="Q736" s="20"/>
    </row>
    <row r="737" spans="9:17" ht="14.25" customHeight="1">
      <c r="I737" s="122"/>
      <c r="K737" s="20"/>
      <c r="M737" s="20"/>
      <c r="O737" s="20"/>
      <c r="Q737" s="20"/>
    </row>
    <row r="738" spans="9:17" ht="14.25" customHeight="1">
      <c r="I738" s="122"/>
      <c r="K738" s="20"/>
      <c r="M738" s="20"/>
      <c r="O738" s="20"/>
      <c r="Q738" s="20"/>
    </row>
    <row r="739" spans="9:17" ht="14.25" customHeight="1">
      <c r="I739" s="122"/>
      <c r="K739" s="20"/>
      <c r="M739" s="20"/>
      <c r="O739" s="20"/>
      <c r="Q739" s="20"/>
    </row>
    <row r="740" spans="9:17" ht="14.25" customHeight="1">
      <c r="I740" s="122"/>
      <c r="K740" s="20"/>
      <c r="M740" s="20"/>
      <c r="O740" s="20"/>
      <c r="Q740" s="20"/>
    </row>
    <row r="741" spans="9:17" ht="14.25" customHeight="1">
      <c r="I741" s="122"/>
      <c r="K741" s="20"/>
      <c r="M741" s="20"/>
      <c r="O741" s="20"/>
      <c r="Q741" s="20"/>
    </row>
    <row r="742" spans="9:17" ht="14.25" customHeight="1">
      <c r="I742" s="122"/>
      <c r="K742" s="20"/>
      <c r="M742" s="20"/>
      <c r="O742" s="20"/>
      <c r="Q742" s="20"/>
    </row>
    <row r="743" spans="9:17" ht="14.25" customHeight="1">
      <c r="I743" s="122"/>
      <c r="K743" s="20"/>
      <c r="M743" s="20"/>
      <c r="O743" s="20"/>
      <c r="Q743" s="20"/>
    </row>
    <row r="744" spans="9:17" ht="14.25" customHeight="1">
      <c r="I744" s="122"/>
      <c r="K744" s="20"/>
      <c r="M744" s="20"/>
      <c r="O744" s="20"/>
      <c r="Q744" s="20"/>
    </row>
    <row r="745" spans="9:17" ht="14.25" customHeight="1">
      <c r="I745" s="122"/>
      <c r="K745" s="20"/>
      <c r="M745" s="20"/>
      <c r="O745" s="20"/>
      <c r="Q745" s="20"/>
    </row>
    <row r="746" spans="9:17" ht="14.25" customHeight="1">
      <c r="I746" s="122"/>
      <c r="K746" s="20"/>
      <c r="M746" s="20"/>
      <c r="O746" s="20"/>
      <c r="Q746" s="20"/>
    </row>
    <row r="747" spans="9:17" ht="14.25" customHeight="1">
      <c r="I747" s="122"/>
      <c r="K747" s="20"/>
      <c r="M747" s="20"/>
      <c r="O747" s="20"/>
      <c r="Q747" s="20"/>
    </row>
    <row r="748" spans="9:17" ht="14.25" customHeight="1">
      <c r="I748" s="122"/>
      <c r="K748" s="20"/>
      <c r="M748" s="20"/>
      <c r="O748" s="20"/>
      <c r="Q748" s="20"/>
    </row>
    <row r="749" spans="9:17" ht="14.25" customHeight="1">
      <c r="I749" s="122"/>
      <c r="K749" s="20"/>
      <c r="M749" s="20"/>
      <c r="O749" s="20"/>
      <c r="Q749" s="20"/>
    </row>
    <row r="750" spans="9:17" ht="14.25" customHeight="1">
      <c r="I750" s="122"/>
      <c r="K750" s="20"/>
      <c r="M750" s="20"/>
      <c r="O750" s="20"/>
      <c r="Q750" s="20"/>
    </row>
    <row r="751" spans="9:17" ht="14.25" customHeight="1">
      <c r="I751" s="122"/>
      <c r="K751" s="20"/>
      <c r="M751" s="20"/>
      <c r="O751" s="20"/>
      <c r="Q751" s="20"/>
    </row>
    <row r="752" spans="9:17" ht="14.25" customHeight="1">
      <c r="I752" s="122"/>
      <c r="K752" s="20"/>
      <c r="M752" s="20"/>
      <c r="O752" s="20"/>
      <c r="Q752" s="20"/>
    </row>
    <row r="753" spans="9:17" ht="14.25" customHeight="1">
      <c r="I753" s="122"/>
      <c r="K753" s="20"/>
      <c r="M753" s="20"/>
      <c r="O753" s="20"/>
      <c r="Q753" s="20"/>
    </row>
    <row r="754" spans="9:17" ht="14.25" customHeight="1">
      <c r="I754" s="122"/>
      <c r="K754" s="20"/>
      <c r="M754" s="20"/>
      <c r="O754" s="20"/>
      <c r="Q754" s="20"/>
    </row>
    <row r="755" spans="9:17" ht="14.25" customHeight="1">
      <c r="I755" s="122"/>
      <c r="K755" s="20"/>
      <c r="M755" s="20"/>
      <c r="O755" s="20"/>
      <c r="Q755" s="20"/>
    </row>
    <row r="756" spans="9:17" ht="14.25" customHeight="1">
      <c r="I756" s="122"/>
      <c r="K756" s="20"/>
      <c r="M756" s="20"/>
      <c r="O756" s="20"/>
      <c r="Q756" s="20"/>
    </row>
    <row r="757" spans="9:17" ht="14.25" customHeight="1">
      <c r="I757" s="122"/>
      <c r="K757" s="20"/>
      <c r="M757" s="20"/>
      <c r="O757" s="20"/>
      <c r="Q757" s="20"/>
    </row>
    <row r="758" spans="9:17" ht="14.25" customHeight="1">
      <c r="I758" s="122"/>
      <c r="K758" s="20"/>
      <c r="M758" s="20"/>
      <c r="O758" s="20"/>
      <c r="Q758" s="20"/>
    </row>
    <row r="759" spans="9:17" ht="14.25" customHeight="1">
      <c r="I759" s="122"/>
      <c r="K759" s="20"/>
      <c r="M759" s="20"/>
      <c r="O759" s="20"/>
      <c r="Q759" s="20"/>
    </row>
    <row r="760" spans="9:17" ht="14.25" customHeight="1">
      <c r="I760" s="122"/>
      <c r="K760" s="20"/>
      <c r="M760" s="20"/>
      <c r="O760" s="20"/>
      <c r="Q760" s="20"/>
    </row>
    <row r="761" spans="9:17" ht="14.25" customHeight="1">
      <c r="I761" s="122"/>
      <c r="K761" s="20"/>
      <c r="M761" s="20"/>
      <c r="O761" s="20"/>
      <c r="Q761" s="20"/>
    </row>
    <row r="762" spans="9:17" ht="14.25" customHeight="1">
      <c r="I762" s="122"/>
      <c r="K762" s="20"/>
      <c r="M762" s="20"/>
      <c r="O762" s="20"/>
      <c r="Q762" s="20"/>
    </row>
    <row r="763" spans="9:17" ht="14.25" customHeight="1">
      <c r="I763" s="122"/>
      <c r="K763" s="20"/>
      <c r="M763" s="20"/>
      <c r="O763" s="20"/>
      <c r="Q763" s="20"/>
    </row>
    <row r="764" spans="9:17" ht="14.25" customHeight="1">
      <c r="I764" s="122"/>
      <c r="K764" s="20"/>
      <c r="M764" s="20"/>
      <c r="O764" s="20"/>
      <c r="Q764" s="20"/>
    </row>
    <row r="765" spans="9:17" ht="14.25" customHeight="1">
      <c r="I765" s="122"/>
      <c r="K765" s="20"/>
      <c r="M765" s="20"/>
      <c r="O765" s="20"/>
      <c r="Q765" s="20"/>
    </row>
    <row r="766" spans="9:17" ht="14.25" customHeight="1">
      <c r="I766" s="122"/>
      <c r="K766" s="20"/>
      <c r="M766" s="20"/>
      <c r="O766" s="20"/>
      <c r="Q766" s="20"/>
    </row>
    <row r="767" spans="9:17" ht="14.25" customHeight="1">
      <c r="I767" s="122"/>
      <c r="K767" s="20"/>
      <c r="M767" s="20"/>
      <c r="O767" s="20"/>
      <c r="Q767" s="20"/>
    </row>
    <row r="768" spans="9:17" ht="14.25" customHeight="1">
      <c r="I768" s="122"/>
      <c r="K768" s="20"/>
      <c r="M768" s="20"/>
      <c r="O768" s="20"/>
      <c r="Q768" s="20"/>
    </row>
    <row r="769" spans="9:17" ht="14.25" customHeight="1">
      <c r="I769" s="122"/>
      <c r="K769" s="20"/>
      <c r="M769" s="20"/>
      <c r="O769" s="20"/>
      <c r="Q769" s="20"/>
    </row>
    <row r="770" spans="9:17" ht="14.25" customHeight="1">
      <c r="I770" s="122"/>
      <c r="K770" s="20"/>
      <c r="M770" s="20"/>
      <c r="O770" s="20"/>
      <c r="Q770" s="20"/>
    </row>
    <row r="771" spans="9:17" ht="14.25" customHeight="1">
      <c r="I771" s="122"/>
      <c r="K771" s="20"/>
      <c r="M771" s="20"/>
      <c r="O771" s="20"/>
      <c r="Q771" s="20"/>
    </row>
    <row r="772" spans="9:17" ht="14.25" customHeight="1">
      <c r="I772" s="122"/>
      <c r="K772" s="20"/>
      <c r="M772" s="20"/>
      <c r="O772" s="20"/>
      <c r="Q772" s="20"/>
    </row>
    <row r="773" spans="9:17" ht="14.25" customHeight="1">
      <c r="I773" s="122"/>
      <c r="K773" s="20"/>
      <c r="M773" s="20"/>
      <c r="O773" s="20"/>
      <c r="Q773" s="20"/>
    </row>
    <row r="774" spans="9:17" ht="14.25" customHeight="1">
      <c r="I774" s="122"/>
      <c r="K774" s="20"/>
      <c r="M774" s="20"/>
      <c r="O774" s="20"/>
      <c r="Q774" s="20"/>
    </row>
    <row r="775" spans="9:17" ht="14.25" customHeight="1">
      <c r="I775" s="122"/>
      <c r="K775" s="20"/>
      <c r="M775" s="20"/>
      <c r="O775" s="20"/>
      <c r="Q775" s="20"/>
    </row>
    <row r="776" spans="9:17" ht="14.25" customHeight="1">
      <c r="I776" s="122"/>
      <c r="K776" s="20"/>
      <c r="M776" s="20"/>
      <c r="O776" s="20"/>
      <c r="Q776" s="20"/>
    </row>
    <row r="777" spans="9:17" ht="14.25" customHeight="1">
      <c r="I777" s="122"/>
      <c r="K777" s="20"/>
      <c r="M777" s="20"/>
      <c r="O777" s="20"/>
      <c r="Q777" s="20"/>
    </row>
    <row r="778" spans="9:17" ht="14.25" customHeight="1">
      <c r="I778" s="122"/>
      <c r="K778" s="20"/>
      <c r="M778" s="20"/>
      <c r="O778" s="20"/>
      <c r="Q778" s="20"/>
    </row>
    <row r="779" spans="9:17" ht="14.25" customHeight="1">
      <c r="I779" s="122"/>
      <c r="K779" s="20"/>
      <c r="M779" s="20"/>
      <c r="O779" s="20"/>
      <c r="Q779" s="20"/>
    </row>
    <row r="780" spans="9:17" ht="14.25" customHeight="1">
      <c r="I780" s="122"/>
      <c r="K780" s="20"/>
      <c r="M780" s="20"/>
      <c r="O780" s="20"/>
      <c r="Q780" s="20"/>
    </row>
    <row r="781" spans="9:17" ht="14.25" customHeight="1">
      <c r="I781" s="122"/>
      <c r="K781" s="20"/>
      <c r="M781" s="20"/>
      <c r="O781" s="20"/>
      <c r="Q781" s="20"/>
    </row>
    <row r="782" spans="9:17" ht="14.25" customHeight="1">
      <c r="I782" s="122"/>
      <c r="K782" s="20"/>
      <c r="M782" s="20"/>
      <c r="O782" s="20"/>
      <c r="Q782" s="20"/>
    </row>
    <row r="783" spans="9:17" ht="14.25" customHeight="1">
      <c r="I783" s="122"/>
      <c r="K783" s="20"/>
      <c r="M783" s="20"/>
      <c r="O783" s="20"/>
      <c r="Q783" s="20"/>
    </row>
    <row r="784" spans="9:17" ht="14.25" customHeight="1">
      <c r="I784" s="122"/>
      <c r="K784" s="20"/>
      <c r="M784" s="20"/>
      <c r="O784" s="20"/>
      <c r="Q784" s="20"/>
    </row>
    <row r="785" spans="9:17" ht="14.25" customHeight="1">
      <c r="I785" s="122"/>
      <c r="K785" s="20"/>
      <c r="M785" s="20"/>
      <c r="O785" s="20"/>
      <c r="Q785" s="20"/>
    </row>
    <row r="786" spans="9:17" ht="14.25" customHeight="1">
      <c r="I786" s="122"/>
      <c r="K786" s="20"/>
      <c r="M786" s="20"/>
      <c r="O786" s="20"/>
      <c r="Q786" s="20"/>
    </row>
    <row r="787" spans="9:17" ht="14.25" customHeight="1">
      <c r="I787" s="122"/>
      <c r="K787" s="20"/>
      <c r="M787" s="20"/>
      <c r="O787" s="20"/>
      <c r="Q787" s="20"/>
    </row>
    <row r="788" spans="9:17" ht="14.25" customHeight="1">
      <c r="I788" s="122"/>
      <c r="K788" s="20"/>
      <c r="M788" s="20"/>
      <c r="O788" s="20"/>
      <c r="Q788" s="20"/>
    </row>
    <row r="789" spans="9:17" ht="14.25" customHeight="1">
      <c r="I789" s="122"/>
      <c r="K789" s="20"/>
      <c r="M789" s="20"/>
      <c r="O789" s="20"/>
      <c r="Q789" s="20"/>
    </row>
    <row r="790" spans="9:17" ht="14.25" customHeight="1">
      <c r="I790" s="122"/>
      <c r="K790" s="20"/>
      <c r="M790" s="20"/>
      <c r="O790" s="20"/>
      <c r="Q790" s="20"/>
    </row>
    <row r="791" spans="9:17" ht="14.25" customHeight="1">
      <c r="I791" s="122"/>
      <c r="K791" s="20"/>
      <c r="M791" s="20"/>
      <c r="O791" s="20"/>
      <c r="Q791" s="20"/>
    </row>
    <row r="792" spans="9:17" ht="14.25" customHeight="1">
      <c r="I792" s="122"/>
      <c r="K792" s="20"/>
      <c r="M792" s="20"/>
      <c r="O792" s="20"/>
      <c r="Q792" s="20"/>
    </row>
    <row r="793" spans="9:17" ht="14.25" customHeight="1">
      <c r="I793" s="122"/>
      <c r="K793" s="20"/>
      <c r="M793" s="20"/>
      <c r="O793" s="20"/>
      <c r="Q793" s="20"/>
    </row>
    <row r="794" spans="9:17" ht="14.25" customHeight="1">
      <c r="I794" s="122"/>
      <c r="K794" s="20"/>
      <c r="M794" s="20"/>
      <c r="O794" s="20"/>
      <c r="Q794" s="20"/>
    </row>
    <row r="795" spans="9:17" ht="14.25" customHeight="1">
      <c r="I795" s="122"/>
      <c r="K795" s="20"/>
      <c r="M795" s="20"/>
      <c r="O795" s="20"/>
      <c r="Q795" s="20"/>
    </row>
    <row r="796" spans="9:17" ht="14.25" customHeight="1">
      <c r="I796" s="122"/>
      <c r="K796" s="20"/>
      <c r="M796" s="20"/>
      <c r="O796" s="20"/>
      <c r="Q796" s="20"/>
    </row>
    <row r="797" spans="9:17" ht="14.25" customHeight="1">
      <c r="I797" s="122"/>
      <c r="K797" s="20"/>
      <c r="M797" s="20"/>
      <c r="O797" s="20"/>
      <c r="Q797" s="20"/>
    </row>
    <row r="798" spans="9:17" ht="14.25" customHeight="1">
      <c r="I798" s="122"/>
      <c r="K798" s="20"/>
      <c r="M798" s="20"/>
      <c r="O798" s="20"/>
      <c r="Q798" s="20"/>
    </row>
    <row r="799" spans="9:17" ht="14.25" customHeight="1">
      <c r="I799" s="122"/>
      <c r="K799" s="20"/>
      <c r="M799" s="20"/>
      <c r="O799" s="20"/>
      <c r="Q799" s="20"/>
    </row>
    <row r="800" spans="9:17" ht="14.25" customHeight="1">
      <c r="I800" s="122"/>
      <c r="K800" s="20"/>
      <c r="M800" s="20"/>
      <c r="O800" s="20"/>
      <c r="Q800" s="20"/>
    </row>
    <row r="801" spans="9:17" ht="14.25" customHeight="1">
      <c r="I801" s="122"/>
      <c r="K801" s="20"/>
      <c r="M801" s="20"/>
      <c r="O801" s="20"/>
      <c r="Q801" s="20"/>
    </row>
    <row r="802" spans="9:17" ht="14.25" customHeight="1">
      <c r="I802" s="122"/>
      <c r="K802" s="20"/>
      <c r="M802" s="20"/>
      <c r="O802" s="20"/>
      <c r="Q802" s="20"/>
    </row>
    <row r="803" spans="9:17" ht="14.25" customHeight="1">
      <c r="I803" s="122"/>
      <c r="K803" s="20"/>
      <c r="M803" s="20"/>
      <c r="O803" s="20"/>
      <c r="Q803" s="20"/>
    </row>
    <row r="804" spans="9:17" ht="14.25" customHeight="1">
      <c r="I804" s="122"/>
      <c r="K804" s="20"/>
      <c r="M804" s="20"/>
      <c r="O804" s="20"/>
      <c r="Q804" s="20"/>
    </row>
    <row r="805" spans="9:17" ht="14.25" customHeight="1">
      <c r="I805" s="122"/>
      <c r="K805" s="20"/>
      <c r="M805" s="20"/>
      <c r="O805" s="20"/>
      <c r="Q805" s="20"/>
    </row>
    <row r="806" spans="9:17" ht="14.25" customHeight="1">
      <c r="I806" s="122"/>
      <c r="K806" s="20"/>
      <c r="M806" s="20"/>
      <c r="O806" s="20"/>
      <c r="Q806" s="20"/>
    </row>
    <row r="807" spans="9:17" ht="14.25" customHeight="1">
      <c r="I807" s="122"/>
      <c r="K807" s="20"/>
      <c r="M807" s="20"/>
      <c r="O807" s="20"/>
      <c r="Q807" s="20"/>
    </row>
    <row r="808" spans="9:17" ht="14.25" customHeight="1">
      <c r="I808" s="122"/>
      <c r="K808" s="20"/>
      <c r="M808" s="20"/>
      <c r="O808" s="20"/>
      <c r="Q808" s="20"/>
    </row>
    <row r="809" spans="9:17" ht="14.25" customHeight="1">
      <c r="I809" s="122"/>
      <c r="K809" s="20"/>
      <c r="M809" s="20"/>
      <c r="O809" s="20"/>
      <c r="Q809" s="20"/>
    </row>
    <row r="810" spans="9:17" ht="14.25" customHeight="1">
      <c r="I810" s="122"/>
      <c r="K810" s="20"/>
      <c r="M810" s="20"/>
      <c r="O810" s="20"/>
      <c r="Q810" s="20"/>
    </row>
    <row r="811" spans="9:17" ht="14.25" customHeight="1">
      <c r="I811" s="122"/>
      <c r="K811" s="20"/>
      <c r="M811" s="20"/>
      <c r="O811" s="20"/>
      <c r="Q811" s="20"/>
    </row>
    <row r="812" spans="9:17" ht="14.25" customHeight="1">
      <c r="I812" s="122"/>
      <c r="K812" s="20"/>
      <c r="M812" s="20"/>
      <c r="O812" s="20"/>
      <c r="Q812" s="20"/>
    </row>
    <row r="813" spans="9:17" ht="14.25" customHeight="1">
      <c r="I813" s="122"/>
      <c r="K813" s="20"/>
      <c r="M813" s="20"/>
      <c r="O813" s="20"/>
      <c r="Q813" s="20"/>
    </row>
    <row r="814" spans="9:17" ht="14.25" customHeight="1">
      <c r="I814" s="122"/>
      <c r="K814" s="20"/>
      <c r="M814" s="20"/>
      <c r="O814" s="20"/>
      <c r="Q814" s="20"/>
    </row>
    <row r="815" spans="9:17" ht="14.25" customHeight="1">
      <c r="I815" s="122"/>
      <c r="K815" s="20"/>
      <c r="M815" s="20"/>
      <c r="O815" s="20"/>
      <c r="Q815" s="20"/>
    </row>
    <row r="816" spans="9:17" ht="14.25" customHeight="1">
      <c r="I816" s="122"/>
      <c r="K816" s="20"/>
      <c r="M816" s="20"/>
      <c r="O816" s="20"/>
      <c r="Q816" s="20"/>
    </row>
    <row r="817" spans="9:17" ht="14.25" customHeight="1">
      <c r="I817" s="122"/>
      <c r="K817" s="20"/>
      <c r="M817" s="20"/>
      <c r="O817" s="20"/>
      <c r="Q817" s="20"/>
    </row>
    <row r="818" spans="9:17" ht="14.25" customHeight="1">
      <c r="I818" s="122"/>
      <c r="K818" s="20"/>
      <c r="M818" s="20"/>
      <c r="O818" s="20"/>
      <c r="Q818" s="20"/>
    </row>
    <row r="819" spans="9:17" ht="14.25" customHeight="1">
      <c r="I819" s="122"/>
      <c r="K819" s="20"/>
      <c r="M819" s="20"/>
      <c r="O819" s="20"/>
      <c r="Q819" s="20"/>
    </row>
    <row r="820" spans="9:17" ht="14.25" customHeight="1">
      <c r="I820" s="122"/>
      <c r="K820" s="20"/>
      <c r="M820" s="20"/>
      <c r="O820" s="20"/>
      <c r="Q820" s="20"/>
    </row>
    <row r="821" spans="9:17" ht="14.25" customHeight="1">
      <c r="I821" s="122"/>
      <c r="K821" s="20"/>
      <c r="M821" s="20"/>
      <c r="O821" s="20"/>
      <c r="Q821" s="20"/>
    </row>
    <row r="822" spans="9:17" ht="14.25" customHeight="1">
      <c r="I822" s="122"/>
      <c r="K822" s="20"/>
      <c r="M822" s="20"/>
      <c r="O822" s="20"/>
      <c r="Q822" s="20"/>
    </row>
    <row r="823" spans="9:17" ht="14.25" customHeight="1">
      <c r="I823" s="122"/>
      <c r="K823" s="20"/>
      <c r="M823" s="20"/>
      <c r="O823" s="20"/>
      <c r="Q823" s="20"/>
    </row>
    <row r="824" spans="9:17" ht="14.25" customHeight="1">
      <c r="I824" s="122"/>
      <c r="K824" s="20"/>
      <c r="M824" s="20"/>
      <c r="O824" s="20"/>
      <c r="Q824" s="20"/>
    </row>
    <row r="825" spans="9:17" ht="14.25" customHeight="1">
      <c r="I825" s="122"/>
      <c r="K825" s="20"/>
      <c r="M825" s="20"/>
      <c r="O825" s="20"/>
      <c r="Q825" s="20"/>
    </row>
    <row r="826" spans="9:17" ht="14.25" customHeight="1">
      <c r="I826" s="122"/>
      <c r="K826" s="20"/>
      <c r="M826" s="20"/>
      <c r="O826" s="20"/>
      <c r="Q826" s="20"/>
    </row>
    <row r="827" spans="9:17" ht="14.25" customHeight="1">
      <c r="I827" s="122"/>
      <c r="K827" s="20"/>
      <c r="M827" s="20"/>
      <c r="O827" s="20"/>
      <c r="Q827" s="20"/>
    </row>
    <row r="828" spans="9:17" ht="14.25" customHeight="1">
      <c r="I828" s="122"/>
      <c r="K828" s="20"/>
      <c r="M828" s="20"/>
      <c r="O828" s="20"/>
      <c r="Q828" s="20"/>
    </row>
    <row r="829" spans="9:17" ht="14.25" customHeight="1">
      <c r="I829" s="122"/>
      <c r="K829" s="20"/>
      <c r="M829" s="20"/>
      <c r="O829" s="20"/>
      <c r="Q829" s="20"/>
    </row>
    <row r="830" spans="9:17" ht="14.25" customHeight="1">
      <c r="I830" s="122"/>
      <c r="K830" s="20"/>
      <c r="M830" s="20"/>
      <c r="O830" s="20"/>
      <c r="Q830" s="20"/>
    </row>
    <row r="831" spans="9:17" ht="14.25" customHeight="1">
      <c r="I831" s="122"/>
      <c r="K831" s="20"/>
      <c r="M831" s="20"/>
      <c r="O831" s="20"/>
      <c r="Q831" s="20"/>
    </row>
    <row r="832" spans="9:17" ht="14.25" customHeight="1">
      <c r="I832" s="122"/>
      <c r="K832" s="20"/>
      <c r="M832" s="20"/>
      <c r="O832" s="20"/>
      <c r="Q832" s="20"/>
    </row>
    <row r="833" spans="9:17" ht="14.25" customHeight="1">
      <c r="I833" s="122"/>
      <c r="K833" s="20"/>
      <c r="M833" s="20"/>
      <c r="O833" s="20"/>
      <c r="Q833" s="20"/>
    </row>
    <row r="834" spans="9:17" ht="14.25" customHeight="1">
      <c r="I834" s="122"/>
      <c r="K834" s="20"/>
      <c r="M834" s="20"/>
      <c r="O834" s="20"/>
      <c r="Q834" s="20"/>
    </row>
    <row r="835" spans="9:17" ht="14.25" customHeight="1">
      <c r="I835" s="122"/>
      <c r="K835" s="20"/>
      <c r="M835" s="20"/>
      <c r="O835" s="20"/>
      <c r="Q835" s="20"/>
    </row>
    <row r="836" spans="9:17" ht="14.25" customHeight="1">
      <c r="I836" s="122"/>
      <c r="K836" s="20"/>
      <c r="M836" s="20"/>
      <c r="O836" s="20"/>
      <c r="Q836" s="20"/>
    </row>
    <row r="837" spans="9:17" ht="14.25" customHeight="1">
      <c r="I837" s="122"/>
      <c r="K837" s="20"/>
      <c r="M837" s="20"/>
      <c r="O837" s="20"/>
      <c r="Q837" s="20"/>
    </row>
    <row r="838" spans="9:17" ht="14.25" customHeight="1">
      <c r="I838" s="122"/>
      <c r="K838" s="20"/>
      <c r="M838" s="20"/>
      <c r="O838" s="20"/>
      <c r="Q838" s="20"/>
    </row>
    <row r="839" spans="9:17" ht="14.25" customHeight="1">
      <c r="I839" s="122"/>
      <c r="K839" s="20"/>
      <c r="M839" s="20"/>
      <c r="O839" s="20"/>
      <c r="Q839" s="20"/>
    </row>
    <row r="840" spans="9:17" ht="14.25" customHeight="1">
      <c r="I840" s="122"/>
      <c r="K840" s="20"/>
      <c r="M840" s="20"/>
      <c r="O840" s="20"/>
      <c r="Q840" s="20"/>
    </row>
    <row r="841" spans="9:17" ht="14.25" customHeight="1">
      <c r="I841" s="122"/>
      <c r="K841" s="20"/>
      <c r="M841" s="20"/>
      <c r="O841" s="20"/>
      <c r="Q841" s="20"/>
    </row>
    <row r="842" spans="9:17" ht="14.25" customHeight="1">
      <c r="I842" s="122"/>
      <c r="K842" s="20"/>
      <c r="M842" s="20"/>
      <c r="O842" s="20"/>
      <c r="Q842" s="20"/>
    </row>
    <row r="843" spans="9:17" ht="14.25" customHeight="1">
      <c r="I843" s="122"/>
      <c r="K843" s="20"/>
      <c r="M843" s="20"/>
      <c r="O843" s="20"/>
      <c r="Q843" s="20"/>
    </row>
    <row r="844" spans="9:17" ht="14.25" customHeight="1">
      <c r="I844" s="122"/>
      <c r="K844" s="20"/>
      <c r="M844" s="20"/>
      <c r="O844" s="20"/>
      <c r="Q844" s="20"/>
    </row>
    <row r="845" spans="9:17" ht="14.25" customHeight="1">
      <c r="I845" s="122"/>
      <c r="K845" s="20"/>
      <c r="M845" s="20"/>
      <c r="O845" s="20"/>
      <c r="Q845" s="20"/>
    </row>
    <row r="846" spans="9:17" ht="14.25" customHeight="1">
      <c r="I846" s="122"/>
      <c r="K846" s="20"/>
      <c r="M846" s="20"/>
      <c r="O846" s="20"/>
      <c r="Q846" s="20"/>
    </row>
    <row r="847" spans="9:17" ht="14.25" customHeight="1">
      <c r="I847" s="122"/>
      <c r="K847" s="20"/>
      <c r="M847" s="20"/>
      <c r="O847" s="20"/>
      <c r="Q847" s="20"/>
    </row>
    <row r="848" spans="9:17" ht="14.25" customHeight="1">
      <c r="I848" s="122"/>
      <c r="K848" s="20"/>
      <c r="M848" s="20"/>
      <c r="O848" s="20"/>
      <c r="Q848" s="20"/>
    </row>
    <row r="849" spans="9:17" ht="14.25" customHeight="1">
      <c r="I849" s="122"/>
      <c r="K849" s="20"/>
      <c r="M849" s="20"/>
      <c r="O849" s="20"/>
      <c r="Q849" s="20"/>
    </row>
    <row r="850" spans="9:17" ht="14.25" customHeight="1">
      <c r="I850" s="122"/>
      <c r="K850" s="20"/>
      <c r="M850" s="20"/>
      <c r="O850" s="20"/>
      <c r="Q850" s="20"/>
    </row>
    <row r="851" spans="9:17" ht="14.25" customHeight="1">
      <c r="I851" s="122"/>
      <c r="K851" s="20"/>
      <c r="M851" s="20"/>
      <c r="O851" s="20"/>
      <c r="Q851" s="20"/>
    </row>
    <row r="852" spans="9:17" ht="14.25" customHeight="1">
      <c r="I852" s="122"/>
      <c r="K852" s="20"/>
      <c r="M852" s="20"/>
      <c r="O852" s="20"/>
      <c r="Q852" s="20"/>
    </row>
    <row r="853" spans="9:17" ht="14.25" customHeight="1">
      <c r="I853" s="122"/>
      <c r="K853" s="20"/>
      <c r="M853" s="20"/>
      <c r="O853" s="20"/>
      <c r="Q853" s="20"/>
    </row>
    <row r="854" spans="9:17" ht="14.25" customHeight="1">
      <c r="I854" s="122"/>
      <c r="K854" s="20"/>
      <c r="M854" s="20"/>
      <c r="O854" s="20"/>
      <c r="Q854" s="20"/>
    </row>
    <row r="855" spans="9:17" ht="14.25" customHeight="1">
      <c r="I855" s="122"/>
      <c r="K855" s="20"/>
      <c r="M855" s="20"/>
      <c r="O855" s="20"/>
      <c r="Q855" s="20"/>
    </row>
    <row r="856" spans="9:17" ht="14.25" customHeight="1">
      <c r="I856" s="122"/>
      <c r="K856" s="20"/>
      <c r="M856" s="20"/>
      <c r="O856" s="20"/>
      <c r="Q856" s="20"/>
    </row>
    <row r="857" spans="9:17" ht="14.25" customHeight="1">
      <c r="I857" s="122"/>
      <c r="K857" s="20"/>
      <c r="M857" s="20"/>
      <c r="O857" s="20"/>
      <c r="Q857" s="20"/>
    </row>
    <row r="858" spans="9:17" ht="14.25" customHeight="1">
      <c r="I858" s="122"/>
      <c r="K858" s="20"/>
      <c r="M858" s="20"/>
      <c r="O858" s="20"/>
      <c r="Q858" s="20"/>
    </row>
    <row r="859" spans="9:17" ht="14.25" customHeight="1">
      <c r="I859" s="122"/>
      <c r="K859" s="20"/>
      <c r="M859" s="20"/>
      <c r="O859" s="20"/>
      <c r="Q859" s="20"/>
    </row>
    <row r="860" spans="9:17" ht="14.25" customHeight="1">
      <c r="I860" s="122"/>
      <c r="K860" s="20"/>
      <c r="M860" s="20"/>
      <c r="O860" s="20"/>
      <c r="Q860" s="20"/>
    </row>
    <row r="861" spans="9:17" ht="14.25" customHeight="1">
      <c r="I861" s="122"/>
      <c r="K861" s="20"/>
      <c r="M861" s="20"/>
      <c r="O861" s="20"/>
      <c r="Q861" s="20"/>
    </row>
    <row r="862" spans="9:17" ht="14.25" customHeight="1">
      <c r="I862" s="122"/>
      <c r="K862" s="20"/>
      <c r="M862" s="20"/>
      <c r="O862" s="20"/>
      <c r="Q862" s="20"/>
    </row>
    <row r="863" spans="9:17" ht="14.25" customHeight="1">
      <c r="I863" s="122"/>
      <c r="K863" s="20"/>
      <c r="M863" s="20"/>
      <c r="O863" s="20"/>
      <c r="Q863" s="20"/>
    </row>
    <row r="864" spans="9:17" ht="14.25" customHeight="1">
      <c r="I864" s="122"/>
      <c r="K864" s="20"/>
      <c r="M864" s="20"/>
      <c r="O864" s="20"/>
      <c r="Q864" s="20"/>
    </row>
    <row r="865" spans="9:17" ht="14.25" customHeight="1">
      <c r="I865" s="122"/>
      <c r="K865" s="20"/>
      <c r="M865" s="20"/>
      <c r="O865" s="20"/>
      <c r="Q865" s="20"/>
    </row>
    <row r="866" spans="9:17" ht="14.25" customHeight="1">
      <c r="I866" s="122"/>
      <c r="K866" s="20"/>
      <c r="M866" s="20"/>
      <c r="O866" s="20"/>
      <c r="Q866" s="20"/>
    </row>
    <row r="867" spans="9:17" ht="14.25" customHeight="1">
      <c r="I867" s="122"/>
      <c r="K867" s="20"/>
      <c r="M867" s="20"/>
      <c r="O867" s="20"/>
      <c r="Q867" s="20"/>
    </row>
    <row r="868" spans="9:17" ht="14.25" customHeight="1">
      <c r="I868" s="122"/>
      <c r="K868" s="20"/>
      <c r="M868" s="20"/>
      <c r="O868" s="20"/>
      <c r="Q868" s="20"/>
    </row>
    <row r="869" spans="9:17" ht="14.25" customHeight="1">
      <c r="I869" s="122"/>
      <c r="K869" s="20"/>
      <c r="M869" s="20"/>
      <c r="O869" s="20"/>
      <c r="Q869" s="20"/>
    </row>
    <row r="870" spans="9:17" ht="14.25" customHeight="1">
      <c r="I870" s="122"/>
      <c r="K870" s="20"/>
      <c r="M870" s="20"/>
      <c r="O870" s="20"/>
      <c r="Q870" s="20"/>
    </row>
    <row r="871" spans="9:17" ht="14.25" customHeight="1">
      <c r="I871" s="122"/>
      <c r="K871" s="20"/>
      <c r="M871" s="20"/>
      <c r="O871" s="20"/>
      <c r="Q871" s="20"/>
    </row>
    <row r="872" spans="9:17" ht="14.25" customHeight="1">
      <c r="I872" s="122"/>
      <c r="K872" s="20"/>
      <c r="M872" s="20"/>
      <c r="O872" s="20"/>
      <c r="Q872" s="20"/>
    </row>
    <row r="873" spans="9:17" ht="14.25" customHeight="1">
      <c r="I873" s="122"/>
      <c r="K873" s="20"/>
      <c r="M873" s="20"/>
      <c r="O873" s="20"/>
      <c r="Q873" s="20"/>
    </row>
    <row r="874" spans="9:17" ht="14.25" customHeight="1">
      <c r="I874" s="122"/>
      <c r="K874" s="20"/>
      <c r="M874" s="20"/>
      <c r="O874" s="20"/>
      <c r="Q874" s="20"/>
    </row>
    <row r="875" spans="9:17" ht="14.25" customHeight="1">
      <c r="I875" s="122"/>
      <c r="K875" s="20"/>
      <c r="M875" s="20"/>
      <c r="O875" s="20"/>
      <c r="Q875" s="20"/>
    </row>
    <row r="876" spans="9:17" ht="14.25" customHeight="1">
      <c r="I876" s="122"/>
      <c r="K876" s="20"/>
      <c r="M876" s="20"/>
      <c r="O876" s="20"/>
      <c r="Q876" s="20"/>
    </row>
    <row r="877" spans="9:17" ht="14.25" customHeight="1">
      <c r="I877" s="122"/>
      <c r="K877" s="20"/>
      <c r="M877" s="20"/>
      <c r="O877" s="20"/>
      <c r="Q877" s="20"/>
    </row>
    <row r="878" spans="9:17" ht="14.25" customHeight="1">
      <c r="I878" s="122"/>
      <c r="K878" s="20"/>
      <c r="M878" s="20"/>
      <c r="O878" s="20"/>
      <c r="Q878" s="20"/>
    </row>
    <row r="879" spans="9:17" ht="14.25" customHeight="1">
      <c r="I879" s="122"/>
      <c r="K879" s="20"/>
      <c r="M879" s="20"/>
      <c r="O879" s="20"/>
      <c r="Q879" s="20"/>
    </row>
    <row r="880" spans="9:17" ht="14.25" customHeight="1">
      <c r="I880" s="122"/>
      <c r="K880" s="20"/>
      <c r="M880" s="20"/>
      <c r="O880" s="20"/>
      <c r="Q880" s="20"/>
    </row>
    <row r="881" spans="9:17" ht="14.25" customHeight="1">
      <c r="I881" s="122"/>
      <c r="K881" s="20"/>
      <c r="M881" s="20"/>
      <c r="O881" s="20"/>
      <c r="Q881" s="20"/>
    </row>
    <row r="882" spans="9:17" ht="14.25" customHeight="1">
      <c r="I882" s="122"/>
      <c r="K882" s="20"/>
      <c r="M882" s="20"/>
      <c r="O882" s="20"/>
      <c r="Q882" s="20"/>
    </row>
    <row r="883" spans="9:17" ht="14.25" customHeight="1">
      <c r="I883" s="122"/>
      <c r="K883" s="20"/>
      <c r="M883" s="20"/>
      <c r="O883" s="20"/>
      <c r="Q883" s="20"/>
    </row>
    <row r="884" spans="9:17" ht="14.25" customHeight="1">
      <c r="I884" s="122"/>
      <c r="K884" s="20"/>
      <c r="M884" s="20"/>
      <c r="O884" s="20"/>
      <c r="Q884" s="20"/>
    </row>
    <row r="885" spans="9:17" ht="14.25" customHeight="1">
      <c r="I885" s="122"/>
      <c r="K885" s="20"/>
      <c r="M885" s="20"/>
      <c r="O885" s="20"/>
      <c r="Q885" s="20"/>
    </row>
    <row r="886" spans="9:17" ht="14.25" customHeight="1">
      <c r="I886" s="122"/>
      <c r="K886" s="20"/>
      <c r="M886" s="20"/>
      <c r="O886" s="20"/>
      <c r="Q886" s="20"/>
    </row>
    <row r="887" spans="9:17" ht="14.25" customHeight="1">
      <c r="I887" s="122"/>
      <c r="K887" s="20"/>
      <c r="M887" s="20"/>
      <c r="O887" s="20"/>
      <c r="Q887" s="20"/>
    </row>
    <row r="888" spans="9:17" ht="14.25" customHeight="1">
      <c r="I888" s="122"/>
      <c r="K888" s="20"/>
      <c r="M888" s="20"/>
      <c r="O888" s="20"/>
      <c r="Q888" s="20"/>
    </row>
    <row r="889" spans="9:17" ht="14.25" customHeight="1">
      <c r="I889" s="122"/>
      <c r="K889" s="20"/>
      <c r="M889" s="20"/>
      <c r="O889" s="20"/>
      <c r="Q889" s="20"/>
    </row>
    <row r="890" spans="9:17" ht="14.25" customHeight="1">
      <c r="I890" s="122"/>
      <c r="K890" s="20"/>
      <c r="M890" s="20"/>
      <c r="O890" s="20"/>
      <c r="Q890" s="20"/>
    </row>
    <row r="891" spans="9:17" ht="14.25" customHeight="1">
      <c r="I891" s="122"/>
      <c r="K891" s="20"/>
      <c r="M891" s="20"/>
      <c r="O891" s="20"/>
      <c r="Q891" s="20"/>
    </row>
    <row r="892" spans="9:17" ht="14.25" customHeight="1">
      <c r="I892" s="122"/>
      <c r="K892" s="20"/>
      <c r="M892" s="20"/>
      <c r="O892" s="20"/>
      <c r="Q892" s="20"/>
    </row>
    <row r="893" spans="9:17" ht="14.25" customHeight="1">
      <c r="I893" s="122"/>
      <c r="K893" s="20"/>
      <c r="M893" s="20"/>
      <c r="O893" s="20"/>
      <c r="Q893" s="20"/>
    </row>
    <row r="894" spans="9:17" ht="14.25" customHeight="1">
      <c r="I894" s="122"/>
      <c r="K894" s="20"/>
      <c r="M894" s="20"/>
      <c r="O894" s="20"/>
      <c r="Q894" s="20"/>
    </row>
    <row r="895" spans="9:17" ht="14.25" customHeight="1">
      <c r="I895" s="122"/>
      <c r="K895" s="20"/>
      <c r="M895" s="20"/>
      <c r="O895" s="20"/>
      <c r="Q895" s="20"/>
    </row>
    <row r="896" spans="9:17" ht="14.25" customHeight="1">
      <c r="I896" s="122"/>
      <c r="K896" s="20"/>
      <c r="M896" s="20"/>
      <c r="O896" s="20"/>
      <c r="Q896" s="20"/>
    </row>
    <row r="897" spans="9:17" ht="14.25" customHeight="1">
      <c r="I897" s="122"/>
      <c r="K897" s="20"/>
      <c r="M897" s="20"/>
      <c r="O897" s="20"/>
      <c r="Q897" s="20"/>
    </row>
    <row r="898" spans="9:17" ht="14.25" customHeight="1">
      <c r="I898" s="122"/>
      <c r="K898" s="20"/>
      <c r="M898" s="20"/>
      <c r="O898" s="20"/>
      <c r="Q898" s="20"/>
    </row>
    <row r="899" spans="9:17" ht="14.25" customHeight="1">
      <c r="I899" s="122"/>
      <c r="K899" s="20"/>
      <c r="M899" s="20"/>
      <c r="O899" s="20"/>
      <c r="Q899" s="20"/>
    </row>
    <row r="900" spans="9:17" ht="14.25" customHeight="1">
      <c r="I900" s="122"/>
      <c r="K900" s="20"/>
      <c r="M900" s="20"/>
      <c r="O900" s="20"/>
      <c r="Q900" s="20"/>
    </row>
    <row r="901" spans="9:17" ht="14.25" customHeight="1">
      <c r="I901" s="122"/>
      <c r="K901" s="20"/>
      <c r="M901" s="20"/>
      <c r="O901" s="20"/>
      <c r="Q901" s="20"/>
    </row>
    <row r="902" spans="9:17" ht="14.25" customHeight="1">
      <c r="I902" s="122"/>
      <c r="K902" s="20"/>
      <c r="M902" s="20"/>
      <c r="O902" s="20"/>
      <c r="Q902" s="20"/>
    </row>
    <row r="903" spans="9:17" ht="14.25" customHeight="1">
      <c r="I903" s="122"/>
      <c r="K903" s="20"/>
      <c r="M903" s="20"/>
      <c r="O903" s="20"/>
      <c r="Q903" s="20"/>
    </row>
    <row r="904" spans="9:17" ht="14.25" customHeight="1">
      <c r="I904" s="122"/>
      <c r="K904" s="20"/>
      <c r="M904" s="20"/>
      <c r="O904" s="20"/>
      <c r="Q904" s="20"/>
    </row>
    <row r="905" spans="9:17" ht="14.25" customHeight="1">
      <c r="I905" s="122"/>
      <c r="K905" s="20"/>
      <c r="M905" s="20"/>
      <c r="O905" s="20"/>
      <c r="Q905" s="20"/>
    </row>
    <row r="906" spans="9:17" ht="14.25" customHeight="1">
      <c r="I906" s="122"/>
      <c r="K906" s="20"/>
      <c r="M906" s="20"/>
      <c r="O906" s="20"/>
      <c r="Q906" s="20"/>
    </row>
    <row r="907" spans="9:17" ht="14.25" customHeight="1">
      <c r="I907" s="122"/>
      <c r="K907" s="20"/>
      <c r="M907" s="20"/>
      <c r="O907" s="20"/>
      <c r="Q907" s="20"/>
    </row>
    <row r="908" spans="9:17" ht="14.25" customHeight="1">
      <c r="I908" s="122"/>
      <c r="K908" s="20"/>
      <c r="M908" s="20"/>
      <c r="O908" s="20"/>
      <c r="Q908" s="20"/>
    </row>
    <row r="909" spans="9:17" ht="14.25" customHeight="1">
      <c r="I909" s="122"/>
      <c r="K909" s="20"/>
      <c r="M909" s="20"/>
      <c r="O909" s="20"/>
      <c r="Q909" s="20"/>
    </row>
    <row r="910" spans="9:17" ht="14.25" customHeight="1">
      <c r="I910" s="122"/>
      <c r="K910" s="20"/>
      <c r="M910" s="20"/>
      <c r="O910" s="20"/>
      <c r="Q910" s="20"/>
    </row>
    <row r="911" spans="9:17" ht="14.25" customHeight="1">
      <c r="I911" s="122"/>
      <c r="K911" s="20"/>
      <c r="M911" s="20"/>
      <c r="O911" s="20"/>
      <c r="Q911" s="20"/>
    </row>
    <row r="912" spans="9:17" ht="14.25" customHeight="1">
      <c r="I912" s="122"/>
      <c r="K912" s="20"/>
      <c r="M912" s="20"/>
      <c r="O912" s="20"/>
      <c r="Q912" s="20"/>
    </row>
    <row r="913" spans="9:17" ht="14.25" customHeight="1">
      <c r="I913" s="122"/>
      <c r="K913" s="20"/>
      <c r="M913" s="20"/>
      <c r="O913" s="20"/>
      <c r="Q913" s="20"/>
    </row>
    <row r="914" spans="9:17" ht="14.25" customHeight="1">
      <c r="I914" s="122"/>
      <c r="K914" s="20"/>
      <c r="M914" s="20"/>
      <c r="O914" s="20"/>
      <c r="Q914" s="20"/>
    </row>
    <row r="915" spans="9:17" ht="14.25" customHeight="1">
      <c r="I915" s="122"/>
      <c r="K915" s="20"/>
      <c r="M915" s="20"/>
      <c r="O915" s="20"/>
      <c r="Q915" s="20"/>
    </row>
    <row r="916" spans="9:17" ht="14.25" customHeight="1">
      <c r="I916" s="122"/>
      <c r="K916" s="20"/>
      <c r="M916" s="20"/>
      <c r="O916" s="20"/>
      <c r="Q916" s="20"/>
    </row>
    <row r="917" spans="9:17" ht="14.25" customHeight="1">
      <c r="I917" s="122"/>
      <c r="K917" s="20"/>
      <c r="M917" s="20"/>
      <c r="O917" s="20"/>
      <c r="Q917" s="20"/>
    </row>
    <row r="918" spans="9:17" ht="14.25" customHeight="1">
      <c r="I918" s="122"/>
      <c r="K918" s="20"/>
      <c r="M918" s="20"/>
      <c r="O918" s="20"/>
      <c r="Q918" s="20"/>
    </row>
    <row r="919" spans="9:17" ht="14.25" customHeight="1">
      <c r="I919" s="122"/>
      <c r="K919" s="20"/>
      <c r="M919" s="20"/>
      <c r="O919" s="20"/>
      <c r="Q919" s="20"/>
    </row>
    <row r="920" spans="9:17" ht="14.25" customHeight="1">
      <c r="I920" s="122"/>
      <c r="K920" s="20"/>
      <c r="M920" s="20"/>
      <c r="O920" s="20"/>
      <c r="Q920" s="20"/>
    </row>
    <row r="921" spans="9:17" ht="14.25" customHeight="1">
      <c r="I921" s="122"/>
      <c r="K921" s="20"/>
      <c r="M921" s="20"/>
      <c r="O921" s="20"/>
      <c r="Q921" s="20"/>
    </row>
    <row r="922" spans="9:17" ht="14.25" customHeight="1">
      <c r="I922" s="122"/>
      <c r="K922" s="20"/>
      <c r="M922" s="20"/>
      <c r="O922" s="20"/>
      <c r="Q922" s="20"/>
    </row>
    <row r="923" spans="9:17" ht="14.25" customHeight="1">
      <c r="I923" s="122"/>
      <c r="K923" s="20"/>
      <c r="M923" s="20"/>
      <c r="O923" s="20"/>
      <c r="Q923" s="20"/>
    </row>
    <row r="924" spans="9:17" ht="14.25" customHeight="1">
      <c r="I924" s="122"/>
      <c r="K924" s="20"/>
      <c r="M924" s="20"/>
      <c r="O924" s="20"/>
      <c r="Q924" s="20"/>
    </row>
    <row r="925" spans="9:17" ht="14.25" customHeight="1">
      <c r="I925" s="122"/>
      <c r="K925" s="20"/>
      <c r="M925" s="20"/>
      <c r="O925" s="20"/>
      <c r="Q925" s="20"/>
    </row>
    <row r="926" spans="9:17" ht="14.25" customHeight="1">
      <c r="I926" s="122"/>
      <c r="K926" s="20"/>
      <c r="M926" s="20"/>
      <c r="O926" s="20"/>
      <c r="Q926" s="20"/>
    </row>
    <row r="927" spans="9:17" ht="14.25" customHeight="1">
      <c r="I927" s="122"/>
      <c r="K927" s="20"/>
      <c r="M927" s="20"/>
      <c r="O927" s="20"/>
      <c r="Q927" s="20"/>
    </row>
    <row r="928" spans="9:17" ht="14.25" customHeight="1">
      <c r="I928" s="122"/>
      <c r="K928" s="20"/>
      <c r="M928" s="20"/>
      <c r="O928" s="20"/>
      <c r="Q928" s="20"/>
    </row>
    <row r="929" spans="9:17" ht="14.25" customHeight="1">
      <c r="I929" s="122"/>
      <c r="K929" s="20"/>
      <c r="M929" s="20"/>
      <c r="O929" s="20"/>
      <c r="Q929" s="20"/>
    </row>
    <row r="930" spans="9:17" ht="14.25" customHeight="1">
      <c r="I930" s="122"/>
      <c r="K930" s="20"/>
      <c r="M930" s="20"/>
      <c r="O930" s="20"/>
      <c r="Q930" s="20"/>
    </row>
    <row r="931" spans="9:17" ht="14.25" customHeight="1">
      <c r="I931" s="122"/>
      <c r="K931" s="20"/>
      <c r="M931" s="20"/>
      <c r="O931" s="20"/>
      <c r="Q931" s="20"/>
    </row>
    <row r="932" spans="9:17" ht="14.25" customHeight="1">
      <c r="I932" s="122"/>
      <c r="K932" s="20"/>
      <c r="M932" s="20"/>
      <c r="O932" s="20"/>
      <c r="Q932" s="20"/>
    </row>
    <row r="933" spans="9:17" ht="14.25" customHeight="1">
      <c r="I933" s="122"/>
      <c r="K933" s="20"/>
      <c r="M933" s="20"/>
      <c r="O933" s="20"/>
      <c r="Q933" s="20"/>
    </row>
    <row r="934" spans="9:17" ht="14.25" customHeight="1">
      <c r="I934" s="122"/>
      <c r="K934" s="20"/>
      <c r="M934" s="20"/>
      <c r="O934" s="20"/>
      <c r="Q934" s="20"/>
    </row>
    <row r="935" spans="9:17" ht="14.25" customHeight="1">
      <c r="I935" s="122"/>
      <c r="K935" s="20"/>
      <c r="M935" s="20"/>
      <c r="O935" s="20"/>
      <c r="Q935" s="20"/>
    </row>
    <row r="936" spans="9:17" ht="14.25" customHeight="1">
      <c r="I936" s="122"/>
      <c r="K936" s="20"/>
      <c r="M936" s="20"/>
      <c r="O936" s="20"/>
      <c r="Q936" s="20"/>
    </row>
    <row r="937" spans="9:17" ht="14.25" customHeight="1">
      <c r="I937" s="122"/>
      <c r="K937" s="20"/>
      <c r="M937" s="20"/>
      <c r="O937" s="20"/>
      <c r="Q937" s="20"/>
    </row>
    <row r="938" spans="9:17" ht="14.25" customHeight="1">
      <c r="I938" s="122"/>
      <c r="K938" s="20"/>
      <c r="M938" s="20"/>
      <c r="O938" s="20"/>
      <c r="Q938" s="20"/>
    </row>
    <row r="939" spans="9:17" ht="14.25" customHeight="1">
      <c r="I939" s="122"/>
      <c r="K939" s="20"/>
      <c r="M939" s="20"/>
      <c r="O939" s="20"/>
      <c r="Q939" s="20"/>
    </row>
    <row r="940" spans="9:17" ht="14.25" customHeight="1">
      <c r="I940" s="122"/>
      <c r="K940" s="20"/>
      <c r="M940" s="20"/>
      <c r="O940" s="20"/>
      <c r="Q940" s="20"/>
    </row>
    <row r="941" spans="9:17" ht="14.25" customHeight="1">
      <c r="I941" s="122"/>
      <c r="K941" s="20"/>
      <c r="M941" s="20"/>
      <c r="O941" s="20"/>
      <c r="Q941" s="20"/>
    </row>
    <row r="942" spans="9:17" ht="14.25" customHeight="1">
      <c r="I942" s="122"/>
      <c r="K942" s="20"/>
      <c r="M942" s="20"/>
      <c r="O942" s="20"/>
      <c r="Q942" s="20"/>
    </row>
    <row r="943" spans="9:17" ht="14.25" customHeight="1">
      <c r="I943" s="122"/>
      <c r="K943" s="20"/>
      <c r="M943" s="20"/>
      <c r="O943" s="20"/>
      <c r="Q943" s="20"/>
    </row>
    <row r="944" spans="9:17" ht="14.25" customHeight="1">
      <c r="I944" s="122"/>
      <c r="K944" s="20"/>
      <c r="M944" s="20"/>
      <c r="O944" s="20"/>
      <c r="Q944" s="20"/>
    </row>
    <row r="945" spans="9:17" ht="14.25" customHeight="1">
      <c r="I945" s="122"/>
      <c r="K945" s="20"/>
      <c r="M945" s="20"/>
      <c r="O945" s="20"/>
      <c r="Q945" s="20"/>
    </row>
    <row r="946" spans="9:17" ht="14.25" customHeight="1">
      <c r="I946" s="122"/>
      <c r="K946" s="20"/>
      <c r="M946" s="20"/>
      <c r="O946" s="20"/>
      <c r="Q946" s="20"/>
    </row>
    <row r="947" spans="9:17" ht="14.25" customHeight="1">
      <c r="I947" s="122"/>
      <c r="K947" s="20"/>
      <c r="M947" s="20"/>
      <c r="O947" s="20"/>
      <c r="Q947" s="20"/>
    </row>
    <row r="948" spans="9:17" ht="14.25" customHeight="1">
      <c r="I948" s="122"/>
      <c r="K948" s="20"/>
      <c r="M948" s="20"/>
      <c r="O948" s="20"/>
      <c r="Q948" s="20"/>
    </row>
    <row r="949" spans="9:17" ht="14.25" customHeight="1">
      <c r="I949" s="122"/>
      <c r="K949" s="20"/>
      <c r="M949" s="20"/>
      <c r="O949" s="20"/>
      <c r="Q949" s="20"/>
    </row>
    <row r="950" spans="9:17" ht="14.25" customHeight="1">
      <c r="I950" s="122"/>
      <c r="K950" s="20"/>
      <c r="M950" s="20"/>
      <c r="O950" s="20"/>
      <c r="Q950" s="20"/>
    </row>
    <row r="951" spans="9:17" ht="14.25" customHeight="1">
      <c r="I951" s="122"/>
      <c r="K951" s="20"/>
      <c r="M951" s="20"/>
      <c r="O951" s="20"/>
      <c r="Q951" s="20"/>
    </row>
    <row r="952" spans="9:17" ht="14.25" customHeight="1">
      <c r="I952" s="122"/>
      <c r="K952" s="20"/>
      <c r="M952" s="20"/>
      <c r="O952" s="20"/>
      <c r="Q952" s="20"/>
    </row>
    <row r="953" spans="9:17" ht="14.25" customHeight="1">
      <c r="I953" s="122"/>
      <c r="K953" s="20"/>
      <c r="M953" s="20"/>
      <c r="O953" s="20"/>
      <c r="Q953" s="20"/>
    </row>
    <row r="954" spans="9:17" ht="14.25" customHeight="1">
      <c r="I954" s="122"/>
      <c r="K954" s="20"/>
      <c r="M954" s="20"/>
      <c r="O954" s="20"/>
      <c r="Q954" s="20"/>
    </row>
    <row r="955" spans="9:17" ht="14.25" customHeight="1">
      <c r="I955" s="122"/>
      <c r="K955" s="20"/>
      <c r="M955" s="20"/>
      <c r="O955" s="20"/>
      <c r="Q955" s="20"/>
    </row>
    <row r="956" spans="9:17" ht="14.25" customHeight="1">
      <c r="I956" s="122"/>
      <c r="K956" s="20"/>
      <c r="M956" s="20"/>
      <c r="O956" s="20"/>
      <c r="Q956" s="20"/>
    </row>
    <row r="957" spans="9:17" ht="14.25" customHeight="1">
      <c r="I957" s="122"/>
      <c r="K957" s="20"/>
      <c r="M957" s="20"/>
      <c r="O957" s="20"/>
      <c r="Q957" s="20"/>
    </row>
    <row r="958" spans="9:17" ht="14.25" customHeight="1">
      <c r="I958" s="122"/>
      <c r="K958" s="20"/>
      <c r="M958" s="20"/>
      <c r="O958" s="20"/>
      <c r="Q958" s="20"/>
    </row>
    <row r="959" spans="9:17" ht="14.25" customHeight="1">
      <c r="I959" s="122"/>
      <c r="K959" s="20"/>
      <c r="M959" s="20"/>
      <c r="O959" s="20"/>
      <c r="Q959" s="20"/>
    </row>
    <row r="960" spans="9:17" ht="14.25" customHeight="1">
      <c r="I960" s="122"/>
      <c r="K960" s="20"/>
      <c r="M960" s="20"/>
      <c r="O960" s="20"/>
      <c r="Q960" s="20"/>
    </row>
    <row r="961" spans="9:17" ht="14.25" customHeight="1">
      <c r="I961" s="122"/>
      <c r="K961" s="20"/>
      <c r="M961" s="20"/>
      <c r="O961" s="20"/>
      <c r="Q961" s="20"/>
    </row>
    <row r="962" spans="9:17" ht="14.25" customHeight="1">
      <c r="I962" s="122"/>
      <c r="K962" s="20"/>
      <c r="M962" s="20"/>
      <c r="O962" s="20"/>
      <c r="Q962" s="20"/>
    </row>
    <row r="963" spans="9:17" ht="14.25" customHeight="1">
      <c r="I963" s="122"/>
      <c r="K963" s="20"/>
      <c r="M963" s="20"/>
      <c r="O963" s="20"/>
      <c r="Q963" s="20"/>
    </row>
    <row r="964" spans="9:17" ht="14.25" customHeight="1">
      <c r="I964" s="122"/>
      <c r="K964" s="20"/>
      <c r="M964" s="20"/>
      <c r="O964" s="20"/>
      <c r="Q964" s="20"/>
    </row>
    <row r="965" spans="9:17" ht="14.25" customHeight="1">
      <c r="I965" s="122"/>
      <c r="K965" s="20"/>
      <c r="M965" s="20"/>
      <c r="O965" s="20"/>
      <c r="Q965" s="20"/>
    </row>
    <row r="966" spans="9:17" ht="14.25" customHeight="1">
      <c r="I966" s="122"/>
      <c r="K966" s="20"/>
      <c r="M966" s="20"/>
      <c r="O966" s="20"/>
      <c r="Q966" s="20"/>
    </row>
    <row r="967" spans="9:17" ht="14.25" customHeight="1">
      <c r="I967" s="122"/>
      <c r="K967" s="20"/>
      <c r="M967" s="20"/>
      <c r="O967" s="20"/>
      <c r="Q967" s="20"/>
    </row>
    <row r="968" spans="9:17" ht="14.25" customHeight="1">
      <c r="I968" s="122"/>
      <c r="K968" s="20"/>
      <c r="M968" s="20"/>
      <c r="O968" s="20"/>
      <c r="Q968" s="20"/>
    </row>
    <row r="969" spans="9:17" ht="14.25" customHeight="1">
      <c r="I969" s="122"/>
      <c r="K969" s="20"/>
      <c r="M969" s="20"/>
      <c r="O969" s="20"/>
      <c r="Q969" s="20"/>
    </row>
    <row r="970" spans="9:17" ht="14.25" customHeight="1">
      <c r="I970" s="122"/>
      <c r="K970" s="20"/>
      <c r="M970" s="20"/>
      <c r="O970" s="20"/>
      <c r="Q970" s="20"/>
    </row>
    <row r="971" spans="9:17" ht="14.25" customHeight="1">
      <c r="I971" s="122"/>
      <c r="K971" s="20"/>
      <c r="M971" s="20"/>
      <c r="O971" s="20"/>
      <c r="Q971" s="20"/>
    </row>
    <row r="972" spans="9:17" ht="14.25" customHeight="1">
      <c r="I972" s="122"/>
      <c r="K972" s="20"/>
      <c r="M972" s="20"/>
      <c r="O972" s="20"/>
      <c r="Q972" s="20"/>
    </row>
    <row r="973" spans="9:17" ht="14.25" customHeight="1">
      <c r="I973" s="122"/>
      <c r="K973" s="20"/>
      <c r="M973" s="20"/>
      <c r="O973" s="20"/>
      <c r="Q973" s="20"/>
    </row>
    <row r="974" spans="9:17" ht="14.25" customHeight="1">
      <c r="I974" s="122"/>
      <c r="K974" s="20"/>
      <c r="M974" s="20"/>
      <c r="O974" s="20"/>
      <c r="Q974" s="20"/>
    </row>
    <row r="975" spans="9:17" ht="14.25" customHeight="1">
      <c r="I975" s="122"/>
      <c r="K975" s="20"/>
      <c r="M975" s="20"/>
      <c r="O975" s="20"/>
      <c r="Q975" s="20"/>
    </row>
    <row r="976" spans="9:17" ht="14.25" customHeight="1">
      <c r="I976" s="122"/>
      <c r="K976" s="20"/>
      <c r="M976" s="20"/>
      <c r="O976" s="20"/>
      <c r="Q976" s="20"/>
    </row>
    <row r="977" spans="9:17" ht="14.25" customHeight="1">
      <c r="I977" s="122"/>
      <c r="K977" s="20"/>
      <c r="M977" s="20"/>
      <c r="O977" s="20"/>
      <c r="Q977" s="20"/>
    </row>
    <row r="978" spans="9:17" ht="14.25" customHeight="1">
      <c r="I978" s="122"/>
      <c r="K978" s="20"/>
      <c r="M978" s="20"/>
      <c r="O978" s="20"/>
      <c r="Q978" s="20"/>
    </row>
    <row r="979" spans="9:17" ht="14.25" customHeight="1">
      <c r="I979" s="122"/>
      <c r="K979" s="20"/>
      <c r="M979" s="20"/>
      <c r="O979" s="20"/>
      <c r="Q979" s="20"/>
    </row>
    <row r="980" spans="9:17" ht="14.25" customHeight="1">
      <c r="I980" s="122"/>
      <c r="K980" s="20"/>
      <c r="M980" s="20"/>
      <c r="O980" s="20"/>
      <c r="Q980" s="20"/>
    </row>
    <row r="981" spans="9:17" ht="14.25" customHeight="1">
      <c r="I981" s="122"/>
      <c r="K981" s="20"/>
      <c r="M981" s="20"/>
      <c r="O981" s="20"/>
      <c r="Q981" s="20"/>
    </row>
    <row r="982" spans="9:17" ht="14.25" customHeight="1">
      <c r="I982" s="122"/>
      <c r="K982" s="20"/>
      <c r="M982" s="20"/>
      <c r="O982" s="20"/>
      <c r="Q982" s="20"/>
    </row>
    <row r="983" spans="9:17" ht="14.25" customHeight="1">
      <c r="I983" s="122"/>
      <c r="K983" s="20"/>
      <c r="M983" s="20"/>
      <c r="O983" s="20"/>
      <c r="Q983" s="20"/>
    </row>
    <row r="984" spans="9:17" ht="14.25" customHeight="1">
      <c r="I984" s="122"/>
      <c r="K984" s="20"/>
      <c r="M984" s="20"/>
      <c r="O984" s="20"/>
      <c r="Q984" s="20"/>
    </row>
    <row r="985" spans="9:17" ht="14.25" customHeight="1">
      <c r="I985" s="122"/>
      <c r="K985" s="20"/>
      <c r="M985" s="20"/>
      <c r="O985" s="20"/>
      <c r="Q985" s="20"/>
    </row>
    <row r="986" spans="9:17" ht="14.25" customHeight="1">
      <c r="I986" s="122"/>
      <c r="K986" s="20"/>
      <c r="M986" s="20"/>
      <c r="O986" s="20"/>
      <c r="Q986" s="20"/>
    </row>
    <row r="987" spans="9:17" ht="14.25" customHeight="1">
      <c r="I987" s="122"/>
      <c r="K987" s="20"/>
      <c r="M987" s="20"/>
      <c r="O987" s="20"/>
      <c r="Q987" s="20"/>
    </row>
    <row r="988" spans="9:17" ht="14.25" customHeight="1">
      <c r="I988" s="122"/>
      <c r="K988" s="20"/>
      <c r="M988" s="20"/>
      <c r="O988" s="20"/>
      <c r="Q988" s="20"/>
    </row>
    <row r="989" spans="9:17" ht="14.25" customHeight="1">
      <c r="I989" s="122"/>
      <c r="K989" s="20"/>
      <c r="M989" s="20"/>
      <c r="O989" s="20"/>
      <c r="Q989" s="20"/>
    </row>
    <row r="990" spans="9:17" ht="14.25" customHeight="1">
      <c r="I990" s="122"/>
      <c r="K990" s="20"/>
      <c r="M990" s="20"/>
      <c r="O990" s="20"/>
      <c r="Q990" s="20"/>
    </row>
    <row r="991" spans="9:17" ht="14.25" customHeight="1">
      <c r="I991" s="122"/>
      <c r="K991" s="20"/>
      <c r="M991" s="20"/>
      <c r="O991" s="20"/>
      <c r="Q991" s="20"/>
    </row>
    <row r="992" spans="9:17" ht="14.25" customHeight="1">
      <c r="I992" s="122"/>
      <c r="K992" s="20"/>
      <c r="M992" s="20"/>
      <c r="O992" s="20"/>
      <c r="Q992" s="20"/>
    </row>
    <row r="993" spans="9:17" ht="14.25" customHeight="1">
      <c r="I993" s="122"/>
      <c r="K993" s="20"/>
      <c r="M993" s="20"/>
      <c r="O993" s="20"/>
      <c r="Q993" s="20"/>
    </row>
    <row r="994" spans="9:17" ht="14.25" customHeight="1">
      <c r="I994" s="122"/>
      <c r="K994" s="20"/>
      <c r="M994" s="20"/>
      <c r="O994" s="20"/>
      <c r="Q994" s="20"/>
    </row>
    <row r="995" spans="9:17" ht="14.25" customHeight="1">
      <c r="I995" s="122"/>
      <c r="K995" s="20"/>
      <c r="M995" s="20"/>
      <c r="O995" s="20"/>
      <c r="Q995" s="20"/>
    </row>
    <row r="996" spans="9:17" ht="14.25" customHeight="1">
      <c r="I996" s="122"/>
      <c r="K996" s="20"/>
      <c r="M996" s="20"/>
      <c r="O996" s="20"/>
      <c r="Q996" s="20"/>
    </row>
    <row r="997" spans="9:17" ht="14.25" customHeight="1">
      <c r="I997" s="122"/>
      <c r="K997" s="20"/>
      <c r="M997" s="20"/>
      <c r="O997" s="20"/>
      <c r="Q997" s="20"/>
    </row>
    <row r="998" spans="9:17" ht="14.25" customHeight="1">
      <c r="I998" s="122"/>
      <c r="K998" s="20"/>
      <c r="M998" s="20"/>
      <c r="O998" s="20"/>
      <c r="Q998" s="20"/>
    </row>
    <row r="999" spans="9:17" ht="14.25" customHeight="1">
      <c r="I999" s="122"/>
      <c r="K999" s="20"/>
      <c r="M999" s="20"/>
      <c r="O999" s="20"/>
      <c r="Q999" s="20"/>
    </row>
    <row r="1000" spans="9:17" ht="14.25" customHeight="1">
      <c r="I1000" s="122"/>
      <c r="K1000" s="20"/>
      <c r="M1000" s="20"/>
      <c r="O1000" s="20"/>
      <c r="Q1000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spans="1:26" ht="14.25" customHeight="1">
      <c r="A1" s="104" t="s">
        <v>457</v>
      </c>
      <c r="B1" s="104" t="s">
        <v>458</v>
      </c>
      <c r="C1" s="104" t="s">
        <v>459</v>
      </c>
      <c r="D1" s="104" t="s">
        <v>187</v>
      </c>
      <c r="E1" s="104" t="s">
        <v>188</v>
      </c>
      <c r="F1" s="104" t="s">
        <v>191</v>
      </c>
      <c r="G1" s="104" t="s">
        <v>460</v>
      </c>
      <c r="H1" s="104" t="s">
        <v>461</v>
      </c>
      <c r="I1" s="105"/>
      <c r="J1" s="104" t="s">
        <v>46</v>
      </c>
      <c r="K1" s="104" t="s">
        <v>33</v>
      </c>
      <c r="L1" s="104" t="s">
        <v>18</v>
      </c>
      <c r="M1" s="104" t="s">
        <v>14</v>
      </c>
      <c r="N1" s="104" t="s">
        <v>83</v>
      </c>
      <c r="O1" s="104" t="s">
        <v>37</v>
      </c>
      <c r="P1" s="104" t="s">
        <v>462</v>
      </c>
      <c r="Q1" s="104" t="s">
        <v>463</v>
      </c>
      <c r="R1" s="104" t="s">
        <v>462</v>
      </c>
      <c r="S1" s="104" t="s">
        <v>463</v>
      </c>
      <c r="T1" s="20"/>
      <c r="U1" s="20"/>
      <c r="V1" s="20"/>
      <c r="W1" s="20"/>
      <c r="X1" s="20"/>
      <c r="Y1" s="20"/>
      <c r="Z1" s="20"/>
    </row>
    <row r="2" spans="1:26" ht="14.25" customHeight="1">
      <c r="A2" s="106">
        <v>-0.2</v>
      </c>
      <c r="B2" s="107">
        <v>127988.06812285201</v>
      </c>
      <c r="C2" s="108">
        <v>-2.5</v>
      </c>
      <c r="D2" s="104">
        <v>662937.86326284998</v>
      </c>
      <c r="E2" s="104">
        <v>3774276.96</v>
      </c>
      <c r="F2" s="104">
        <v>277.42769600960003</v>
      </c>
      <c r="G2" s="104"/>
      <c r="H2" s="104"/>
      <c r="I2" s="105">
        <v>0</v>
      </c>
      <c r="J2" s="109">
        <v>0</v>
      </c>
      <c r="K2" s="109">
        <v>0</v>
      </c>
      <c r="L2" s="109">
        <v>0</v>
      </c>
      <c r="M2" s="109">
        <v>0</v>
      </c>
      <c r="N2" s="109">
        <v>0</v>
      </c>
      <c r="O2" s="109">
        <v>0</v>
      </c>
      <c r="P2" s="109">
        <v>0</v>
      </c>
      <c r="Q2" s="109">
        <v>0</v>
      </c>
      <c r="R2" s="109">
        <v>0</v>
      </c>
      <c r="S2" s="109">
        <v>0</v>
      </c>
      <c r="T2" s="20"/>
      <c r="U2" s="20"/>
      <c r="V2" s="114">
        <v>-0.33706213673715002</v>
      </c>
      <c r="W2" s="114">
        <v>2.7742769599999999</v>
      </c>
      <c r="X2" s="104">
        <v>277.42769600960003</v>
      </c>
      <c r="Y2" s="104"/>
      <c r="Z2" s="104"/>
    </row>
    <row r="3" spans="1:26" ht="14.25" customHeight="1">
      <c r="A3" s="111">
        <v>-0.17499999999999999</v>
      </c>
      <c r="B3" s="107">
        <v>131987.69525169113</v>
      </c>
      <c r="C3" s="108">
        <v>-2.121</v>
      </c>
      <c r="D3" s="104">
        <v>703669.62157045095</v>
      </c>
      <c r="E3" s="104">
        <v>3142263.372</v>
      </c>
      <c r="F3" s="104">
        <v>214.2263371837</v>
      </c>
      <c r="G3" s="104"/>
      <c r="H3" s="104"/>
      <c r="I3" s="105">
        <v>1.24999999999999E-2</v>
      </c>
      <c r="J3" s="114">
        <v>2.1669378594214913E-2</v>
      </c>
      <c r="K3" s="112">
        <v>2.1725570460486926E-2</v>
      </c>
      <c r="L3" s="112">
        <v>7.1275485171374636E-2</v>
      </c>
      <c r="M3" s="114">
        <v>7.7698370512049877E-2</v>
      </c>
      <c r="N3" s="114">
        <f t="shared" ref="N3:N14" si="0">M3</f>
        <v>7.7698370512049877E-2</v>
      </c>
      <c r="O3" s="113">
        <f>ABS(-N$18+M5*100)/N$18</f>
        <v>0.5672346661219706</v>
      </c>
      <c r="P3" s="114">
        <v>4.7417442000000011E-2</v>
      </c>
      <c r="Q3" s="114">
        <v>2.2037582499999916E-2</v>
      </c>
      <c r="R3" s="112">
        <v>2.1155660999999965E-2</v>
      </c>
      <c r="S3" s="112">
        <v>1.4781294000000052E-2</v>
      </c>
      <c r="T3" s="20"/>
      <c r="U3" s="20"/>
      <c r="V3" s="114">
        <v>-0.29633037842954907</v>
      </c>
      <c r="W3" s="114">
        <v>2.1422633719999999</v>
      </c>
      <c r="X3" s="104">
        <v>214.2263371837</v>
      </c>
      <c r="Y3" s="104"/>
      <c r="Z3" s="104"/>
    </row>
    <row r="4" spans="1:26" ht="14.25" customHeight="1">
      <c r="A4" s="106">
        <v>-0.15</v>
      </c>
      <c r="B4" s="107">
        <v>135987.32238053027</v>
      </c>
      <c r="C4" s="108">
        <v>-1.764</v>
      </c>
      <c r="D4" s="104">
        <v>744934.37195181602</v>
      </c>
      <c r="E4" s="104">
        <v>2630035.89141845</v>
      </c>
      <c r="F4" s="104">
        <v>163.00358914200001</v>
      </c>
      <c r="G4" s="104"/>
      <c r="H4" s="104"/>
      <c r="I4" s="105">
        <v>2.4999999999999901E-2</v>
      </c>
      <c r="J4" s="114">
        <v>4.3210482217499055E-2</v>
      </c>
      <c r="K4" s="114">
        <v>4.3522207044619954E-2</v>
      </c>
      <c r="L4" s="114">
        <v>0.13673713199999998</v>
      </c>
      <c r="M4" s="114">
        <v>0.16236859947682009</v>
      </c>
      <c r="N4" s="114">
        <f t="shared" si="0"/>
        <v>0.16236859947682009</v>
      </c>
      <c r="O4" s="113">
        <f>ABS(-N$18+M4*100)/N$18</f>
        <v>0.7251079452493302</v>
      </c>
      <c r="P4" s="114">
        <v>9.2690517499999986E-2</v>
      </c>
      <c r="Q4" s="114">
        <v>4.3968514375000087E-2</v>
      </c>
      <c r="R4" s="114">
        <v>4.217638300000006E-2</v>
      </c>
      <c r="S4" s="114">
        <v>2.9519067000000069E-2</v>
      </c>
      <c r="T4" s="20"/>
      <c r="U4" s="20"/>
      <c r="V4" s="114">
        <v>-0.255065628048184</v>
      </c>
      <c r="W4" s="114">
        <v>1.6300358914184501</v>
      </c>
      <c r="X4" s="104">
        <v>163.00358914200001</v>
      </c>
      <c r="Y4" s="104"/>
      <c r="Z4" s="104"/>
    </row>
    <row r="5" spans="1:26" ht="14.25" customHeight="1">
      <c r="A5" s="115">
        <v>-0.125</v>
      </c>
      <c r="B5" s="107">
        <v>139986.94950936938</v>
      </c>
      <c r="C5" s="116">
        <v>-1.4283415270502799</v>
      </c>
      <c r="D5" s="104">
        <v>786573.73100000003</v>
      </c>
      <c r="E5" s="104">
        <v>2213368.14246576</v>
      </c>
      <c r="F5" s="104">
        <v>121.33681441989999</v>
      </c>
      <c r="G5" s="120">
        <v>121221.702</v>
      </c>
      <c r="H5" s="120">
        <v>144837.55189999999</v>
      </c>
      <c r="I5" s="105">
        <v>3.7499999999999901E-2</v>
      </c>
      <c r="J5" s="114">
        <v>6.4740867623680268E-2</v>
      </c>
      <c r="K5" s="112">
        <v>6.533784652238199E-2</v>
      </c>
      <c r="L5" s="112">
        <v>0.19667446042809275</v>
      </c>
      <c r="M5" s="114">
        <v>0.25561852352417935</v>
      </c>
      <c r="N5" s="114">
        <f t="shared" si="0"/>
        <v>0.25561852352417935</v>
      </c>
      <c r="O5" s="113">
        <f>ABS(-N$18+M3*100)/N$18</f>
        <v>0.86845569408335366</v>
      </c>
      <c r="P5" s="114">
        <v>0.13615562600000006</v>
      </c>
      <c r="Q5" s="114">
        <v>6.5821370625000056E-2</v>
      </c>
      <c r="R5" s="112">
        <v>6.3136937000000032E-2</v>
      </c>
      <c r="S5" s="112">
        <v>4.4191628000000052E-2</v>
      </c>
      <c r="T5" s="20"/>
      <c r="U5" s="20"/>
      <c r="V5" s="114">
        <v>-0.21342626899999997</v>
      </c>
      <c r="W5" s="114">
        <v>1.2133681424657601</v>
      </c>
      <c r="X5" s="104">
        <v>121.33681441989999</v>
      </c>
      <c r="Y5" s="114">
        <v>-0.39389148999999996</v>
      </c>
      <c r="Z5" s="114">
        <v>-0.27581224050000003</v>
      </c>
    </row>
    <row r="6" spans="1:26" ht="14.25" customHeight="1">
      <c r="A6" s="118">
        <v>-0.1</v>
      </c>
      <c r="B6" s="107">
        <v>143986.57663820853</v>
      </c>
      <c r="C6" s="116">
        <v>-1.1109322988168799</v>
      </c>
      <c r="D6" s="104">
        <v>828567.85637421894</v>
      </c>
      <c r="E6" s="104">
        <v>1872123.04239409</v>
      </c>
      <c r="F6" s="104">
        <v>87.212304255000006</v>
      </c>
      <c r="G6" s="120">
        <v>134461.7138</v>
      </c>
      <c r="H6" s="120">
        <v>154122.84580000001</v>
      </c>
      <c r="I6" s="105">
        <v>0.05</v>
      </c>
      <c r="J6" s="114">
        <v>8.6251147803833014E-2</v>
      </c>
      <c r="K6" s="114">
        <v>8.7171798458559907E-2</v>
      </c>
      <c r="L6" s="114">
        <v>0.251955029</v>
      </c>
      <c r="M6" s="114">
        <v>0.35680399712777</v>
      </c>
      <c r="N6" s="114">
        <f t="shared" si="0"/>
        <v>0.35680399712777</v>
      </c>
      <c r="O6" s="123">
        <v>25.195503334800001</v>
      </c>
      <c r="P6" s="114">
        <v>0.17767188450000002</v>
      </c>
      <c r="Q6" s="114">
        <v>8.7642569999999975E-2</v>
      </c>
      <c r="R6" s="114">
        <v>8.3982587999999955E-2</v>
      </c>
      <c r="S6" s="114">
        <v>5.8783769500000055E-2</v>
      </c>
      <c r="T6" s="20"/>
      <c r="U6" s="20"/>
      <c r="V6" s="114">
        <v>-0.17143214362578105</v>
      </c>
      <c r="W6" s="114">
        <v>0.87212304239409</v>
      </c>
      <c r="X6" s="104">
        <v>87.212304255000006</v>
      </c>
      <c r="Y6" s="114">
        <v>-0.32769143100000003</v>
      </c>
      <c r="Z6" s="114">
        <v>-0.22938577099999996</v>
      </c>
    </row>
    <row r="7" spans="1:26" ht="14.25" customHeight="1">
      <c r="A7" s="119">
        <v>-8.7499999999999994E-2</v>
      </c>
      <c r="B7" s="107">
        <v>145986.39020262807</v>
      </c>
      <c r="C7" s="116">
        <v>-0.95899350347833801</v>
      </c>
      <c r="D7" s="104"/>
      <c r="E7" s="104"/>
      <c r="F7" s="104"/>
      <c r="G7" s="120">
        <v>141490.49189999999</v>
      </c>
      <c r="H7" s="120">
        <v>159083.24909999999</v>
      </c>
      <c r="I7" s="105">
        <v>6.25E-2</v>
      </c>
      <c r="J7" s="114">
        <v>0.10771452428552648</v>
      </c>
      <c r="K7" s="112">
        <v>0.10913769827621826</v>
      </c>
      <c r="L7" s="112">
        <v>0.30286222856223993</v>
      </c>
      <c r="M7" s="114">
        <v>0.46761931053742067</v>
      </c>
      <c r="N7" s="114">
        <f t="shared" si="0"/>
        <v>0.46761931053742067</v>
      </c>
      <c r="O7" s="124">
        <v>0</v>
      </c>
      <c r="P7" s="114">
        <v>0.21749868549999998</v>
      </c>
      <c r="Q7" s="114">
        <v>0.10937219375000004</v>
      </c>
      <c r="R7" s="112">
        <v>0.10479027249999999</v>
      </c>
      <c r="S7" s="112">
        <v>7.3349388999999932E-2</v>
      </c>
      <c r="T7" s="20"/>
      <c r="U7" s="20"/>
      <c r="V7" s="114"/>
      <c r="W7" s="114"/>
      <c r="X7" s="104"/>
      <c r="Y7" s="114">
        <v>-0.29254754050000004</v>
      </c>
      <c r="Z7" s="114">
        <v>-0.20458375450000008</v>
      </c>
    </row>
    <row r="8" spans="1:26" ht="14.25" customHeight="1">
      <c r="A8" s="115">
        <v>-7.4999999999999997E-2</v>
      </c>
      <c r="B8" s="107">
        <v>147986.20376704764</v>
      </c>
      <c r="C8" s="116">
        <v>-0.81068032616367003</v>
      </c>
      <c r="D8" s="104">
        <v>870937.65223193797</v>
      </c>
      <c r="E8" s="104">
        <v>1590663.1229999999</v>
      </c>
      <c r="F8" s="104">
        <v>59.0663122745</v>
      </c>
      <c r="G8" s="120">
        <v>148896.2672</v>
      </c>
      <c r="H8" s="120">
        <v>164206.15229999999</v>
      </c>
      <c r="I8" s="105">
        <v>7.4999999999999997E-2</v>
      </c>
      <c r="J8" s="114">
        <v>0.12906234776806202</v>
      </c>
      <c r="K8" s="114">
        <v>0.13115453000000002</v>
      </c>
      <c r="L8" s="114">
        <v>0.34993211800000001</v>
      </c>
      <c r="M8" s="114">
        <v>0.5906631229999999</v>
      </c>
      <c r="N8" s="114">
        <f t="shared" si="0"/>
        <v>0.5906631229999999</v>
      </c>
      <c r="O8" s="123">
        <v>34.993211766000002</v>
      </c>
      <c r="P8" s="114">
        <v>0.25551866400000001</v>
      </c>
      <c r="Q8" s="114">
        <v>0.1309567037500001</v>
      </c>
      <c r="R8" s="114">
        <v>0.12551361550000001</v>
      </c>
      <c r="S8" s="114">
        <v>8.7852124999999948E-2</v>
      </c>
      <c r="T8" s="20"/>
      <c r="U8" s="20"/>
      <c r="V8" s="114">
        <v>-0.12906234776806202</v>
      </c>
      <c r="W8" s="114">
        <v>0.5906631229999999</v>
      </c>
      <c r="X8" s="104">
        <v>59.0663122745</v>
      </c>
      <c r="Y8" s="114">
        <v>-0.25551866400000001</v>
      </c>
      <c r="Z8" s="114">
        <v>-0.17896923850000007</v>
      </c>
    </row>
    <row r="9" spans="1:26" ht="14.25" customHeight="1">
      <c r="A9" s="115">
        <v>-6.25E-2</v>
      </c>
      <c r="B9" s="107">
        <v>149986.01733146721</v>
      </c>
      <c r="C9" s="116">
        <v>-0.66672881765502001</v>
      </c>
      <c r="D9" s="104"/>
      <c r="E9" s="104"/>
      <c r="F9" s="104"/>
      <c r="G9" s="120">
        <v>156500.2629</v>
      </c>
      <c r="H9" s="120">
        <v>169538.28649999999</v>
      </c>
      <c r="I9" s="105">
        <v>8.7499999999999994E-2</v>
      </c>
      <c r="J9" s="114">
        <v>0.15017437177214668</v>
      </c>
      <c r="K9" s="112">
        <v>0.15310184777114727</v>
      </c>
      <c r="L9" s="112">
        <v>0.39301156044603486</v>
      </c>
      <c r="M9" s="114">
        <v>0.72461872559991314</v>
      </c>
      <c r="N9" s="114">
        <f t="shared" si="0"/>
        <v>0.72461872559991314</v>
      </c>
      <c r="O9" s="124">
        <v>0</v>
      </c>
      <c r="P9" s="114">
        <v>0.29254754050000004</v>
      </c>
      <c r="Q9" s="114">
        <v>0.15254279937499995</v>
      </c>
      <c r="R9" s="112">
        <v>0.14604853650000005</v>
      </c>
      <c r="S9" s="112">
        <v>0.10223787750000003</v>
      </c>
      <c r="T9" s="20"/>
      <c r="U9" s="20"/>
      <c r="V9" s="114"/>
      <c r="W9" s="114"/>
      <c r="X9" s="104"/>
      <c r="Y9" s="114">
        <v>-0.21749868549999998</v>
      </c>
      <c r="Z9" s="114">
        <v>-0.15230856750000007</v>
      </c>
    </row>
    <row r="10" spans="1:26" ht="14.25" customHeight="1">
      <c r="A10" s="118">
        <v>-0.05</v>
      </c>
      <c r="B10" s="107">
        <v>151985.83089588676</v>
      </c>
      <c r="C10" s="116">
        <v>-0.52623108891325998</v>
      </c>
      <c r="D10" s="104">
        <v>913748.85219616699</v>
      </c>
      <c r="E10" s="104">
        <v>1356803.99712777</v>
      </c>
      <c r="F10" s="104">
        <v>35.680399903000001</v>
      </c>
      <c r="G10" s="120">
        <v>164465.6231</v>
      </c>
      <c r="H10" s="120">
        <v>175121.0802</v>
      </c>
      <c r="I10" s="105">
        <v>0.1</v>
      </c>
      <c r="J10" s="114">
        <v>0.17143214362578105</v>
      </c>
      <c r="K10" s="114">
        <v>0.17510203300000005</v>
      </c>
      <c r="L10" s="114">
        <v>0.432916931</v>
      </c>
      <c r="M10" s="114">
        <v>0.87212304239409</v>
      </c>
      <c r="N10" s="114">
        <f t="shared" si="0"/>
        <v>0.87212304239409</v>
      </c>
      <c r="O10" s="123">
        <v>43.2916928422</v>
      </c>
      <c r="P10" s="114">
        <v>0.32769143100000003</v>
      </c>
      <c r="Q10" s="114">
        <v>0.17396221312500001</v>
      </c>
      <c r="R10" s="114">
        <v>0.16654404150000002</v>
      </c>
      <c r="S10" s="114">
        <v>0.11658458700000003</v>
      </c>
      <c r="T10" s="20"/>
      <c r="U10" s="20"/>
      <c r="V10" s="114">
        <v>-8.6251147803833014E-2</v>
      </c>
      <c r="W10" s="114">
        <v>0.35680399712777</v>
      </c>
      <c r="X10" s="104">
        <v>35.680399903000001</v>
      </c>
      <c r="Y10" s="114">
        <v>-0.17767188450000002</v>
      </c>
      <c r="Z10" s="114">
        <v>-0.12439459900000002</v>
      </c>
    </row>
    <row r="11" spans="1:26" ht="14.25" customHeight="1">
      <c r="A11" s="115">
        <v>-3.7499999999999999E-2</v>
      </c>
      <c r="B11" s="107">
        <v>153985.64446030633</v>
      </c>
      <c r="C11" s="116">
        <v>-0.38964671165187797</v>
      </c>
      <c r="D11" s="104"/>
      <c r="E11" s="104"/>
      <c r="F11" s="104"/>
      <c r="G11" s="120">
        <v>172768.87479999999</v>
      </c>
      <c r="H11" s="120">
        <v>180950.82579999999</v>
      </c>
      <c r="I11" s="105">
        <v>0.125</v>
      </c>
      <c r="J11" s="114">
        <v>0.21342626899999997</v>
      </c>
      <c r="K11" s="114">
        <v>0.21926255600000011</v>
      </c>
      <c r="L11" s="114">
        <v>0.50391027735590899</v>
      </c>
      <c r="M11" s="114">
        <v>1.2133681424657601</v>
      </c>
      <c r="N11" s="114">
        <f t="shared" si="0"/>
        <v>1.2133681424657601</v>
      </c>
      <c r="O11" s="123">
        <v>50.3910277321</v>
      </c>
      <c r="P11" s="114">
        <v>0.39389148999999996</v>
      </c>
      <c r="Q11" s="114">
        <v>0.21660512500000004</v>
      </c>
      <c r="R11" s="114">
        <v>0.20731435649999999</v>
      </c>
      <c r="S11" s="114">
        <v>0.14512677549999994</v>
      </c>
      <c r="T11" s="20"/>
      <c r="U11" s="20"/>
      <c r="V11" s="114"/>
      <c r="W11" s="114"/>
      <c r="X11" s="104"/>
      <c r="Y11" s="114">
        <v>-0.13615562600000006</v>
      </c>
      <c r="Z11" s="114">
        <v>-9.5245871000000037E-2</v>
      </c>
    </row>
    <row r="12" spans="1:26" ht="14.25" customHeight="1">
      <c r="A12" s="115">
        <v>-2.5000000000000001E-2</v>
      </c>
      <c r="B12" s="107">
        <v>155985.4580247259</v>
      </c>
      <c r="C12" s="116">
        <v>-0.25636899203466401</v>
      </c>
      <c r="D12" s="104">
        <v>956789.51778250095</v>
      </c>
      <c r="E12" s="104">
        <v>1162368.5994768201</v>
      </c>
      <c r="F12" s="104">
        <v>16.236859949399999</v>
      </c>
      <c r="G12" s="120">
        <v>181461.8965</v>
      </c>
      <c r="H12" s="120">
        <v>187022.92920000001</v>
      </c>
      <c r="I12" s="105">
        <v>0.15</v>
      </c>
      <c r="J12" s="114">
        <v>0.255065628048184</v>
      </c>
      <c r="K12" s="114">
        <v>0.2634863849168399</v>
      </c>
      <c r="L12" s="114">
        <v>0.56467309300000001</v>
      </c>
      <c r="M12" s="114">
        <v>1.6300358914184501</v>
      </c>
      <c r="N12" s="114">
        <f t="shared" si="0"/>
        <v>1.6300358914184501</v>
      </c>
      <c r="O12" s="123">
        <v>56.467308911899998</v>
      </c>
      <c r="P12" s="104"/>
      <c r="Q12" s="104"/>
      <c r="R12" s="114"/>
      <c r="S12" s="125"/>
      <c r="T12" s="20"/>
      <c r="U12" s="20"/>
      <c r="V12" s="114">
        <v>-4.3210482217499055E-2</v>
      </c>
      <c r="W12" s="114">
        <v>0.16236859947682009</v>
      </c>
      <c r="X12" s="104">
        <v>16.236859949399999</v>
      </c>
      <c r="Y12" s="114">
        <v>-9.2690517499999986E-2</v>
      </c>
      <c r="Z12" s="114">
        <v>-6.4885353999999937E-2</v>
      </c>
    </row>
    <row r="13" spans="1:26" ht="14.25" customHeight="1">
      <c r="A13" s="119">
        <v>-1.2500000000000001E-2</v>
      </c>
      <c r="B13" s="107">
        <v>157985.27158914547</v>
      </c>
      <c r="C13" s="116">
        <v>-0.126594079322526</v>
      </c>
      <c r="D13" s="104"/>
      <c r="E13" s="104"/>
      <c r="F13" s="104"/>
      <c r="G13" s="120">
        <v>190516.5116</v>
      </c>
      <c r="H13" s="120">
        <v>193357.45490000001</v>
      </c>
      <c r="I13" s="105">
        <v>0.17499999999999999</v>
      </c>
      <c r="J13" s="114">
        <v>0.29633037842954907</v>
      </c>
      <c r="K13" s="114">
        <v>0.30785708473806989</v>
      </c>
      <c r="L13" s="114">
        <v>0.61697431953144599</v>
      </c>
      <c r="M13" s="114">
        <v>2.1422633719999999</v>
      </c>
      <c r="N13" s="114">
        <f t="shared" si="0"/>
        <v>2.1422633719999999</v>
      </c>
      <c r="O13" s="123">
        <v>61.697431987599998</v>
      </c>
      <c r="P13" s="104"/>
      <c r="Q13" s="104"/>
      <c r="R13" s="104"/>
      <c r="S13" s="125"/>
      <c r="T13" s="20"/>
      <c r="U13" s="20"/>
      <c r="V13" s="114"/>
      <c r="W13" s="114"/>
      <c r="X13" s="104"/>
      <c r="Y13" s="114">
        <v>-4.7417442000000011E-2</v>
      </c>
      <c r="Z13" s="114">
        <v>-3.3212725499999943E-2</v>
      </c>
    </row>
    <row r="14" spans="1:26" ht="14.25" customHeight="1">
      <c r="A14" s="118">
        <v>0</v>
      </c>
      <c r="B14" s="107">
        <v>159985.08515356501</v>
      </c>
      <c r="C14" s="116"/>
      <c r="D14" s="120">
        <v>1000000</v>
      </c>
      <c r="E14" s="120">
        <v>1000000</v>
      </c>
      <c r="F14" s="53"/>
      <c r="G14" s="120">
        <v>200000</v>
      </c>
      <c r="H14" s="120">
        <v>200000</v>
      </c>
      <c r="I14" s="105">
        <v>0.2</v>
      </c>
      <c r="J14" s="114">
        <v>0.33706213673715002</v>
      </c>
      <c r="K14" s="114">
        <v>0.35223472118471005</v>
      </c>
      <c r="L14" s="114">
        <v>0.66201183400000008</v>
      </c>
      <c r="M14" s="114">
        <v>2.7742769599999999</v>
      </c>
      <c r="N14" s="114">
        <f t="shared" si="0"/>
        <v>2.7742769599999999</v>
      </c>
      <c r="O14" s="123">
        <v>66.201181778800006</v>
      </c>
      <c r="P14" s="104"/>
      <c r="Q14" s="104"/>
      <c r="R14" s="104"/>
      <c r="S14" s="125"/>
      <c r="T14" s="20"/>
      <c r="U14" s="20"/>
      <c r="V14" s="114">
        <v>0</v>
      </c>
      <c r="W14" s="114">
        <v>0</v>
      </c>
      <c r="X14" s="104">
        <v>0</v>
      </c>
      <c r="Y14" s="114">
        <v>0</v>
      </c>
      <c r="Z14" s="114">
        <v>0</v>
      </c>
    </row>
    <row r="15" spans="1:26" ht="14.25" customHeight="1">
      <c r="A15" s="119">
        <v>1.2500000000000001E-2</v>
      </c>
      <c r="B15" s="107">
        <v>161984.89871798456</v>
      </c>
      <c r="C15" s="116">
        <v>0.12346829955319499</v>
      </c>
      <c r="D15" s="57"/>
      <c r="E15" s="53"/>
      <c r="F15" s="53"/>
      <c r="G15" s="120">
        <v>204231.13219999999</v>
      </c>
      <c r="H15" s="120">
        <v>202956.25880000001</v>
      </c>
      <c r="I15" s="105"/>
      <c r="J15" s="114"/>
      <c r="K15" s="20"/>
      <c r="L15" s="20"/>
      <c r="M15" s="20"/>
      <c r="N15" s="104"/>
      <c r="O15" s="104"/>
      <c r="P15" s="20"/>
      <c r="Q15" s="20"/>
      <c r="R15" s="20"/>
      <c r="S15" s="20"/>
      <c r="T15" s="20"/>
      <c r="U15" s="20"/>
      <c r="V15" s="114"/>
      <c r="W15" s="114"/>
      <c r="X15" s="104"/>
      <c r="Y15" s="114">
        <v>2.1155660999999965E-2</v>
      </c>
      <c r="Z15" s="114">
        <v>1.4781294000000052E-2</v>
      </c>
    </row>
    <row r="16" spans="1:26" ht="14.25" customHeight="1">
      <c r="A16" s="115">
        <v>2.5000000000000001E-2</v>
      </c>
      <c r="B16" s="107">
        <v>163984.71228240413</v>
      </c>
      <c r="C16" s="116">
        <v>0.243863187545168</v>
      </c>
      <c r="D16" s="104">
        <v>1043522.20704462</v>
      </c>
      <c r="E16" s="104">
        <v>863262.86800000002</v>
      </c>
      <c r="F16" s="104">
        <v>-13.6737132457</v>
      </c>
      <c r="G16" s="120">
        <v>208435.27660000001</v>
      </c>
      <c r="H16" s="120">
        <v>205903.81340000001</v>
      </c>
      <c r="I16" s="105"/>
      <c r="J16" s="114"/>
      <c r="K16" s="114"/>
      <c r="L16" s="20"/>
      <c r="M16" s="20"/>
      <c r="N16" s="20"/>
      <c r="O16" s="104"/>
      <c r="P16" s="20"/>
      <c r="Q16" s="20"/>
      <c r="R16" s="20"/>
      <c r="S16" s="20"/>
      <c r="T16" s="20"/>
      <c r="U16" s="20"/>
      <c r="V16" s="114">
        <v>4.3522207044619954E-2</v>
      </c>
      <c r="W16" s="114">
        <v>-0.13673713199999998</v>
      </c>
      <c r="X16" s="104">
        <v>-13.6737132457</v>
      </c>
      <c r="Y16" s="114">
        <v>4.217638300000006E-2</v>
      </c>
      <c r="Z16" s="114">
        <v>2.9519067000000069E-2</v>
      </c>
    </row>
    <row r="17" spans="1:26" ht="14.25" customHeight="1">
      <c r="A17" s="115">
        <v>3.7499999999999999E-2</v>
      </c>
      <c r="B17" s="107">
        <v>165984.52584682373</v>
      </c>
      <c r="C17" s="116">
        <v>0.36147947944369302</v>
      </c>
      <c r="D17" s="104"/>
      <c r="E17" s="104"/>
      <c r="F17" s="104"/>
      <c r="G17" s="120">
        <v>212627.38740000001</v>
      </c>
      <c r="H17" s="120">
        <v>208838.32560000001</v>
      </c>
      <c r="I17" s="105"/>
      <c r="J17" s="114"/>
      <c r="K17" s="20"/>
      <c r="L17" s="20"/>
      <c r="M17" s="20"/>
      <c r="N17" s="104" t="s">
        <v>465</v>
      </c>
      <c r="O17" s="104"/>
      <c r="P17" s="20"/>
      <c r="Q17" s="20"/>
      <c r="R17" s="20"/>
      <c r="S17" s="20"/>
      <c r="T17" s="20"/>
      <c r="U17" s="20"/>
      <c r="V17" s="114"/>
      <c r="W17" s="114"/>
      <c r="X17" s="104"/>
      <c r="Y17" s="114">
        <v>6.3136937000000032E-2</v>
      </c>
      <c r="Z17" s="114">
        <v>4.4191628000000052E-2</v>
      </c>
    </row>
    <row r="18" spans="1:26" ht="14.25" customHeight="1">
      <c r="A18" s="118">
        <v>0.05</v>
      </c>
      <c r="B18" s="107">
        <v>167984.33941124327</v>
      </c>
      <c r="C18" s="116">
        <v>0.47611384235009202</v>
      </c>
      <c r="D18" s="104">
        <v>1087171.7984585599</v>
      </c>
      <c r="E18" s="104">
        <v>748044.97100000002</v>
      </c>
      <c r="F18" s="104">
        <v>-25.195503334800001</v>
      </c>
      <c r="G18" s="120">
        <v>216796.51759999999</v>
      </c>
      <c r="H18" s="120">
        <v>211756.75390000001</v>
      </c>
      <c r="I18" s="105"/>
      <c r="J18" s="114"/>
      <c r="K18" s="114"/>
      <c r="L18" s="20"/>
      <c r="M18" s="20"/>
      <c r="N18" s="104">
        <v>59.0663122745</v>
      </c>
      <c r="O18" s="104"/>
      <c r="P18" s="20"/>
      <c r="Q18" s="20"/>
      <c r="R18" s="20"/>
      <c r="S18" s="20"/>
      <c r="T18" s="20"/>
      <c r="U18" s="20"/>
      <c r="V18" s="114">
        <v>8.7171798458559907E-2</v>
      </c>
      <c r="W18" s="114">
        <v>-0.251955029</v>
      </c>
      <c r="X18" s="104">
        <v>-25.195503334800001</v>
      </c>
      <c r="Y18" s="114">
        <v>8.3982587999999955E-2</v>
      </c>
      <c r="Z18" s="114">
        <v>5.8783769500000055E-2</v>
      </c>
    </row>
    <row r="19" spans="1:26" ht="14.25" customHeight="1">
      <c r="A19" s="115">
        <v>6.25E-2</v>
      </c>
      <c r="B19" s="107">
        <v>169984.15297566282</v>
      </c>
      <c r="C19" s="116">
        <v>0.58829013321979895</v>
      </c>
      <c r="D19" s="104"/>
      <c r="E19" s="104"/>
      <c r="F19" s="104"/>
      <c r="G19" s="120">
        <v>220958.0545</v>
      </c>
      <c r="H19" s="120">
        <v>214669.87779999999</v>
      </c>
      <c r="I19" s="105"/>
      <c r="J19" s="114"/>
      <c r="K19" s="20"/>
      <c r="L19" s="20"/>
      <c r="M19" s="20"/>
      <c r="N19" s="104"/>
      <c r="O19" s="104"/>
      <c r="P19" s="20"/>
      <c r="Q19" s="20"/>
      <c r="R19" s="20"/>
      <c r="S19" s="20"/>
      <c r="T19" s="20"/>
      <c r="U19" s="20"/>
      <c r="V19" s="114"/>
      <c r="W19" s="114"/>
      <c r="X19" s="104"/>
      <c r="Y19" s="114">
        <v>0.10479027249999999</v>
      </c>
      <c r="Z19" s="114">
        <v>7.3349388999999932E-2</v>
      </c>
    </row>
    <row r="20" spans="1:26" ht="14.25" customHeight="1">
      <c r="A20" s="118">
        <v>7.4999999999999997E-2</v>
      </c>
      <c r="B20" s="107">
        <v>171983.96654008239</v>
      </c>
      <c r="C20" s="116">
        <v>0.69756214111757597</v>
      </c>
      <c r="D20" s="104">
        <v>1131154.53</v>
      </c>
      <c r="E20" s="104">
        <v>650067.88199999998</v>
      </c>
      <c r="F20" s="104">
        <v>-34.993211766000002</v>
      </c>
      <c r="G20" s="120">
        <v>225102.7231</v>
      </c>
      <c r="H20" s="120">
        <v>217570.42499999999</v>
      </c>
      <c r="I20" s="105"/>
      <c r="J20" s="114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114">
        <v>0.13115453000000002</v>
      </c>
      <c r="W20" s="114">
        <v>-0.34993211800000001</v>
      </c>
      <c r="X20" s="104">
        <v>-34.993211766000002</v>
      </c>
      <c r="Y20" s="114">
        <v>0.12551361550000001</v>
      </c>
      <c r="Z20" s="114">
        <v>8.7852124999999948E-2</v>
      </c>
    </row>
    <row r="21" spans="1:26" ht="14.25" customHeight="1">
      <c r="A21" s="115">
        <v>8.7499999999999994E-2</v>
      </c>
      <c r="B21" s="107">
        <v>173983.78010450193</v>
      </c>
      <c r="C21" s="116">
        <v>0.80467271087542602</v>
      </c>
      <c r="D21" s="104"/>
      <c r="E21" s="104"/>
      <c r="F21" s="104"/>
      <c r="G21" s="120">
        <v>229209.70730000001</v>
      </c>
      <c r="H21" s="120">
        <v>220447.57550000001</v>
      </c>
      <c r="I21" s="105"/>
      <c r="J21" s="114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114"/>
      <c r="W21" s="114"/>
      <c r="X21" s="104"/>
      <c r="Y21" s="114">
        <v>0.14604853650000005</v>
      </c>
      <c r="Z21" s="114">
        <v>0.10223787750000003</v>
      </c>
    </row>
    <row r="22" spans="1:26" ht="14.25" customHeight="1">
      <c r="A22" s="118">
        <v>0.1</v>
      </c>
      <c r="B22" s="107">
        <v>175983.59366892153</v>
      </c>
      <c r="C22" s="116">
        <v>0.90894460812290301</v>
      </c>
      <c r="D22" s="104">
        <v>1175102.0330000001</v>
      </c>
      <c r="E22" s="104">
        <v>567083.06900000002</v>
      </c>
      <c r="F22" s="104">
        <v>-43.2916928422</v>
      </c>
      <c r="G22" s="120">
        <v>233308.8083</v>
      </c>
      <c r="H22" s="120">
        <v>223316.91740000001</v>
      </c>
      <c r="I22" s="105"/>
      <c r="J22" s="114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114">
        <v>0.17510203300000005</v>
      </c>
      <c r="W22" s="114">
        <v>-0.432916931</v>
      </c>
      <c r="X22" s="104">
        <v>-43.2916928422</v>
      </c>
      <c r="Y22" s="114">
        <v>0.16654404150000002</v>
      </c>
      <c r="Z22" s="114">
        <v>0.11658458700000003</v>
      </c>
    </row>
    <row r="23" spans="1:26" ht="14.25" customHeight="1">
      <c r="A23" s="115">
        <v>0.125</v>
      </c>
      <c r="B23" s="107">
        <v>179983.22079776064</v>
      </c>
      <c r="C23" s="116">
        <v>1.1109322988168799</v>
      </c>
      <c r="D23" s="104">
        <v>1219262.5560000001</v>
      </c>
      <c r="E23" s="104">
        <v>496089.722644091</v>
      </c>
      <c r="F23" s="104">
        <v>-50.3910277321</v>
      </c>
      <c r="G23" s="120">
        <v>241462.8713</v>
      </c>
      <c r="H23" s="120">
        <v>229025.35509999999</v>
      </c>
      <c r="I23" s="105"/>
      <c r="J23" s="114"/>
      <c r="K23" s="126">
        <v>1021725.5704604869</v>
      </c>
      <c r="L23" s="126">
        <v>928724.51482862537</v>
      </c>
      <c r="M23" s="26">
        <f t="shared" ref="M23:N23" si="1">ABS(K23-1000000)/1000000</f>
        <v>2.1725570460486926E-2</v>
      </c>
      <c r="N23" s="26">
        <f t="shared" si="1"/>
        <v>7.1275485171374636E-2</v>
      </c>
      <c r="O23" s="20">
        <v>2.1725570460486926E-2</v>
      </c>
      <c r="P23" s="20">
        <v>7.1275485171374636E-2</v>
      </c>
      <c r="Q23" s="20"/>
      <c r="R23" s="20"/>
      <c r="S23" s="20"/>
      <c r="T23" s="20"/>
      <c r="U23" s="20"/>
      <c r="V23" s="114">
        <v>0.21926255600000011</v>
      </c>
      <c r="W23" s="114">
        <v>-0.50391027735590899</v>
      </c>
      <c r="X23" s="104">
        <v>-50.3910277321</v>
      </c>
      <c r="Y23" s="114">
        <v>0.20731435649999999</v>
      </c>
      <c r="Z23" s="114">
        <v>0.14512677549999994</v>
      </c>
    </row>
    <row r="24" spans="1:26" ht="14.25" customHeight="1">
      <c r="A24" s="106">
        <v>0.15</v>
      </c>
      <c r="B24" s="107">
        <v>183982.84792659976</v>
      </c>
      <c r="C24" s="108">
        <v>1.304</v>
      </c>
      <c r="D24" s="104">
        <v>1263486.3849168399</v>
      </c>
      <c r="E24" s="104">
        <v>435326.90700000001</v>
      </c>
      <c r="F24" s="104">
        <v>-56.467308911899998</v>
      </c>
      <c r="G24" s="104"/>
      <c r="H24" s="104"/>
      <c r="I24" s="105"/>
      <c r="J24" s="114"/>
      <c r="K24" s="126"/>
      <c r="L24" s="126"/>
      <c r="M24" s="20"/>
      <c r="N24" s="20"/>
      <c r="O24" s="20"/>
      <c r="P24" s="20"/>
      <c r="Q24" s="20"/>
      <c r="R24" s="104"/>
      <c r="S24" s="20"/>
      <c r="T24" s="20"/>
      <c r="U24" s="20"/>
      <c r="V24" s="114">
        <v>0.2634863849168399</v>
      </c>
      <c r="W24" s="114">
        <v>-0.56467309300000001</v>
      </c>
      <c r="X24" s="104">
        <v>-56.467308911899998</v>
      </c>
      <c r="Y24" s="104"/>
      <c r="Z24" s="104"/>
    </row>
    <row r="25" spans="1:26" ht="14.25" customHeight="1">
      <c r="A25" s="111">
        <v>0.17499999999999999</v>
      </c>
      <c r="B25" s="107">
        <v>187982.4750554389</v>
      </c>
      <c r="C25" s="108">
        <v>1.4890000000000001</v>
      </c>
      <c r="D25" s="104">
        <v>1307857.0847380699</v>
      </c>
      <c r="E25" s="104">
        <v>383025.68046855403</v>
      </c>
      <c r="F25" s="104">
        <v>-61.697431987599998</v>
      </c>
      <c r="G25" s="104"/>
      <c r="H25" s="104"/>
      <c r="I25" s="105"/>
      <c r="J25" s="114"/>
      <c r="K25" s="126">
        <v>1065337.846522382</v>
      </c>
      <c r="L25" s="126">
        <v>803325.53957190725</v>
      </c>
      <c r="M25" s="26">
        <f t="shared" ref="M25:N25" si="2">ABS(K25-1000000)/1000000</f>
        <v>6.533784652238199E-2</v>
      </c>
      <c r="N25" s="26">
        <f t="shared" si="2"/>
        <v>0.19667446042809275</v>
      </c>
      <c r="O25" s="20">
        <v>6.533784652238199E-2</v>
      </c>
      <c r="P25" s="104">
        <v>0.19667446042809275</v>
      </c>
      <c r="Q25" s="104"/>
      <c r="R25" s="104"/>
      <c r="S25" s="20"/>
      <c r="T25" s="20"/>
      <c r="U25" s="20"/>
      <c r="V25" s="114">
        <v>0.30785708473806989</v>
      </c>
      <c r="W25" s="114">
        <v>-0.61697431953144599</v>
      </c>
      <c r="X25" s="104">
        <v>-61.697431987599998</v>
      </c>
      <c r="Y25" s="104"/>
      <c r="Z25" s="104"/>
    </row>
    <row r="26" spans="1:26" ht="14.25" customHeight="1">
      <c r="A26" s="111">
        <v>0.2</v>
      </c>
      <c r="B26" s="107">
        <v>191982.10218427802</v>
      </c>
      <c r="C26" s="108">
        <v>1.6659999999999999</v>
      </c>
      <c r="D26" s="104">
        <v>1352234.72118471</v>
      </c>
      <c r="E26" s="104">
        <v>337988.16600000003</v>
      </c>
      <c r="F26" s="104">
        <v>-66.201181778800006</v>
      </c>
      <c r="G26" s="104"/>
      <c r="H26" s="104"/>
      <c r="I26" s="105"/>
      <c r="J26" s="114"/>
      <c r="K26" s="126"/>
      <c r="L26" s="126"/>
      <c r="M26" s="20"/>
      <c r="N26" s="20"/>
      <c r="O26" s="20"/>
      <c r="P26" s="104"/>
      <c r="Q26" s="104"/>
      <c r="R26" s="104"/>
      <c r="S26" s="20"/>
      <c r="T26" s="20"/>
      <c r="U26" s="20"/>
      <c r="V26" s="114">
        <v>0.35223472118471005</v>
      </c>
      <c r="W26" s="114">
        <v>-0.66201183400000008</v>
      </c>
      <c r="X26" s="104">
        <v>-66.201181778800006</v>
      </c>
      <c r="Y26" s="104"/>
      <c r="Z26" s="104"/>
    </row>
    <row r="27" spans="1:26" ht="14.25" customHeight="1">
      <c r="A27" s="20"/>
      <c r="B27" s="20"/>
      <c r="C27" s="20"/>
      <c r="D27" s="20"/>
      <c r="E27" s="20"/>
      <c r="F27" s="20"/>
      <c r="G27" s="20"/>
      <c r="H27" s="20"/>
      <c r="I27" s="122"/>
      <c r="J27" s="20"/>
      <c r="K27" s="120">
        <v>1109137.6982762183</v>
      </c>
      <c r="L27" s="126">
        <v>697137.77143776009</v>
      </c>
      <c r="M27" s="26">
        <f t="shared" ref="M27:N27" si="3">ABS(K27-1000000)/1000000</f>
        <v>0.10913769827621826</v>
      </c>
      <c r="N27" s="26">
        <f t="shared" si="3"/>
        <v>0.30286222856223993</v>
      </c>
      <c r="O27" s="20">
        <v>0.10913769827621826</v>
      </c>
      <c r="P27" s="20">
        <v>0.30286222856223993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4.25" customHeight="1">
      <c r="A28" s="20"/>
      <c r="B28" s="20"/>
      <c r="C28" s="20"/>
      <c r="D28" s="20"/>
      <c r="E28" s="20"/>
      <c r="F28" s="20"/>
      <c r="G28" s="20"/>
      <c r="H28" s="20"/>
      <c r="I28" s="122"/>
      <c r="J28" s="20"/>
      <c r="K28" s="53"/>
      <c r="L28" s="126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4.25" customHeight="1">
      <c r="A29" s="20"/>
      <c r="B29" s="20"/>
      <c r="C29" s="20"/>
      <c r="D29" s="20"/>
      <c r="E29" s="20"/>
      <c r="F29" s="20"/>
      <c r="G29" s="20"/>
      <c r="H29" s="20"/>
      <c r="I29" s="122"/>
      <c r="J29" s="20"/>
      <c r="K29" s="120">
        <v>1153101.8477711473</v>
      </c>
      <c r="L29" s="126">
        <v>606988.43955396512</v>
      </c>
      <c r="M29" s="26">
        <f t="shared" ref="M29:N29" si="4">ABS(K29-1000000)/1000000</f>
        <v>0.15310184777114727</v>
      </c>
      <c r="N29" s="26">
        <f t="shared" si="4"/>
        <v>0.39301156044603486</v>
      </c>
      <c r="O29" s="20">
        <v>0.15310184777114727</v>
      </c>
      <c r="P29" s="20">
        <v>0.39301156044603486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4.25" customHeight="1">
      <c r="A30" s="20"/>
      <c r="B30" s="20"/>
      <c r="C30" s="20"/>
      <c r="D30" s="20"/>
      <c r="E30" s="20"/>
      <c r="F30" s="20"/>
      <c r="G30" s="20"/>
      <c r="H30" s="20"/>
      <c r="I30" s="122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 customHeight="1">
      <c r="A31" s="20"/>
      <c r="B31" s="20"/>
      <c r="C31" s="20"/>
      <c r="D31" s="20"/>
      <c r="E31" s="20"/>
      <c r="F31" s="20"/>
      <c r="G31" s="20"/>
      <c r="H31" s="20"/>
      <c r="I31" s="12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4.25" customHeight="1">
      <c r="A32" s="20"/>
      <c r="B32" s="20"/>
      <c r="C32" s="20"/>
      <c r="D32" s="20"/>
      <c r="E32" s="20"/>
      <c r="F32" s="20"/>
      <c r="G32" s="20"/>
      <c r="H32" s="20"/>
      <c r="I32" s="122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 customHeight="1">
      <c r="A33" s="20"/>
      <c r="B33" s="20"/>
      <c r="C33" s="20"/>
      <c r="D33" s="20"/>
      <c r="E33" s="20"/>
      <c r="F33" s="20"/>
      <c r="G33" s="20"/>
      <c r="H33" s="20"/>
      <c r="I33" s="122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 customHeight="1">
      <c r="A34" s="20"/>
      <c r="B34" s="20"/>
      <c r="C34" s="20"/>
      <c r="D34" s="20"/>
      <c r="E34" s="20"/>
      <c r="F34" s="20"/>
      <c r="G34" s="20"/>
      <c r="H34" s="20"/>
      <c r="I34" s="122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4.25" customHeight="1">
      <c r="A35" s="20"/>
      <c r="B35" s="20"/>
      <c r="C35" s="20"/>
      <c r="D35" s="20"/>
      <c r="E35" s="20"/>
      <c r="F35" s="20"/>
      <c r="G35" s="20"/>
      <c r="H35" s="20"/>
      <c r="I35" s="122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 customHeight="1">
      <c r="A36" s="20"/>
      <c r="B36" s="20"/>
      <c r="C36" s="20"/>
      <c r="D36" s="20"/>
      <c r="E36" s="20"/>
      <c r="F36" s="20"/>
      <c r="G36" s="20"/>
      <c r="H36" s="20"/>
      <c r="I36" s="122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 customHeight="1">
      <c r="A37" s="20"/>
      <c r="B37" s="20"/>
      <c r="C37" s="20"/>
      <c r="D37" s="20"/>
      <c r="E37" s="20"/>
      <c r="F37" s="20"/>
      <c r="G37" s="20"/>
      <c r="H37" s="20"/>
      <c r="I37" s="122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 customHeight="1">
      <c r="A38" s="20"/>
      <c r="B38" s="20"/>
      <c r="C38" s="20"/>
      <c r="D38" s="20"/>
      <c r="E38" s="20"/>
      <c r="F38" s="20"/>
      <c r="G38" s="20"/>
      <c r="H38" s="20"/>
      <c r="I38" s="122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 customHeight="1">
      <c r="A39" s="20"/>
      <c r="B39" s="20"/>
      <c r="C39" s="20"/>
      <c r="D39" s="20"/>
      <c r="E39" s="20"/>
      <c r="F39" s="20"/>
      <c r="G39" s="20"/>
      <c r="H39" s="20"/>
      <c r="I39" s="122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4.25" customHeight="1">
      <c r="A40" s="20"/>
      <c r="B40" s="20"/>
      <c r="C40" s="20"/>
      <c r="D40" s="20"/>
      <c r="E40" s="20"/>
      <c r="F40" s="20"/>
      <c r="G40" s="20"/>
      <c r="H40" s="20"/>
      <c r="I40" s="122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 customHeight="1">
      <c r="A41" s="20"/>
      <c r="B41" s="20"/>
      <c r="C41" s="20"/>
      <c r="D41" s="20"/>
      <c r="E41" s="20"/>
      <c r="F41" s="20"/>
      <c r="G41" s="20"/>
      <c r="H41" s="20"/>
      <c r="I41" s="122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 customHeight="1">
      <c r="A42" s="20"/>
      <c r="B42" s="20"/>
      <c r="C42" s="20"/>
      <c r="D42" s="20"/>
      <c r="E42" s="20"/>
      <c r="F42" s="20"/>
      <c r="G42" s="20"/>
      <c r="H42" s="20"/>
      <c r="I42" s="122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25" customHeight="1">
      <c r="A43" s="20"/>
      <c r="B43" s="20"/>
      <c r="C43" s="20"/>
      <c r="D43" s="20"/>
      <c r="E43" s="20"/>
      <c r="F43" s="20"/>
      <c r="G43" s="20"/>
      <c r="H43" s="20"/>
      <c r="I43" s="12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 customHeight="1">
      <c r="A44" s="20"/>
      <c r="B44" s="20"/>
      <c r="C44" s="20"/>
      <c r="D44" s="20"/>
      <c r="E44" s="20"/>
      <c r="F44" s="20"/>
      <c r="G44" s="20"/>
      <c r="H44" s="20"/>
      <c r="I44" s="12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 customHeight="1">
      <c r="A45" s="20"/>
      <c r="B45" s="20"/>
      <c r="C45" s="20"/>
      <c r="D45" s="20"/>
      <c r="E45" s="20"/>
      <c r="F45" s="20"/>
      <c r="G45" s="20"/>
      <c r="H45" s="20"/>
      <c r="I45" s="122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 customHeight="1">
      <c r="A46" s="20"/>
      <c r="B46" s="20"/>
      <c r="C46" s="20"/>
      <c r="D46" s="20"/>
      <c r="E46" s="20"/>
      <c r="F46" s="20"/>
      <c r="G46" s="20"/>
      <c r="H46" s="20"/>
      <c r="I46" s="122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4.25" customHeight="1">
      <c r="A47" s="20"/>
      <c r="B47" s="20"/>
      <c r="C47" s="20"/>
      <c r="D47" s="20"/>
      <c r="E47" s="20"/>
      <c r="F47" s="20"/>
      <c r="G47" s="20"/>
      <c r="H47" s="20"/>
      <c r="I47" s="122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25" customHeight="1">
      <c r="A48" s="20"/>
      <c r="B48" s="20"/>
      <c r="C48" s="20"/>
      <c r="D48" s="20"/>
      <c r="E48" s="20"/>
      <c r="F48" s="20"/>
      <c r="G48" s="20"/>
      <c r="H48" s="20"/>
      <c r="I48" s="122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4.25" customHeight="1">
      <c r="A49" s="20"/>
      <c r="B49" s="20"/>
      <c r="C49" s="20"/>
      <c r="D49" s="20"/>
      <c r="E49" s="20"/>
      <c r="F49" s="20"/>
      <c r="G49" s="20"/>
      <c r="H49" s="20"/>
      <c r="I49" s="122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4.25" customHeight="1">
      <c r="A50" s="20"/>
      <c r="B50" s="20"/>
      <c r="C50" s="20"/>
      <c r="D50" s="20"/>
      <c r="E50" s="20"/>
      <c r="F50" s="20"/>
      <c r="G50" s="20"/>
      <c r="H50" s="20"/>
      <c r="I50" s="122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4.25" customHeight="1">
      <c r="A51" s="20"/>
      <c r="B51" s="20"/>
      <c r="C51" s="20"/>
      <c r="D51" s="20"/>
      <c r="E51" s="20"/>
      <c r="F51" s="20"/>
      <c r="G51" s="20"/>
      <c r="H51" s="20"/>
      <c r="I51" s="122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.25" customHeight="1">
      <c r="A52" s="20"/>
      <c r="B52" s="20"/>
      <c r="C52" s="20"/>
      <c r="D52" s="20"/>
      <c r="E52" s="20"/>
      <c r="F52" s="20"/>
      <c r="G52" s="20"/>
      <c r="H52" s="20"/>
      <c r="I52" s="122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25" customHeight="1">
      <c r="A53" s="20"/>
      <c r="B53" s="20"/>
      <c r="C53" s="20"/>
      <c r="D53" s="20"/>
      <c r="E53" s="20"/>
      <c r="F53" s="20"/>
      <c r="G53" s="20"/>
      <c r="H53" s="20"/>
      <c r="I53" s="122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4.25" customHeight="1">
      <c r="A54" s="20"/>
      <c r="B54" s="20"/>
      <c r="C54" s="20"/>
      <c r="D54" s="20"/>
      <c r="E54" s="20"/>
      <c r="F54" s="20"/>
      <c r="G54" s="20"/>
      <c r="H54" s="20"/>
      <c r="I54" s="122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 customHeight="1">
      <c r="A55" s="20"/>
      <c r="B55" s="20"/>
      <c r="C55" s="20"/>
      <c r="D55" s="20"/>
      <c r="E55" s="20"/>
      <c r="F55" s="20"/>
      <c r="G55" s="20"/>
      <c r="H55" s="20"/>
      <c r="I55" s="122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4.25" customHeight="1">
      <c r="A56" s="20"/>
      <c r="B56" s="20"/>
      <c r="C56" s="20"/>
      <c r="D56" s="20"/>
      <c r="E56" s="20"/>
      <c r="F56" s="20"/>
      <c r="G56" s="20"/>
      <c r="H56" s="20"/>
      <c r="I56" s="122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25" customHeight="1">
      <c r="A57" s="20"/>
      <c r="B57" s="20"/>
      <c r="C57" s="20"/>
      <c r="D57" s="20"/>
      <c r="E57" s="20"/>
      <c r="F57" s="20"/>
      <c r="G57" s="20"/>
      <c r="H57" s="20"/>
      <c r="I57" s="122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25" customHeight="1">
      <c r="A58" s="20"/>
      <c r="B58" s="20"/>
      <c r="C58" s="20"/>
      <c r="D58" s="20"/>
      <c r="E58" s="20"/>
      <c r="F58" s="20"/>
      <c r="G58" s="20"/>
      <c r="H58" s="20"/>
      <c r="I58" s="122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4.25" customHeight="1">
      <c r="A59" s="20"/>
      <c r="B59" s="20"/>
      <c r="C59" s="20"/>
      <c r="D59" s="20"/>
      <c r="E59" s="20"/>
      <c r="F59" s="20"/>
      <c r="G59" s="20"/>
      <c r="H59" s="20"/>
      <c r="I59" s="122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25" customHeight="1">
      <c r="A60" s="20"/>
      <c r="B60" s="20"/>
      <c r="C60" s="20"/>
      <c r="D60" s="20"/>
      <c r="E60" s="20"/>
      <c r="F60" s="20"/>
      <c r="G60" s="20"/>
      <c r="H60" s="20"/>
      <c r="I60" s="122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4.25" customHeight="1">
      <c r="A61" s="20"/>
      <c r="B61" s="20"/>
      <c r="C61" s="20"/>
      <c r="D61" s="20"/>
      <c r="E61" s="20"/>
      <c r="F61" s="20"/>
      <c r="G61" s="20"/>
      <c r="H61" s="20"/>
      <c r="I61" s="122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25" customHeight="1">
      <c r="A62" s="20"/>
      <c r="B62" s="20"/>
      <c r="C62" s="20"/>
      <c r="D62" s="20"/>
      <c r="E62" s="20"/>
      <c r="F62" s="20"/>
      <c r="G62" s="20"/>
      <c r="H62" s="20"/>
      <c r="I62" s="122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.25" customHeight="1">
      <c r="A63" s="20"/>
      <c r="B63" s="20"/>
      <c r="C63" s="20"/>
      <c r="D63" s="20"/>
      <c r="E63" s="20"/>
      <c r="F63" s="20"/>
      <c r="G63" s="20"/>
      <c r="H63" s="20"/>
      <c r="I63" s="122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25" customHeight="1">
      <c r="A64" s="20"/>
      <c r="B64" s="20"/>
      <c r="C64" s="20"/>
      <c r="D64" s="20"/>
      <c r="E64" s="20"/>
      <c r="F64" s="20"/>
      <c r="G64" s="20"/>
      <c r="H64" s="20"/>
      <c r="I64" s="122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4.25" customHeight="1">
      <c r="A65" s="20"/>
      <c r="B65" s="20"/>
      <c r="C65" s="20"/>
      <c r="D65" s="20"/>
      <c r="E65" s="20"/>
      <c r="F65" s="20"/>
      <c r="G65" s="20"/>
      <c r="H65" s="20"/>
      <c r="I65" s="122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25" customHeight="1">
      <c r="A66" s="20"/>
      <c r="B66" s="20"/>
      <c r="C66" s="20"/>
      <c r="D66" s="20"/>
      <c r="E66" s="20"/>
      <c r="F66" s="20"/>
      <c r="G66" s="20"/>
      <c r="H66" s="20"/>
      <c r="I66" s="122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4.25" customHeight="1">
      <c r="A67" s="20"/>
      <c r="B67" s="20"/>
      <c r="C67" s="20"/>
      <c r="D67" s="20"/>
      <c r="E67" s="20"/>
      <c r="F67" s="20"/>
      <c r="G67" s="20"/>
      <c r="H67" s="20"/>
      <c r="I67" s="122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25" customHeight="1">
      <c r="A68" s="20"/>
      <c r="B68" s="20"/>
      <c r="C68" s="20"/>
      <c r="D68" s="20"/>
      <c r="E68" s="20"/>
      <c r="F68" s="20"/>
      <c r="G68" s="20"/>
      <c r="H68" s="20"/>
      <c r="I68" s="122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4.25" customHeight="1">
      <c r="A69" s="20"/>
      <c r="B69" s="20"/>
      <c r="C69" s="20"/>
      <c r="D69" s="20"/>
      <c r="E69" s="20"/>
      <c r="F69" s="20"/>
      <c r="G69" s="20"/>
      <c r="H69" s="20"/>
      <c r="I69" s="122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25" customHeight="1">
      <c r="A70" s="20"/>
      <c r="B70" s="20"/>
      <c r="C70" s="20"/>
      <c r="D70" s="20"/>
      <c r="E70" s="20"/>
      <c r="F70" s="20"/>
      <c r="G70" s="20"/>
      <c r="H70" s="20"/>
      <c r="I70" s="122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25" customHeight="1">
      <c r="A71" s="20"/>
      <c r="B71" s="20"/>
      <c r="C71" s="20"/>
      <c r="D71" s="20"/>
      <c r="E71" s="20"/>
      <c r="F71" s="20"/>
      <c r="G71" s="20"/>
      <c r="H71" s="20"/>
      <c r="I71" s="122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25" customHeight="1">
      <c r="A72" s="20"/>
      <c r="B72" s="20"/>
      <c r="C72" s="20"/>
      <c r="D72" s="20"/>
      <c r="E72" s="20"/>
      <c r="F72" s="20"/>
      <c r="G72" s="20"/>
      <c r="H72" s="20"/>
      <c r="I72" s="122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4.25" customHeight="1">
      <c r="A73" s="20"/>
      <c r="B73" s="20"/>
      <c r="C73" s="20"/>
      <c r="D73" s="20"/>
      <c r="E73" s="20"/>
      <c r="F73" s="20"/>
      <c r="G73" s="20"/>
      <c r="H73" s="20"/>
      <c r="I73" s="122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 customHeight="1">
      <c r="A74" s="20"/>
      <c r="B74" s="20"/>
      <c r="C74" s="20"/>
      <c r="D74" s="20"/>
      <c r="E74" s="20"/>
      <c r="F74" s="20"/>
      <c r="G74" s="20"/>
      <c r="H74" s="20"/>
      <c r="I74" s="122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4.25" customHeight="1">
      <c r="A75" s="20"/>
      <c r="B75" s="20"/>
      <c r="C75" s="20"/>
      <c r="D75" s="20"/>
      <c r="E75" s="20"/>
      <c r="F75" s="20"/>
      <c r="G75" s="20"/>
      <c r="H75" s="20"/>
      <c r="I75" s="122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4.25" customHeight="1">
      <c r="A76" s="20"/>
      <c r="B76" s="20"/>
      <c r="C76" s="20"/>
      <c r="D76" s="20"/>
      <c r="E76" s="20"/>
      <c r="F76" s="20"/>
      <c r="G76" s="20"/>
      <c r="H76" s="20"/>
      <c r="I76" s="122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.25" customHeight="1">
      <c r="A77" s="20"/>
      <c r="B77" s="20"/>
      <c r="C77" s="20"/>
      <c r="D77" s="20"/>
      <c r="E77" s="20"/>
      <c r="F77" s="20"/>
      <c r="G77" s="20"/>
      <c r="H77" s="20"/>
      <c r="I77" s="122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.25" customHeight="1">
      <c r="A78" s="20"/>
      <c r="B78" s="20"/>
      <c r="C78" s="20"/>
      <c r="D78" s="20"/>
      <c r="E78" s="20"/>
      <c r="F78" s="20"/>
      <c r="G78" s="20"/>
      <c r="H78" s="20"/>
      <c r="I78" s="122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.25" customHeight="1">
      <c r="A79" s="20"/>
      <c r="B79" s="20"/>
      <c r="C79" s="20"/>
      <c r="D79" s="20"/>
      <c r="E79" s="20"/>
      <c r="F79" s="20"/>
      <c r="G79" s="20"/>
      <c r="H79" s="20"/>
      <c r="I79" s="122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.25" customHeight="1">
      <c r="A80" s="20"/>
      <c r="B80" s="20"/>
      <c r="C80" s="20"/>
      <c r="D80" s="20"/>
      <c r="E80" s="20"/>
      <c r="F80" s="20"/>
      <c r="G80" s="20"/>
      <c r="H80" s="20"/>
      <c r="I80" s="122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 customHeight="1">
      <c r="A81" s="20"/>
      <c r="B81" s="20"/>
      <c r="C81" s="20"/>
      <c r="D81" s="20"/>
      <c r="E81" s="20"/>
      <c r="F81" s="20"/>
      <c r="G81" s="20"/>
      <c r="H81" s="20"/>
      <c r="I81" s="122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.25" customHeight="1">
      <c r="A82" s="20"/>
      <c r="B82" s="20"/>
      <c r="C82" s="20"/>
      <c r="D82" s="20"/>
      <c r="E82" s="20"/>
      <c r="F82" s="20"/>
      <c r="G82" s="20"/>
      <c r="H82" s="20"/>
      <c r="I82" s="122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.25" customHeight="1">
      <c r="A83" s="20"/>
      <c r="B83" s="20"/>
      <c r="C83" s="20"/>
      <c r="D83" s="20"/>
      <c r="E83" s="20"/>
      <c r="F83" s="20"/>
      <c r="G83" s="20"/>
      <c r="H83" s="20"/>
      <c r="I83" s="122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 customHeight="1">
      <c r="A84" s="20"/>
      <c r="B84" s="20"/>
      <c r="C84" s="20"/>
      <c r="D84" s="20"/>
      <c r="E84" s="20"/>
      <c r="F84" s="20"/>
      <c r="G84" s="20"/>
      <c r="H84" s="20"/>
      <c r="I84" s="122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4.25" customHeight="1">
      <c r="A85" s="20"/>
      <c r="B85" s="20"/>
      <c r="C85" s="20"/>
      <c r="D85" s="20"/>
      <c r="E85" s="20"/>
      <c r="F85" s="20"/>
      <c r="G85" s="20"/>
      <c r="H85" s="20"/>
      <c r="I85" s="122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 customHeight="1">
      <c r="A86" s="20"/>
      <c r="B86" s="20"/>
      <c r="C86" s="20"/>
      <c r="D86" s="20"/>
      <c r="E86" s="20"/>
      <c r="F86" s="20"/>
      <c r="G86" s="20"/>
      <c r="H86" s="20"/>
      <c r="I86" s="122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 customHeight="1">
      <c r="A87" s="20"/>
      <c r="B87" s="20"/>
      <c r="C87" s="20"/>
      <c r="D87" s="20"/>
      <c r="E87" s="20"/>
      <c r="F87" s="20"/>
      <c r="G87" s="20"/>
      <c r="H87" s="20"/>
      <c r="I87" s="122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.25" customHeight="1">
      <c r="A88" s="20"/>
      <c r="B88" s="20"/>
      <c r="C88" s="20"/>
      <c r="D88" s="20"/>
      <c r="E88" s="20"/>
      <c r="F88" s="20"/>
      <c r="G88" s="20"/>
      <c r="H88" s="20"/>
      <c r="I88" s="122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4.25" customHeight="1">
      <c r="A89" s="20"/>
      <c r="B89" s="20"/>
      <c r="C89" s="20"/>
      <c r="D89" s="20"/>
      <c r="E89" s="20"/>
      <c r="F89" s="20"/>
      <c r="G89" s="20"/>
      <c r="H89" s="20"/>
      <c r="I89" s="122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4.25" customHeight="1">
      <c r="A90" s="20"/>
      <c r="B90" s="20"/>
      <c r="C90" s="20"/>
      <c r="D90" s="20"/>
      <c r="E90" s="20"/>
      <c r="F90" s="20"/>
      <c r="G90" s="20"/>
      <c r="H90" s="20"/>
      <c r="I90" s="122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4.25" customHeight="1">
      <c r="A91" s="20"/>
      <c r="B91" s="20"/>
      <c r="C91" s="20"/>
      <c r="D91" s="20"/>
      <c r="E91" s="20"/>
      <c r="F91" s="20"/>
      <c r="G91" s="20"/>
      <c r="H91" s="20"/>
      <c r="I91" s="122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.25" customHeight="1">
      <c r="A92" s="20"/>
      <c r="B92" s="20"/>
      <c r="C92" s="20"/>
      <c r="D92" s="20"/>
      <c r="E92" s="20"/>
      <c r="F92" s="20"/>
      <c r="G92" s="20"/>
      <c r="H92" s="20"/>
      <c r="I92" s="122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.25" customHeight="1">
      <c r="A93" s="20"/>
      <c r="B93" s="20"/>
      <c r="C93" s="20"/>
      <c r="D93" s="20"/>
      <c r="E93" s="20"/>
      <c r="F93" s="20"/>
      <c r="G93" s="20"/>
      <c r="H93" s="20"/>
      <c r="I93" s="122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.25" customHeight="1">
      <c r="A94" s="20"/>
      <c r="B94" s="20"/>
      <c r="C94" s="20"/>
      <c r="D94" s="20"/>
      <c r="E94" s="20"/>
      <c r="F94" s="20"/>
      <c r="G94" s="20"/>
      <c r="H94" s="20"/>
      <c r="I94" s="122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 customHeight="1">
      <c r="A95" s="20"/>
      <c r="B95" s="20"/>
      <c r="C95" s="20"/>
      <c r="D95" s="20"/>
      <c r="E95" s="20"/>
      <c r="F95" s="20"/>
      <c r="G95" s="20"/>
      <c r="H95" s="20"/>
      <c r="I95" s="122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 customHeight="1">
      <c r="A96" s="20"/>
      <c r="B96" s="20"/>
      <c r="C96" s="20"/>
      <c r="D96" s="20"/>
      <c r="E96" s="20"/>
      <c r="F96" s="20"/>
      <c r="G96" s="20"/>
      <c r="H96" s="20"/>
      <c r="I96" s="122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 customHeight="1">
      <c r="A97" s="20"/>
      <c r="B97" s="20"/>
      <c r="C97" s="20"/>
      <c r="D97" s="20"/>
      <c r="E97" s="20"/>
      <c r="F97" s="20"/>
      <c r="G97" s="20"/>
      <c r="H97" s="20"/>
      <c r="I97" s="122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 customHeight="1">
      <c r="A98" s="20"/>
      <c r="B98" s="20"/>
      <c r="C98" s="20"/>
      <c r="D98" s="20"/>
      <c r="E98" s="20"/>
      <c r="F98" s="20"/>
      <c r="G98" s="20"/>
      <c r="H98" s="20"/>
      <c r="I98" s="122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 customHeight="1">
      <c r="A99" s="20"/>
      <c r="B99" s="20"/>
      <c r="C99" s="20"/>
      <c r="D99" s="20"/>
      <c r="E99" s="20"/>
      <c r="F99" s="20"/>
      <c r="G99" s="20"/>
      <c r="H99" s="20"/>
      <c r="I99" s="122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.25" customHeight="1">
      <c r="A100" s="20"/>
      <c r="B100" s="20"/>
      <c r="C100" s="20"/>
      <c r="D100" s="20"/>
      <c r="E100" s="20"/>
      <c r="F100" s="20"/>
      <c r="G100" s="20"/>
      <c r="H100" s="20"/>
      <c r="I100" s="122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 customHeight="1">
      <c r="A101" s="20"/>
      <c r="B101" s="20"/>
      <c r="C101" s="20"/>
      <c r="D101" s="20"/>
      <c r="E101" s="20"/>
      <c r="F101" s="20"/>
      <c r="G101" s="20"/>
      <c r="H101" s="20"/>
      <c r="I101" s="122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4.25" customHeight="1">
      <c r="A102" s="20"/>
      <c r="B102" s="20"/>
      <c r="C102" s="20"/>
      <c r="D102" s="20"/>
      <c r="E102" s="20"/>
      <c r="F102" s="20"/>
      <c r="G102" s="20"/>
      <c r="H102" s="20"/>
      <c r="I102" s="122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 customHeight="1">
      <c r="A103" s="20"/>
      <c r="B103" s="20"/>
      <c r="C103" s="20"/>
      <c r="D103" s="20"/>
      <c r="E103" s="20"/>
      <c r="F103" s="20"/>
      <c r="G103" s="20"/>
      <c r="H103" s="20"/>
      <c r="I103" s="122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4.25" customHeight="1">
      <c r="A104" s="20"/>
      <c r="B104" s="20"/>
      <c r="C104" s="20"/>
      <c r="D104" s="20"/>
      <c r="E104" s="20"/>
      <c r="F104" s="20"/>
      <c r="G104" s="20"/>
      <c r="H104" s="20"/>
      <c r="I104" s="122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 customHeight="1">
      <c r="A105" s="20"/>
      <c r="B105" s="20"/>
      <c r="C105" s="20"/>
      <c r="D105" s="20"/>
      <c r="E105" s="20"/>
      <c r="F105" s="20"/>
      <c r="G105" s="20"/>
      <c r="H105" s="20"/>
      <c r="I105" s="122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 customHeight="1">
      <c r="A106" s="20"/>
      <c r="B106" s="20"/>
      <c r="C106" s="20"/>
      <c r="D106" s="20"/>
      <c r="E106" s="20"/>
      <c r="F106" s="20"/>
      <c r="G106" s="20"/>
      <c r="H106" s="20"/>
      <c r="I106" s="122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 customHeight="1">
      <c r="A107" s="20"/>
      <c r="B107" s="20"/>
      <c r="C107" s="20"/>
      <c r="D107" s="20"/>
      <c r="E107" s="20"/>
      <c r="F107" s="20"/>
      <c r="G107" s="20"/>
      <c r="H107" s="20"/>
      <c r="I107" s="122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 customHeight="1">
      <c r="A108" s="20"/>
      <c r="B108" s="20"/>
      <c r="C108" s="20"/>
      <c r="D108" s="20"/>
      <c r="E108" s="20"/>
      <c r="F108" s="20"/>
      <c r="G108" s="20"/>
      <c r="H108" s="20"/>
      <c r="I108" s="122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 customHeight="1">
      <c r="A109" s="20"/>
      <c r="B109" s="20"/>
      <c r="C109" s="20"/>
      <c r="D109" s="20"/>
      <c r="E109" s="20"/>
      <c r="F109" s="20"/>
      <c r="G109" s="20"/>
      <c r="H109" s="20"/>
      <c r="I109" s="122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 customHeight="1">
      <c r="A110" s="20"/>
      <c r="B110" s="20"/>
      <c r="C110" s="20"/>
      <c r="D110" s="20"/>
      <c r="E110" s="20"/>
      <c r="F110" s="20"/>
      <c r="G110" s="20"/>
      <c r="H110" s="20"/>
      <c r="I110" s="122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 customHeight="1">
      <c r="A111" s="20"/>
      <c r="B111" s="20"/>
      <c r="C111" s="20"/>
      <c r="D111" s="20"/>
      <c r="E111" s="20"/>
      <c r="F111" s="20"/>
      <c r="G111" s="20"/>
      <c r="H111" s="20"/>
      <c r="I111" s="122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 customHeight="1">
      <c r="A112" s="20"/>
      <c r="B112" s="20"/>
      <c r="C112" s="20"/>
      <c r="D112" s="20"/>
      <c r="E112" s="20"/>
      <c r="F112" s="20"/>
      <c r="G112" s="20"/>
      <c r="H112" s="20"/>
      <c r="I112" s="122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 customHeight="1">
      <c r="A113" s="20"/>
      <c r="B113" s="20"/>
      <c r="C113" s="20"/>
      <c r="D113" s="20"/>
      <c r="E113" s="20"/>
      <c r="F113" s="20"/>
      <c r="G113" s="20"/>
      <c r="H113" s="20"/>
      <c r="I113" s="122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 customHeight="1">
      <c r="A114" s="20"/>
      <c r="B114" s="20"/>
      <c r="C114" s="20"/>
      <c r="D114" s="20"/>
      <c r="E114" s="20"/>
      <c r="F114" s="20"/>
      <c r="G114" s="20"/>
      <c r="H114" s="20"/>
      <c r="I114" s="122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 customHeight="1">
      <c r="A115" s="20"/>
      <c r="B115" s="20"/>
      <c r="C115" s="20"/>
      <c r="D115" s="20"/>
      <c r="E115" s="20"/>
      <c r="F115" s="20"/>
      <c r="G115" s="20"/>
      <c r="H115" s="20"/>
      <c r="I115" s="122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 customHeight="1">
      <c r="A116" s="20"/>
      <c r="B116" s="20"/>
      <c r="C116" s="20"/>
      <c r="D116" s="20"/>
      <c r="E116" s="20"/>
      <c r="F116" s="20"/>
      <c r="G116" s="20"/>
      <c r="H116" s="20"/>
      <c r="I116" s="122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 customHeight="1">
      <c r="A117" s="20"/>
      <c r="B117" s="20"/>
      <c r="C117" s="20"/>
      <c r="D117" s="20"/>
      <c r="E117" s="20"/>
      <c r="F117" s="20"/>
      <c r="G117" s="20"/>
      <c r="H117" s="20"/>
      <c r="I117" s="122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customHeight="1">
      <c r="A118" s="20"/>
      <c r="B118" s="20"/>
      <c r="C118" s="20"/>
      <c r="D118" s="20"/>
      <c r="E118" s="20"/>
      <c r="F118" s="20"/>
      <c r="G118" s="20"/>
      <c r="H118" s="20"/>
      <c r="I118" s="122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 customHeight="1">
      <c r="A119" s="20"/>
      <c r="B119" s="20"/>
      <c r="C119" s="20"/>
      <c r="D119" s="20"/>
      <c r="E119" s="20"/>
      <c r="F119" s="20"/>
      <c r="G119" s="20"/>
      <c r="H119" s="20"/>
      <c r="I119" s="122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 customHeight="1">
      <c r="A120" s="20"/>
      <c r="B120" s="20"/>
      <c r="C120" s="20"/>
      <c r="D120" s="20"/>
      <c r="E120" s="20"/>
      <c r="F120" s="20"/>
      <c r="G120" s="20"/>
      <c r="H120" s="20"/>
      <c r="I120" s="122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 customHeight="1">
      <c r="A121" s="20"/>
      <c r="B121" s="20"/>
      <c r="C121" s="20"/>
      <c r="D121" s="20"/>
      <c r="E121" s="20"/>
      <c r="F121" s="20"/>
      <c r="G121" s="20"/>
      <c r="H121" s="20"/>
      <c r="I121" s="122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 customHeight="1">
      <c r="A122" s="20"/>
      <c r="B122" s="20"/>
      <c r="C122" s="20"/>
      <c r="D122" s="20"/>
      <c r="E122" s="20"/>
      <c r="F122" s="20"/>
      <c r="G122" s="20"/>
      <c r="H122" s="20"/>
      <c r="I122" s="122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 customHeight="1">
      <c r="A123" s="20"/>
      <c r="B123" s="20"/>
      <c r="C123" s="20"/>
      <c r="D123" s="20"/>
      <c r="E123" s="20"/>
      <c r="F123" s="20"/>
      <c r="G123" s="20"/>
      <c r="H123" s="20"/>
      <c r="I123" s="122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 customHeight="1">
      <c r="A124" s="20"/>
      <c r="B124" s="20"/>
      <c r="C124" s="20"/>
      <c r="D124" s="20"/>
      <c r="E124" s="20"/>
      <c r="F124" s="20"/>
      <c r="G124" s="20"/>
      <c r="H124" s="20"/>
      <c r="I124" s="122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 customHeight="1">
      <c r="A125" s="20"/>
      <c r="B125" s="20"/>
      <c r="C125" s="20"/>
      <c r="D125" s="20"/>
      <c r="E125" s="20"/>
      <c r="F125" s="20"/>
      <c r="G125" s="20"/>
      <c r="H125" s="20"/>
      <c r="I125" s="122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 customHeight="1">
      <c r="A126" s="20"/>
      <c r="B126" s="20"/>
      <c r="C126" s="20"/>
      <c r="D126" s="20"/>
      <c r="E126" s="20"/>
      <c r="F126" s="20"/>
      <c r="G126" s="20"/>
      <c r="H126" s="20"/>
      <c r="I126" s="122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 customHeight="1">
      <c r="A127" s="20"/>
      <c r="B127" s="20"/>
      <c r="C127" s="20"/>
      <c r="D127" s="20"/>
      <c r="E127" s="20"/>
      <c r="F127" s="20"/>
      <c r="G127" s="20"/>
      <c r="H127" s="20"/>
      <c r="I127" s="122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 customHeight="1">
      <c r="A128" s="20"/>
      <c r="B128" s="20"/>
      <c r="C128" s="20"/>
      <c r="D128" s="20"/>
      <c r="E128" s="20"/>
      <c r="F128" s="20"/>
      <c r="G128" s="20"/>
      <c r="H128" s="20"/>
      <c r="I128" s="122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 customHeight="1">
      <c r="A129" s="20"/>
      <c r="B129" s="20"/>
      <c r="C129" s="20"/>
      <c r="D129" s="20"/>
      <c r="E129" s="20"/>
      <c r="F129" s="20"/>
      <c r="G129" s="20"/>
      <c r="H129" s="20"/>
      <c r="I129" s="122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 customHeight="1">
      <c r="A130" s="20"/>
      <c r="B130" s="20"/>
      <c r="C130" s="20"/>
      <c r="D130" s="20"/>
      <c r="E130" s="20"/>
      <c r="F130" s="20"/>
      <c r="G130" s="20"/>
      <c r="H130" s="20"/>
      <c r="I130" s="122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 customHeight="1">
      <c r="A131" s="20"/>
      <c r="B131" s="20"/>
      <c r="C131" s="20"/>
      <c r="D131" s="20"/>
      <c r="E131" s="20"/>
      <c r="F131" s="20"/>
      <c r="G131" s="20"/>
      <c r="H131" s="20"/>
      <c r="I131" s="122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 customHeight="1">
      <c r="A132" s="20"/>
      <c r="B132" s="20"/>
      <c r="C132" s="20"/>
      <c r="D132" s="20"/>
      <c r="E132" s="20"/>
      <c r="F132" s="20"/>
      <c r="G132" s="20"/>
      <c r="H132" s="20"/>
      <c r="I132" s="122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 customHeight="1">
      <c r="A133" s="20"/>
      <c r="B133" s="20"/>
      <c r="C133" s="20"/>
      <c r="D133" s="20"/>
      <c r="E133" s="20"/>
      <c r="F133" s="20"/>
      <c r="G133" s="20"/>
      <c r="H133" s="20"/>
      <c r="I133" s="122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 customHeight="1">
      <c r="A134" s="20"/>
      <c r="B134" s="20"/>
      <c r="C134" s="20"/>
      <c r="D134" s="20"/>
      <c r="E134" s="20"/>
      <c r="F134" s="20"/>
      <c r="G134" s="20"/>
      <c r="H134" s="20"/>
      <c r="I134" s="122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 customHeight="1">
      <c r="A135" s="20"/>
      <c r="B135" s="20"/>
      <c r="C135" s="20"/>
      <c r="D135" s="20"/>
      <c r="E135" s="20"/>
      <c r="F135" s="20"/>
      <c r="G135" s="20"/>
      <c r="H135" s="20"/>
      <c r="I135" s="122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 customHeight="1">
      <c r="A136" s="20"/>
      <c r="B136" s="20"/>
      <c r="C136" s="20"/>
      <c r="D136" s="20"/>
      <c r="E136" s="20"/>
      <c r="F136" s="20"/>
      <c r="G136" s="20"/>
      <c r="H136" s="20"/>
      <c r="I136" s="122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 customHeight="1">
      <c r="A137" s="20"/>
      <c r="B137" s="20"/>
      <c r="C137" s="20"/>
      <c r="D137" s="20"/>
      <c r="E137" s="20"/>
      <c r="F137" s="20"/>
      <c r="G137" s="20"/>
      <c r="H137" s="20"/>
      <c r="I137" s="122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 customHeight="1">
      <c r="A138" s="20"/>
      <c r="B138" s="20"/>
      <c r="C138" s="20"/>
      <c r="D138" s="20"/>
      <c r="E138" s="20"/>
      <c r="F138" s="20"/>
      <c r="G138" s="20"/>
      <c r="H138" s="20"/>
      <c r="I138" s="122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 customHeight="1">
      <c r="A139" s="20"/>
      <c r="B139" s="20"/>
      <c r="C139" s="20"/>
      <c r="D139" s="20"/>
      <c r="E139" s="20"/>
      <c r="F139" s="20"/>
      <c r="G139" s="20"/>
      <c r="H139" s="20"/>
      <c r="I139" s="122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 customHeight="1">
      <c r="A140" s="20"/>
      <c r="B140" s="20"/>
      <c r="C140" s="20"/>
      <c r="D140" s="20"/>
      <c r="E140" s="20"/>
      <c r="F140" s="20"/>
      <c r="G140" s="20"/>
      <c r="H140" s="20"/>
      <c r="I140" s="122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 customHeight="1">
      <c r="A141" s="20"/>
      <c r="B141" s="20"/>
      <c r="C141" s="20"/>
      <c r="D141" s="20"/>
      <c r="E141" s="20"/>
      <c r="F141" s="20"/>
      <c r="G141" s="20"/>
      <c r="H141" s="20"/>
      <c r="I141" s="122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 customHeight="1">
      <c r="A142" s="20"/>
      <c r="B142" s="20"/>
      <c r="C142" s="20"/>
      <c r="D142" s="20"/>
      <c r="E142" s="20"/>
      <c r="F142" s="20"/>
      <c r="G142" s="20"/>
      <c r="H142" s="20"/>
      <c r="I142" s="122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 customHeight="1">
      <c r="A143" s="20"/>
      <c r="B143" s="20"/>
      <c r="C143" s="20"/>
      <c r="D143" s="20"/>
      <c r="E143" s="20"/>
      <c r="F143" s="20"/>
      <c r="G143" s="20"/>
      <c r="H143" s="20"/>
      <c r="I143" s="122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 customHeight="1">
      <c r="A144" s="20"/>
      <c r="B144" s="20"/>
      <c r="C144" s="20"/>
      <c r="D144" s="20"/>
      <c r="E144" s="20"/>
      <c r="F144" s="20"/>
      <c r="G144" s="20"/>
      <c r="H144" s="20"/>
      <c r="I144" s="122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 customHeight="1">
      <c r="A145" s="20"/>
      <c r="B145" s="20"/>
      <c r="C145" s="20"/>
      <c r="D145" s="20"/>
      <c r="E145" s="20"/>
      <c r="F145" s="20"/>
      <c r="G145" s="20"/>
      <c r="H145" s="20"/>
      <c r="I145" s="122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 customHeight="1">
      <c r="A146" s="20"/>
      <c r="B146" s="20"/>
      <c r="C146" s="20"/>
      <c r="D146" s="20"/>
      <c r="E146" s="20"/>
      <c r="F146" s="20"/>
      <c r="G146" s="20"/>
      <c r="H146" s="20"/>
      <c r="I146" s="122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 customHeight="1">
      <c r="A147" s="20"/>
      <c r="B147" s="20"/>
      <c r="C147" s="20"/>
      <c r="D147" s="20"/>
      <c r="E147" s="20"/>
      <c r="F147" s="20"/>
      <c r="G147" s="20"/>
      <c r="H147" s="20"/>
      <c r="I147" s="122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 customHeight="1">
      <c r="A148" s="20"/>
      <c r="B148" s="20"/>
      <c r="C148" s="20"/>
      <c r="D148" s="20"/>
      <c r="E148" s="20"/>
      <c r="F148" s="20"/>
      <c r="G148" s="20"/>
      <c r="H148" s="20"/>
      <c r="I148" s="122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 customHeight="1">
      <c r="A149" s="20"/>
      <c r="B149" s="20"/>
      <c r="C149" s="20"/>
      <c r="D149" s="20"/>
      <c r="E149" s="20"/>
      <c r="F149" s="20"/>
      <c r="G149" s="20"/>
      <c r="H149" s="20"/>
      <c r="I149" s="122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 customHeight="1">
      <c r="A150" s="20"/>
      <c r="B150" s="20"/>
      <c r="C150" s="20"/>
      <c r="D150" s="20"/>
      <c r="E150" s="20"/>
      <c r="F150" s="20"/>
      <c r="G150" s="20"/>
      <c r="H150" s="20"/>
      <c r="I150" s="122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 customHeight="1">
      <c r="A151" s="20"/>
      <c r="B151" s="20"/>
      <c r="C151" s="20"/>
      <c r="D151" s="20"/>
      <c r="E151" s="20"/>
      <c r="F151" s="20"/>
      <c r="G151" s="20"/>
      <c r="H151" s="20"/>
      <c r="I151" s="122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 customHeight="1">
      <c r="A152" s="20"/>
      <c r="B152" s="20"/>
      <c r="C152" s="20"/>
      <c r="D152" s="20"/>
      <c r="E152" s="20"/>
      <c r="F152" s="20"/>
      <c r="G152" s="20"/>
      <c r="H152" s="20"/>
      <c r="I152" s="122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 customHeight="1">
      <c r="A153" s="20"/>
      <c r="B153" s="20"/>
      <c r="C153" s="20"/>
      <c r="D153" s="20"/>
      <c r="E153" s="20"/>
      <c r="F153" s="20"/>
      <c r="G153" s="20"/>
      <c r="H153" s="20"/>
      <c r="I153" s="122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 customHeight="1">
      <c r="A154" s="20"/>
      <c r="B154" s="20"/>
      <c r="C154" s="20"/>
      <c r="D154" s="20"/>
      <c r="E154" s="20"/>
      <c r="F154" s="20"/>
      <c r="G154" s="20"/>
      <c r="H154" s="20"/>
      <c r="I154" s="122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 customHeight="1">
      <c r="A155" s="20"/>
      <c r="B155" s="20"/>
      <c r="C155" s="20"/>
      <c r="D155" s="20"/>
      <c r="E155" s="20"/>
      <c r="F155" s="20"/>
      <c r="G155" s="20"/>
      <c r="H155" s="20"/>
      <c r="I155" s="122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 customHeight="1">
      <c r="A156" s="20"/>
      <c r="B156" s="20"/>
      <c r="C156" s="20"/>
      <c r="D156" s="20"/>
      <c r="E156" s="20"/>
      <c r="F156" s="20"/>
      <c r="G156" s="20"/>
      <c r="H156" s="20"/>
      <c r="I156" s="122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 customHeight="1">
      <c r="A157" s="20"/>
      <c r="B157" s="20"/>
      <c r="C157" s="20"/>
      <c r="D157" s="20"/>
      <c r="E157" s="20"/>
      <c r="F157" s="20"/>
      <c r="G157" s="20"/>
      <c r="H157" s="20"/>
      <c r="I157" s="122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 customHeight="1">
      <c r="A158" s="20"/>
      <c r="B158" s="20"/>
      <c r="C158" s="20"/>
      <c r="D158" s="20"/>
      <c r="E158" s="20"/>
      <c r="F158" s="20"/>
      <c r="G158" s="20"/>
      <c r="H158" s="20"/>
      <c r="I158" s="122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 customHeight="1">
      <c r="A159" s="20"/>
      <c r="B159" s="20"/>
      <c r="C159" s="20"/>
      <c r="D159" s="20"/>
      <c r="E159" s="20"/>
      <c r="F159" s="20"/>
      <c r="G159" s="20"/>
      <c r="H159" s="20"/>
      <c r="I159" s="122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 customHeight="1">
      <c r="A160" s="20"/>
      <c r="B160" s="20"/>
      <c r="C160" s="20"/>
      <c r="D160" s="20"/>
      <c r="E160" s="20"/>
      <c r="F160" s="20"/>
      <c r="G160" s="20"/>
      <c r="H160" s="20"/>
      <c r="I160" s="122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 customHeight="1">
      <c r="A161" s="20"/>
      <c r="B161" s="20"/>
      <c r="C161" s="20"/>
      <c r="D161" s="20"/>
      <c r="E161" s="20"/>
      <c r="F161" s="20"/>
      <c r="G161" s="20"/>
      <c r="H161" s="20"/>
      <c r="I161" s="122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 customHeight="1">
      <c r="A162" s="20"/>
      <c r="B162" s="20"/>
      <c r="C162" s="20"/>
      <c r="D162" s="20"/>
      <c r="E162" s="20"/>
      <c r="F162" s="20"/>
      <c r="G162" s="20"/>
      <c r="H162" s="20"/>
      <c r="I162" s="122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 customHeight="1">
      <c r="A163" s="20"/>
      <c r="B163" s="20"/>
      <c r="C163" s="20"/>
      <c r="D163" s="20"/>
      <c r="E163" s="20"/>
      <c r="F163" s="20"/>
      <c r="G163" s="20"/>
      <c r="H163" s="20"/>
      <c r="I163" s="122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 customHeight="1">
      <c r="A164" s="20"/>
      <c r="B164" s="20"/>
      <c r="C164" s="20"/>
      <c r="D164" s="20"/>
      <c r="E164" s="20"/>
      <c r="F164" s="20"/>
      <c r="G164" s="20"/>
      <c r="H164" s="20"/>
      <c r="I164" s="122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 customHeight="1">
      <c r="A165" s="20"/>
      <c r="B165" s="20"/>
      <c r="C165" s="20"/>
      <c r="D165" s="20"/>
      <c r="E165" s="20"/>
      <c r="F165" s="20"/>
      <c r="G165" s="20"/>
      <c r="H165" s="20"/>
      <c r="I165" s="122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 customHeight="1">
      <c r="A166" s="20"/>
      <c r="B166" s="20"/>
      <c r="C166" s="20"/>
      <c r="D166" s="20"/>
      <c r="E166" s="20"/>
      <c r="F166" s="20"/>
      <c r="G166" s="20"/>
      <c r="H166" s="20"/>
      <c r="I166" s="122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 customHeight="1">
      <c r="A167" s="20"/>
      <c r="B167" s="20"/>
      <c r="C167" s="20"/>
      <c r="D167" s="20"/>
      <c r="E167" s="20"/>
      <c r="F167" s="20"/>
      <c r="G167" s="20"/>
      <c r="H167" s="20"/>
      <c r="I167" s="122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 customHeight="1">
      <c r="A168" s="20"/>
      <c r="B168" s="20"/>
      <c r="C168" s="20"/>
      <c r="D168" s="20"/>
      <c r="E168" s="20"/>
      <c r="F168" s="20"/>
      <c r="G168" s="20"/>
      <c r="H168" s="20"/>
      <c r="I168" s="122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 customHeight="1">
      <c r="A169" s="20"/>
      <c r="B169" s="20"/>
      <c r="C169" s="20"/>
      <c r="D169" s="20"/>
      <c r="E169" s="20"/>
      <c r="F169" s="20"/>
      <c r="G169" s="20"/>
      <c r="H169" s="20"/>
      <c r="I169" s="122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 customHeight="1">
      <c r="A170" s="20"/>
      <c r="B170" s="20"/>
      <c r="C170" s="20"/>
      <c r="D170" s="20"/>
      <c r="E170" s="20"/>
      <c r="F170" s="20"/>
      <c r="G170" s="20"/>
      <c r="H170" s="20"/>
      <c r="I170" s="122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 customHeight="1">
      <c r="A171" s="20"/>
      <c r="B171" s="20"/>
      <c r="C171" s="20"/>
      <c r="D171" s="20"/>
      <c r="E171" s="20"/>
      <c r="F171" s="20"/>
      <c r="G171" s="20"/>
      <c r="H171" s="20"/>
      <c r="I171" s="122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 customHeight="1">
      <c r="A172" s="20"/>
      <c r="B172" s="20"/>
      <c r="C172" s="20"/>
      <c r="D172" s="20"/>
      <c r="E172" s="20"/>
      <c r="F172" s="20"/>
      <c r="G172" s="20"/>
      <c r="H172" s="20"/>
      <c r="I172" s="122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 customHeight="1">
      <c r="A173" s="20"/>
      <c r="B173" s="20"/>
      <c r="C173" s="20"/>
      <c r="D173" s="20"/>
      <c r="E173" s="20"/>
      <c r="F173" s="20"/>
      <c r="G173" s="20"/>
      <c r="H173" s="20"/>
      <c r="I173" s="122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 customHeight="1">
      <c r="A174" s="20"/>
      <c r="B174" s="20"/>
      <c r="C174" s="20"/>
      <c r="D174" s="20"/>
      <c r="E174" s="20"/>
      <c r="F174" s="20"/>
      <c r="G174" s="20"/>
      <c r="H174" s="20"/>
      <c r="I174" s="122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 customHeight="1">
      <c r="A175" s="20"/>
      <c r="B175" s="20"/>
      <c r="C175" s="20"/>
      <c r="D175" s="20"/>
      <c r="E175" s="20"/>
      <c r="F175" s="20"/>
      <c r="G175" s="20"/>
      <c r="H175" s="20"/>
      <c r="I175" s="122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 customHeight="1">
      <c r="A176" s="20"/>
      <c r="B176" s="20"/>
      <c r="C176" s="20"/>
      <c r="D176" s="20"/>
      <c r="E176" s="20"/>
      <c r="F176" s="20"/>
      <c r="G176" s="20"/>
      <c r="H176" s="20"/>
      <c r="I176" s="122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 customHeight="1">
      <c r="A177" s="20"/>
      <c r="B177" s="20"/>
      <c r="C177" s="20"/>
      <c r="D177" s="20"/>
      <c r="E177" s="20"/>
      <c r="F177" s="20"/>
      <c r="G177" s="20"/>
      <c r="H177" s="20"/>
      <c r="I177" s="122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 customHeight="1">
      <c r="A178" s="20"/>
      <c r="B178" s="20"/>
      <c r="C178" s="20"/>
      <c r="D178" s="20"/>
      <c r="E178" s="20"/>
      <c r="F178" s="20"/>
      <c r="G178" s="20"/>
      <c r="H178" s="20"/>
      <c r="I178" s="122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 customHeight="1">
      <c r="A179" s="20"/>
      <c r="B179" s="20"/>
      <c r="C179" s="20"/>
      <c r="D179" s="20"/>
      <c r="E179" s="20"/>
      <c r="F179" s="20"/>
      <c r="G179" s="20"/>
      <c r="H179" s="20"/>
      <c r="I179" s="122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 customHeight="1">
      <c r="A180" s="20"/>
      <c r="B180" s="20"/>
      <c r="C180" s="20"/>
      <c r="D180" s="20"/>
      <c r="E180" s="20"/>
      <c r="F180" s="20"/>
      <c r="G180" s="20"/>
      <c r="H180" s="20"/>
      <c r="I180" s="122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 customHeight="1">
      <c r="A181" s="20"/>
      <c r="B181" s="20"/>
      <c r="C181" s="20"/>
      <c r="D181" s="20"/>
      <c r="E181" s="20"/>
      <c r="F181" s="20"/>
      <c r="G181" s="20"/>
      <c r="H181" s="20"/>
      <c r="I181" s="122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 customHeight="1">
      <c r="A182" s="20"/>
      <c r="B182" s="20"/>
      <c r="C182" s="20"/>
      <c r="D182" s="20"/>
      <c r="E182" s="20"/>
      <c r="F182" s="20"/>
      <c r="G182" s="20"/>
      <c r="H182" s="20"/>
      <c r="I182" s="122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 customHeight="1">
      <c r="A183" s="20"/>
      <c r="B183" s="20"/>
      <c r="C183" s="20"/>
      <c r="D183" s="20"/>
      <c r="E183" s="20"/>
      <c r="F183" s="20"/>
      <c r="G183" s="20"/>
      <c r="H183" s="20"/>
      <c r="I183" s="122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 customHeight="1">
      <c r="A184" s="20"/>
      <c r="B184" s="20"/>
      <c r="C184" s="20"/>
      <c r="D184" s="20"/>
      <c r="E184" s="20"/>
      <c r="F184" s="20"/>
      <c r="G184" s="20"/>
      <c r="H184" s="20"/>
      <c r="I184" s="122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 customHeight="1">
      <c r="A185" s="20"/>
      <c r="B185" s="20"/>
      <c r="C185" s="20"/>
      <c r="D185" s="20"/>
      <c r="E185" s="20"/>
      <c r="F185" s="20"/>
      <c r="G185" s="20"/>
      <c r="H185" s="20"/>
      <c r="I185" s="122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 customHeight="1">
      <c r="A186" s="20"/>
      <c r="B186" s="20"/>
      <c r="C186" s="20"/>
      <c r="D186" s="20"/>
      <c r="E186" s="20"/>
      <c r="F186" s="20"/>
      <c r="G186" s="20"/>
      <c r="H186" s="20"/>
      <c r="I186" s="122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 customHeight="1">
      <c r="A187" s="20"/>
      <c r="B187" s="20"/>
      <c r="C187" s="20"/>
      <c r="D187" s="20"/>
      <c r="E187" s="20"/>
      <c r="F187" s="20"/>
      <c r="G187" s="20"/>
      <c r="H187" s="20"/>
      <c r="I187" s="122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.25" customHeight="1">
      <c r="A188" s="20"/>
      <c r="B188" s="20"/>
      <c r="C188" s="20"/>
      <c r="D188" s="20"/>
      <c r="E188" s="20"/>
      <c r="F188" s="20"/>
      <c r="G188" s="20"/>
      <c r="H188" s="20"/>
      <c r="I188" s="122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 customHeight="1">
      <c r="A189" s="20"/>
      <c r="B189" s="20"/>
      <c r="C189" s="20"/>
      <c r="D189" s="20"/>
      <c r="E189" s="20"/>
      <c r="F189" s="20"/>
      <c r="G189" s="20"/>
      <c r="H189" s="20"/>
      <c r="I189" s="122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 customHeight="1">
      <c r="A190" s="20"/>
      <c r="B190" s="20"/>
      <c r="C190" s="20"/>
      <c r="D190" s="20"/>
      <c r="E190" s="20"/>
      <c r="F190" s="20"/>
      <c r="G190" s="20"/>
      <c r="H190" s="20"/>
      <c r="I190" s="122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 customHeight="1">
      <c r="A191" s="20"/>
      <c r="B191" s="20"/>
      <c r="C191" s="20"/>
      <c r="D191" s="20"/>
      <c r="E191" s="20"/>
      <c r="F191" s="20"/>
      <c r="G191" s="20"/>
      <c r="H191" s="20"/>
      <c r="I191" s="122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 customHeight="1">
      <c r="A192" s="20"/>
      <c r="B192" s="20"/>
      <c r="C192" s="20"/>
      <c r="D192" s="20"/>
      <c r="E192" s="20"/>
      <c r="F192" s="20"/>
      <c r="G192" s="20"/>
      <c r="H192" s="20"/>
      <c r="I192" s="122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 customHeight="1">
      <c r="A193" s="20"/>
      <c r="B193" s="20"/>
      <c r="C193" s="20"/>
      <c r="D193" s="20"/>
      <c r="E193" s="20"/>
      <c r="F193" s="20"/>
      <c r="G193" s="20"/>
      <c r="H193" s="20"/>
      <c r="I193" s="122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 customHeight="1">
      <c r="A194" s="20"/>
      <c r="B194" s="20"/>
      <c r="C194" s="20"/>
      <c r="D194" s="20"/>
      <c r="E194" s="20"/>
      <c r="F194" s="20"/>
      <c r="G194" s="20"/>
      <c r="H194" s="20"/>
      <c r="I194" s="122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 customHeight="1">
      <c r="A195" s="20"/>
      <c r="B195" s="20"/>
      <c r="C195" s="20"/>
      <c r="D195" s="20"/>
      <c r="E195" s="20"/>
      <c r="F195" s="20"/>
      <c r="G195" s="20"/>
      <c r="H195" s="20"/>
      <c r="I195" s="122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 customHeight="1">
      <c r="A196" s="20"/>
      <c r="B196" s="20"/>
      <c r="C196" s="20"/>
      <c r="D196" s="20"/>
      <c r="E196" s="20"/>
      <c r="F196" s="20"/>
      <c r="G196" s="20"/>
      <c r="H196" s="20"/>
      <c r="I196" s="122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 customHeight="1">
      <c r="A197" s="20"/>
      <c r="B197" s="20"/>
      <c r="C197" s="20"/>
      <c r="D197" s="20"/>
      <c r="E197" s="20"/>
      <c r="F197" s="20"/>
      <c r="G197" s="20"/>
      <c r="H197" s="20"/>
      <c r="I197" s="122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 customHeight="1">
      <c r="A198" s="20"/>
      <c r="B198" s="20"/>
      <c r="C198" s="20"/>
      <c r="D198" s="20"/>
      <c r="E198" s="20"/>
      <c r="F198" s="20"/>
      <c r="G198" s="20"/>
      <c r="H198" s="20"/>
      <c r="I198" s="122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 customHeight="1">
      <c r="A199" s="20"/>
      <c r="B199" s="20"/>
      <c r="C199" s="20"/>
      <c r="D199" s="20"/>
      <c r="E199" s="20"/>
      <c r="F199" s="20"/>
      <c r="G199" s="20"/>
      <c r="H199" s="20"/>
      <c r="I199" s="122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 customHeight="1">
      <c r="A200" s="20"/>
      <c r="B200" s="20"/>
      <c r="C200" s="20"/>
      <c r="D200" s="20"/>
      <c r="E200" s="20"/>
      <c r="F200" s="20"/>
      <c r="G200" s="20"/>
      <c r="H200" s="20"/>
      <c r="I200" s="122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 customHeight="1">
      <c r="A201" s="20"/>
      <c r="B201" s="20"/>
      <c r="C201" s="20"/>
      <c r="D201" s="20"/>
      <c r="E201" s="20"/>
      <c r="F201" s="20"/>
      <c r="G201" s="20"/>
      <c r="H201" s="20"/>
      <c r="I201" s="122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 customHeight="1">
      <c r="A202" s="20"/>
      <c r="B202" s="20"/>
      <c r="C202" s="20"/>
      <c r="D202" s="20"/>
      <c r="E202" s="20"/>
      <c r="F202" s="20"/>
      <c r="G202" s="20"/>
      <c r="H202" s="20"/>
      <c r="I202" s="122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.25" customHeight="1">
      <c r="A203" s="20"/>
      <c r="B203" s="20"/>
      <c r="C203" s="20"/>
      <c r="D203" s="20"/>
      <c r="E203" s="20"/>
      <c r="F203" s="20"/>
      <c r="G203" s="20"/>
      <c r="H203" s="20"/>
      <c r="I203" s="122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 customHeight="1">
      <c r="A204" s="20"/>
      <c r="B204" s="20"/>
      <c r="C204" s="20"/>
      <c r="D204" s="20"/>
      <c r="E204" s="20"/>
      <c r="F204" s="20"/>
      <c r="G204" s="20"/>
      <c r="H204" s="20"/>
      <c r="I204" s="122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 customHeight="1">
      <c r="A205" s="20"/>
      <c r="B205" s="20"/>
      <c r="C205" s="20"/>
      <c r="D205" s="20"/>
      <c r="E205" s="20"/>
      <c r="F205" s="20"/>
      <c r="G205" s="20"/>
      <c r="H205" s="20"/>
      <c r="I205" s="122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 customHeight="1">
      <c r="A206" s="20"/>
      <c r="B206" s="20"/>
      <c r="C206" s="20"/>
      <c r="D206" s="20"/>
      <c r="E206" s="20"/>
      <c r="F206" s="20"/>
      <c r="G206" s="20"/>
      <c r="H206" s="20"/>
      <c r="I206" s="122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 customHeight="1">
      <c r="A207" s="20"/>
      <c r="B207" s="20"/>
      <c r="C207" s="20"/>
      <c r="D207" s="20"/>
      <c r="E207" s="20"/>
      <c r="F207" s="20"/>
      <c r="G207" s="20"/>
      <c r="H207" s="20"/>
      <c r="I207" s="122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.25" customHeight="1">
      <c r="A208" s="20"/>
      <c r="B208" s="20"/>
      <c r="C208" s="20"/>
      <c r="D208" s="20"/>
      <c r="E208" s="20"/>
      <c r="F208" s="20"/>
      <c r="G208" s="20"/>
      <c r="H208" s="20"/>
      <c r="I208" s="122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.25" customHeight="1">
      <c r="A209" s="20"/>
      <c r="B209" s="20"/>
      <c r="C209" s="20"/>
      <c r="D209" s="20"/>
      <c r="E209" s="20"/>
      <c r="F209" s="20"/>
      <c r="G209" s="20"/>
      <c r="H209" s="20"/>
      <c r="I209" s="122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.25" customHeight="1">
      <c r="A210" s="20"/>
      <c r="B210" s="20"/>
      <c r="C210" s="20"/>
      <c r="D210" s="20"/>
      <c r="E210" s="20"/>
      <c r="F210" s="20"/>
      <c r="G210" s="20"/>
      <c r="H210" s="20"/>
      <c r="I210" s="122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 customHeight="1">
      <c r="A211" s="20"/>
      <c r="B211" s="20"/>
      <c r="C211" s="20"/>
      <c r="D211" s="20"/>
      <c r="E211" s="20"/>
      <c r="F211" s="20"/>
      <c r="G211" s="20"/>
      <c r="H211" s="20"/>
      <c r="I211" s="122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.25" customHeight="1">
      <c r="A212" s="20"/>
      <c r="B212" s="20"/>
      <c r="C212" s="20"/>
      <c r="D212" s="20"/>
      <c r="E212" s="20"/>
      <c r="F212" s="20"/>
      <c r="G212" s="20"/>
      <c r="H212" s="20"/>
      <c r="I212" s="122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 customHeight="1">
      <c r="A213" s="20"/>
      <c r="B213" s="20"/>
      <c r="C213" s="20"/>
      <c r="D213" s="20"/>
      <c r="E213" s="20"/>
      <c r="F213" s="20"/>
      <c r="G213" s="20"/>
      <c r="H213" s="20"/>
      <c r="I213" s="122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 customHeight="1">
      <c r="A214" s="20"/>
      <c r="B214" s="20"/>
      <c r="C214" s="20"/>
      <c r="D214" s="20"/>
      <c r="E214" s="20"/>
      <c r="F214" s="20"/>
      <c r="G214" s="20"/>
      <c r="H214" s="20"/>
      <c r="I214" s="122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 customHeight="1">
      <c r="A215" s="20"/>
      <c r="B215" s="20"/>
      <c r="C215" s="20"/>
      <c r="D215" s="20"/>
      <c r="E215" s="20"/>
      <c r="F215" s="20"/>
      <c r="G215" s="20"/>
      <c r="H215" s="20"/>
      <c r="I215" s="122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 customHeight="1">
      <c r="A216" s="20"/>
      <c r="B216" s="20"/>
      <c r="C216" s="20"/>
      <c r="D216" s="20"/>
      <c r="E216" s="20"/>
      <c r="F216" s="20"/>
      <c r="G216" s="20"/>
      <c r="H216" s="20"/>
      <c r="I216" s="122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 customHeight="1">
      <c r="A217" s="20"/>
      <c r="B217" s="20"/>
      <c r="C217" s="20"/>
      <c r="D217" s="20"/>
      <c r="E217" s="20"/>
      <c r="F217" s="20"/>
      <c r="G217" s="20"/>
      <c r="H217" s="20"/>
      <c r="I217" s="122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.25" customHeight="1">
      <c r="A218" s="20"/>
      <c r="B218" s="20"/>
      <c r="C218" s="20"/>
      <c r="D218" s="20"/>
      <c r="E218" s="20"/>
      <c r="F218" s="20"/>
      <c r="G218" s="20"/>
      <c r="H218" s="20"/>
      <c r="I218" s="122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 customHeight="1">
      <c r="A219" s="20"/>
      <c r="B219" s="20"/>
      <c r="C219" s="20"/>
      <c r="D219" s="20"/>
      <c r="E219" s="20"/>
      <c r="F219" s="20"/>
      <c r="G219" s="20"/>
      <c r="H219" s="20"/>
      <c r="I219" s="122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.25" customHeight="1">
      <c r="A220" s="20"/>
      <c r="B220" s="20"/>
      <c r="C220" s="20"/>
      <c r="D220" s="20"/>
      <c r="E220" s="20"/>
      <c r="F220" s="20"/>
      <c r="G220" s="20"/>
      <c r="H220" s="20"/>
      <c r="I220" s="122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 customHeight="1">
      <c r="A221" s="20"/>
      <c r="B221" s="20"/>
      <c r="C221" s="20"/>
      <c r="D221" s="20"/>
      <c r="E221" s="20"/>
      <c r="F221" s="20"/>
      <c r="G221" s="20"/>
      <c r="H221" s="20"/>
      <c r="I221" s="122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 customHeight="1">
      <c r="A222" s="20"/>
      <c r="B222" s="20"/>
      <c r="C222" s="20"/>
      <c r="D222" s="20"/>
      <c r="E222" s="20"/>
      <c r="F222" s="20"/>
      <c r="G222" s="20"/>
      <c r="H222" s="20"/>
      <c r="I222" s="122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 customHeight="1">
      <c r="A223" s="20"/>
      <c r="B223" s="20"/>
      <c r="C223" s="20"/>
      <c r="D223" s="20"/>
      <c r="E223" s="20"/>
      <c r="F223" s="20"/>
      <c r="G223" s="20"/>
      <c r="H223" s="20"/>
      <c r="I223" s="122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.25" customHeight="1">
      <c r="A224" s="20"/>
      <c r="B224" s="20"/>
      <c r="C224" s="20"/>
      <c r="D224" s="20"/>
      <c r="E224" s="20"/>
      <c r="F224" s="20"/>
      <c r="G224" s="20"/>
      <c r="H224" s="20"/>
      <c r="I224" s="122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 customHeight="1">
      <c r="A225" s="20"/>
      <c r="B225" s="20"/>
      <c r="C225" s="20"/>
      <c r="D225" s="20"/>
      <c r="E225" s="20"/>
      <c r="F225" s="20"/>
      <c r="G225" s="20"/>
      <c r="H225" s="20"/>
      <c r="I225" s="122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.25" customHeight="1">
      <c r="A226" s="20"/>
      <c r="B226" s="20"/>
      <c r="C226" s="20"/>
      <c r="D226" s="20"/>
      <c r="E226" s="20"/>
      <c r="F226" s="20"/>
      <c r="G226" s="20"/>
      <c r="H226" s="20"/>
      <c r="I226" s="122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 customHeight="1">
      <c r="A227" s="20"/>
      <c r="B227" s="20"/>
      <c r="C227" s="20"/>
      <c r="D227" s="20"/>
      <c r="E227" s="20"/>
      <c r="F227" s="20"/>
      <c r="G227" s="20"/>
      <c r="H227" s="20"/>
      <c r="I227" s="122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 customHeight="1">
      <c r="A228" s="20"/>
      <c r="B228" s="20"/>
      <c r="C228" s="20"/>
      <c r="D228" s="20"/>
      <c r="E228" s="20"/>
      <c r="F228" s="20"/>
      <c r="G228" s="20"/>
      <c r="H228" s="20"/>
      <c r="I228" s="122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.25" customHeight="1">
      <c r="A229" s="20"/>
      <c r="B229" s="20"/>
      <c r="C229" s="20"/>
      <c r="D229" s="20"/>
      <c r="E229" s="20"/>
      <c r="F229" s="20"/>
      <c r="G229" s="20"/>
      <c r="H229" s="20"/>
      <c r="I229" s="122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 customHeight="1">
      <c r="A230" s="20"/>
      <c r="B230" s="20"/>
      <c r="C230" s="20"/>
      <c r="D230" s="20"/>
      <c r="E230" s="20"/>
      <c r="F230" s="20"/>
      <c r="G230" s="20"/>
      <c r="H230" s="20"/>
      <c r="I230" s="122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.25" customHeight="1">
      <c r="A231" s="20"/>
      <c r="B231" s="20"/>
      <c r="C231" s="20"/>
      <c r="D231" s="20"/>
      <c r="E231" s="20"/>
      <c r="F231" s="20"/>
      <c r="G231" s="20"/>
      <c r="H231" s="20"/>
      <c r="I231" s="122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 customHeight="1">
      <c r="A232" s="20"/>
      <c r="B232" s="20"/>
      <c r="C232" s="20"/>
      <c r="D232" s="20"/>
      <c r="E232" s="20"/>
      <c r="F232" s="20"/>
      <c r="G232" s="20"/>
      <c r="H232" s="20"/>
      <c r="I232" s="122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4.25" customHeight="1">
      <c r="A233" s="20"/>
      <c r="B233" s="20"/>
      <c r="C233" s="20"/>
      <c r="D233" s="20"/>
      <c r="E233" s="20"/>
      <c r="F233" s="20"/>
      <c r="G233" s="20"/>
      <c r="H233" s="20"/>
      <c r="I233" s="122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 customHeight="1">
      <c r="A234" s="20"/>
      <c r="B234" s="20"/>
      <c r="C234" s="20"/>
      <c r="D234" s="20"/>
      <c r="E234" s="20"/>
      <c r="F234" s="20"/>
      <c r="G234" s="20"/>
      <c r="H234" s="20"/>
      <c r="I234" s="122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4.25" customHeight="1">
      <c r="A235" s="20"/>
      <c r="B235" s="20"/>
      <c r="C235" s="20"/>
      <c r="D235" s="20"/>
      <c r="E235" s="20"/>
      <c r="F235" s="20"/>
      <c r="G235" s="20"/>
      <c r="H235" s="20"/>
      <c r="I235" s="122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 customHeight="1">
      <c r="A236" s="20"/>
      <c r="B236" s="20"/>
      <c r="C236" s="20"/>
      <c r="D236" s="20"/>
      <c r="E236" s="20"/>
      <c r="F236" s="20"/>
      <c r="G236" s="20"/>
      <c r="H236" s="20"/>
      <c r="I236" s="122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.25" customHeight="1">
      <c r="A237" s="20"/>
      <c r="B237" s="20"/>
      <c r="C237" s="20"/>
      <c r="D237" s="20"/>
      <c r="E237" s="20"/>
      <c r="F237" s="20"/>
      <c r="G237" s="20"/>
      <c r="H237" s="20"/>
      <c r="I237" s="122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 customHeight="1">
      <c r="A238" s="20"/>
      <c r="B238" s="20"/>
      <c r="C238" s="20"/>
      <c r="D238" s="20"/>
      <c r="E238" s="20"/>
      <c r="F238" s="20"/>
      <c r="G238" s="20"/>
      <c r="H238" s="20"/>
      <c r="I238" s="122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 customHeight="1">
      <c r="A239" s="20"/>
      <c r="B239" s="20"/>
      <c r="C239" s="20"/>
      <c r="D239" s="20"/>
      <c r="E239" s="20"/>
      <c r="F239" s="20"/>
      <c r="G239" s="20"/>
      <c r="H239" s="20"/>
      <c r="I239" s="122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 customHeight="1">
      <c r="A240" s="20"/>
      <c r="B240" s="20"/>
      <c r="C240" s="20"/>
      <c r="D240" s="20"/>
      <c r="E240" s="20"/>
      <c r="F240" s="20"/>
      <c r="G240" s="20"/>
      <c r="H240" s="20"/>
      <c r="I240" s="122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 customHeight="1">
      <c r="A241" s="20"/>
      <c r="B241" s="20"/>
      <c r="C241" s="20"/>
      <c r="D241" s="20"/>
      <c r="E241" s="20"/>
      <c r="F241" s="20"/>
      <c r="G241" s="20"/>
      <c r="H241" s="20"/>
      <c r="I241" s="122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 customHeight="1">
      <c r="A242" s="20"/>
      <c r="B242" s="20"/>
      <c r="C242" s="20"/>
      <c r="D242" s="20"/>
      <c r="E242" s="20"/>
      <c r="F242" s="20"/>
      <c r="G242" s="20"/>
      <c r="H242" s="20"/>
      <c r="I242" s="122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.25" customHeight="1">
      <c r="A243" s="20"/>
      <c r="B243" s="20"/>
      <c r="C243" s="20"/>
      <c r="D243" s="20"/>
      <c r="E243" s="20"/>
      <c r="F243" s="20"/>
      <c r="G243" s="20"/>
      <c r="H243" s="20"/>
      <c r="I243" s="122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 customHeight="1">
      <c r="A244" s="20"/>
      <c r="B244" s="20"/>
      <c r="C244" s="20"/>
      <c r="D244" s="20"/>
      <c r="E244" s="20"/>
      <c r="F244" s="20"/>
      <c r="G244" s="20"/>
      <c r="H244" s="20"/>
      <c r="I244" s="122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 customHeight="1">
      <c r="A245" s="20"/>
      <c r="B245" s="20"/>
      <c r="C245" s="20"/>
      <c r="D245" s="20"/>
      <c r="E245" s="20"/>
      <c r="F245" s="20"/>
      <c r="G245" s="20"/>
      <c r="H245" s="20"/>
      <c r="I245" s="122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.25" customHeight="1">
      <c r="A246" s="20"/>
      <c r="B246" s="20"/>
      <c r="C246" s="20"/>
      <c r="D246" s="20"/>
      <c r="E246" s="20"/>
      <c r="F246" s="20"/>
      <c r="G246" s="20"/>
      <c r="H246" s="20"/>
      <c r="I246" s="122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 customHeight="1">
      <c r="A247" s="20"/>
      <c r="B247" s="20"/>
      <c r="C247" s="20"/>
      <c r="D247" s="20"/>
      <c r="E247" s="20"/>
      <c r="F247" s="20"/>
      <c r="G247" s="20"/>
      <c r="H247" s="20"/>
      <c r="I247" s="122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 customHeight="1">
      <c r="A248" s="20"/>
      <c r="B248" s="20"/>
      <c r="C248" s="20"/>
      <c r="D248" s="20"/>
      <c r="E248" s="20"/>
      <c r="F248" s="20"/>
      <c r="G248" s="20"/>
      <c r="H248" s="20"/>
      <c r="I248" s="122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 customHeight="1">
      <c r="A249" s="20"/>
      <c r="B249" s="20"/>
      <c r="C249" s="20"/>
      <c r="D249" s="20"/>
      <c r="E249" s="20"/>
      <c r="F249" s="20"/>
      <c r="G249" s="20"/>
      <c r="H249" s="20"/>
      <c r="I249" s="122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.25" customHeight="1">
      <c r="A250" s="20"/>
      <c r="B250" s="20"/>
      <c r="C250" s="20"/>
      <c r="D250" s="20"/>
      <c r="E250" s="20"/>
      <c r="F250" s="20"/>
      <c r="G250" s="20"/>
      <c r="H250" s="20"/>
      <c r="I250" s="122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 customHeight="1">
      <c r="A251" s="20"/>
      <c r="B251" s="20"/>
      <c r="C251" s="20"/>
      <c r="D251" s="20"/>
      <c r="E251" s="20"/>
      <c r="F251" s="20"/>
      <c r="G251" s="20"/>
      <c r="H251" s="20"/>
      <c r="I251" s="122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.25" customHeight="1">
      <c r="A252" s="20"/>
      <c r="B252" s="20"/>
      <c r="C252" s="20"/>
      <c r="D252" s="20"/>
      <c r="E252" s="20"/>
      <c r="F252" s="20"/>
      <c r="G252" s="20"/>
      <c r="H252" s="20"/>
      <c r="I252" s="122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 customHeight="1">
      <c r="A253" s="20"/>
      <c r="B253" s="20"/>
      <c r="C253" s="20"/>
      <c r="D253" s="20"/>
      <c r="E253" s="20"/>
      <c r="F253" s="20"/>
      <c r="G253" s="20"/>
      <c r="H253" s="20"/>
      <c r="I253" s="122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.25" customHeight="1">
      <c r="A254" s="20"/>
      <c r="B254" s="20"/>
      <c r="C254" s="20"/>
      <c r="D254" s="20"/>
      <c r="E254" s="20"/>
      <c r="F254" s="20"/>
      <c r="G254" s="20"/>
      <c r="H254" s="20"/>
      <c r="I254" s="122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 customHeight="1">
      <c r="A255" s="20"/>
      <c r="B255" s="20"/>
      <c r="C255" s="20"/>
      <c r="D255" s="20"/>
      <c r="E255" s="20"/>
      <c r="F255" s="20"/>
      <c r="G255" s="20"/>
      <c r="H255" s="20"/>
      <c r="I255" s="122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 customHeight="1">
      <c r="A256" s="20"/>
      <c r="B256" s="20"/>
      <c r="C256" s="20"/>
      <c r="D256" s="20"/>
      <c r="E256" s="20"/>
      <c r="F256" s="20"/>
      <c r="G256" s="20"/>
      <c r="H256" s="20"/>
      <c r="I256" s="122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 customHeight="1">
      <c r="A257" s="20"/>
      <c r="B257" s="20"/>
      <c r="C257" s="20"/>
      <c r="D257" s="20"/>
      <c r="E257" s="20"/>
      <c r="F257" s="20"/>
      <c r="G257" s="20"/>
      <c r="H257" s="20"/>
      <c r="I257" s="122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 customHeight="1">
      <c r="A258" s="20"/>
      <c r="B258" s="20"/>
      <c r="C258" s="20"/>
      <c r="D258" s="20"/>
      <c r="E258" s="20"/>
      <c r="F258" s="20"/>
      <c r="G258" s="20"/>
      <c r="H258" s="20"/>
      <c r="I258" s="122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 customHeight="1">
      <c r="A259" s="20"/>
      <c r="B259" s="20"/>
      <c r="C259" s="20"/>
      <c r="D259" s="20"/>
      <c r="E259" s="20"/>
      <c r="F259" s="20"/>
      <c r="G259" s="20"/>
      <c r="H259" s="20"/>
      <c r="I259" s="122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.25" customHeight="1">
      <c r="A260" s="20"/>
      <c r="B260" s="20"/>
      <c r="C260" s="20"/>
      <c r="D260" s="20"/>
      <c r="E260" s="20"/>
      <c r="F260" s="20"/>
      <c r="G260" s="20"/>
      <c r="H260" s="20"/>
      <c r="I260" s="122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 customHeight="1">
      <c r="A261" s="20"/>
      <c r="B261" s="20"/>
      <c r="C261" s="20"/>
      <c r="D261" s="20"/>
      <c r="E261" s="20"/>
      <c r="F261" s="20"/>
      <c r="G261" s="20"/>
      <c r="H261" s="20"/>
      <c r="I261" s="122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 customHeight="1">
      <c r="A262" s="20"/>
      <c r="B262" s="20"/>
      <c r="C262" s="20"/>
      <c r="D262" s="20"/>
      <c r="E262" s="20"/>
      <c r="F262" s="20"/>
      <c r="G262" s="20"/>
      <c r="H262" s="20"/>
      <c r="I262" s="122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 customHeight="1">
      <c r="A263" s="20"/>
      <c r="B263" s="20"/>
      <c r="C263" s="20"/>
      <c r="D263" s="20"/>
      <c r="E263" s="20"/>
      <c r="F263" s="20"/>
      <c r="G263" s="20"/>
      <c r="H263" s="20"/>
      <c r="I263" s="122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 customHeight="1">
      <c r="A264" s="20"/>
      <c r="B264" s="20"/>
      <c r="C264" s="20"/>
      <c r="D264" s="20"/>
      <c r="E264" s="20"/>
      <c r="F264" s="20"/>
      <c r="G264" s="20"/>
      <c r="H264" s="20"/>
      <c r="I264" s="122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 customHeight="1">
      <c r="A265" s="20"/>
      <c r="B265" s="20"/>
      <c r="C265" s="20"/>
      <c r="D265" s="20"/>
      <c r="E265" s="20"/>
      <c r="F265" s="20"/>
      <c r="G265" s="20"/>
      <c r="H265" s="20"/>
      <c r="I265" s="122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 customHeight="1">
      <c r="A266" s="20"/>
      <c r="B266" s="20"/>
      <c r="C266" s="20"/>
      <c r="D266" s="20"/>
      <c r="E266" s="20"/>
      <c r="F266" s="20"/>
      <c r="G266" s="20"/>
      <c r="H266" s="20"/>
      <c r="I266" s="122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 customHeight="1">
      <c r="A267" s="20"/>
      <c r="B267" s="20"/>
      <c r="C267" s="20"/>
      <c r="D267" s="20"/>
      <c r="E267" s="20"/>
      <c r="F267" s="20"/>
      <c r="G267" s="20"/>
      <c r="H267" s="20"/>
      <c r="I267" s="122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 customHeight="1">
      <c r="A268" s="20"/>
      <c r="B268" s="20"/>
      <c r="C268" s="20"/>
      <c r="D268" s="20"/>
      <c r="E268" s="20"/>
      <c r="F268" s="20"/>
      <c r="G268" s="20"/>
      <c r="H268" s="20"/>
      <c r="I268" s="122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 customHeight="1">
      <c r="A269" s="20"/>
      <c r="B269" s="20"/>
      <c r="C269" s="20"/>
      <c r="D269" s="20"/>
      <c r="E269" s="20"/>
      <c r="F269" s="20"/>
      <c r="G269" s="20"/>
      <c r="H269" s="20"/>
      <c r="I269" s="122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 customHeight="1">
      <c r="A270" s="20"/>
      <c r="B270" s="20"/>
      <c r="C270" s="20"/>
      <c r="D270" s="20"/>
      <c r="E270" s="20"/>
      <c r="F270" s="20"/>
      <c r="G270" s="20"/>
      <c r="H270" s="20"/>
      <c r="I270" s="122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 customHeight="1">
      <c r="A271" s="20"/>
      <c r="B271" s="20"/>
      <c r="C271" s="20"/>
      <c r="D271" s="20"/>
      <c r="E271" s="20"/>
      <c r="F271" s="20"/>
      <c r="G271" s="20"/>
      <c r="H271" s="20"/>
      <c r="I271" s="122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.25" customHeight="1">
      <c r="A272" s="20"/>
      <c r="B272" s="20"/>
      <c r="C272" s="20"/>
      <c r="D272" s="20"/>
      <c r="E272" s="20"/>
      <c r="F272" s="20"/>
      <c r="G272" s="20"/>
      <c r="H272" s="20"/>
      <c r="I272" s="122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 customHeight="1">
      <c r="A273" s="20"/>
      <c r="B273" s="20"/>
      <c r="C273" s="20"/>
      <c r="D273" s="20"/>
      <c r="E273" s="20"/>
      <c r="F273" s="20"/>
      <c r="G273" s="20"/>
      <c r="H273" s="20"/>
      <c r="I273" s="122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 customHeight="1">
      <c r="A274" s="20"/>
      <c r="B274" s="20"/>
      <c r="C274" s="20"/>
      <c r="D274" s="20"/>
      <c r="E274" s="20"/>
      <c r="F274" s="20"/>
      <c r="G274" s="20"/>
      <c r="H274" s="20"/>
      <c r="I274" s="122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 customHeight="1">
      <c r="A275" s="20"/>
      <c r="B275" s="20"/>
      <c r="C275" s="20"/>
      <c r="D275" s="20"/>
      <c r="E275" s="20"/>
      <c r="F275" s="20"/>
      <c r="G275" s="20"/>
      <c r="H275" s="20"/>
      <c r="I275" s="122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.25" customHeight="1">
      <c r="A276" s="20"/>
      <c r="B276" s="20"/>
      <c r="C276" s="20"/>
      <c r="D276" s="20"/>
      <c r="E276" s="20"/>
      <c r="F276" s="20"/>
      <c r="G276" s="20"/>
      <c r="H276" s="20"/>
      <c r="I276" s="122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 customHeight="1">
      <c r="A277" s="20"/>
      <c r="B277" s="20"/>
      <c r="C277" s="20"/>
      <c r="D277" s="20"/>
      <c r="E277" s="20"/>
      <c r="F277" s="20"/>
      <c r="G277" s="20"/>
      <c r="H277" s="20"/>
      <c r="I277" s="122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 customHeight="1">
      <c r="A278" s="20"/>
      <c r="B278" s="20"/>
      <c r="C278" s="20"/>
      <c r="D278" s="20"/>
      <c r="E278" s="20"/>
      <c r="F278" s="20"/>
      <c r="G278" s="20"/>
      <c r="H278" s="20"/>
      <c r="I278" s="122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 customHeight="1">
      <c r="A279" s="20"/>
      <c r="B279" s="20"/>
      <c r="C279" s="20"/>
      <c r="D279" s="20"/>
      <c r="E279" s="20"/>
      <c r="F279" s="20"/>
      <c r="G279" s="20"/>
      <c r="H279" s="20"/>
      <c r="I279" s="122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.25" customHeight="1">
      <c r="A280" s="20"/>
      <c r="B280" s="20"/>
      <c r="C280" s="20"/>
      <c r="D280" s="20"/>
      <c r="E280" s="20"/>
      <c r="F280" s="20"/>
      <c r="G280" s="20"/>
      <c r="H280" s="20"/>
      <c r="I280" s="122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 customHeight="1">
      <c r="A281" s="20"/>
      <c r="B281" s="20"/>
      <c r="C281" s="20"/>
      <c r="D281" s="20"/>
      <c r="E281" s="20"/>
      <c r="F281" s="20"/>
      <c r="G281" s="20"/>
      <c r="H281" s="20"/>
      <c r="I281" s="122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.25" customHeight="1">
      <c r="A282" s="20"/>
      <c r="B282" s="20"/>
      <c r="C282" s="20"/>
      <c r="D282" s="20"/>
      <c r="E282" s="20"/>
      <c r="F282" s="20"/>
      <c r="G282" s="20"/>
      <c r="H282" s="20"/>
      <c r="I282" s="122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 customHeight="1">
      <c r="A283" s="20"/>
      <c r="B283" s="20"/>
      <c r="C283" s="20"/>
      <c r="D283" s="20"/>
      <c r="E283" s="20"/>
      <c r="F283" s="20"/>
      <c r="G283" s="20"/>
      <c r="H283" s="20"/>
      <c r="I283" s="122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.25" customHeight="1">
      <c r="A284" s="20"/>
      <c r="B284" s="20"/>
      <c r="C284" s="20"/>
      <c r="D284" s="20"/>
      <c r="E284" s="20"/>
      <c r="F284" s="20"/>
      <c r="G284" s="20"/>
      <c r="H284" s="20"/>
      <c r="I284" s="122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 customHeight="1">
      <c r="A285" s="20"/>
      <c r="B285" s="20"/>
      <c r="C285" s="20"/>
      <c r="D285" s="20"/>
      <c r="E285" s="20"/>
      <c r="F285" s="20"/>
      <c r="G285" s="20"/>
      <c r="H285" s="20"/>
      <c r="I285" s="122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.25" customHeight="1">
      <c r="A286" s="20"/>
      <c r="B286" s="20"/>
      <c r="C286" s="20"/>
      <c r="D286" s="20"/>
      <c r="E286" s="20"/>
      <c r="F286" s="20"/>
      <c r="G286" s="20"/>
      <c r="H286" s="20"/>
      <c r="I286" s="122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 customHeight="1">
      <c r="A287" s="20"/>
      <c r="B287" s="20"/>
      <c r="C287" s="20"/>
      <c r="D287" s="20"/>
      <c r="E287" s="20"/>
      <c r="F287" s="20"/>
      <c r="G287" s="20"/>
      <c r="H287" s="20"/>
      <c r="I287" s="122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.25" customHeight="1">
      <c r="A288" s="20"/>
      <c r="B288" s="20"/>
      <c r="C288" s="20"/>
      <c r="D288" s="20"/>
      <c r="E288" s="20"/>
      <c r="F288" s="20"/>
      <c r="G288" s="20"/>
      <c r="H288" s="20"/>
      <c r="I288" s="122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 customHeight="1">
      <c r="A289" s="20"/>
      <c r="B289" s="20"/>
      <c r="C289" s="20"/>
      <c r="D289" s="20"/>
      <c r="E289" s="20"/>
      <c r="F289" s="20"/>
      <c r="G289" s="20"/>
      <c r="H289" s="20"/>
      <c r="I289" s="122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 customHeight="1">
      <c r="A290" s="20"/>
      <c r="B290" s="20"/>
      <c r="C290" s="20"/>
      <c r="D290" s="20"/>
      <c r="E290" s="20"/>
      <c r="F290" s="20"/>
      <c r="G290" s="20"/>
      <c r="H290" s="20"/>
      <c r="I290" s="122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 customHeight="1">
      <c r="A291" s="20"/>
      <c r="B291" s="20"/>
      <c r="C291" s="20"/>
      <c r="D291" s="20"/>
      <c r="E291" s="20"/>
      <c r="F291" s="20"/>
      <c r="G291" s="20"/>
      <c r="H291" s="20"/>
      <c r="I291" s="122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 customHeight="1">
      <c r="A292" s="20"/>
      <c r="B292" s="20"/>
      <c r="C292" s="20"/>
      <c r="D292" s="20"/>
      <c r="E292" s="20"/>
      <c r="F292" s="20"/>
      <c r="G292" s="20"/>
      <c r="H292" s="20"/>
      <c r="I292" s="122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.25" customHeight="1">
      <c r="A293" s="20"/>
      <c r="B293" s="20"/>
      <c r="C293" s="20"/>
      <c r="D293" s="20"/>
      <c r="E293" s="20"/>
      <c r="F293" s="20"/>
      <c r="G293" s="20"/>
      <c r="H293" s="20"/>
      <c r="I293" s="122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 customHeight="1">
      <c r="A294" s="20"/>
      <c r="B294" s="20"/>
      <c r="C294" s="20"/>
      <c r="D294" s="20"/>
      <c r="E294" s="20"/>
      <c r="F294" s="20"/>
      <c r="G294" s="20"/>
      <c r="H294" s="20"/>
      <c r="I294" s="122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.25" customHeight="1">
      <c r="A295" s="20"/>
      <c r="B295" s="20"/>
      <c r="C295" s="20"/>
      <c r="D295" s="20"/>
      <c r="E295" s="20"/>
      <c r="F295" s="20"/>
      <c r="G295" s="20"/>
      <c r="H295" s="20"/>
      <c r="I295" s="122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 customHeight="1">
      <c r="A296" s="20"/>
      <c r="B296" s="20"/>
      <c r="C296" s="20"/>
      <c r="D296" s="20"/>
      <c r="E296" s="20"/>
      <c r="F296" s="20"/>
      <c r="G296" s="20"/>
      <c r="H296" s="20"/>
      <c r="I296" s="122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.25" customHeight="1">
      <c r="A297" s="20"/>
      <c r="B297" s="20"/>
      <c r="C297" s="20"/>
      <c r="D297" s="20"/>
      <c r="E297" s="20"/>
      <c r="F297" s="20"/>
      <c r="G297" s="20"/>
      <c r="H297" s="20"/>
      <c r="I297" s="122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 customHeight="1">
      <c r="A298" s="20"/>
      <c r="B298" s="20"/>
      <c r="C298" s="20"/>
      <c r="D298" s="20"/>
      <c r="E298" s="20"/>
      <c r="F298" s="20"/>
      <c r="G298" s="20"/>
      <c r="H298" s="20"/>
      <c r="I298" s="122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 customHeight="1">
      <c r="A299" s="20"/>
      <c r="B299" s="20"/>
      <c r="C299" s="20"/>
      <c r="D299" s="20"/>
      <c r="E299" s="20"/>
      <c r="F299" s="20"/>
      <c r="G299" s="20"/>
      <c r="H299" s="20"/>
      <c r="I299" s="122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 customHeight="1">
      <c r="A300" s="20"/>
      <c r="B300" s="20"/>
      <c r="C300" s="20"/>
      <c r="D300" s="20"/>
      <c r="E300" s="20"/>
      <c r="F300" s="20"/>
      <c r="G300" s="20"/>
      <c r="H300" s="20"/>
      <c r="I300" s="122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 customHeight="1">
      <c r="A301" s="20"/>
      <c r="B301" s="20"/>
      <c r="C301" s="20"/>
      <c r="D301" s="20"/>
      <c r="E301" s="20"/>
      <c r="F301" s="20"/>
      <c r="G301" s="20"/>
      <c r="H301" s="20"/>
      <c r="I301" s="122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 customHeight="1">
      <c r="A302" s="20"/>
      <c r="B302" s="20"/>
      <c r="C302" s="20"/>
      <c r="D302" s="20"/>
      <c r="E302" s="20"/>
      <c r="F302" s="20"/>
      <c r="G302" s="20"/>
      <c r="H302" s="20"/>
      <c r="I302" s="122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.25" customHeight="1">
      <c r="A303" s="20"/>
      <c r="B303" s="20"/>
      <c r="C303" s="20"/>
      <c r="D303" s="20"/>
      <c r="E303" s="20"/>
      <c r="F303" s="20"/>
      <c r="G303" s="20"/>
      <c r="H303" s="20"/>
      <c r="I303" s="122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 customHeight="1">
      <c r="A304" s="20"/>
      <c r="B304" s="20"/>
      <c r="C304" s="20"/>
      <c r="D304" s="20"/>
      <c r="E304" s="20"/>
      <c r="F304" s="20"/>
      <c r="G304" s="20"/>
      <c r="H304" s="20"/>
      <c r="I304" s="122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 customHeight="1">
      <c r="A305" s="20"/>
      <c r="B305" s="20"/>
      <c r="C305" s="20"/>
      <c r="D305" s="20"/>
      <c r="E305" s="20"/>
      <c r="F305" s="20"/>
      <c r="G305" s="20"/>
      <c r="H305" s="20"/>
      <c r="I305" s="122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 customHeight="1">
      <c r="A306" s="20"/>
      <c r="B306" s="20"/>
      <c r="C306" s="20"/>
      <c r="D306" s="20"/>
      <c r="E306" s="20"/>
      <c r="F306" s="20"/>
      <c r="G306" s="20"/>
      <c r="H306" s="20"/>
      <c r="I306" s="122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 customHeight="1">
      <c r="A307" s="20"/>
      <c r="B307" s="20"/>
      <c r="C307" s="20"/>
      <c r="D307" s="20"/>
      <c r="E307" s="20"/>
      <c r="F307" s="20"/>
      <c r="G307" s="20"/>
      <c r="H307" s="20"/>
      <c r="I307" s="122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 customHeight="1">
      <c r="A308" s="20"/>
      <c r="B308" s="20"/>
      <c r="C308" s="20"/>
      <c r="D308" s="20"/>
      <c r="E308" s="20"/>
      <c r="F308" s="20"/>
      <c r="G308" s="20"/>
      <c r="H308" s="20"/>
      <c r="I308" s="122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 customHeight="1">
      <c r="A309" s="20"/>
      <c r="B309" s="20"/>
      <c r="C309" s="20"/>
      <c r="D309" s="20"/>
      <c r="E309" s="20"/>
      <c r="F309" s="20"/>
      <c r="G309" s="20"/>
      <c r="H309" s="20"/>
      <c r="I309" s="122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 customHeight="1">
      <c r="A310" s="20"/>
      <c r="B310" s="20"/>
      <c r="C310" s="20"/>
      <c r="D310" s="20"/>
      <c r="E310" s="20"/>
      <c r="F310" s="20"/>
      <c r="G310" s="20"/>
      <c r="H310" s="20"/>
      <c r="I310" s="122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 customHeight="1">
      <c r="A311" s="20"/>
      <c r="B311" s="20"/>
      <c r="C311" s="20"/>
      <c r="D311" s="20"/>
      <c r="E311" s="20"/>
      <c r="F311" s="20"/>
      <c r="G311" s="20"/>
      <c r="H311" s="20"/>
      <c r="I311" s="122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 customHeight="1">
      <c r="A312" s="20"/>
      <c r="B312" s="20"/>
      <c r="C312" s="20"/>
      <c r="D312" s="20"/>
      <c r="E312" s="20"/>
      <c r="F312" s="20"/>
      <c r="G312" s="20"/>
      <c r="H312" s="20"/>
      <c r="I312" s="122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 customHeight="1">
      <c r="A313" s="20"/>
      <c r="B313" s="20"/>
      <c r="C313" s="20"/>
      <c r="D313" s="20"/>
      <c r="E313" s="20"/>
      <c r="F313" s="20"/>
      <c r="G313" s="20"/>
      <c r="H313" s="20"/>
      <c r="I313" s="122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 customHeight="1">
      <c r="A314" s="20"/>
      <c r="B314" s="20"/>
      <c r="C314" s="20"/>
      <c r="D314" s="20"/>
      <c r="E314" s="20"/>
      <c r="F314" s="20"/>
      <c r="G314" s="20"/>
      <c r="H314" s="20"/>
      <c r="I314" s="122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 customHeight="1">
      <c r="A315" s="20"/>
      <c r="B315" s="20"/>
      <c r="C315" s="20"/>
      <c r="D315" s="20"/>
      <c r="E315" s="20"/>
      <c r="F315" s="20"/>
      <c r="G315" s="20"/>
      <c r="H315" s="20"/>
      <c r="I315" s="122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 customHeight="1">
      <c r="A316" s="20"/>
      <c r="B316" s="20"/>
      <c r="C316" s="20"/>
      <c r="D316" s="20"/>
      <c r="E316" s="20"/>
      <c r="F316" s="20"/>
      <c r="G316" s="20"/>
      <c r="H316" s="20"/>
      <c r="I316" s="122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 customHeight="1">
      <c r="A317" s="20"/>
      <c r="B317" s="20"/>
      <c r="C317" s="20"/>
      <c r="D317" s="20"/>
      <c r="E317" s="20"/>
      <c r="F317" s="20"/>
      <c r="G317" s="20"/>
      <c r="H317" s="20"/>
      <c r="I317" s="122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.25" customHeight="1">
      <c r="A318" s="20"/>
      <c r="B318" s="20"/>
      <c r="C318" s="20"/>
      <c r="D318" s="20"/>
      <c r="E318" s="20"/>
      <c r="F318" s="20"/>
      <c r="G318" s="20"/>
      <c r="H318" s="20"/>
      <c r="I318" s="122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 customHeight="1">
      <c r="A319" s="20"/>
      <c r="B319" s="20"/>
      <c r="C319" s="20"/>
      <c r="D319" s="20"/>
      <c r="E319" s="20"/>
      <c r="F319" s="20"/>
      <c r="G319" s="20"/>
      <c r="H319" s="20"/>
      <c r="I319" s="122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 customHeight="1">
      <c r="A320" s="20"/>
      <c r="B320" s="20"/>
      <c r="C320" s="20"/>
      <c r="D320" s="20"/>
      <c r="E320" s="20"/>
      <c r="F320" s="20"/>
      <c r="G320" s="20"/>
      <c r="H320" s="20"/>
      <c r="I320" s="122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.25" customHeight="1">
      <c r="A321" s="20"/>
      <c r="B321" s="20"/>
      <c r="C321" s="20"/>
      <c r="D321" s="20"/>
      <c r="E321" s="20"/>
      <c r="F321" s="20"/>
      <c r="G321" s="20"/>
      <c r="H321" s="20"/>
      <c r="I321" s="122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 customHeight="1">
      <c r="A322" s="20"/>
      <c r="B322" s="20"/>
      <c r="C322" s="20"/>
      <c r="D322" s="20"/>
      <c r="E322" s="20"/>
      <c r="F322" s="20"/>
      <c r="G322" s="20"/>
      <c r="H322" s="20"/>
      <c r="I322" s="122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 customHeight="1">
      <c r="A323" s="20"/>
      <c r="B323" s="20"/>
      <c r="C323" s="20"/>
      <c r="D323" s="20"/>
      <c r="E323" s="20"/>
      <c r="F323" s="20"/>
      <c r="G323" s="20"/>
      <c r="H323" s="20"/>
      <c r="I323" s="122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 customHeight="1">
      <c r="A324" s="20"/>
      <c r="B324" s="20"/>
      <c r="C324" s="20"/>
      <c r="D324" s="20"/>
      <c r="E324" s="20"/>
      <c r="F324" s="20"/>
      <c r="G324" s="20"/>
      <c r="H324" s="20"/>
      <c r="I324" s="122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 customHeight="1">
      <c r="A325" s="20"/>
      <c r="B325" s="20"/>
      <c r="C325" s="20"/>
      <c r="D325" s="20"/>
      <c r="E325" s="20"/>
      <c r="F325" s="20"/>
      <c r="G325" s="20"/>
      <c r="H325" s="20"/>
      <c r="I325" s="122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 customHeight="1">
      <c r="A326" s="20"/>
      <c r="B326" s="20"/>
      <c r="C326" s="20"/>
      <c r="D326" s="20"/>
      <c r="E326" s="20"/>
      <c r="F326" s="20"/>
      <c r="G326" s="20"/>
      <c r="H326" s="20"/>
      <c r="I326" s="122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.25" customHeight="1">
      <c r="A327" s="20"/>
      <c r="B327" s="20"/>
      <c r="C327" s="20"/>
      <c r="D327" s="20"/>
      <c r="E327" s="20"/>
      <c r="F327" s="20"/>
      <c r="G327" s="20"/>
      <c r="H327" s="20"/>
      <c r="I327" s="122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 customHeight="1">
      <c r="A328" s="20"/>
      <c r="B328" s="20"/>
      <c r="C328" s="20"/>
      <c r="D328" s="20"/>
      <c r="E328" s="20"/>
      <c r="F328" s="20"/>
      <c r="G328" s="20"/>
      <c r="H328" s="20"/>
      <c r="I328" s="122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 customHeight="1">
      <c r="A329" s="20"/>
      <c r="B329" s="20"/>
      <c r="C329" s="20"/>
      <c r="D329" s="20"/>
      <c r="E329" s="20"/>
      <c r="F329" s="20"/>
      <c r="G329" s="20"/>
      <c r="H329" s="20"/>
      <c r="I329" s="122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 customHeight="1">
      <c r="A330" s="20"/>
      <c r="B330" s="20"/>
      <c r="C330" s="20"/>
      <c r="D330" s="20"/>
      <c r="E330" s="20"/>
      <c r="F330" s="20"/>
      <c r="G330" s="20"/>
      <c r="H330" s="20"/>
      <c r="I330" s="122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 customHeight="1">
      <c r="A331" s="20"/>
      <c r="B331" s="20"/>
      <c r="C331" s="20"/>
      <c r="D331" s="20"/>
      <c r="E331" s="20"/>
      <c r="F331" s="20"/>
      <c r="G331" s="20"/>
      <c r="H331" s="20"/>
      <c r="I331" s="122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 customHeight="1">
      <c r="A332" s="20"/>
      <c r="B332" s="20"/>
      <c r="C332" s="20"/>
      <c r="D332" s="20"/>
      <c r="E332" s="20"/>
      <c r="F332" s="20"/>
      <c r="G332" s="20"/>
      <c r="H332" s="20"/>
      <c r="I332" s="122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 customHeight="1">
      <c r="A333" s="20"/>
      <c r="B333" s="20"/>
      <c r="C333" s="20"/>
      <c r="D333" s="20"/>
      <c r="E333" s="20"/>
      <c r="F333" s="20"/>
      <c r="G333" s="20"/>
      <c r="H333" s="20"/>
      <c r="I333" s="122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 customHeight="1">
      <c r="A334" s="20"/>
      <c r="B334" s="20"/>
      <c r="C334" s="20"/>
      <c r="D334" s="20"/>
      <c r="E334" s="20"/>
      <c r="F334" s="20"/>
      <c r="G334" s="20"/>
      <c r="H334" s="20"/>
      <c r="I334" s="122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 customHeight="1">
      <c r="A335" s="20"/>
      <c r="B335" s="20"/>
      <c r="C335" s="20"/>
      <c r="D335" s="20"/>
      <c r="E335" s="20"/>
      <c r="F335" s="20"/>
      <c r="G335" s="20"/>
      <c r="H335" s="20"/>
      <c r="I335" s="122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 customHeight="1">
      <c r="A336" s="20"/>
      <c r="B336" s="20"/>
      <c r="C336" s="20"/>
      <c r="D336" s="20"/>
      <c r="E336" s="20"/>
      <c r="F336" s="20"/>
      <c r="G336" s="20"/>
      <c r="H336" s="20"/>
      <c r="I336" s="122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 customHeight="1">
      <c r="A337" s="20"/>
      <c r="B337" s="20"/>
      <c r="C337" s="20"/>
      <c r="D337" s="20"/>
      <c r="E337" s="20"/>
      <c r="F337" s="20"/>
      <c r="G337" s="20"/>
      <c r="H337" s="20"/>
      <c r="I337" s="122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.25" customHeight="1">
      <c r="A338" s="20"/>
      <c r="B338" s="20"/>
      <c r="C338" s="20"/>
      <c r="D338" s="20"/>
      <c r="E338" s="20"/>
      <c r="F338" s="20"/>
      <c r="G338" s="20"/>
      <c r="H338" s="20"/>
      <c r="I338" s="122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 customHeight="1">
      <c r="A339" s="20"/>
      <c r="B339" s="20"/>
      <c r="C339" s="20"/>
      <c r="D339" s="20"/>
      <c r="E339" s="20"/>
      <c r="F339" s="20"/>
      <c r="G339" s="20"/>
      <c r="H339" s="20"/>
      <c r="I339" s="122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 customHeight="1">
      <c r="A340" s="20"/>
      <c r="B340" s="20"/>
      <c r="C340" s="20"/>
      <c r="D340" s="20"/>
      <c r="E340" s="20"/>
      <c r="F340" s="20"/>
      <c r="G340" s="20"/>
      <c r="H340" s="20"/>
      <c r="I340" s="122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.25" customHeight="1">
      <c r="A341" s="20"/>
      <c r="B341" s="20"/>
      <c r="C341" s="20"/>
      <c r="D341" s="20"/>
      <c r="E341" s="20"/>
      <c r="F341" s="20"/>
      <c r="G341" s="20"/>
      <c r="H341" s="20"/>
      <c r="I341" s="122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 customHeight="1">
      <c r="A342" s="20"/>
      <c r="B342" s="20"/>
      <c r="C342" s="20"/>
      <c r="D342" s="20"/>
      <c r="E342" s="20"/>
      <c r="F342" s="20"/>
      <c r="G342" s="20"/>
      <c r="H342" s="20"/>
      <c r="I342" s="122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.25" customHeight="1">
      <c r="A343" s="20"/>
      <c r="B343" s="20"/>
      <c r="C343" s="20"/>
      <c r="D343" s="20"/>
      <c r="E343" s="20"/>
      <c r="F343" s="20"/>
      <c r="G343" s="20"/>
      <c r="H343" s="20"/>
      <c r="I343" s="122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 customHeight="1">
      <c r="A344" s="20"/>
      <c r="B344" s="20"/>
      <c r="C344" s="20"/>
      <c r="D344" s="20"/>
      <c r="E344" s="20"/>
      <c r="F344" s="20"/>
      <c r="G344" s="20"/>
      <c r="H344" s="20"/>
      <c r="I344" s="122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 customHeight="1">
      <c r="A345" s="20"/>
      <c r="B345" s="20"/>
      <c r="C345" s="20"/>
      <c r="D345" s="20"/>
      <c r="E345" s="20"/>
      <c r="F345" s="20"/>
      <c r="G345" s="20"/>
      <c r="H345" s="20"/>
      <c r="I345" s="122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 customHeight="1">
      <c r="A346" s="20"/>
      <c r="B346" s="20"/>
      <c r="C346" s="20"/>
      <c r="D346" s="20"/>
      <c r="E346" s="20"/>
      <c r="F346" s="20"/>
      <c r="G346" s="20"/>
      <c r="H346" s="20"/>
      <c r="I346" s="122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 customHeight="1">
      <c r="A347" s="20"/>
      <c r="B347" s="20"/>
      <c r="C347" s="20"/>
      <c r="D347" s="20"/>
      <c r="E347" s="20"/>
      <c r="F347" s="20"/>
      <c r="G347" s="20"/>
      <c r="H347" s="20"/>
      <c r="I347" s="122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 customHeight="1">
      <c r="A348" s="20"/>
      <c r="B348" s="20"/>
      <c r="C348" s="20"/>
      <c r="D348" s="20"/>
      <c r="E348" s="20"/>
      <c r="F348" s="20"/>
      <c r="G348" s="20"/>
      <c r="H348" s="20"/>
      <c r="I348" s="122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 customHeight="1">
      <c r="A349" s="20"/>
      <c r="B349" s="20"/>
      <c r="C349" s="20"/>
      <c r="D349" s="20"/>
      <c r="E349" s="20"/>
      <c r="F349" s="20"/>
      <c r="G349" s="20"/>
      <c r="H349" s="20"/>
      <c r="I349" s="122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 customHeight="1">
      <c r="A350" s="20"/>
      <c r="B350" s="20"/>
      <c r="C350" s="20"/>
      <c r="D350" s="20"/>
      <c r="E350" s="20"/>
      <c r="F350" s="20"/>
      <c r="G350" s="20"/>
      <c r="H350" s="20"/>
      <c r="I350" s="122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 customHeight="1">
      <c r="A351" s="20"/>
      <c r="B351" s="20"/>
      <c r="C351" s="20"/>
      <c r="D351" s="20"/>
      <c r="E351" s="20"/>
      <c r="F351" s="20"/>
      <c r="G351" s="20"/>
      <c r="H351" s="20"/>
      <c r="I351" s="122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 customHeight="1">
      <c r="A352" s="20"/>
      <c r="B352" s="20"/>
      <c r="C352" s="20"/>
      <c r="D352" s="20"/>
      <c r="E352" s="20"/>
      <c r="F352" s="20"/>
      <c r="G352" s="20"/>
      <c r="H352" s="20"/>
      <c r="I352" s="122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 customHeight="1">
      <c r="A353" s="20"/>
      <c r="B353" s="20"/>
      <c r="C353" s="20"/>
      <c r="D353" s="20"/>
      <c r="E353" s="20"/>
      <c r="F353" s="20"/>
      <c r="G353" s="20"/>
      <c r="H353" s="20"/>
      <c r="I353" s="122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 customHeight="1">
      <c r="A354" s="20"/>
      <c r="B354" s="20"/>
      <c r="C354" s="20"/>
      <c r="D354" s="20"/>
      <c r="E354" s="20"/>
      <c r="F354" s="20"/>
      <c r="G354" s="20"/>
      <c r="H354" s="20"/>
      <c r="I354" s="122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.25" customHeight="1">
      <c r="A355" s="20"/>
      <c r="B355" s="20"/>
      <c r="C355" s="20"/>
      <c r="D355" s="20"/>
      <c r="E355" s="20"/>
      <c r="F355" s="20"/>
      <c r="G355" s="20"/>
      <c r="H355" s="20"/>
      <c r="I355" s="122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 customHeight="1">
      <c r="A356" s="20"/>
      <c r="B356" s="20"/>
      <c r="C356" s="20"/>
      <c r="D356" s="20"/>
      <c r="E356" s="20"/>
      <c r="F356" s="20"/>
      <c r="G356" s="20"/>
      <c r="H356" s="20"/>
      <c r="I356" s="122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 customHeight="1">
      <c r="A357" s="20"/>
      <c r="B357" s="20"/>
      <c r="C357" s="20"/>
      <c r="D357" s="20"/>
      <c r="E357" s="20"/>
      <c r="F357" s="20"/>
      <c r="G357" s="20"/>
      <c r="H357" s="20"/>
      <c r="I357" s="122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 customHeight="1">
      <c r="A358" s="20"/>
      <c r="B358" s="20"/>
      <c r="C358" s="20"/>
      <c r="D358" s="20"/>
      <c r="E358" s="20"/>
      <c r="F358" s="20"/>
      <c r="G358" s="20"/>
      <c r="H358" s="20"/>
      <c r="I358" s="122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.25" customHeight="1">
      <c r="A359" s="20"/>
      <c r="B359" s="20"/>
      <c r="C359" s="20"/>
      <c r="D359" s="20"/>
      <c r="E359" s="20"/>
      <c r="F359" s="20"/>
      <c r="G359" s="20"/>
      <c r="H359" s="20"/>
      <c r="I359" s="122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 customHeight="1">
      <c r="A360" s="20"/>
      <c r="B360" s="20"/>
      <c r="C360" s="20"/>
      <c r="D360" s="20"/>
      <c r="E360" s="20"/>
      <c r="F360" s="20"/>
      <c r="G360" s="20"/>
      <c r="H360" s="20"/>
      <c r="I360" s="122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 customHeight="1">
      <c r="A361" s="20"/>
      <c r="B361" s="20"/>
      <c r="C361" s="20"/>
      <c r="D361" s="20"/>
      <c r="E361" s="20"/>
      <c r="F361" s="20"/>
      <c r="G361" s="20"/>
      <c r="H361" s="20"/>
      <c r="I361" s="122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 customHeight="1">
      <c r="A362" s="20"/>
      <c r="B362" s="20"/>
      <c r="C362" s="20"/>
      <c r="D362" s="20"/>
      <c r="E362" s="20"/>
      <c r="F362" s="20"/>
      <c r="G362" s="20"/>
      <c r="H362" s="20"/>
      <c r="I362" s="122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.25" customHeight="1">
      <c r="A363" s="20"/>
      <c r="B363" s="20"/>
      <c r="C363" s="20"/>
      <c r="D363" s="20"/>
      <c r="E363" s="20"/>
      <c r="F363" s="20"/>
      <c r="G363" s="20"/>
      <c r="H363" s="20"/>
      <c r="I363" s="122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 customHeight="1">
      <c r="A364" s="20"/>
      <c r="B364" s="20"/>
      <c r="C364" s="20"/>
      <c r="D364" s="20"/>
      <c r="E364" s="20"/>
      <c r="F364" s="20"/>
      <c r="G364" s="20"/>
      <c r="H364" s="20"/>
      <c r="I364" s="122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 customHeight="1">
      <c r="A365" s="20"/>
      <c r="B365" s="20"/>
      <c r="C365" s="20"/>
      <c r="D365" s="20"/>
      <c r="E365" s="20"/>
      <c r="F365" s="20"/>
      <c r="G365" s="20"/>
      <c r="H365" s="20"/>
      <c r="I365" s="122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 customHeight="1">
      <c r="A366" s="20"/>
      <c r="B366" s="20"/>
      <c r="C366" s="20"/>
      <c r="D366" s="20"/>
      <c r="E366" s="20"/>
      <c r="F366" s="20"/>
      <c r="G366" s="20"/>
      <c r="H366" s="20"/>
      <c r="I366" s="122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>
      <c r="A367" s="20"/>
      <c r="B367" s="20"/>
      <c r="C367" s="20"/>
      <c r="D367" s="20"/>
      <c r="E367" s="20"/>
      <c r="F367" s="20"/>
      <c r="G367" s="20"/>
      <c r="H367" s="20"/>
      <c r="I367" s="122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.25" customHeight="1">
      <c r="A368" s="20"/>
      <c r="B368" s="20"/>
      <c r="C368" s="20"/>
      <c r="D368" s="20"/>
      <c r="E368" s="20"/>
      <c r="F368" s="20"/>
      <c r="G368" s="20"/>
      <c r="H368" s="20"/>
      <c r="I368" s="122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>
      <c r="A369" s="20"/>
      <c r="B369" s="20"/>
      <c r="C369" s="20"/>
      <c r="D369" s="20"/>
      <c r="E369" s="20"/>
      <c r="F369" s="20"/>
      <c r="G369" s="20"/>
      <c r="H369" s="20"/>
      <c r="I369" s="122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 customHeight="1">
      <c r="A370" s="20"/>
      <c r="B370" s="20"/>
      <c r="C370" s="20"/>
      <c r="D370" s="20"/>
      <c r="E370" s="20"/>
      <c r="F370" s="20"/>
      <c r="G370" s="20"/>
      <c r="H370" s="20"/>
      <c r="I370" s="122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.25" customHeight="1">
      <c r="A371" s="20"/>
      <c r="B371" s="20"/>
      <c r="C371" s="20"/>
      <c r="D371" s="20"/>
      <c r="E371" s="20"/>
      <c r="F371" s="20"/>
      <c r="G371" s="20"/>
      <c r="H371" s="20"/>
      <c r="I371" s="122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 customHeight="1">
      <c r="A372" s="20"/>
      <c r="B372" s="20"/>
      <c r="C372" s="20"/>
      <c r="D372" s="20"/>
      <c r="E372" s="20"/>
      <c r="F372" s="20"/>
      <c r="G372" s="20"/>
      <c r="H372" s="20"/>
      <c r="I372" s="122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>
      <c r="A373" s="20"/>
      <c r="B373" s="20"/>
      <c r="C373" s="20"/>
      <c r="D373" s="20"/>
      <c r="E373" s="20"/>
      <c r="F373" s="20"/>
      <c r="G373" s="20"/>
      <c r="H373" s="20"/>
      <c r="I373" s="122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 customHeight="1">
      <c r="A374" s="20"/>
      <c r="B374" s="20"/>
      <c r="C374" s="20"/>
      <c r="D374" s="20"/>
      <c r="E374" s="20"/>
      <c r="F374" s="20"/>
      <c r="G374" s="20"/>
      <c r="H374" s="20"/>
      <c r="I374" s="122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>
      <c r="A375" s="20"/>
      <c r="B375" s="20"/>
      <c r="C375" s="20"/>
      <c r="D375" s="20"/>
      <c r="E375" s="20"/>
      <c r="F375" s="20"/>
      <c r="G375" s="20"/>
      <c r="H375" s="20"/>
      <c r="I375" s="122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 customHeight="1">
      <c r="A376" s="20"/>
      <c r="B376" s="20"/>
      <c r="C376" s="20"/>
      <c r="D376" s="20"/>
      <c r="E376" s="20"/>
      <c r="F376" s="20"/>
      <c r="G376" s="20"/>
      <c r="H376" s="20"/>
      <c r="I376" s="122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 customHeight="1">
      <c r="A377" s="20"/>
      <c r="B377" s="20"/>
      <c r="C377" s="20"/>
      <c r="D377" s="20"/>
      <c r="E377" s="20"/>
      <c r="F377" s="20"/>
      <c r="G377" s="20"/>
      <c r="H377" s="20"/>
      <c r="I377" s="122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 customHeight="1">
      <c r="A378" s="20"/>
      <c r="B378" s="20"/>
      <c r="C378" s="20"/>
      <c r="D378" s="20"/>
      <c r="E378" s="20"/>
      <c r="F378" s="20"/>
      <c r="G378" s="20"/>
      <c r="H378" s="20"/>
      <c r="I378" s="122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.25" customHeight="1">
      <c r="A379" s="20"/>
      <c r="B379" s="20"/>
      <c r="C379" s="20"/>
      <c r="D379" s="20"/>
      <c r="E379" s="20"/>
      <c r="F379" s="20"/>
      <c r="G379" s="20"/>
      <c r="H379" s="20"/>
      <c r="I379" s="122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 customHeight="1">
      <c r="A380" s="20"/>
      <c r="B380" s="20"/>
      <c r="C380" s="20"/>
      <c r="D380" s="20"/>
      <c r="E380" s="20"/>
      <c r="F380" s="20"/>
      <c r="G380" s="20"/>
      <c r="H380" s="20"/>
      <c r="I380" s="122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>
      <c r="A381" s="20"/>
      <c r="B381" s="20"/>
      <c r="C381" s="20"/>
      <c r="D381" s="20"/>
      <c r="E381" s="20"/>
      <c r="F381" s="20"/>
      <c r="G381" s="20"/>
      <c r="H381" s="20"/>
      <c r="I381" s="122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 customHeight="1">
      <c r="A382" s="20"/>
      <c r="B382" s="20"/>
      <c r="C382" s="20"/>
      <c r="D382" s="20"/>
      <c r="E382" s="20"/>
      <c r="F382" s="20"/>
      <c r="G382" s="20"/>
      <c r="H382" s="20"/>
      <c r="I382" s="122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.25" customHeight="1">
      <c r="A383" s="20"/>
      <c r="B383" s="20"/>
      <c r="C383" s="20"/>
      <c r="D383" s="20"/>
      <c r="E383" s="20"/>
      <c r="F383" s="20"/>
      <c r="G383" s="20"/>
      <c r="H383" s="20"/>
      <c r="I383" s="122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 customHeight="1">
      <c r="A384" s="20"/>
      <c r="B384" s="20"/>
      <c r="C384" s="20"/>
      <c r="D384" s="20"/>
      <c r="E384" s="20"/>
      <c r="F384" s="20"/>
      <c r="G384" s="20"/>
      <c r="H384" s="20"/>
      <c r="I384" s="122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.25" customHeight="1">
      <c r="A385" s="20"/>
      <c r="B385" s="20"/>
      <c r="C385" s="20"/>
      <c r="D385" s="20"/>
      <c r="E385" s="20"/>
      <c r="F385" s="20"/>
      <c r="G385" s="20"/>
      <c r="H385" s="20"/>
      <c r="I385" s="122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 customHeight="1">
      <c r="A386" s="20"/>
      <c r="B386" s="20"/>
      <c r="C386" s="20"/>
      <c r="D386" s="20"/>
      <c r="E386" s="20"/>
      <c r="F386" s="20"/>
      <c r="G386" s="20"/>
      <c r="H386" s="20"/>
      <c r="I386" s="122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.25" customHeight="1">
      <c r="A387" s="20"/>
      <c r="B387" s="20"/>
      <c r="C387" s="20"/>
      <c r="D387" s="20"/>
      <c r="E387" s="20"/>
      <c r="F387" s="20"/>
      <c r="G387" s="20"/>
      <c r="H387" s="20"/>
      <c r="I387" s="122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 customHeight="1">
      <c r="A388" s="20"/>
      <c r="B388" s="20"/>
      <c r="C388" s="20"/>
      <c r="D388" s="20"/>
      <c r="E388" s="20"/>
      <c r="F388" s="20"/>
      <c r="G388" s="20"/>
      <c r="H388" s="20"/>
      <c r="I388" s="122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.25" customHeight="1">
      <c r="A389" s="20"/>
      <c r="B389" s="20"/>
      <c r="C389" s="20"/>
      <c r="D389" s="20"/>
      <c r="E389" s="20"/>
      <c r="F389" s="20"/>
      <c r="G389" s="20"/>
      <c r="H389" s="20"/>
      <c r="I389" s="122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 customHeight="1">
      <c r="A390" s="20"/>
      <c r="B390" s="20"/>
      <c r="C390" s="20"/>
      <c r="D390" s="20"/>
      <c r="E390" s="20"/>
      <c r="F390" s="20"/>
      <c r="G390" s="20"/>
      <c r="H390" s="20"/>
      <c r="I390" s="122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.25" customHeight="1">
      <c r="A391" s="20"/>
      <c r="B391" s="20"/>
      <c r="C391" s="20"/>
      <c r="D391" s="20"/>
      <c r="E391" s="20"/>
      <c r="F391" s="20"/>
      <c r="G391" s="20"/>
      <c r="H391" s="20"/>
      <c r="I391" s="122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 customHeight="1">
      <c r="A392" s="20"/>
      <c r="B392" s="20"/>
      <c r="C392" s="20"/>
      <c r="D392" s="20"/>
      <c r="E392" s="20"/>
      <c r="F392" s="20"/>
      <c r="G392" s="20"/>
      <c r="H392" s="20"/>
      <c r="I392" s="122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 customHeight="1">
      <c r="A393" s="20"/>
      <c r="B393" s="20"/>
      <c r="C393" s="20"/>
      <c r="D393" s="20"/>
      <c r="E393" s="20"/>
      <c r="F393" s="20"/>
      <c r="G393" s="20"/>
      <c r="H393" s="20"/>
      <c r="I393" s="122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.25" customHeight="1">
      <c r="A394" s="20"/>
      <c r="B394" s="20"/>
      <c r="C394" s="20"/>
      <c r="D394" s="20"/>
      <c r="E394" s="20"/>
      <c r="F394" s="20"/>
      <c r="G394" s="20"/>
      <c r="H394" s="20"/>
      <c r="I394" s="122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 customHeight="1">
      <c r="A395" s="20"/>
      <c r="B395" s="20"/>
      <c r="C395" s="20"/>
      <c r="D395" s="20"/>
      <c r="E395" s="20"/>
      <c r="F395" s="20"/>
      <c r="G395" s="20"/>
      <c r="H395" s="20"/>
      <c r="I395" s="122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.25" customHeight="1">
      <c r="A396" s="20"/>
      <c r="B396" s="20"/>
      <c r="C396" s="20"/>
      <c r="D396" s="20"/>
      <c r="E396" s="20"/>
      <c r="F396" s="20"/>
      <c r="G396" s="20"/>
      <c r="H396" s="20"/>
      <c r="I396" s="122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.25" customHeight="1">
      <c r="A397" s="20"/>
      <c r="B397" s="20"/>
      <c r="C397" s="20"/>
      <c r="D397" s="20"/>
      <c r="E397" s="20"/>
      <c r="F397" s="20"/>
      <c r="G397" s="20"/>
      <c r="H397" s="20"/>
      <c r="I397" s="122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 customHeight="1">
      <c r="A398" s="20"/>
      <c r="B398" s="20"/>
      <c r="C398" s="20"/>
      <c r="D398" s="20"/>
      <c r="E398" s="20"/>
      <c r="F398" s="20"/>
      <c r="G398" s="20"/>
      <c r="H398" s="20"/>
      <c r="I398" s="122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 customHeight="1">
      <c r="A399" s="20"/>
      <c r="B399" s="20"/>
      <c r="C399" s="20"/>
      <c r="D399" s="20"/>
      <c r="E399" s="20"/>
      <c r="F399" s="20"/>
      <c r="G399" s="20"/>
      <c r="H399" s="20"/>
      <c r="I399" s="122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.25" customHeight="1">
      <c r="A400" s="20"/>
      <c r="B400" s="20"/>
      <c r="C400" s="20"/>
      <c r="D400" s="20"/>
      <c r="E400" s="20"/>
      <c r="F400" s="20"/>
      <c r="G400" s="20"/>
      <c r="H400" s="20"/>
      <c r="I400" s="122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 customHeight="1">
      <c r="A401" s="20"/>
      <c r="B401" s="20"/>
      <c r="C401" s="20"/>
      <c r="D401" s="20"/>
      <c r="E401" s="20"/>
      <c r="F401" s="20"/>
      <c r="G401" s="20"/>
      <c r="H401" s="20"/>
      <c r="I401" s="122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.25" customHeight="1">
      <c r="A402" s="20"/>
      <c r="B402" s="20"/>
      <c r="C402" s="20"/>
      <c r="D402" s="20"/>
      <c r="E402" s="20"/>
      <c r="F402" s="20"/>
      <c r="G402" s="20"/>
      <c r="H402" s="20"/>
      <c r="I402" s="122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.25" customHeight="1">
      <c r="A403" s="20"/>
      <c r="B403" s="20"/>
      <c r="C403" s="20"/>
      <c r="D403" s="20"/>
      <c r="E403" s="20"/>
      <c r="F403" s="20"/>
      <c r="G403" s="20"/>
      <c r="H403" s="20"/>
      <c r="I403" s="122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 customHeight="1">
      <c r="A404" s="20"/>
      <c r="B404" s="20"/>
      <c r="C404" s="20"/>
      <c r="D404" s="20"/>
      <c r="E404" s="20"/>
      <c r="F404" s="20"/>
      <c r="G404" s="20"/>
      <c r="H404" s="20"/>
      <c r="I404" s="122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.25" customHeight="1">
      <c r="A405" s="20"/>
      <c r="B405" s="20"/>
      <c r="C405" s="20"/>
      <c r="D405" s="20"/>
      <c r="E405" s="20"/>
      <c r="F405" s="20"/>
      <c r="G405" s="20"/>
      <c r="H405" s="20"/>
      <c r="I405" s="122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.25" customHeight="1">
      <c r="A406" s="20"/>
      <c r="B406" s="20"/>
      <c r="C406" s="20"/>
      <c r="D406" s="20"/>
      <c r="E406" s="20"/>
      <c r="F406" s="20"/>
      <c r="G406" s="20"/>
      <c r="H406" s="20"/>
      <c r="I406" s="122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 customHeight="1">
      <c r="A407" s="20"/>
      <c r="B407" s="20"/>
      <c r="C407" s="20"/>
      <c r="D407" s="20"/>
      <c r="E407" s="20"/>
      <c r="F407" s="20"/>
      <c r="G407" s="20"/>
      <c r="H407" s="20"/>
      <c r="I407" s="122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 customHeight="1">
      <c r="A408" s="20"/>
      <c r="B408" s="20"/>
      <c r="C408" s="20"/>
      <c r="D408" s="20"/>
      <c r="E408" s="20"/>
      <c r="F408" s="20"/>
      <c r="G408" s="20"/>
      <c r="H408" s="20"/>
      <c r="I408" s="122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 customHeight="1">
      <c r="A409" s="20"/>
      <c r="B409" s="20"/>
      <c r="C409" s="20"/>
      <c r="D409" s="20"/>
      <c r="E409" s="20"/>
      <c r="F409" s="20"/>
      <c r="G409" s="20"/>
      <c r="H409" s="20"/>
      <c r="I409" s="122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 customHeight="1">
      <c r="A410" s="20"/>
      <c r="B410" s="20"/>
      <c r="C410" s="20"/>
      <c r="D410" s="20"/>
      <c r="E410" s="20"/>
      <c r="F410" s="20"/>
      <c r="G410" s="20"/>
      <c r="H410" s="20"/>
      <c r="I410" s="122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 customHeight="1">
      <c r="A411" s="20"/>
      <c r="B411" s="20"/>
      <c r="C411" s="20"/>
      <c r="D411" s="20"/>
      <c r="E411" s="20"/>
      <c r="F411" s="20"/>
      <c r="G411" s="20"/>
      <c r="H411" s="20"/>
      <c r="I411" s="122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 customHeight="1">
      <c r="A412" s="20"/>
      <c r="B412" s="20"/>
      <c r="C412" s="20"/>
      <c r="D412" s="20"/>
      <c r="E412" s="20"/>
      <c r="F412" s="20"/>
      <c r="G412" s="20"/>
      <c r="H412" s="20"/>
      <c r="I412" s="122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 customHeight="1">
      <c r="A413" s="20"/>
      <c r="B413" s="20"/>
      <c r="C413" s="20"/>
      <c r="D413" s="20"/>
      <c r="E413" s="20"/>
      <c r="F413" s="20"/>
      <c r="G413" s="20"/>
      <c r="H413" s="20"/>
      <c r="I413" s="122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 customHeight="1">
      <c r="A414" s="20"/>
      <c r="B414" s="20"/>
      <c r="C414" s="20"/>
      <c r="D414" s="20"/>
      <c r="E414" s="20"/>
      <c r="F414" s="20"/>
      <c r="G414" s="20"/>
      <c r="H414" s="20"/>
      <c r="I414" s="122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 customHeight="1">
      <c r="A415" s="20"/>
      <c r="B415" s="20"/>
      <c r="C415" s="20"/>
      <c r="D415" s="20"/>
      <c r="E415" s="20"/>
      <c r="F415" s="20"/>
      <c r="G415" s="20"/>
      <c r="H415" s="20"/>
      <c r="I415" s="122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 customHeight="1">
      <c r="A416" s="20"/>
      <c r="B416" s="20"/>
      <c r="C416" s="20"/>
      <c r="D416" s="20"/>
      <c r="E416" s="20"/>
      <c r="F416" s="20"/>
      <c r="G416" s="20"/>
      <c r="H416" s="20"/>
      <c r="I416" s="122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 customHeight="1">
      <c r="A417" s="20"/>
      <c r="B417" s="20"/>
      <c r="C417" s="20"/>
      <c r="D417" s="20"/>
      <c r="E417" s="20"/>
      <c r="F417" s="20"/>
      <c r="G417" s="20"/>
      <c r="H417" s="20"/>
      <c r="I417" s="122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 customHeight="1">
      <c r="A418" s="20"/>
      <c r="B418" s="20"/>
      <c r="C418" s="20"/>
      <c r="D418" s="20"/>
      <c r="E418" s="20"/>
      <c r="F418" s="20"/>
      <c r="G418" s="20"/>
      <c r="H418" s="20"/>
      <c r="I418" s="122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 customHeight="1">
      <c r="A419" s="20"/>
      <c r="B419" s="20"/>
      <c r="C419" s="20"/>
      <c r="D419" s="20"/>
      <c r="E419" s="20"/>
      <c r="F419" s="20"/>
      <c r="G419" s="20"/>
      <c r="H419" s="20"/>
      <c r="I419" s="122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 customHeight="1">
      <c r="A420" s="20"/>
      <c r="B420" s="20"/>
      <c r="C420" s="20"/>
      <c r="D420" s="20"/>
      <c r="E420" s="20"/>
      <c r="F420" s="20"/>
      <c r="G420" s="20"/>
      <c r="H420" s="20"/>
      <c r="I420" s="122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 customHeight="1">
      <c r="A421" s="20"/>
      <c r="B421" s="20"/>
      <c r="C421" s="20"/>
      <c r="D421" s="20"/>
      <c r="E421" s="20"/>
      <c r="F421" s="20"/>
      <c r="G421" s="20"/>
      <c r="H421" s="20"/>
      <c r="I421" s="122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 customHeight="1">
      <c r="A422" s="20"/>
      <c r="B422" s="20"/>
      <c r="C422" s="20"/>
      <c r="D422" s="20"/>
      <c r="E422" s="20"/>
      <c r="F422" s="20"/>
      <c r="G422" s="20"/>
      <c r="H422" s="20"/>
      <c r="I422" s="122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 customHeight="1">
      <c r="A423" s="20"/>
      <c r="B423" s="20"/>
      <c r="C423" s="20"/>
      <c r="D423" s="20"/>
      <c r="E423" s="20"/>
      <c r="F423" s="20"/>
      <c r="G423" s="20"/>
      <c r="H423" s="20"/>
      <c r="I423" s="122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 customHeight="1">
      <c r="A424" s="20"/>
      <c r="B424" s="20"/>
      <c r="C424" s="20"/>
      <c r="D424" s="20"/>
      <c r="E424" s="20"/>
      <c r="F424" s="20"/>
      <c r="G424" s="20"/>
      <c r="H424" s="20"/>
      <c r="I424" s="122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 customHeight="1">
      <c r="A425" s="20"/>
      <c r="B425" s="20"/>
      <c r="C425" s="20"/>
      <c r="D425" s="20"/>
      <c r="E425" s="20"/>
      <c r="F425" s="20"/>
      <c r="G425" s="20"/>
      <c r="H425" s="20"/>
      <c r="I425" s="122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 customHeight="1">
      <c r="A426" s="20"/>
      <c r="B426" s="20"/>
      <c r="C426" s="20"/>
      <c r="D426" s="20"/>
      <c r="E426" s="20"/>
      <c r="F426" s="20"/>
      <c r="G426" s="20"/>
      <c r="H426" s="20"/>
      <c r="I426" s="122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 customHeight="1">
      <c r="A427" s="20"/>
      <c r="B427" s="20"/>
      <c r="C427" s="20"/>
      <c r="D427" s="20"/>
      <c r="E427" s="20"/>
      <c r="F427" s="20"/>
      <c r="G427" s="20"/>
      <c r="H427" s="20"/>
      <c r="I427" s="122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 customHeight="1">
      <c r="A428" s="20"/>
      <c r="B428" s="20"/>
      <c r="C428" s="20"/>
      <c r="D428" s="20"/>
      <c r="E428" s="20"/>
      <c r="F428" s="20"/>
      <c r="G428" s="20"/>
      <c r="H428" s="20"/>
      <c r="I428" s="122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 customHeight="1">
      <c r="A429" s="20"/>
      <c r="B429" s="20"/>
      <c r="C429" s="20"/>
      <c r="D429" s="20"/>
      <c r="E429" s="20"/>
      <c r="F429" s="20"/>
      <c r="G429" s="20"/>
      <c r="H429" s="20"/>
      <c r="I429" s="122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 customHeight="1">
      <c r="A430" s="20"/>
      <c r="B430" s="20"/>
      <c r="C430" s="20"/>
      <c r="D430" s="20"/>
      <c r="E430" s="20"/>
      <c r="F430" s="20"/>
      <c r="G430" s="20"/>
      <c r="H430" s="20"/>
      <c r="I430" s="122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 customHeight="1">
      <c r="A431" s="20"/>
      <c r="B431" s="20"/>
      <c r="C431" s="20"/>
      <c r="D431" s="20"/>
      <c r="E431" s="20"/>
      <c r="F431" s="20"/>
      <c r="G431" s="20"/>
      <c r="H431" s="20"/>
      <c r="I431" s="122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 customHeight="1">
      <c r="A432" s="20"/>
      <c r="B432" s="20"/>
      <c r="C432" s="20"/>
      <c r="D432" s="20"/>
      <c r="E432" s="20"/>
      <c r="F432" s="20"/>
      <c r="G432" s="20"/>
      <c r="H432" s="20"/>
      <c r="I432" s="122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 customHeight="1">
      <c r="A433" s="20"/>
      <c r="B433" s="20"/>
      <c r="C433" s="20"/>
      <c r="D433" s="20"/>
      <c r="E433" s="20"/>
      <c r="F433" s="20"/>
      <c r="G433" s="20"/>
      <c r="H433" s="20"/>
      <c r="I433" s="122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 customHeight="1">
      <c r="A434" s="20"/>
      <c r="B434" s="20"/>
      <c r="C434" s="20"/>
      <c r="D434" s="20"/>
      <c r="E434" s="20"/>
      <c r="F434" s="20"/>
      <c r="G434" s="20"/>
      <c r="H434" s="20"/>
      <c r="I434" s="122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 customHeight="1">
      <c r="A435" s="20"/>
      <c r="B435" s="20"/>
      <c r="C435" s="20"/>
      <c r="D435" s="20"/>
      <c r="E435" s="20"/>
      <c r="F435" s="20"/>
      <c r="G435" s="20"/>
      <c r="H435" s="20"/>
      <c r="I435" s="122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 customHeight="1">
      <c r="A436" s="20"/>
      <c r="B436" s="20"/>
      <c r="C436" s="20"/>
      <c r="D436" s="20"/>
      <c r="E436" s="20"/>
      <c r="F436" s="20"/>
      <c r="G436" s="20"/>
      <c r="H436" s="20"/>
      <c r="I436" s="122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 customHeight="1">
      <c r="A437" s="20"/>
      <c r="B437" s="20"/>
      <c r="C437" s="20"/>
      <c r="D437" s="20"/>
      <c r="E437" s="20"/>
      <c r="F437" s="20"/>
      <c r="G437" s="20"/>
      <c r="H437" s="20"/>
      <c r="I437" s="122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 customHeight="1">
      <c r="A438" s="20"/>
      <c r="B438" s="20"/>
      <c r="C438" s="20"/>
      <c r="D438" s="20"/>
      <c r="E438" s="20"/>
      <c r="F438" s="20"/>
      <c r="G438" s="20"/>
      <c r="H438" s="20"/>
      <c r="I438" s="122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.25" customHeight="1">
      <c r="A439" s="20"/>
      <c r="B439" s="20"/>
      <c r="C439" s="20"/>
      <c r="D439" s="20"/>
      <c r="E439" s="20"/>
      <c r="F439" s="20"/>
      <c r="G439" s="20"/>
      <c r="H439" s="20"/>
      <c r="I439" s="122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 customHeight="1">
      <c r="A440" s="20"/>
      <c r="B440" s="20"/>
      <c r="C440" s="20"/>
      <c r="D440" s="20"/>
      <c r="E440" s="20"/>
      <c r="F440" s="20"/>
      <c r="G440" s="20"/>
      <c r="H440" s="20"/>
      <c r="I440" s="122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 customHeight="1">
      <c r="A441" s="20"/>
      <c r="B441" s="20"/>
      <c r="C441" s="20"/>
      <c r="D441" s="20"/>
      <c r="E441" s="20"/>
      <c r="F441" s="20"/>
      <c r="G441" s="20"/>
      <c r="H441" s="20"/>
      <c r="I441" s="122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 customHeight="1">
      <c r="A442" s="20"/>
      <c r="B442" s="20"/>
      <c r="C442" s="20"/>
      <c r="D442" s="20"/>
      <c r="E442" s="20"/>
      <c r="F442" s="20"/>
      <c r="G442" s="20"/>
      <c r="H442" s="20"/>
      <c r="I442" s="122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.25" customHeight="1">
      <c r="A443" s="20"/>
      <c r="B443" s="20"/>
      <c r="C443" s="20"/>
      <c r="D443" s="20"/>
      <c r="E443" s="20"/>
      <c r="F443" s="20"/>
      <c r="G443" s="20"/>
      <c r="H443" s="20"/>
      <c r="I443" s="122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 customHeight="1">
      <c r="A444" s="20"/>
      <c r="B444" s="20"/>
      <c r="C444" s="20"/>
      <c r="D444" s="20"/>
      <c r="E444" s="20"/>
      <c r="F444" s="20"/>
      <c r="G444" s="20"/>
      <c r="H444" s="20"/>
      <c r="I444" s="122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 customHeight="1">
      <c r="A445" s="20"/>
      <c r="B445" s="20"/>
      <c r="C445" s="20"/>
      <c r="D445" s="20"/>
      <c r="E445" s="20"/>
      <c r="F445" s="20"/>
      <c r="G445" s="20"/>
      <c r="H445" s="20"/>
      <c r="I445" s="122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.25" customHeight="1">
      <c r="A446" s="20"/>
      <c r="B446" s="20"/>
      <c r="C446" s="20"/>
      <c r="D446" s="20"/>
      <c r="E446" s="20"/>
      <c r="F446" s="20"/>
      <c r="G446" s="20"/>
      <c r="H446" s="20"/>
      <c r="I446" s="122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 customHeight="1">
      <c r="A447" s="20"/>
      <c r="B447" s="20"/>
      <c r="C447" s="20"/>
      <c r="D447" s="20"/>
      <c r="E447" s="20"/>
      <c r="F447" s="20"/>
      <c r="G447" s="20"/>
      <c r="H447" s="20"/>
      <c r="I447" s="122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 customHeight="1">
      <c r="A448" s="20"/>
      <c r="B448" s="20"/>
      <c r="C448" s="20"/>
      <c r="D448" s="20"/>
      <c r="E448" s="20"/>
      <c r="F448" s="20"/>
      <c r="G448" s="20"/>
      <c r="H448" s="20"/>
      <c r="I448" s="122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 customHeight="1">
      <c r="A449" s="20"/>
      <c r="B449" s="20"/>
      <c r="C449" s="20"/>
      <c r="D449" s="20"/>
      <c r="E449" s="20"/>
      <c r="F449" s="20"/>
      <c r="G449" s="20"/>
      <c r="H449" s="20"/>
      <c r="I449" s="122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 customHeight="1">
      <c r="A450" s="20"/>
      <c r="B450" s="20"/>
      <c r="C450" s="20"/>
      <c r="D450" s="20"/>
      <c r="E450" s="20"/>
      <c r="F450" s="20"/>
      <c r="G450" s="20"/>
      <c r="H450" s="20"/>
      <c r="I450" s="122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 customHeight="1">
      <c r="A451" s="20"/>
      <c r="B451" s="20"/>
      <c r="C451" s="20"/>
      <c r="D451" s="20"/>
      <c r="E451" s="20"/>
      <c r="F451" s="20"/>
      <c r="G451" s="20"/>
      <c r="H451" s="20"/>
      <c r="I451" s="122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 customHeight="1">
      <c r="A452" s="20"/>
      <c r="B452" s="20"/>
      <c r="C452" s="20"/>
      <c r="D452" s="20"/>
      <c r="E452" s="20"/>
      <c r="F452" s="20"/>
      <c r="G452" s="20"/>
      <c r="H452" s="20"/>
      <c r="I452" s="122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 customHeight="1">
      <c r="A453" s="20"/>
      <c r="B453" s="20"/>
      <c r="C453" s="20"/>
      <c r="D453" s="20"/>
      <c r="E453" s="20"/>
      <c r="F453" s="20"/>
      <c r="G453" s="20"/>
      <c r="H453" s="20"/>
      <c r="I453" s="122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 customHeight="1">
      <c r="A454" s="20"/>
      <c r="B454" s="20"/>
      <c r="C454" s="20"/>
      <c r="D454" s="20"/>
      <c r="E454" s="20"/>
      <c r="F454" s="20"/>
      <c r="G454" s="20"/>
      <c r="H454" s="20"/>
      <c r="I454" s="122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 customHeight="1">
      <c r="A455" s="20"/>
      <c r="B455" s="20"/>
      <c r="C455" s="20"/>
      <c r="D455" s="20"/>
      <c r="E455" s="20"/>
      <c r="F455" s="20"/>
      <c r="G455" s="20"/>
      <c r="H455" s="20"/>
      <c r="I455" s="122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 customHeight="1">
      <c r="A456" s="20"/>
      <c r="B456" s="20"/>
      <c r="C456" s="20"/>
      <c r="D456" s="20"/>
      <c r="E456" s="20"/>
      <c r="F456" s="20"/>
      <c r="G456" s="20"/>
      <c r="H456" s="20"/>
      <c r="I456" s="122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.25" customHeight="1">
      <c r="A457" s="20"/>
      <c r="B457" s="20"/>
      <c r="C457" s="20"/>
      <c r="D457" s="20"/>
      <c r="E457" s="20"/>
      <c r="F457" s="20"/>
      <c r="G457" s="20"/>
      <c r="H457" s="20"/>
      <c r="I457" s="122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 customHeight="1">
      <c r="A458" s="20"/>
      <c r="B458" s="20"/>
      <c r="C458" s="20"/>
      <c r="D458" s="20"/>
      <c r="E458" s="20"/>
      <c r="F458" s="20"/>
      <c r="G458" s="20"/>
      <c r="H458" s="20"/>
      <c r="I458" s="122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.25" customHeight="1">
      <c r="A459" s="20"/>
      <c r="B459" s="20"/>
      <c r="C459" s="20"/>
      <c r="D459" s="20"/>
      <c r="E459" s="20"/>
      <c r="F459" s="20"/>
      <c r="G459" s="20"/>
      <c r="H459" s="20"/>
      <c r="I459" s="122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 customHeight="1">
      <c r="A460" s="20"/>
      <c r="B460" s="20"/>
      <c r="C460" s="20"/>
      <c r="D460" s="20"/>
      <c r="E460" s="20"/>
      <c r="F460" s="20"/>
      <c r="G460" s="20"/>
      <c r="H460" s="20"/>
      <c r="I460" s="122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4.25" customHeight="1">
      <c r="A461" s="20"/>
      <c r="B461" s="20"/>
      <c r="C461" s="20"/>
      <c r="D461" s="20"/>
      <c r="E461" s="20"/>
      <c r="F461" s="20"/>
      <c r="G461" s="20"/>
      <c r="H461" s="20"/>
      <c r="I461" s="122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.25" customHeight="1">
      <c r="A462" s="20"/>
      <c r="B462" s="20"/>
      <c r="C462" s="20"/>
      <c r="D462" s="20"/>
      <c r="E462" s="20"/>
      <c r="F462" s="20"/>
      <c r="G462" s="20"/>
      <c r="H462" s="20"/>
      <c r="I462" s="122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4.25" customHeight="1">
      <c r="A463" s="20"/>
      <c r="B463" s="20"/>
      <c r="C463" s="20"/>
      <c r="D463" s="20"/>
      <c r="E463" s="20"/>
      <c r="F463" s="20"/>
      <c r="G463" s="20"/>
      <c r="H463" s="20"/>
      <c r="I463" s="122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4.25" customHeight="1">
      <c r="A464" s="20"/>
      <c r="B464" s="20"/>
      <c r="C464" s="20"/>
      <c r="D464" s="20"/>
      <c r="E464" s="20"/>
      <c r="F464" s="20"/>
      <c r="G464" s="20"/>
      <c r="H464" s="20"/>
      <c r="I464" s="122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4.25" customHeight="1">
      <c r="A465" s="20"/>
      <c r="B465" s="20"/>
      <c r="C465" s="20"/>
      <c r="D465" s="20"/>
      <c r="E465" s="20"/>
      <c r="F465" s="20"/>
      <c r="G465" s="20"/>
      <c r="H465" s="20"/>
      <c r="I465" s="122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4.25" customHeight="1">
      <c r="A466" s="20"/>
      <c r="B466" s="20"/>
      <c r="C466" s="20"/>
      <c r="D466" s="20"/>
      <c r="E466" s="20"/>
      <c r="F466" s="20"/>
      <c r="G466" s="20"/>
      <c r="H466" s="20"/>
      <c r="I466" s="122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 customHeight="1">
      <c r="A467" s="20"/>
      <c r="B467" s="20"/>
      <c r="C467" s="20"/>
      <c r="D467" s="20"/>
      <c r="E467" s="20"/>
      <c r="F467" s="20"/>
      <c r="G467" s="20"/>
      <c r="H467" s="20"/>
      <c r="I467" s="122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4.25" customHeight="1">
      <c r="A468" s="20"/>
      <c r="B468" s="20"/>
      <c r="C468" s="20"/>
      <c r="D468" s="20"/>
      <c r="E468" s="20"/>
      <c r="F468" s="20"/>
      <c r="G468" s="20"/>
      <c r="H468" s="20"/>
      <c r="I468" s="122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.25" customHeight="1">
      <c r="A469" s="20"/>
      <c r="B469" s="20"/>
      <c r="C469" s="20"/>
      <c r="D469" s="20"/>
      <c r="E469" s="20"/>
      <c r="F469" s="20"/>
      <c r="G469" s="20"/>
      <c r="H469" s="20"/>
      <c r="I469" s="122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4.25" customHeight="1">
      <c r="A470" s="20"/>
      <c r="B470" s="20"/>
      <c r="C470" s="20"/>
      <c r="D470" s="20"/>
      <c r="E470" s="20"/>
      <c r="F470" s="20"/>
      <c r="G470" s="20"/>
      <c r="H470" s="20"/>
      <c r="I470" s="122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4.25" customHeight="1">
      <c r="A471" s="20"/>
      <c r="B471" s="20"/>
      <c r="C471" s="20"/>
      <c r="D471" s="20"/>
      <c r="E471" s="20"/>
      <c r="F471" s="20"/>
      <c r="G471" s="20"/>
      <c r="H471" s="20"/>
      <c r="I471" s="122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4.25" customHeight="1">
      <c r="A472" s="20"/>
      <c r="B472" s="20"/>
      <c r="C472" s="20"/>
      <c r="D472" s="20"/>
      <c r="E472" s="20"/>
      <c r="F472" s="20"/>
      <c r="G472" s="20"/>
      <c r="H472" s="20"/>
      <c r="I472" s="122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4.25" customHeight="1">
      <c r="A473" s="20"/>
      <c r="B473" s="20"/>
      <c r="C473" s="20"/>
      <c r="D473" s="20"/>
      <c r="E473" s="20"/>
      <c r="F473" s="20"/>
      <c r="G473" s="20"/>
      <c r="H473" s="20"/>
      <c r="I473" s="122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4.25" customHeight="1">
      <c r="A474" s="20"/>
      <c r="B474" s="20"/>
      <c r="C474" s="20"/>
      <c r="D474" s="20"/>
      <c r="E474" s="20"/>
      <c r="F474" s="20"/>
      <c r="G474" s="20"/>
      <c r="H474" s="20"/>
      <c r="I474" s="122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.25" customHeight="1">
      <c r="A475" s="20"/>
      <c r="B475" s="20"/>
      <c r="C475" s="20"/>
      <c r="D475" s="20"/>
      <c r="E475" s="20"/>
      <c r="F475" s="20"/>
      <c r="G475" s="20"/>
      <c r="H475" s="20"/>
      <c r="I475" s="122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4.25" customHeight="1">
      <c r="A476" s="20"/>
      <c r="B476" s="20"/>
      <c r="C476" s="20"/>
      <c r="D476" s="20"/>
      <c r="E476" s="20"/>
      <c r="F476" s="20"/>
      <c r="G476" s="20"/>
      <c r="H476" s="20"/>
      <c r="I476" s="122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.25" customHeight="1">
      <c r="A477" s="20"/>
      <c r="B477" s="20"/>
      <c r="C477" s="20"/>
      <c r="D477" s="20"/>
      <c r="E477" s="20"/>
      <c r="F477" s="20"/>
      <c r="G477" s="20"/>
      <c r="H477" s="20"/>
      <c r="I477" s="122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.25" customHeight="1">
      <c r="A478" s="20"/>
      <c r="B478" s="20"/>
      <c r="C478" s="20"/>
      <c r="D478" s="20"/>
      <c r="E478" s="20"/>
      <c r="F478" s="20"/>
      <c r="G478" s="20"/>
      <c r="H478" s="20"/>
      <c r="I478" s="122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4.25" customHeight="1">
      <c r="A479" s="20"/>
      <c r="B479" s="20"/>
      <c r="C479" s="20"/>
      <c r="D479" s="20"/>
      <c r="E479" s="20"/>
      <c r="F479" s="20"/>
      <c r="G479" s="20"/>
      <c r="H479" s="20"/>
      <c r="I479" s="122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4.25" customHeight="1">
      <c r="A480" s="20"/>
      <c r="B480" s="20"/>
      <c r="C480" s="20"/>
      <c r="D480" s="20"/>
      <c r="E480" s="20"/>
      <c r="F480" s="20"/>
      <c r="G480" s="20"/>
      <c r="H480" s="20"/>
      <c r="I480" s="122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4.25" customHeight="1">
      <c r="A481" s="20"/>
      <c r="B481" s="20"/>
      <c r="C481" s="20"/>
      <c r="D481" s="20"/>
      <c r="E481" s="20"/>
      <c r="F481" s="20"/>
      <c r="G481" s="20"/>
      <c r="H481" s="20"/>
      <c r="I481" s="122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 customHeight="1">
      <c r="A482" s="20"/>
      <c r="B482" s="20"/>
      <c r="C482" s="20"/>
      <c r="D482" s="20"/>
      <c r="E482" s="20"/>
      <c r="F482" s="20"/>
      <c r="G482" s="20"/>
      <c r="H482" s="20"/>
      <c r="I482" s="122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4.25" customHeight="1">
      <c r="A483" s="20"/>
      <c r="B483" s="20"/>
      <c r="C483" s="20"/>
      <c r="D483" s="20"/>
      <c r="E483" s="20"/>
      <c r="F483" s="20"/>
      <c r="G483" s="20"/>
      <c r="H483" s="20"/>
      <c r="I483" s="122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4.25" customHeight="1">
      <c r="A484" s="20"/>
      <c r="B484" s="20"/>
      <c r="C484" s="20"/>
      <c r="D484" s="20"/>
      <c r="E484" s="20"/>
      <c r="F484" s="20"/>
      <c r="G484" s="20"/>
      <c r="H484" s="20"/>
      <c r="I484" s="122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4.25" customHeight="1">
      <c r="A485" s="20"/>
      <c r="B485" s="20"/>
      <c r="C485" s="20"/>
      <c r="D485" s="20"/>
      <c r="E485" s="20"/>
      <c r="F485" s="20"/>
      <c r="G485" s="20"/>
      <c r="H485" s="20"/>
      <c r="I485" s="122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4.25" customHeight="1">
      <c r="A486" s="20"/>
      <c r="B486" s="20"/>
      <c r="C486" s="20"/>
      <c r="D486" s="20"/>
      <c r="E486" s="20"/>
      <c r="F486" s="20"/>
      <c r="G486" s="20"/>
      <c r="H486" s="20"/>
      <c r="I486" s="122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.25" customHeight="1">
      <c r="A487" s="20"/>
      <c r="B487" s="20"/>
      <c r="C487" s="20"/>
      <c r="D487" s="20"/>
      <c r="E487" s="20"/>
      <c r="F487" s="20"/>
      <c r="G487" s="20"/>
      <c r="H487" s="20"/>
      <c r="I487" s="122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4.25" customHeight="1">
      <c r="A488" s="20"/>
      <c r="B488" s="20"/>
      <c r="C488" s="20"/>
      <c r="D488" s="20"/>
      <c r="E488" s="20"/>
      <c r="F488" s="20"/>
      <c r="G488" s="20"/>
      <c r="H488" s="20"/>
      <c r="I488" s="122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.25" customHeight="1">
      <c r="A489" s="20"/>
      <c r="B489" s="20"/>
      <c r="C489" s="20"/>
      <c r="D489" s="20"/>
      <c r="E489" s="20"/>
      <c r="F489" s="20"/>
      <c r="G489" s="20"/>
      <c r="H489" s="20"/>
      <c r="I489" s="122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4.25" customHeight="1">
      <c r="A490" s="20"/>
      <c r="B490" s="20"/>
      <c r="C490" s="20"/>
      <c r="D490" s="20"/>
      <c r="E490" s="20"/>
      <c r="F490" s="20"/>
      <c r="G490" s="20"/>
      <c r="H490" s="20"/>
      <c r="I490" s="122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>
      <c r="A491" s="20"/>
      <c r="B491" s="20"/>
      <c r="C491" s="20"/>
      <c r="D491" s="20"/>
      <c r="E491" s="20"/>
      <c r="F491" s="20"/>
      <c r="G491" s="20"/>
      <c r="H491" s="20"/>
      <c r="I491" s="122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25" customHeight="1">
      <c r="A492" s="20"/>
      <c r="B492" s="20"/>
      <c r="C492" s="20"/>
      <c r="D492" s="20"/>
      <c r="E492" s="20"/>
      <c r="F492" s="20"/>
      <c r="G492" s="20"/>
      <c r="H492" s="20"/>
      <c r="I492" s="122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>
      <c r="A493" s="20"/>
      <c r="B493" s="20"/>
      <c r="C493" s="20"/>
      <c r="D493" s="20"/>
      <c r="E493" s="20"/>
      <c r="F493" s="20"/>
      <c r="G493" s="20"/>
      <c r="H493" s="20"/>
      <c r="I493" s="122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.25" customHeight="1">
      <c r="A494" s="20"/>
      <c r="B494" s="20"/>
      <c r="C494" s="20"/>
      <c r="D494" s="20"/>
      <c r="E494" s="20"/>
      <c r="F494" s="20"/>
      <c r="G494" s="20"/>
      <c r="H494" s="20"/>
      <c r="I494" s="122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.25" customHeight="1">
      <c r="A495" s="20"/>
      <c r="B495" s="20"/>
      <c r="C495" s="20"/>
      <c r="D495" s="20"/>
      <c r="E495" s="20"/>
      <c r="F495" s="20"/>
      <c r="G495" s="20"/>
      <c r="H495" s="20"/>
      <c r="I495" s="122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.25" customHeight="1">
      <c r="A496" s="20"/>
      <c r="B496" s="20"/>
      <c r="C496" s="20"/>
      <c r="D496" s="20"/>
      <c r="E496" s="20"/>
      <c r="F496" s="20"/>
      <c r="G496" s="20"/>
      <c r="H496" s="20"/>
      <c r="I496" s="122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.25" customHeight="1">
      <c r="A497" s="20"/>
      <c r="B497" s="20"/>
      <c r="C497" s="20"/>
      <c r="D497" s="20"/>
      <c r="E497" s="20"/>
      <c r="F497" s="20"/>
      <c r="G497" s="20"/>
      <c r="H497" s="20"/>
      <c r="I497" s="122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 customHeight="1">
      <c r="A498" s="20"/>
      <c r="B498" s="20"/>
      <c r="C498" s="20"/>
      <c r="D498" s="20"/>
      <c r="E498" s="20"/>
      <c r="F498" s="20"/>
      <c r="G498" s="20"/>
      <c r="H498" s="20"/>
      <c r="I498" s="122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>
      <c r="A499" s="20"/>
      <c r="B499" s="20"/>
      <c r="C499" s="20"/>
      <c r="D499" s="20"/>
      <c r="E499" s="20"/>
      <c r="F499" s="20"/>
      <c r="G499" s="20"/>
      <c r="H499" s="20"/>
      <c r="I499" s="122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.25" customHeight="1">
      <c r="A500" s="20"/>
      <c r="B500" s="20"/>
      <c r="C500" s="20"/>
      <c r="D500" s="20"/>
      <c r="E500" s="20"/>
      <c r="F500" s="20"/>
      <c r="G500" s="20"/>
      <c r="H500" s="20"/>
      <c r="I500" s="122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 customHeight="1">
      <c r="A501" s="20"/>
      <c r="B501" s="20"/>
      <c r="C501" s="20"/>
      <c r="D501" s="20"/>
      <c r="E501" s="20"/>
      <c r="F501" s="20"/>
      <c r="G501" s="20"/>
      <c r="H501" s="20"/>
      <c r="I501" s="122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 customHeight="1">
      <c r="A502" s="20"/>
      <c r="B502" s="20"/>
      <c r="C502" s="20"/>
      <c r="D502" s="20"/>
      <c r="E502" s="20"/>
      <c r="F502" s="20"/>
      <c r="G502" s="20"/>
      <c r="H502" s="20"/>
      <c r="I502" s="122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 customHeight="1">
      <c r="A503" s="20"/>
      <c r="B503" s="20"/>
      <c r="C503" s="20"/>
      <c r="D503" s="20"/>
      <c r="E503" s="20"/>
      <c r="F503" s="20"/>
      <c r="G503" s="20"/>
      <c r="H503" s="20"/>
      <c r="I503" s="122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.25" customHeight="1">
      <c r="A504" s="20"/>
      <c r="B504" s="20"/>
      <c r="C504" s="20"/>
      <c r="D504" s="20"/>
      <c r="E504" s="20"/>
      <c r="F504" s="20"/>
      <c r="G504" s="20"/>
      <c r="H504" s="20"/>
      <c r="I504" s="122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 customHeight="1">
      <c r="A505" s="20"/>
      <c r="B505" s="20"/>
      <c r="C505" s="20"/>
      <c r="D505" s="20"/>
      <c r="E505" s="20"/>
      <c r="F505" s="20"/>
      <c r="G505" s="20"/>
      <c r="H505" s="20"/>
      <c r="I505" s="122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>
      <c r="A506" s="20"/>
      <c r="B506" s="20"/>
      <c r="C506" s="20"/>
      <c r="D506" s="20"/>
      <c r="E506" s="20"/>
      <c r="F506" s="20"/>
      <c r="G506" s="20"/>
      <c r="H506" s="20"/>
      <c r="I506" s="122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25" customHeight="1">
      <c r="A507" s="20"/>
      <c r="B507" s="20"/>
      <c r="C507" s="20"/>
      <c r="D507" s="20"/>
      <c r="E507" s="20"/>
      <c r="F507" s="20"/>
      <c r="G507" s="20"/>
      <c r="H507" s="20"/>
      <c r="I507" s="122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>
      <c r="A508" s="20"/>
      <c r="B508" s="20"/>
      <c r="C508" s="20"/>
      <c r="D508" s="20"/>
      <c r="E508" s="20"/>
      <c r="F508" s="20"/>
      <c r="G508" s="20"/>
      <c r="H508" s="20"/>
      <c r="I508" s="122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.25" customHeight="1">
      <c r="A509" s="20"/>
      <c r="B509" s="20"/>
      <c r="C509" s="20"/>
      <c r="D509" s="20"/>
      <c r="E509" s="20"/>
      <c r="F509" s="20"/>
      <c r="G509" s="20"/>
      <c r="H509" s="20"/>
      <c r="I509" s="122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4.25" customHeight="1">
      <c r="A510" s="20"/>
      <c r="B510" s="20"/>
      <c r="C510" s="20"/>
      <c r="D510" s="20"/>
      <c r="E510" s="20"/>
      <c r="F510" s="20"/>
      <c r="G510" s="20"/>
      <c r="H510" s="20"/>
      <c r="I510" s="122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.25" customHeight="1">
      <c r="A511" s="20"/>
      <c r="B511" s="20"/>
      <c r="C511" s="20"/>
      <c r="D511" s="20"/>
      <c r="E511" s="20"/>
      <c r="F511" s="20"/>
      <c r="G511" s="20"/>
      <c r="H511" s="20"/>
      <c r="I511" s="122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.25" customHeight="1">
      <c r="A512" s="20"/>
      <c r="B512" s="20"/>
      <c r="C512" s="20"/>
      <c r="D512" s="20"/>
      <c r="E512" s="20"/>
      <c r="F512" s="20"/>
      <c r="G512" s="20"/>
      <c r="H512" s="20"/>
      <c r="I512" s="122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4.25" customHeight="1">
      <c r="A513" s="20"/>
      <c r="B513" s="20"/>
      <c r="C513" s="20"/>
      <c r="D513" s="20"/>
      <c r="E513" s="20"/>
      <c r="F513" s="20"/>
      <c r="G513" s="20"/>
      <c r="H513" s="20"/>
      <c r="I513" s="122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>
      <c r="A514" s="20"/>
      <c r="B514" s="20"/>
      <c r="C514" s="20"/>
      <c r="D514" s="20"/>
      <c r="E514" s="20"/>
      <c r="F514" s="20"/>
      <c r="G514" s="20"/>
      <c r="H514" s="20"/>
      <c r="I514" s="122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4.25" customHeight="1">
      <c r="A515" s="20"/>
      <c r="B515" s="20"/>
      <c r="C515" s="20"/>
      <c r="D515" s="20"/>
      <c r="E515" s="20"/>
      <c r="F515" s="20"/>
      <c r="G515" s="20"/>
      <c r="H515" s="20"/>
      <c r="I515" s="122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.25" customHeight="1">
      <c r="A516" s="20"/>
      <c r="B516" s="20"/>
      <c r="C516" s="20"/>
      <c r="D516" s="20"/>
      <c r="E516" s="20"/>
      <c r="F516" s="20"/>
      <c r="G516" s="20"/>
      <c r="H516" s="20"/>
      <c r="I516" s="122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4.25" customHeight="1">
      <c r="A517" s="20"/>
      <c r="B517" s="20"/>
      <c r="C517" s="20"/>
      <c r="D517" s="20"/>
      <c r="E517" s="20"/>
      <c r="F517" s="20"/>
      <c r="G517" s="20"/>
      <c r="H517" s="20"/>
      <c r="I517" s="122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.25" customHeight="1">
      <c r="A518" s="20"/>
      <c r="B518" s="20"/>
      <c r="C518" s="20"/>
      <c r="D518" s="20"/>
      <c r="E518" s="20"/>
      <c r="F518" s="20"/>
      <c r="G518" s="20"/>
      <c r="H518" s="20"/>
      <c r="I518" s="122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4.25" customHeight="1">
      <c r="A519" s="20"/>
      <c r="B519" s="20"/>
      <c r="C519" s="20"/>
      <c r="D519" s="20"/>
      <c r="E519" s="20"/>
      <c r="F519" s="20"/>
      <c r="G519" s="20"/>
      <c r="H519" s="20"/>
      <c r="I519" s="122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4.25" customHeight="1">
      <c r="A520" s="20"/>
      <c r="B520" s="20"/>
      <c r="C520" s="20"/>
      <c r="D520" s="20"/>
      <c r="E520" s="20"/>
      <c r="F520" s="20"/>
      <c r="G520" s="20"/>
      <c r="H520" s="20"/>
      <c r="I520" s="122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4.25" customHeight="1">
      <c r="A521" s="20"/>
      <c r="B521" s="20"/>
      <c r="C521" s="20"/>
      <c r="D521" s="20"/>
      <c r="E521" s="20"/>
      <c r="F521" s="20"/>
      <c r="G521" s="20"/>
      <c r="H521" s="20"/>
      <c r="I521" s="122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4.25" customHeight="1">
      <c r="A522" s="20"/>
      <c r="B522" s="20"/>
      <c r="C522" s="20"/>
      <c r="D522" s="20"/>
      <c r="E522" s="20"/>
      <c r="F522" s="20"/>
      <c r="G522" s="20"/>
      <c r="H522" s="20"/>
      <c r="I522" s="122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4.25" customHeight="1">
      <c r="A523" s="20"/>
      <c r="B523" s="20"/>
      <c r="C523" s="20"/>
      <c r="D523" s="20"/>
      <c r="E523" s="20"/>
      <c r="F523" s="20"/>
      <c r="G523" s="20"/>
      <c r="H523" s="20"/>
      <c r="I523" s="122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4.25" customHeight="1">
      <c r="A524" s="20"/>
      <c r="B524" s="20"/>
      <c r="C524" s="20"/>
      <c r="D524" s="20"/>
      <c r="E524" s="20"/>
      <c r="F524" s="20"/>
      <c r="G524" s="20"/>
      <c r="H524" s="20"/>
      <c r="I524" s="122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4.25" customHeight="1">
      <c r="A525" s="20"/>
      <c r="B525" s="20"/>
      <c r="C525" s="20"/>
      <c r="D525" s="20"/>
      <c r="E525" s="20"/>
      <c r="F525" s="20"/>
      <c r="G525" s="20"/>
      <c r="H525" s="20"/>
      <c r="I525" s="122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.25" customHeight="1">
      <c r="A526" s="20"/>
      <c r="B526" s="20"/>
      <c r="C526" s="20"/>
      <c r="D526" s="20"/>
      <c r="E526" s="20"/>
      <c r="F526" s="20"/>
      <c r="G526" s="20"/>
      <c r="H526" s="20"/>
      <c r="I526" s="122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.25" customHeight="1">
      <c r="A527" s="20"/>
      <c r="B527" s="20"/>
      <c r="C527" s="20"/>
      <c r="D527" s="20"/>
      <c r="E527" s="20"/>
      <c r="F527" s="20"/>
      <c r="G527" s="20"/>
      <c r="H527" s="20"/>
      <c r="I527" s="122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4.25" customHeight="1">
      <c r="A528" s="20"/>
      <c r="B528" s="20"/>
      <c r="C528" s="20"/>
      <c r="D528" s="20"/>
      <c r="E528" s="20"/>
      <c r="F528" s="20"/>
      <c r="G528" s="20"/>
      <c r="H528" s="20"/>
      <c r="I528" s="122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.25" customHeight="1">
      <c r="A529" s="20"/>
      <c r="B529" s="20"/>
      <c r="C529" s="20"/>
      <c r="D529" s="20"/>
      <c r="E529" s="20"/>
      <c r="F529" s="20"/>
      <c r="G529" s="20"/>
      <c r="H529" s="20"/>
      <c r="I529" s="122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.25" customHeight="1">
      <c r="A530" s="20"/>
      <c r="B530" s="20"/>
      <c r="C530" s="20"/>
      <c r="D530" s="20"/>
      <c r="E530" s="20"/>
      <c r="F530" s="20"/>
      <c r="G530" s="20"/>
      <c r="H530" s="20"/>
      <c r="I530" s="122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.25" customHeight="1">
      <c r="A531" s="20"/>
      <c r="B531" s="20"/>
      <c r="C531" s="20"/>
      <c r="D531" s="20"/>
      <c r="E531" s="20"/>
      <c r="F531" s="20"/>
      <c r="G531" s="20"/>
      <c r="H531" s="20"/>
      <c r="I531" s="122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4.25" customHeight="1">
      <c r="A532" s="20"/>
      <c r="B532" s="20"/>
      <c r="C532" s="20"/>
      <c r="D532" s="20"/>
      <c r="E532" s="20"/>
      <c r="F532" s="20"/>
      <c r="G532" s="20"/>
      <c r="H532" s="20"/>
      <c r="I532" s="122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4.25" customHeight="1">
      <c r="A533" s="20"/>
      <c r="B533" s="20"/>
      <c r="C533" s="20"/>
      <c r="D533" s="20"/>
      <c r="E533" s="20"/>
      <c r="F533" s="20"/>
      <c r="G533" s="20"/>
      <c r="H533" s="20"/>
      <c r="I533" s="122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4.25" customHeight="1">
      <c r="A534" s="20"/>
      <c r="B534" s="20"/>
      <c r="C534" s="20"/>
      <c r="D534" s="20"/>
      <c r="E534" s="20"/>
      <c r="F534" s="20"/>
      <c r="G534" s="20"/>
      <c r="H534" s="20"/>
      <c r="I534" s="122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4.25" customHeight="1">
      <c r="A535" s="20"/>
      <c r="B535" s="20"/>
      <c r="C535" s="20"/>
      <c r="D535" s="20"/>
      <c r="E535" s="20"/>
      <c r="F535" s="20"/>
      <c r="G535" s="20"/>
      <c r="H535" s="20"/>
      <c r="I535" s="122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4.25" customHeight="1">
      <c r="A536" s="20"/>
      <c r="B536" s="20"/>
      <c r="C536" s="20"/>
      <c r="D536" s="20"/>
      <c r="E536" s="20"/>
      <c r="F536" s="20"/>
      <c r="G536" s="20"/>
      <c r="H536" s="20"/>
      <c r="I536" s="122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4.25" customHeight="1">
      <c r="A537" s="20"/>
      <c r="B537" s="20"/>
      <c r="C537" s="20"/>
      <c r="D537" s="20"/>
      <c r="E537" s="20"/>
      <c r="F537" s="20"/>
      <c r="G537" s="20"/>
      <c r="H537" s="20"/>
      <c r="I537" s="122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4.25" customHeight="1">
      <c r="A538" s="20"/>
      <c r="B538" s="20"/>
      <c r="C538" s="20"/>
      <c r="D538" s="20"/>
      <c r="E538" s="20"/>
      <c r="F538" s="20"/>
      <c r="G538" s="20"/>
      <c r="H538" s="20"/>
      <c r="I538" s="122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4.25" customHeight="1">
      <c r="A539" s="20"/>
      <c r="B539" s="20"/>
      <c r="C539" s="20"/>
      <c r="D539" s="20"/>
      <c r="E539" s="20"/>
      <c r="F539" s="20"/>
      <c r="G539" s="20"/>
      <c r="H539" s="20"/>
      <c r="I539" s="122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4.25" customHeight="1">
      <c r="A540" s="20"/>
      <c r="B540" s="20"/>
      <c r="C540" s="20"/>
      <c r="D540" s="20"/>
      <c r="E540" s="20"/>
      <c r="F540" s="20"/>
      <c r="G540" s="20"/>
      <c r="H540" s="20"/>
      <c r="I540" s="122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4.25" customHeight="1">
      <c r="A541" s="20"/>
      <c r="B541" s="20"/>
      <c r="C541" s="20"/>
      <c r="D541" s="20"/>
      <c r="E541" s="20"/>
      <c r="F541" s="20"/>
      <c r="G541" s="20"/>
      <c r="H541" s="20"/>
      <c r="I541" s="122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4.25" customHeight="1">
      <c r="A542" s="20"/>
      <c r="B542" s="20"/>
      <c r="C542" s="20"/>
      <c r="D542" s="20"/>
      <c r="E542" s="20"/>
      <c r="F542" s="20"/>
      <c r="G542" s="20"/>
      <c r="H542" s="20"/>
      <c r="I542" s="122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4.25" customHeight="1">
      <c r="A543" s="20"/>
      <c r="B543" s="20"/>
      <c r="C543" s="20"/>
      <c r="D543" s="20"/>
      <c r="E543" s="20"/>
      <c r="F543" s="20"/>
      <c r="G543" s="20"/>
      <c r="H543" s="20"/>
      <c r="I543" s="122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4.25" customHeight="1">
      <c r="A544" s="20"/>
      <c r="B544" s="20"/>
      <c r="C544" s="20"/>
      <c r="D544" s="20"/>
      <c r="E544" s="20"/>
      <c r="F544" s="20"/>
      <c r="G544" s="20"/>
      <c r="H544" s="20"/>
      <c r="I544" s="122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4.25" customHeight="1">
      <c r="A545" s="20"/>
      <c r="B545" s="20"/>
      <c r="C545" s="20"/>
      <c r="D545" s="20"/>
      <c r="E545" s="20"/>
      <c r="F545" s="20"/>
      <c r="G545" s="20"/>
      <c r="H545" s="20"/>
      <c r="I545" s="122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4.25" customHeight="1">
      <c r="A546" s="20"/>
      <c r="B546" s="20"/>
      <c r="C546" s="20"/>
      <c r="D546" s="20"/>
      <c r="E546" s="20"/>
      <c r="F546" s="20"/>
      <c r="G546" s="20"/>
      <c r="H546" s="20"/>
      <c r="I546" s="122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4.25" customHeight="1">
      <c r="A547" s="20"/>
      <c r="B547" s="20"/>
      <c r="C547" s="20"/>
      <c r="D547" s="20"/>
      <c r="E547" s="20"/>
      <c r="F547" s="20"/>
      <c r="G547" s="20"/>
      <c r="H547" s="20"/>
      <c r="I547" s="122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4.25" customHeight="1">
      <c r="A548" s="20"/>
      <c r="B548" s="20"/>
      <c r="C548" s="20"/>
      <c r="D548" s="20"/>
      <c r="E548" s="20"/>
      <c r="F548" s="20"/>
      <c r="G548" s="20"/>
      <c r="H548" s="20"/>
      <c r="I548" s="122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4.25" customHeight="1">
      <c r="A549" s="20"/>
      <c r="B549" s="20"/>
      <c r="C549" s="20"/>
      <c r="D549" s="20"/>
      <c r="E549" s="20"/>
      <c r="F549" s="20"/>
      <c r="G549" s="20"/>
      <c r="H549" s="20"/>
      <c r="I549" s="122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4.25" customHeight="1">
      <c r="A550" s="20"/>
      <c r="B550" s="20"/>
      <c r="C550" s="20"/>
      <c r="D550" s="20"/>
      <c r="E550" s="20"/>
      <c r="F550" s="20"/>
      <c r="G550" s="20"/>
      <c r="H550" s="20"/>
      <c r="I550" s="122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4.25" customHeight="1">
      <c r="A551" s="20"/>
      <c r="B551" s="20"/>
      <c r="C551" s="20"/>
      <c r="D551" s="20"/>
      <c r="E551" s="20"/>
      <c r="F551" s="20"/>
      <c r="G551" s="20"/>
      <c r="H551" s="20"/>
      <c r="I551" s="122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4.25" customHeight="1">
      <c r="A552" s="20"/>
      <c r="B552" s="20"/>
      <c r="C552" s="20"/>
      <c r="D552" s="20"/>
      <c r="E552" s="20"/>
      <c r="F552" s="20"/>
      <c r="G552" s="20"/>
      <c r="H552" s="20"/>
      <c r="I552" s="122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4.25" customHeight="1">
      <c r="A553" s="20"/>
      <c r="B553" s="20"/>
      <c r="C553" s="20"/>
      <c r="D553" s="20"/>
      <c r="E553" s="20"/>
      <c r="F553" s="20"/>
      <c r="G553" s="20"/>
      <c r="H553" s="20"/>
      <c r="I553" s="122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4.25" customHeight="1">
      <c r="A554" s="20"/>
      <c r="B554" s="20"/>
      <c r="C554" s="20"/>
      <c r="D554" s="20"/>
      <c r="E554" s="20"/>
      <c r="F554" s="20"/>
      <c r="G554" s="20"/>
      <c r="H554" s="20"/>
      <c r="I554" s="122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4.25" customHeight="1">
      <c r="A555" s="20"/>
      <c r="B555" s="20"/>
      <c r="C555" s="20"/>
      <c r="D555" s="20"/>
      <c r="E555" s="20"/>
      <c r="F555" s="20"/>
      <c r="G555" s="20"/>
      <c r="H555" s="20"/>
      <c r="I555" s="122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4.25" customHeight="1">
      <c r="A556" s="20"/>
      <c r="B556" s="20"/>
      <c r="C556" s="20"/>
      <c r="D556" s="20"/>
      <c r="E556" s="20"/>
      <c r="F556" s="20"/>
      <c r="G556" s="20"/>
      <c r="H556" s="20"/>
      <c r="I556" s="122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4.25" customHeight="1">
      <c r="A557" s="20"/>
      <c r="B557" s="20"/>
      <c r="C557" s="20"/>
      <c r="D557" s="20"/>
      <c r="E557" s="20"/>
      <c r="F557" s="20"/>
      <c r="G557" s="20"/>
      <c r="H557" s="20"/>
      <c r="I557" s="122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4.25" customHeight="1">
      <c r="A558" s="20"/>
      <c r="B558" s="20"/>
      <c r="C558" s="20"/>
      <c r="D558" s="20"/>
      <c r="E558" s="20"/>
      <c r="F558" s="20"/>
      <c r="G558" s="20"/>
      <c r="H558" s="20"/>
      <c r="I558" s="122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4.25" customHeight="1">
      <c r="A559" s="20"/>
      <c r="B559" s="20"/>
      <c r="C559" s="20"/>
      <c r="D559" s="20"/>
      <c r="E559" s="20"/>
      <c r="F559" s="20"/>
      <c r="G559" s="20"/>
      <c r="H559" s="20"/>
      <c r="I559" s="122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4.25" customHeight="1">
      <c r="A560" s="20"/>
      <c r="B560" s="20"/>
      <c r="C560" s="20"/>
      <c r="D560" s="20"/>
      <c r="E560" s="20"/>
      <c r="F560" s="20"/>
      <c r="G560" s="20"/>
      <c r="H560" s="20"/>
      <c r="I560" s="122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4.25" customHeight="1">
      <c r="A561" s="20"/>
      <c r="B561" s="20"/>
      <c r="C561" s="20"/>
      <c r="D561" s="20"/>
      <c r="E561" s="20"/>
      <c r="F561" s="20"/>
      <c r="G561" s="20"/>
      <c r="H561" s="20"/>
      <c r="I561" s="122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4.25" customHeight="1">
      <c r="A562" s="20"/>
      <c r="B562" s="20"/>
      <c r="C562" s="20"/>
      <c r="D562" s="20"/>
      <c r="E562" s="20"/>
      <c r="F562" s="20"/>
      <c r="G562" s="20"/>
      <c r="H562" s="20"/>
      <c r="I562" s="122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4.25" customHeight="1">
      <c r="A563" s="20"/>
      <c r="B563" s="20"/>
      <c r="C563" s="20"/>
      <c r="D563" s="20"/>
      <c r="E563" s="20"/>
      <c r="F563" s="20"/>
      <c r="G563" s="20"/>
      <c r="H563" s="20"/>
      <c r="I563" s="122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4.25" customHeight="1">
      <c r="A564" s="20"/>
      <c r="B564" s="20"/>
      <c r="C564" s="20"/>
      <c r="D564" s="20"/>
      <c r="E564" s="20"/>
      <c r="F564" s="20"/>
      <c r="G564" s="20"/>
      <c r="H564" s="20"/>
      <c r="I564" s="122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4.25" customHeight="1">
      <c r="A565" s="20"/>
      <c r="B565" s="20"/>
      <c r="C565" s="20"/>
      <c r="D565" s="20"/>
      <c r="E565" s="20"/>
      <c r="F565" s="20"/>
      <c r="G565" s="20"/>
      <c r="H565" s="20"/>
      <c r="I565" s="122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4.25" customHeight="1">
      <c r="A566" s="20"/>
      <c r="B566" s="20"/>
      <c r="C566" s="20"/>
      <c r="D566" s="20"/>
      <c r="E566" s="20"/>
      <c r="F566" s="20"/>
      <c r="G566" s="20"/>
      <c r="H566" s="20"/>
      <c r="I566" s="122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4.25" customHeight="1">
      <c r="A567" s="20"/>
      <c r="B567" s="20"/>
      <c r="C567" s="20"/>
      <c r="D567" s="20"/>
      <c r="E567" s="20"/>
      <c r="F567" s="20"/>
      <c r="G567" s="20"/>
      <c r="H567" s="20"/>
      <c r="I567" s="122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4.25" customHeight="1">
      <c r="A568" s="20"/>
      <c r="B568" s="20"/>
      <c r="C568" s="20"/>
      <c r="D568" s="20"/>
      <c r="E568" s="20"/>
      <c r="F568" s="20"/>
      <c r="G568" s="20"/>
      <c r="H568" s="20"/>
      <c r="I568" s="122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4.25" customHeight="1">
      <c r="A569" s="20"/>
      <c r="B569" s="20"/>
      <c r="C569" s="20"/>
      <c r="D569" s="20"/>
      <c r="E569" s="20"/>
      <c r="F569" s="20"/>
      <c r="G569" s="20"/>
      <c r="H569" s="20"/>
      <c r="I569" s="122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4.25" customHeight="1">
      <c r="A570" s="20"/>
      <c r="B570" s="20"/>
      <c r="C570" s="20"/>
      <c r="D570" s="20"/>
      <c r="E570" s="20"/>
      <c r="F570" s="20"/>
      <c r="G570" s="20"/>
      <c r="H570" s="20"/>
      <c r="I570" s="122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4.25" customHeight="1">
      <c r="A571" s="20"/>
      <c r="B571" s="20"/>
      <c r="C571" s="20"/>
      <c r="D571" s="20"/>
      <c r="E571" s="20"/>
      <c r="F571" s="20"/>
      <c r="G571" s="20"/>
      <c r="H571" s="20"/>
      <c r="I571" s="122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4.25" customHeight="1">
      <c r="A572" s="20"/>
      <c r="B572" s="20"/>
      <c r="C572" s="20"/>
      <c r="D572" s="20"/>
      <c r="E572" s="20"/>
      <c r="F572" s="20"/>
      <c r="G572" s="20"/>
      <c r="H572" s="20"/>
      <c r="I572" s="122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4.25" customHeight="1">
      <c r="A573" s="20"/>
      <c r="B573" s="20"/>
      <c r="C573" s="20"/>
      <c r="D573" s="20"/>
      <c r="E573" s="20"/>
      <c r="F573" s="20"/>
      <c r="G573" s="20"/>
      <c r="H573" s="20"/>
      <c r="I573" s="122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4.25" customHeight="1">
      <c r="A574" s="20"/>
      <c r="B574" s="20"/>
      <c r="C574" s="20"/>
      <c r="D574" s="20"/>
      <c r="E574" s="20"/>
      <c r="F574" s="20"/>
      <c r="G574" s="20"/>
      <c r="H574" s="20"/>
      <c r="I574" s="122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4.25" customHeight="1">
      <c r="A575" s="20"/>
      <c r="B575" s="20"/>
      <c r="C575" s="20"/>
      <c r="D575" s="20"/>
      <c r="E575" s="20"/>
      <c r="F575" s="20"/>
      <c r="G575" s="20"/>
      <c r="H575" s="20"/>
      <c r="I575" s="122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4.25" customHeight="1">
      <c r="A576" s="20"/>
      <c r="B576" s="20"/>
      <c r="C576" s="20"/>
      <c r="D576" s="20"/>
      <c r="E576" s="20"/>
      <c r="F576" s="20"/>
      <c r="G576" s="20"/>
      <c r="H576" s="20"/>
      <c r="I576" s="122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4.25" customHeight="1">
      <c r="A577" s="20"/>
      <c r="B577" s="20"/>
      <c r="C577" s="20"/>
      <c r="D577" s="20"/>
      <c r="E577" s="20"/>
      <c r="F577" s="20"/>
      <c r="G577" s="20"/>
      <c r="H577" s="20"/>
      <c r="I577" s="122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4.25" customHeight="1">
      <c r="A578" s="20"/>
      <c r="B578" s="20"/>
      <c r="C578" s="20"/>
      <c r="D578" s="20"/>
      <c r="E578" s="20"/>
      <c r="F578" s="20"/>
      <c r="G578" s="20"/>
      <c r="H578" s="20"/>
      <c r="I578" s="122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4.25" customHeight="1">
      <c r="A579" s="20"/>
      <c r="B579" s="20"/>
      <c r="C579" s="20"/>
      <c r="D579" s="20"/>
      <c r="E579" s="20"/>
      <c r="F579" s="20"/>
      <c r="G579" s="20"/>
      <c r="H579" s="20"/>
      <c r="I579" s="122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4.25" customHeight="1">
      <c r="A580" s="20"/>
      <c r="B580" s="20"/>
      <c r="C580" s="20"/>
      <c r="D580" s="20"/>
      <c r="E580" s="20"/>
      <c r="F580" s="20"/>
      <c r="G580" s="20"/>
      <c r="H580" s="20"/>
      <c r="I580" s="122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4.25" customHeight="1">
      <c r="A581" s="20"/>
      <c r="B581" s="20"/>
      <c r="C581" s="20"/>
      <c r="D581" s="20"/>
      <c r="E581" s="20"/>
      <c r="F581" s="20"/>
      <c r="G581" s="20"/>
      <c r="H581" s="20"/>
      <c r="I581" s="122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4.25" customHeight="1">
      <c r="A582" s="20"/>
      <c r="B582" s="20"/>
      <c r="C582" s="20"/>
      <c r="D582" s="20"/>
      <c r="E582" s="20"/>
      <c r="F582" s="20"/>
      <c r="G582" s="20"/>
      <c r="H582" s="20"/>
      <c r="I582" s="122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4.25" customHeight="1">
      <c r="A583" s="20"/>
      <c r="B583" s="20"/>
      <c r="C583" s="20"/>
      <c r="D583" s="20"/>
      <c r="E583" s="20"/>
      <c r="F583" s="20"/>
      <c r="G583" s="20"/>
      <c r="H583" s="20"/>
      <c r="I583" s="122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4.25" customHeight="1">
      <c r="A584" s="20"/>
      <c r="B584" s="20"/>
      <c r="C584" s="20"/>
      <c r="D584" s="20"/>
      <c r="E584" s="20"/>
      <c r="F584" s="20"/>
      <c r="G584" s="20"/>
      <c r="H584" s="20"/>
      <c r="I584" s="122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4.25" customHeight="1">
      <c r="A585" s="20"/>
      <c r="B585" s="20"/>
      <c r="C585" s="20"/>
      <c r="D585" s="20"/>
      <c r="E585" s="20"/>
      <c r="F585" s="20"/>
      <c r="G585" s="20"/>
      <c r="H585" s="20"/>
      <c r="I585" s="122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4.25" customHeight="1">
      <c r="A586" s="20"/>
      <c r="B586" s="20"/>
      <c r="C586" s="20"/>
      <c r="D586" s="20"/>
      <c r="E586" s="20"/>
      <c r="F586" s="20"/>
      <c r="G586" s="20"/>
      <c r="H586" s="20"/>
      <c r="I586" s="122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4.25" customHeight="1">
      <c r="A587" s="20"/>
      <c r="B587" s="20"/>
      <c r="C587" s="20"/>
      <c r="D587" s="20"/>
      <c r="E587" s="20"/>
      <c r="F587" s="20"/>
      <c r="G587" s="20"/>
      <c r="H587" s="20"/>
      <c r="I587" s="122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4.25" customHeight="1">
      <c r="A588" s="20"/>
      <c r="B588" s="20"/>
      <c r="C588" s="20"/>
      <c r="D588" s="20"/>
      <c r="E588" s="20"/>
      <c r="F588" s="20"/>
      <c r="G588" s="20"/>
      <c r="H588" s="20"/>
      <c r="I588" s="122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4.25" customHeight="1">
      <c r="A589" s="20"/>
      <c r="B589" s="20"/>
      <c r="C589" s="20"/>
      <c r="D589" s="20"/>
      <c r="E589" s="20"/>
      <c r="F589" s="20"/>
      <c r="G589" s="20"/>
      <c r="H589" s="20"/>
      <c r="I589" s="122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4.25" customHeight="1">
      <c r="A590" s="20"/>
      <c r="B590" s="20"/>
      <c r="C590" s="20"/>
      <c r="D590" s="20"/>
      <c r="E590" s="20"/>
      <c r="F590" s="20"/>
      <c r="G590" s="20"/>
      <c r="H590" s="20"/>
      <c r="I590" s="122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4.25" customHeight="1">
      <c r="A591" s="20"/>
      <c r="B591" s="20"/>
      <c r="C591" s="20"/>
      <c r="D591" s="20"/>
      <c r="E591" s="20"/>
      <c r="F591" s="20"/>
      <c r="G591" s="20"/>
      <c r="H591" s="20"/>
      <c r="I591" s="122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4.25" customHeight="1">
      <c r="A592" s="20"/>
      <c r="B592" s="20"/>
      <c r="C592" s="20"/>
      <c r="D592" s="20"/>
      <c r="E592" s="20"/>
      <c r="F592" s="20"/>
      <c r="G592" s="20"/>
      <c r="H592" s="20"/>
      <c r="I592" s="122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4.25" customHeight="1">
      <c r="A593" s="20"/>
      <c r="B593" s="20"/>
      <c r="C593" s="20"/>
      <c r="D593" s="20"/>
      <c r="E593" s="20"/>
      <c r="F593" s="20"/>
      <c r="G593" s="20"/>
      <c r="H593" s="20"/>
      <c r="I593" s="122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4.25" customHeight="1">
      <c r="A594" s="20"/>
      <c r="B594" s="20"/>
      <c r="C594" s="20"/>
      <c r="D594" s="20"/>
      <c r="E594" s="20"/>
      <c r="F594" s="20"/>
      <c r="G594" s="20"/>
      <c r="H594" s="20"/>
      <c r="I594" s="122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4.25" customHeight="1">
      <c r="A595" s="20"/>
      <c r="B595" s="20"/>
      <c r="C595" s="20"/>
      <c r="D595" s="20"/>
      <c r="E595" s="20"/>
      <c r="F595" s="20"/>
      <c r="G595" s="20"/>
      <c r="H595" s="20"/>
      <c r="I595" s="122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4.25" customHeight="1">
      <c r="A596" s="20"/>
      <c r="B596" s="20"/>
      <c r="C596" s="20"/>
      <c r="D596" s="20"/>
      <c r="E596" s="20"/>
      <c r="F596" s="20"/>
      <c r="G596" s="20"/>
      <c r="H596" s="20"/>
      <c r="I596" s="122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4.25" customHeight="1">
      <c r="A597" s="20"/>
      <c r="B597" s="20"/>
      <c r="C597" s="20"/>
      <c r="D597" s="20"/>
      <c r="E597" s="20"/>
      <c r="F597" s="20"/>
      <c r="G597" s="20"/>
      <c r="H597" s="20"/>
      <c r="I597" s="122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4.25" customHeight="1">
      <c r="A598" s="20"/>
      <c r="B598" s="20"/>
      <c r="C598" s="20"/>
      <c r="D598" s="20"/>
      <c r="E598" s="20"/>
      <c r="F598" s="20"/>
      <c r="G598" s="20"/>
      <c r="H598" s="20"/>
      <c r="I598" s="122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4.25" customHeight="1">
      <c r="A599" s="20"/>
      <c r="B599" s="20"/>
      <c r="C599" s="20"/>
      <c r="D599" s="20"/>
      <c r="E599" s="20"/>
      <c r="F599" s="20"/>
      <c r="G599" s="20"/>
      <c r="H599" s="20"/>
      <c r="I599" s="122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4.25" customHeight="1">
      <c r="A600" s="20"/>
      <c r="B600" s="20"/>
      <c r="C600" s="20"/>
      <c r="D600" s="20"/>
      <c r="E600" s="20"/>
      <c r="F600" s="20"/>
      <c r="G600" s="20"/>
      <c r="H600" s="20"/>
      <c r="I600" s="122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4.25" customHeight="1">
      <c r="A601" s="20"/>
      <c r="B601" s="20"/>
      <c r="C601" s="20"/>
      <c r="D601" s="20"/>
      <c r="E601" s="20"/>
      <c r="F601" s="20"/>
      <c r="G601" s="20"/>
      <c r="H601" s="20"/>
      <c r="I601" s="122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4.25" customHeight="1">
      <c r="A602" s="20"/>
      <c r="B602" s="20"/>
      <c r="C602" s="20"/>
      <c r="D602" s="20"/>
      <c r="E602" s="20"/>
      <c r="F602" s="20"/>
      <c r="G602" s="20"/>
      <c r="H602" s="20"/>
      <c r="I602" s="122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4.25" customHeight="1">
      <c r="A603" s="20"/>
      <c r="B603" s="20"/>
      <c r="C603" s="20"/>
      <c r="D603" s="20"/>
      <c r="E603" s="20"/>
      <c r="F603" s="20"/>
      <c r="G603" s="20"/>
      <c r="H603" s="20"/>
      <c r="I603" s="122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4.25" customHeight="1">
      <c r="A604" s="20"/>
      <c r="B604" s="20"/>
      <c r="C604" s="20"/>
      <c r="D604" s="20"/>
      <c r="E604" s="20"/>
      <c r="F604" s="20"/>
      <c r="G604" s="20"/>
      <c r="H604" s="20"/>
      <c r="I604" s="122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4.25" customHeight="1">
      <c r="A605" s="20"/>
      <c r="B605" s="20"/>
      <c r="C605" s="20"/>
      <c r="D605" s="20"/>
      <c r="E605" s="20"/>
      <c r="F605" s="20"/>
      <c r="G605" s="20"/>
      <c r="H605" s="20"/>
      <c r="I605" s="122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4.25" customHeight="1">
      <c r="A606" s="20"/>
      <c r="B606" s="20"/>
      <c r="C606" s="20"/>
      <c r="D606" s="20"/>
      <c r="E606" s="20"/>
      <c r="F606" s="20"/>
      <c r="G606" s="20"/>
      <c r="H606" s="20"/>
      <c r="I606" s="122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4.25" customHeight="1">
      <c r="A607" s="20"/>
      <c r="B607" s="20"/>
      <c r="C607" s="20"/>
      <c r="D607" s="20"/>
      <c r="E607" s="20"/>
      <c r="F607" s="20"/>
      <c r="G607" s="20"/>
      <c r="H607" s="20"/>
      <c r="I607" s="122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4.25" customHeight="1">
      <c r="A608" s="20"/>
      <c r="B608" s="20"/>
      <c r="C608" s="20"/>
      <c r="D608" s="20"/>
      <c r="E608" s="20"/>
      <c r="F608" s="20"/>
      <c r="G608" s="20"/>
      <c r="H608" s="20"/>
      <c r="I608" s="122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4.25" customHeight="1">
      <c r="A609" s="20"/>
      <c r="B609" s="20"/>
      <c r="C609" s="20"/>
      <c r="D609" s="20"/>
      <c r="E609" s="20"/>
      <c r="F609" s="20"/>
      <c r="G609" s="20"/>
      <c r="H609" s="20"/>
      <c r="I609" s="122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4.25" customHeight="1">
      <c r="A610" s="20"/>
      <c r="B610" s="20"/>
      <c r="C610" s="20"/>
      <c r="D610" s="20"/>
      <c r="E610" s="20"/>
      <c r="F610" s="20"/>
      <c r="G610" s="20"/>
      <c r="H610" s="20"/>
      <c r="I610" s="122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4.25" customHeight="1">
      <c r="A611" s="20"/>
      <c r="B611" s="20"/>
      <c r="C611" s="20"/>
      <c r="D611" s="20"/>
      <c r="E611" s="20"/>
      <c r="F611" s="20"/>
      <c r="G611" s="20"/>
      <c r="H611" s="20"/>
      <c r="I611" s="122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4.25" customHeight="1">
      <c r="A612" s="20"/>
      <c r="B612" s="20"/>
      <c r="C612" s="20"/>
      <c r="D612" s="20"/>
      <c r="E612" s="20"/>
      <c r="F612" s="20"/>
      <c r="G612" s="20"/>
      <c r="H612" s="20"/>
      <c r="I612" s="122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4.25" customHeight="1">
      <c r="A613" s="20"/>
      <c r="B613" s="20"/>
      <c r="C613" s="20"/>
      <c r="D613" s="20"/>
      <c r="E613" s="20"/>
      <c r="F613" s="20"/>
      <c r="G613" s="20"/>
      <c r="H613" s="20"/>
      <c r="I613" s="122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4.25" customHeight="1">
      <c r="A614" s="20"/>
      <c r="B614" s="20"/>
      <c r="C614" s="20"/>
      <c r="D614" s="20"/>
      <c r="E614" s="20"/>
      <c r="F614" s="20"/>
      <c r="G614" s="20"/>
      <c r="H614" s="20"/>
      <c r="I614" s="122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4.25" customHeight="1">
      <c r="A615" s="20"/>
      <c r="B615" s="20"/>
      <c r="C615" s="20"/>
      <c r="D615" s="20"/>
      <c r="E615" s="20"/>
      <c r="F615" s="20"/>
      <c r="G615" s="20"/>
      <c r="H615" s="20"/>
      <c r="I615" s="122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4.25" customHeight="1">
      <c r="A616" s="20"/>
      <c r="B616" s="20"/>
      <c r="C616" s="20"/>
      <c r="D616" s="20"/>
      <c r="E616" s="20"/>
      <c r="F616" s="20"/>
      <c r="G616" s="20"/>
      <c r="H616" s="20"/>
      <c r="I616" s="122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4.25" customHeight="1">
      <c r="A617" s="20"/>
      <c r="B617" s="20"/>
      <c r="C617" s="20"/>
      <c r="D617" s="20"/>
      <c r="E617" s="20"/>
      <c r="F617" s="20"/>
      <c r="G617" s="20"/>
      <c r="H617" s="20"/>
      <c r="I617" s="122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4.25" customHeight="1">
      <c r="A618" s="20"/>
      <c r="B618" s="20"/>
      <c r="C618" s="20"/>
      <c r="D618" s="20"/>
      <c r="E618" s="20"/>
      <c r="F618" s="20"/>
      <c r="G618" s="20"/>
      <c r="H618" s="20"/>
      <c r="I618" s="122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4.25" customHeight="1">
      <c r="A619" s="20"/>
      <c r="B619" s="20"/>
      <c r="C619" s="20"/>
      <c r="D619" s="20"/>
      <c r="E619" s="20"/>
      <c r="F619" s="20"/>
      <c r="G619" s="20"/>
      <c r="H619" s="20"/>
      <c r="I619" s="122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4.25" customHeight="1">
      <c r="A620" s="20"/>
      <c r="B620" s="20"/>
      <c r="C620" s="20"/>
      <c r="D620" s="20"/>
      <c r="E620" s="20"/>
      <c r="F620" s="20"/>
      <c r="G620" s="20"/>
      <c r="H620" s="20"/>
      <c r="I620" s="122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4.25" customHeight="1">
      <c r="A621" s="20"/>
      <c r="B621" s="20"/>
      <c r="C621" s="20"/>
      <c r="D621" s="20"/>
      <c r="E621" s="20"/>
      <c r="F621" s="20"/>
      <c r="G621" s="20"/>
      <c r="H621" s="20"/>
      <c r="I621" s="122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4.25" customHeight="1">
      <c r="A622" s="20"/>
      <c r="B622" s="20"/>
      <c r="C622" s="20"/>
      <c r="D622" s="20"/>
      <c r="E622" s="20"/>
      <c r="F622" s="20"/>
      <c r="G622" s="20"/>
      <c r="H622" s="20"/>
      <c r="I622" s="122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4.25" customHeight="1">
      <c r="A623" s="20"/>
      <c r="B623" s="20"/>
      <c r="C623" s="20"/>
      <c r="D623" s="20"/>
      <c r="E623" s="20"/>
      <c r="F623" s="20"/>
      <c r="G623" s="20"/>
      <c r="H623" s="20"/>
      <c r="I623" s="122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4.25" customHeight="1">
      <c r="A624" s="20"/>
      <c r="B624" s="20"/>
      <c r="C624" s="20"/>
      <c r="D624" s="20"/>
      <c r="E624" s="20"/>
      <c r="F624" s="20"/>
      <c r="G624" s="20"/>
      <c r="H624" s="20"/>
      <c r="I624" s="122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4.25" customHeight="1">
      <c r="A625" s="20"/>
      <c r="B625" s="20"/>
      <c r="C625" s="20"/>
      <c r="D625" s="20"/>
      <c r="E625" s="20"/>
      <c r="F625" s="20"/>
      <c r="G625" s="20"/>
      <c r="H625" s="20"/>
      <c r="I625" s="122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4.25" customHeight="1">
      <c r="A626" s="20"/>
      <c r="B626" s="20"/>
      <c r="C626" s="20"/>
      <c r="D626" s="20"/>
      <c r="E626" s="20"/>
      <c r="F626" s="20"/>
      <c r="G626" s="20"/>
      <c r="H626" s="20"/>
      <c r="I626" s="122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4.25" customHeight="1">
      <c r="A627" s="20"/>
      <c r="B627" s="20"/>
      <c r="C627" s="20"/>
      <c r="D627" s="20"/>
      <c r="E627" s="20"/>
      <c r="F627" s="20"/>
      <c r="G627" s="20"/>
      <c r="H627" s="20"/>
      <c r="I627" s="122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4.25" customHeight="1">
      <c r="A628" s="20"/>
      <c r="B628" s="20"/>
      <c r="C628" s="20"/>
      <c r="D628" s="20"/>
      <c r="E628" s="20"/>
      <c r="F628" s="20"/>
      <c r="G628" s="20"/>
      <c r="H628" s="20"/>
      <c r="I628" s="122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4.25" customHeight="1">
      <c r="A629" s="20"/>
      <c r="B629" s="20"/>
      <c r="C629" s="20"/>
      <c r="D629" s="20"/>
      <c r="E629" s="20"/>
      <c r="F629" s="20"/>
      <c r="G629" s="20"/>
      <c r="H629" s="20"/>
      <c r="I629" s="122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4.25" customHeight="1">
      <c r="A630" s="20"/>
      <c r="B630" s="20"/>
      <c r="C630" s="20"/>
      <c r="D630" s="20"/>
      <c r="E630" s="20"/>
      <c r="F630" s="20"/>
      <c r="G630" s="20"/>
      <c r="H630" s="20"/>
      <c r="I630" s="122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4.25" customHeight="1">
      <c r="A631" s="20"/>
      <c r="B631" s="20"/>
      <c r="C631" s="20"/>
      <c r="D631" s="20"/>
      <c r="E631" s="20"/>
      <c r="F631" s="20"/>
      <c r="G631" s="20"/>
      <c r="H631" s="20"/>
      <c r="I631" s="122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4.25" customHeight="1">
      <c r="A632" s="20"/>
      <c r="B632" s="20"/>
      <c r="C632" s="20"/>
      <c r="D632" s="20"/>
      <c r="E632" s="20"/>
      <c r="F632" s="20"/>
      <c r="G632" s="20"/>
      <c r="H632" s="20"/>
      <c r="I632" s="122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4.25" customHeight="1">
      <c r="A633" s="20"/>
      <c r="B633" s="20"/>
      <c r="C633" s="20"/>
      <c r="D633" s="20"/>
      <c r="E633" s="20"/>
      <c r="F633" s="20"/>
      <c r="G633" s="20"/>
      <c r="H633" s="20"/>
      <c r="I633" s="122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4.25" customHeight="1">
      <c r="A634" s="20"/>
      <c r="B634" s="20"/>
      <c r="C634" s="20"/>
      <c r="D634" s="20"/>
      <c r="E634" s="20"/>
      <c r="F634" s="20"/>
      <c r="G634" s="20"/>
      <c r="H634" s="20"/>
      <c r="I634" s="122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4.25" customHeight="1">
      <c r="A635" s="20"/>
      <c r="B635" s="20"/>
      <c r="C635" s="20"/>
      <c r="D635" s="20"/>
      <c r="E635" s="20"/>
      <c r="F635" s="20"/>
      <c r="G635" s="20"/>
      <c r="H635" s="20"/>
      <c r="I635" s="122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4.25" customHeight="1">
      <c r="A636" s="20"/>
      <c r="B636" s="20"/>
      <c r="C636" s="20"/>
      <c r="D636" s="20"/>
      <c r="E636" s="20"/>
      <c r="F636" s="20"/>
      <c r="G636" s="20"/>
      <c r="H636" s="20"/>
      <c r="I636" s="122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4.25" customHeight="1">
      <c r="A637" s="20"/>
      <c r="B637" s="20"/>
      <c r="C637" s="20"/>
      <c r="D637" s="20"/>
      <c r="E637" s="20"/>
      <c r="F637" s="20"/>
      <c r="G637" s="20"/>
      <c r="H637" s="20"/>
      <c r="I637" s="122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4.25" customHeight="1">
      <c r="A638" s="20"/>
      <c r="B638" s="20"/>
      <c r="C638" s="20"/>
      <c r="D638" s="20"/>
      <c r="E638" s="20"/>
      <c r="F638" s="20"/>
      <c r="G638" s="20"/>
      <c r="H638" s="20"/>
      <c r="I638" s="122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4.25" customHeight="1">
      <c r="A639" s="20"/>
      <c r="B639" s="20"/>
      <c r="C639" s="20"/>
      <c r="D639" s="20"/>
      <c r="E639" s="20"/>
      <c r="F639" s="20"/>
      <c r="G639" s="20"/>
      <c r="H639" s="20"/>
      <c r="I639" s="122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4.25" customHeight="1">
      <c r="A640" s="20"/>
      <c r="B640" s="20"/>
      <c r="C640" s="20"/>
      <c r="D640" s="20"/>
      <c r="E640" s="20"/>
      <c r="F640" s="20"/>
      <c r="G640" s="20"/>
      <c r="H640" s="20"/>
      <c r="I640" s="122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4.25" customHeight="1">
      <c r="A641" s="20"/>
      <c r="B641" s="20"/>
      <c r="C641" s="20"/>
      <c r="D641" s="20"/>
      <c r="E641" s="20"/>
      <c r="F641" s="20"/>
      <c r="G641" s="20"/>
      <c r="H641" s="20"/>
      <c r="I641" s="122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4.25" customHeight="1">
      <c r="A642" s="20"/>
      <c r="B642" s="20"/>
      <c r="C642" s="20"/>
      <c r="D642" s="20"/>
      <c r="E642" s="20"/>
      <c r="F642" s="20"/>
      <c r="G642" s="20"/>
      <c r="H642" s="20"/>
      <c r="I642" s="122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4.25" customHeight="1">
      <c r="A643" s="20"/>
      <c r="B643" s="20"/>
      <c r="C643" s="20"/>
      <c r="D643" s="20"/>
      <c r="E643" s="20"/>
      <c r="F643" s="20"/>
      <c r="G643" s="20"/>
      <c r="H643" s="20"/>
      <c r="I643" s="122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4.25" customHeight="1">
      <c r="A644" s="20"/>
      <c r="B644" s="20"/>
      <c r="C644" s="20"/>
      <c r="D644" s="20"/>
      <c r="E644" s="20"/>
      <c r="F644" s="20"/>
      <c r="G644" s="20"/>
      <c r="H644" s="20"/>
      <c r="I644" s="122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4.25" customHeight="1">
      <c r="A645" s="20"/>
      <c r="B645" s="20"/>
      <c r="C645" s="20"/>
      <c r="D645" s="20"/>
      <c r="E645" s="20"/>
      <c r="F645" s="20"/>
      <c r="G645" s="20"/>
      <c r="H645" s="20"/>
      <c r="I645" s="122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4.25" customHeight="1">
      <c r="A646" s="20"/>
      <c r="B646" s="20"/>
      <c r="C646" s="20"/>
      <c r="D646" s="20"/>
      <c r="E646" s="20"/>
      <c r="F646" s="20"/>
      <c r="G646" s="20"/>
      <c r="H646" s="20"/>
      <c r="I646" s="122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4.25" customHeight="1">
      <c r="A647" s="20"/>
      <c r="B647" s="20"/>
      <c r="C647" s="20"/>
      <c r="D647" s="20"/>
      <c r="E647" s="20"/>
      <c r="F647" s="20"/>
      <c r="G647" s="20"/>
      <c r="H647" s="20"/>
      <c r="I647" s="122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4.25" customHeight="1">
      <c r="A648" s="20"/>
      <c r="B648" s="20"/>
      <c r="C648" s="20"/>
      <c r="D648" s="20"/>
      <c r="E648" s="20"/>
      <c r="F648" s="20"/>
      <c r="G648" s="20"/>
      <c r="H648" s="20"/>
      <c r="I648" s="122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4.25" customHeight="1">
      <c r="A649" s="20"/>
      <c r="B649" s="20"/>
      <c r="C649" s="20"/>
      <c r="D649" s="20"/>
      <c r="E649" s="20"/>
      <c r="F649" s="20"/>
      <c r="G649" s="20"/>
      <c r="H649" s="20"/>
      <c r="I649" s="122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4.25" customHeight="1">
      <c r="A650" s="20"/>
      <c r="B650" s="20"/>
      <c r="C650" s="20"/>
      <c r="D650" s="20"/>
      <c r="E650" s="20"/>
      <c r="F650" s="20"/>
      <c r="G650" s="20"/>
      <c r="H650" s="20"/>
      <c r="I650" s="122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4.25" customHeight="1">
      <c r="A651" s="20"/>
      <c r="B651" s="20"/>
      <c r="C651" s="20"/>
      <c r="D651" s="20"/>
      <c r="E651" s="20"/>
      <c r="F651" s="20"/>
      <c r="G651" s="20"/>
      <c r="H651" s="20"/>
      <c r="I651" s="122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4.25" customHeight="1">
      <c r="A652" s="20"/>
      <c r="B652" s="20"/>
      <c r="C652" s="20"/>
      <c r="D652" s="20"/>
      <c r="E652" s="20"/>
      <c r="F652" s="20"/>
      <c r="G652" s="20"/>
      <c r="H652" s="20"/>
      <c r="I652" s="122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4.25" customHeight="1">
      <c r="A653" s="20"/>
      <c r="B653" s="20"/>
      <c r="C653" s="20"/>
      <c r="D653" s="20"/>
      <c r="E653" s="20"/>
      <c r="F653" s="20"/>
      <c r="G653" s="20"/>
      <c r="H653" s="20"/>
      <c r="I653" s="122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4.25" customHeight="1">
      <c r="A654" s="20"/>
      <c r="B654" s="20"/>
      <c r="C654" s="20"/>
      <c r="D654" s="20"/>
      <c r="E654" s="20"/>
      <c r="F654" s="20"/>
      <c r="G654" s="20"/>
      <c r="H654" s="20"/>
      <c r="I654" s="122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4.25" customHeight="1">
      <c r="A655" s="20"/>
      <c r="B655" s="20"/>
      <c r="C655" s="20"/>
      <c r="D655" s="20"/>
      <c r="E655" s="20"/>
      <c r="F655" s="20"/>
      <c r="G655" s="20"/>
      <c r="H655" s="20"/>
      <c r="I655" s="122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4.25" customHeight="1">
      <c r="A656" s="20"/>
      <c r="B656" s="20"/>
      <c r="C656" s="20"/>
      <c r="D656" s="20"/>
      <c r="E656" s="20"/>
      <c r="F656" s="20"/>
      <c r="G656" s="20"/>
      <c r="H656" s="20"/>
      <c r="I656" s="122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4.25" customHeight="1">
      <c r="A657" s="20"/>
      <c r="B657" s="20"/>
      <c r="C657" s="20"/>
      <c r="D657" s="20"/>
      <c r="E657" s="20"/>
      <c r="F657" s="20"/>
      <c r="G657" s="20"/>
      <c r="H657" s="20"/>
      <c r="I657" s="122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4.25" customHeight="1">
      <c r="A658" s="20"/>
      <c r="B658" s="20"/>
      <c r="C658" s="20"/>
      <c r="D658" s="20"/>
      <c r="E658" s="20"/>
      <c r="F658" s="20"/>
      <c r="G658" s="20"/>
      <c r="H658" s="20"/>
      <c r="I658" s="122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4.25" customHeight="1">
      <c r="A659" s="20"/>
      <c r="B659" s="20"/>
      <c r="C659" s="20"/>
      <c r="D659" s="20"/>
      <c r="E659" s="20"/>
      <c r="F659" s="20"/>
      <c r="G659" s="20"/>
      <c r="H659" s="20"/>
      <c r="I659" s="122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4.25" customHeight="1">
      <c r="A660" s="20"/>
      <c r="B660" s="20"/>
      <c r="C660" s="20"/>
      <c r="D660" s="20"/>
      <c r="E660" s="20"/>
      <c r="F660" s="20"/>
      <c r="G660" s="20"/>
      <c r="H660" s="20"/>
      <c r="I660" s="122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4.25" customHeight="1">
      <c r="A661" s="20"/>
      <c r="B661" s="20"/>
      <c r="C661" s="20"/>
      <c r="D661" s="20"/>
      <c r="E661" s="20"/>
      <c r="F661" s="20"/>
      <c r="G661" s="20"/>
      <c r="H661" s="20"/>
      <c r="I661" s="122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4.25" customHeight="1">
      <c r="A662" s="20"/>
      <c r="B662" s="20"/>
      <c r="C662" s="20"/>
      <c r="D662" s="20"/>
      <c r="E662" s="20"/>
      <c r="F662" s="20"/>
      <c r="G662" s="20"/>
      <c r="H662" s="20"/>
      <c r="I662" s="122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4.25" customHeight="1">
      <c r="A663" s="20"/>
      <c r="B663" s="20"/>
      <c r="C663" s="20"/>
      <c r="D663" s="20"/>
      <c r="E663" s="20"/>
      <c r="F663" s="20"/>
      <c r="G663" s="20"/>
      <c r="H663" s="20"/>
      <c r="I663" s="122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4.25" customHeight="1">
      <c r="A664" s="20"/>
      <c r="B664" s="20"/>
      <c r="C664" s="20"/>
      <c r="D664" s="20"/>
      <c r="E664" s="20"/>
      <c r="F664" s="20"/>
      <c r="G664" s="20"/>
      <c r="H664" s="20"/>
      <c r="I664" s="122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4.25" customHeight="1">
      <c r="A665" s="20"/>
      <c r="B665" s="20"/>
      <c r="C665" s="20"/>
      <c r="D665" s="20"/>
      <c r="E665" s="20"/>
      <c r="F665" s="20"/>
      <c r="G665" s="20"/>
      <c r="H665" s="20"/>
      <c r="I665" s="122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4.25" customHeight="1">
      <c r="A666" s="20"/>
      <c r="B666" s="20"/>
      <c r="C666" s="20"/>
      <c r="D666" s="20"/>
      <c r="E666" s="20"/>
      <c r="F666" s="20"/>
      <c r="G666" s="20"/>
      <c r="H666" s="20"/>
      <c r="I666" s="122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4.25" customHeight="1">
      <c r="A667" s="20"/>
      <c r="B667" s="20"/>
      <c r="C667" s="20"/>
      <c r="D667" s="20"/>
      <c r="E667" s="20"/>
      <c r="F667" s="20"/>
      <c r="G667" s="20"/>
      <c r="H667" s="20"/>
      <c r="I667" s="122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4.25" customHeight="1">
      <c r="A668" s="20"/>
      <c r="B668" s="20"/>
      <c r="C668" s="20"/>
      <c r="D668" s="20"/>
      <c r="E668" s="20"/>
      <c r="F668" s="20"/>
      <c r="G668" s="20"/>
      <c r="H668" s="20"/>
      <c r="I668" s="122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4.25" customHeight="1">
      <c r="A669" s="20"/>
      <c r="B669" s="20"/>
      <c r="C669" s="20"/>
      <c r="D669" s="20"/>
      <c r="E669" s="20"/>
      <c r="F669" s="20"/>
      <c r="G669" s="20"/>
      <c r="H669" s="20"/>
      <c r="I669" s="122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4.25" customHeight="1">
      <c r="A670" s="20"/>
      <c r="B670" s="20"/>
      <c r="C670" s="20"/>
      <c r="D670" s="20"/>
      <c r="E670" s="20"/>
      <c r="F670" s="20"/>
      <c r="G670" s="20"/>
      <c r="H670" s="20"/>
      <c r="I670" s="122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4.25" customHeight="1">
      <c r="A671" s="20"/>
      <c r="B671" s="20"/>
      <c r="C671" s="20"/>
      <c r="D671" s="20"/>
      <c r="E671" s="20"/>
      <c r="F671" s="20"/>
      <c r="G671" s="20"/>
      <c r="H671" s="20"/>
      <c r="I671" s="122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4.25" customHeight="1">
      <c r="A672" s="20"/>
      <c r="B672" s="20"/>
      <c r="C672" s="20"/>
      <c r="D672" s="20"/>
      <c r="E672" s="20"/>
      <c r="F672" s="20"/>
      <c r="G672" s="20"/>
      <c r="H672" s="20"/>
      <c r="I672" s="122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4.25" customHeight="1">
      <c r="A673" s="20"/>
      <c r="B673" s="20"/>
      <c r="C673" s="20"/>
      <c r="D673" s="20"/>
      <c r="E673" s="20"/>
      <c r="F673" s="20"/>
      <c r="G673" s="20"/>
      <c r="H673" s="20"/>
      <c r="I673" s="122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4.25" customHeight="1">
      <c r="A674" s="20"/>
      <c r="B674" s="20"/>
      <c r="C674" s="20"/>
      <c r="D674" s="20"/>
      <c r="E674" s="20"/>
      <c r="F674" s="20"/>
      <c r="G674" s="20"/>
      <c r="H674" s="20"/>
      <c r="I674" s="122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4.25" customHeight="1">
      <c r="A675" s="20"/>
      <c r="B675" s="20"/>
      <c r="C675" s="20"/>
      <c r="D675" s="20"/>
      <c r="E675" s="20"/>
      <c r="F675" s="20"/>
      <c r="G675" s="20"/>
      <c r="H675" s="20"/>
      <c r="I675" s="122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4.25" customHeight="1">
      <c r="A676" s="20"/>
      <c r="B676" s="20"/>
      <c r="C676" s="20"/>
      <c r="D676" s="20"/>
      <c r="E676" s="20"/>
      <c r="F676" s="20"/>
      <c r="G676" s="20"/>
      <c r="H676" s="20"/>
      <c r="I676" s="122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4.25" customHeight="1">
      <c r="A677" s="20"/>
      <c r="B677" s="20"/>
      <c r="C677" s="20"/>
      <c r="D677" s="20"/>
      <c r="E677" s="20"/>
      <c r="F677" s="20"/>
      <c r="G677" s="20"/>
      <c r="H677" s="20"/>
      <c r="I677" s="122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4.25" customHeight="1">
      <c r="A678" s="20"/>
      <c r="B678" s="20"/>
      <c r="C678" s="20"/>
      <c r="D678" s="20"/>
      <c r="E678" s="20"/>
      <c r="F678" s="20"/>
      <c r="G678" s="20"/>
      <c r="H678" s="20"/>
      <c r="I678" s="122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4.25" customHeight="1">
      <c r="A679" s="20"/>
      <c r="B679" s="20"/>
      <c r="C679" s="20"/>
      <c r="D679" s="20"/>
      <c r="E679" s="20"/>
      <c r="F679" s="20"/>
      <c r="G679" s="20"/>
      <c r="H679" s="20"/>
      <c r="I679" s="122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4.25" customHeight="1">
      <c r="A680" s="20"/>
      <c r="B680" s="20"/>
      <c r="C680" s="20"/>
      <c r="D680" s="20"/>
      <c r="E680" s="20"/>
      <c r="F680" s="20"/>
      <c r="G680" s="20"/>
      <c r="H680" s="20"/>
      <c r="I680" s="122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4.25" customHeight="1">
      <c r="A681" s="20"/>
      <c r="B681" s="20"/>
      <c r="C681" s="20"/>
      <c r="D681" s="20"/>
      <c r="E681" s="20"/>
      <c r="F681" s="20"/>
      <c r="G681" s="20"/>
      <c r="H681" s="20"/>
      <c r="I681" s="122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4.25" customHeight="1">
      <c r="A682" s="20"/>
      <c r="B682" s="20"/>
      <c r="C682" s="20"/>
      <c r="D682" s="20"/>
      <c r="E682" s="20"/>
      <c r="F682" s="20"/>
      <c r="G682" s="20"/>
      <c r="H682" s="20"/>
      <c r="I682" s="122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4.25" customHeight="1">
      <c r="A683" s="20"/>
      <c r="B683" s="20"/>
      <c r="C683" s="20"/>
      <c r="D683" s="20"/>
      <c r="E683" s="20"/>
      <c r="F683" s="20"/>
      <c r="G683" s="20"/>
      <c r="H683" s="20"/>
      <c r="I683" s="122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4.25" customHeight="1">
      <c r="A684" s="20"/>
      <c r="B684" s="20"/>
      <c r="C684" s="20"/>
      <c r="D684" s="20"/>
      <c r="E684" s="20"/>
      <c r="F684" s="20"/>
      <c r="G684" s="20"/>
      <c r="H684" s="20"/>
      <c r="I684" s="122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4.25" customHeight="1">
      <c r="A685" s="20"/>
      <c r="B685" s="20"/>
      <c r="C685" s="20"/>
      <c r="D685" s="20"/>
      <c r="E685" s="20"/>
      <c r="F685" s="20"/>
      <c r="G685" s="20"/>
      <c r="H685" s="20"/>
      <c r="I685" s="122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4.25" customHeight="1">
      <c r="A686" s="20"/>
      <c r="B686" s="20"/>
      <c r="C686" s="20"/>
      <c r="D686" s="20"/>
      <c r="E686" s="20"/>
      <c r="F686" s="20"/>
      <c r="G686" s="20"/>
      <c r="H686" s="20"/>
      <c r="I686" s="122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4.25" customHeight="1">
      <c r="A687" s="20"/>
      <c r="B687" s="20"/>
      <c r="C687" s="20"/>
      <c r="D687" s="20"/>
      <c r="E687" s="20"/>
      <c r="F687" s="20"/>
      <c r="G687" s="20"/>
      <c r="H687" s="20"/>
      <c r="I687" s="122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4.25" customHeight="1">
      <c r="A688" s="20"/>
      <c r="B688" s="20"/>
      <c r="C688" s="20"/>
      <c r="D688" s="20"/>
      <c r="E688" s="20"/>
      <c r="F688" s="20"/>
      <c r="G688" s="20"/>
      <c r="H688" s="20"/>
      <c r="I688" s="122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4.25" customHeight="1">
      <c r="A689" s="20"/>
      <c r="B689" s="20"/>
      <c r="C689" s="20"/>
      <c r="D689" s="20"/>
      <c r="E689" s="20"/>
      <c r="F689" s="20"/>
      <c r="G689" s="20"/>
      <c r="H689" s="20"/>
      <c r="I689" s="122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4.25" customHeight="1">
      <c r="A690" s="20"/>
      <c r="B690" s="20"/>
      <c r="C690" s="20"/>
      <c r="D690" s="20"/>
      <c r="E690" s="20"/>
      <c r="F690" s="20"/>
      <c r="G690" s="20"/>
      <c r="H690" s="20"/>
      <c r="I690" s="122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4.25" customHeight="1">
      <c r="A691" s="20"/>
      <c r="B691" s="20"/>
      <c r="C691" s="20"/>
      <c r="D691" s="20"/>
      <c r="E691" s="20"/>
      <c r="F691" s="20"/>
      <c r="G691" s="20"/>
      <c r="H691" s="20"/>
      <c r="I691" s="122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4.25" customHeight="1">
      <c r="A692" s="20"/>
      <c r="B692" s="20"/>
      <c r="C692" s="20"/>
      <c r="D692" s="20"/>
      <c r="E692" s="20"/>
      <c r="F692" s="20"/>
      <c r="G692" s="20"/>
      <c r="H692" s="20"/>
      <c r="I692" s="122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4.25" customHeight="1">
      <c r="A693" s="20"/>
      <c r="B693" s="20"/>
      <c r="C693" s="20"/>
      <c r="D693" s="20"/>
      <c r="E693" s="20"/>
      <c r="F693" s="20"/>
      <c r="G693" s="20"/>
      <c r="H693" s="20"/>
      <c r="I693" s="122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4.25" customHeight="1">
      <c r="A694" s="20"/>
      <c r="B694" s="20"/>
      <c r="C694" s="20"/>
      <c r="D694" s="20"/>
      <c r="E694" s="20"/>
      <c r="F694" s="20"/>
      <c r="G694" s="20"/>
      <c r="H694" s="20"/>
      <c r="I694" s="122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4.25" customHeight="1">
      <c r="A695" s="20"/>
      <c r="B695" s="20"/>
      <c r="C695" s="20"/>
      <c r="D695" s="20"/>
      <c r="E695" s="20"/>
      <c r="F695" s="20"/>
      <c r="G695" s="20"/>
      <c r="H695" s="20"/>
      <c r="I695" s="122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4.25" customHeight="1">
      <c r="A696" s="20"/>
      <c r="B696" s="20"/>
      <c r="C696" s="20"/>
      <c r="D696" s="20"/>
      <c r="E696" s="20"/>
      <c r="F696" s="20"/>
      <c r="G696" s="20"/>
      <c r="H696" s="20"/>
      <c r="I696" s="122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4.25" customHeight="1">
      <c r="A697" s="20"/>
      <c r="B697" s="20"/>
      <c r="C697" s="20"/>
      <c r="D697" s="20"/>
      <c r="E697" s="20"/>
      <c r="F697" s="20"/>
      <c r="G697" s="20"/>
      <c r="H697" s="20"/>
      <c r="I697" s="122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4.25" customHeight="1">
      <c r="A698" s="20"/>
      <c r="B698" s="20"/>
      <c r="C698" s="20"/>
      <c r="D698" s="20"/>
      <c r="E698" s="20"/>
      <c r="F698" s="20"/>
      <c r="G698" s="20"/>
      <c r="H698" s="20"/>
      <c r="I698" s="122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4.25" customHeight="1">
      <c r="A699" s="20"/>
      <c r="B699" s="20"/>
      <c r="C699" s="20"/>
      <c r="D699" s="20"/>
      <c r="E699" s="20"/>
      <c r="F699" s="20"/>
      <c r="G699" s="20"/>
      <c r="H699" s="20"/>
      <c r="I699" s="122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4.25" customHeight="1">
      <c r="A700" s="20"/>
      <c r="B700" s="20"/>
      <c r="C700" s="20"/>
      <c r="D700" s="20"/>
      <c r="E700" s="20"/>
      <c r="F700" s="20"/>
      <c r="G700" s="20"/>
      <c r="H700" s="20"/>
      <c r="I700" s="122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4.25" customHeight="1">
      <c r="A701" s="20"/>
      <c r="B701" s="20"/>
      <c r="C701" s="20"/>
      <c r="D701" s="20"/>
      <c r="E701" s="20"/>
      <c r="F701" s="20"/>
      <c r="G701" s="20"/>
      <c r="H701" s="20"/>
      <c r="I701" s="122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4.25" customHeight="1">
      <c r="A702" s="20"/>
      <c r="B702" s="20"/>
      <c r="C702" s="20"/>
      <c r="D702" s="20"/>
      <c r="E702" s="20"/>
      <c r="F702" s="20"/>
      <c r="G702" s="20"/>
      <c r="H702" s="20"/>
      <c r="I702" s="122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4.25" customHeight="1">
      <c r="A703" s="20"/>
      <c r="B703" s="20"/>
      <c r="C703" s="20"/>
      <c r="D703" s="20"/>
      <c r="E703" s="20"/>
      <c r="F703" s="20"/>
      <c r="G703" s="20"/>
      <c r="H703" s="20"/>
      <c r="I703" s="122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4.25" customHeight="1">
      <c r="A704" s="20"/>
      <c r="B704" s="20"/>
      <c r="C704" s="20"/>
      <c r="D704" s="20"/>
      <c r="E704" s="20"/>
      <c r="F704" s="20"/>
      <c r="G704" s="20"/>
      <c r="H704" s="20"/>
      <c r="I704" s="122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4.25" customHeight="1">
      <c r="A705" s="20"/>
      <c r="B705" s="20"/>
      <c r="C705" s="20"/>
      <c r="D705" s="20"/>
      <c r="E705" s="20"/>
      <c r="F705" s="20"/>
      <c r="G705" s="20"/>
      <c r="H705" s="20"/>
      <c r="I705" s="122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4.25" customHeight="1">
      <c r="A706" s="20"/>
      <c r="B706" s="20"/>
      <c r="C706" s="20"/>
      <c r="D706" s="20"/>
      <c r="E706" s="20"/>
      <c r="F706" s="20"/>
      <c r="G706" s="20"/>
      <c r="H706" s="20"/>
      <c r="I706" s="122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4.25" customHeight="1">
      <c r="A707" s="20"/>
      <c r="B707" s="20"/>
      <c r="C707" s="20"/>
      <c r="D707" s="20"/>
      <c r="E707" s="20"/>
      <c r="F707" s="20"/>
      <c r="G707" s="20"/>
      <c r="H707" s="20"/>
      <c r="I707" s="122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4.25" customHeight="1">
      <c r="A708" s="20"/>
      <c r="B708" s="20"/>
      <c r="C708" s="20"/>
      <c r="D708" s="20"/>
      <c r="E708" s="20"/>
      <c r="F708" s="20"/>
      <c r="G708" s="20"/>
      <c r="H708" s="20"/>
      <c r="I708" s="122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4.25" customHeight="1">
      <c r="A709" s="20"/>
      <c r="B709" s="20"/>
      <c r="C709" s="20"/>
      <c r="D709" s="20"/>
      <c r="E709" s="20"/>
      <c r="F709" s="20"/>
      <c r="G709" s="20"/>
      <c r="H709" s="20"/>
      <c r="I709" s="122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4.25" customHeight="1">
      <c r="A710" s="20"/>
      <c r="B710" s="20"/>
      <c r="C710" s="20"/>
      <c r="D710" s="20"/>
      <c r="E710" s="20"/>
      <c r="F710" s="20"/>
      <c r="G710" s="20"/>
      <c r="H710" s="20"/>
      <c r="I710" s="122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4.25" customHeight="1">
      <c r="A711" s="20"/>
      <c r="B711" s="20"/>
      <c r="C711" s="20"/>
      <c r="D711" s="20"/>
      <c r="E711" s="20"/>
      <c r="F711" s="20"/>
      <c r="G711" s="20"/>
      <c r="H711" s="20"/>
      <c r="I711" s="122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4.25" customHeight="1">
      <c r="A712" s="20"/>
      <c r="B712" s="20"/>
      <c r="C712" s="20"/>
      <c r="D712" s="20"/>
      <c r="E712" s="20"/>
      <c r="F712" s="20"/>
      <c r="G712" s="20"/>
      <c r="H712" s="20"/>
      <c r="I712" s="122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4.25" customHeight="1">
      <c r="A713" s="20"/>
      <c r="B713" s="20"/>
      <c r="C713" s="20"/>
      <c r="D713" s="20"/>
      <c r="E713" s="20"/>
      <c r="F713" s="20"/>
      <c r="G713" s="20"/>
      <c r="H713" s="20"/>
      <c r="I713" s="122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4.25" customHeight="1">
      <c r="A714" s="20"/>
      <c r="B714" s="20"/>
      <c r="C714" s="20"/>
      <c r="D714" s="20"/>
      <c r="E714" s="20"/>
      <c r="F714" s="20"/>
      <c r="G714" s="20"/>
      <c r="H714" s="20"/>
      <c r="I714" s="122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4.25" customHeight="1">
      <c r="A715" s="20"/>
      <c r="B715" s="20"/>
      <c r="C715" s="20"/>
      <c r="D715" s="20"/>
      <c r="E715" s="20"/>
      <c r="F715" s="20"/>
      <c r="G715" s="20"/>
      <c r="H715" s="20"/>
      <c r="I715" s="122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4.25" customHeight="1">
      <c r="A716" s="20"/>
      <c r="B716" s="20"/>
      <c r="C716" s="20"/>
      <c r="D716" s="20"/>
      <c r="E716" s="20"/>
      <c r="F716" s="20"/>
      <c r="G716" s="20"/>
      <c r="H716" s="20"/>
      <c r="I716" s="122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4.25" customHeight="1">
      <c r="A717" s="20"/>
      <c r="B717" s="20"/>
      <c r="C717" s="20"/>
      <c r="D717" s="20"/>
      <c r="E717" s="20"/>
      <c r="F717" s="20"/>
      <c r="G717" s="20"/>
      <c r="H717" s="20"/>
      <c r="I717" s="122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4.25" customHeight="1">
      <c r="A718" s="20"/>
      <c r="B718" s="20"/>
      <c r="C718" s="20"/>
      <c r="D718" s="20"/>
      <c r="E718" s="20"/>
      <c r="F718" s="20"/>
      <c r="G718" s="20"/>
      <c r="H718" s="20"/>
      <c r="I718" s="122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4.25" customHeight="1">
      <c r="A719" s="20"/>
      <c r="B719" s="20"/>
      <c r="C719" s="20"/>
      <c r="D719" s="20"/>
      <c r="E719" s="20"/>
      <c r="F719" s="20"/>
      <c r="G719" s="20"/>
      <c r="H719" s="20"/>
      <c r="I719" s="122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4.25" customHeight="1">
      <c r="A720" s="20"/>
      <c r="B720" s="20"/>
      <c r="C720" s="20"/>
      <c r="D720" s="20"/>
      <c r="E720" s="20"/>
      <c r="F720" s="20"/>
      <c r="G720" s="20"/>
      <c r="H720" s="20"/>
      <c r="I720" s="122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4.25" customHeight="1">
      <c r="A721" s="20"/>
      <c r="B721" s="20"/>
      <c r="C721" s="20"/>
      <c r="D721" s="20"/>
      <c r="E721" s="20"/>
      <c r="F721" s="20"/>
      <c r="G721" s="20"/>
      <c r="H721" s="20"/>
      <c r="I721" s="122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4.25" customHeight="1">
      <c r="A722" s="20"/>
      <c r="B722" s="20"/>
      <c r="C722" s="20"/>
      <c r="D722" s="20"/>
      <c r="E722" s="20"/>
      <c r="F722" s="20"/>
      <c r="G722" s="20"/>
      <c r="H722" s="20"/>
      <c r="I722" s="122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4.25" customHeight="1">
      <c r="A723" s="20"/>
      <c r="B723" s="20"/>
      <c r="C723" s="20"/>
      <c r="D723" s="20"/>
      <c r="E723" s="20"/>
      <c r="F723" s="20"/>
      <c r="G723" s="20"/>
      <c r="H723" s="20"/>
      <c r="I723" s="122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4.25" customHeight="1">
      <c r="A724" s="20"/>
      <c r="B724" s="20"/>
      <c r="C724" s="20"/>
      <c r="D724" s="20"/>
      <c r="E724" s="20"/>
      <c r="F724" s="20"/>
      <c r="G724" s="20"/>
      <c r="H724" s="20"/>
      <c r="I724" s="122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4.25" customHeight="1">
      <c r="A725" s="20"/>
      <c r="B725" s="20"/>
      <c r="C725" s="20"/>
      <c r="D725" s="20"/>
      <c r="E725" s="20"/>
      <c r="F725" s="20"/>
      <c r="G725" s="20"/>
      <c r="H725" s="20"/>
      <c r="I725" s="122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4.25" customHeight="1">
      <c r="A726" s="20"/>
      <c r="B726" s="20"/>
      <c r="C726" s="20"/>
      <c r="D726" s="20"/>
      <c r="E726" s="20"/>
      <c r="F726" s="20"/>
      <c r="G726" s="20"/>
      <c r="H726" s="20"/>
      <c r="I726" s="122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4.25" customHeight="1">
      <c r="A727" s="20"/>
      <c r="B727" s="20"/>
      <c r="C727" s="20"/>
      <c r="D727" s="20"/>
      <c r="E727" s="20"/>
      <c r="F727" s="20"/>
      <c r="G727" s="20"/>
      <c r="H727" s="20"/>
      <c r="I727" s="122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4.25" customHeight="1">
      <c r="A728" s="20"/>
      <c r="B728" s="20"/>
      <c r="C728" s="20"/>
      <c r="D728" s="20"/>
      <c r="E728" s="20"/>
      <c r="F728" s="20"/>
      <c r="G728" s="20"/>
      <c r="H728" s="20"/>
      <c r="I728" s="122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4.25" customHeight="1">
      <c r="A729" s="20"/>
      <c r="B729" s="20"/>
      <c r="C729" s="20"/>
      <c r="D729" s="20"/>
      <c r="E729" s="20"/>
      <c r="F729" s="20"/>
      <c r="G729" s="20"/>
      <c r="H729" s="20"/>
      <c r="I729" s="122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4.25" customHeight="1">
      <c r="A730" s="20"/>
      <c r="B730" s="20"/>
      <c r="C730" s="20"/>
      <c r="D730" s="20"/>
      <c r="E730" s="20"/>
      <c r="F730" s="20"/>
      <c r="G730" s="20"/>
      <c r="H730" s="20"/>
      <c r="I730" s="122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4.25" customHeight="1">
      <c r="A731" s="20"/>
      <c r="B731" s="20"/>
      <c r="C731" s="20"/>
      <c r="D731" s="20"/>
      <c r="E731" s="20"/>
      <c r="F731" s="20"/>
      <c r="G731" s="20"/>
      <c r="H731" s="20"/>
      <c r="I731" s="122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4.25" customHeight="1">
      <c r="A732" s="20"/>
      <c r="B732" s="20"/>
      <c r="C732" s="20"/>
      <c r="D732" s="20"/>
      <c r="E732" s="20"/>
      <c r="F732" s="20"/>
      <c r="G732" s="20"/>
      <c r="H732" s="20"/>
      <c r="I732" s="122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4.25" customHeight="1">
      <c r="A733" s="20"/>
      <c r="B733" s="20"/>
      <c r="C733" s="20"/>
      <c r="D733" s="20"/>
      <c r="E733" s="20"/>
      <c r="F733" s="20"/>
      <c r="G733" s="20"/>
      <c r="H733" s="20"/>
      <c r="I733" s="122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4.25" customHeight="1">
      <c r="A734" s="20"/>
      <c r="B734" s="20"/>
      <c r="C734" s="20"/>
      <c r="D734" s="20"/>
      <c r="E734" s="20"/>
      <c r="F734" s="20"/>
      <c r="G734" s="20"/>
      <c r="H734" s="20"/>
      <c r="I734" s="122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4.25" customHeight="1">
      <c r="A735" s="20"/>
      <c r="B735" s="20"/>
      <c r="C735" s="20"/>
      <c r="D735" s="20"/>
      <c r="E735" s="20"/>
      <c r="F735" s="20"/>
      <c r="G735" s="20"/>
      <c r="H735" s="20"/>
      <c r="I735" s="122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4.25" customHeight="1">
      <c r="A736" s="20"/>
      <c r="B736" s="20"/>
      <c r="C736" s="20"/>
      <c r="D736" s="20"/>
      <c r="E736" s="20"/>
      <c r="F736" s="20"/>
      <c r="G736" s="20"/>
      <c r="H736" s="20"/>
      <c r="I736" s="122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4.25" customHeight="1">
      <c r="A737" s="20"/>
      <c r="B737" s="20"/>
      <c r="C737" s="20"/>
      <c r="D737" s="20"/>
      <c r="E737" s="20"/>
      <c r="F737" s="20"/>
      <c r="G737" s="20"/>
      <c r="H737" s="20"/>
      <c r="I737" s="122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4.25" customHeight="1">
      <c r="A738" s="20"/>
      <c r="B738" s="20"/>
      <c r="C738" s="20"/>
      <c r="D738" s="20"/>
      <c r="E738" s="20"/>
      <c r="F738" s="20"/>
      <c r="G738" s="20"/>
      <c r="H738" s="20"/>
      <c r="I738" s="122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4.25" customHeight="1">
      <c r="A739" s="20"/>
      <c r="B739" s="20"/>
      <c r="C739" s="20"/>
      <c r="D739" s="20"/>
      <c r="E739" s="20"/>
      <c r="F739" s="20"/>
      <c r="G739" s="20"/>
      <c r="H739" s="20"/>
      <c r="I739" s="122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4.25" customHeight="1">
      <c r="A740" s="20"/>
      <c r="B740" s="20"/>
      <c r="C740" s="20"/>
      <c r="D740" s="20"/>
      <c r="E740" s="20"/>
      <c r="F740" s="20"/>
      <c r="G740" s="20"/>
      <c r="H740" s="20"/>
      <c r="I740" s="122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4.25" customHeight="1">
      <c r="A741" s="20"/>
      <c r="B741" s="20"/>
      <c r="C741" s="20"/>
      <c r="D741" s="20"/>
      <c r="E741" s="20"/>
      <c r="F741" s="20"/>
      <c r="G741" s="20"/>
      <c r="H741" s="20"/>
      <c r="I741" s="122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4.25" customHeight="1">
      <c r="A742" s="20"/>
      <c r="B742" s="20"/>
      <c r="C742" s="20"/>
      <c r="D742" s="20"/>
      <c r="E742" s="20"/>
      <c r="F742" s="20"/>
      <c r="G742" s="20"/>
      <c r="H742" s="20"/>
      <c r="I742" s="122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4.25" customHeight="1">
      <c r="A743" s="20"/>
      <c r="B743" s="20"/>
      <c r="C743" s="20"/>
      <c r="D743" s="20"/>
      <c r="E743" s="20"/>
      <c r="F743" s="20"/>
      <c r="G743" s="20"/>
      <c r="H743" s="20"/>
      <c r="I743" s="122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4.25" customHeight="1">
      <c r="A744" s="20"/>
      <c r="B744" s="20"/>
      <c r="C744" s="20"/>
      <c r="D744" s="20"/>
      <c r="E744" s="20"/>
      <c r="F744" s="20"/>
      <c r="G744" s="20"/>
      <c r="H744" s="20"/>
      <c r="I744" s="122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4.25" customHeight="1">
      <c r="A745" s="20"/>
      <c r="B745" s="20"/>
      <c r="C745" s="20"/>
      <c r="D745" s="20"/>
      <c r="E745" s="20"/>
      <c r="F745" s="20"/>
      <c r="G745" s="20"/>
      <c r="H745" s="20"/>
      <c r="I745" s="122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4.25" customHeight="1">
      <c r="A746" s="20"/>
      <c r="B746" s="20"/>
      <c r="C746" s="20"/>
      <c r="D746" s="20"/>
      <c r="E746" s="20"/>
      <c r="F746" s="20"/>
      <c r="G746" s="20"/>
      <c r="H746" s="20"/>
      <c r="I746" s="122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4.25" customHeight="1">
      <c r="A747" s="20"/>
      <c r="B747" s="20"/>
      <c r="C747" s="20"/>
      <c r="D747" s="20"/>
      <c r="E747" s="20"/>
      <c r="F747" s="20"/>
      <c r="G747" s="20"/>
      <c r="H747" s="20"/>
      <c r="I747" s="122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4.25" customHeight="1">
      <c r="A748" s="20"/>
      <c r="B748" s="20"/>
      <c r="C748" s="20"/>
      <c r="D748" s="20"/>
      <c r="E748" s="20"/>
      <c r="F748" s="20"/>
      <c r="G748" s="20"/>
      <c r="H748" s="20"/>
      <c r="I748" s="122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4.25" customHeight="1">
      <c r="A749" s="20"/>
      <c r="B749" s="20"/>
      <c r="C749" s="20"/>
      <c r="D749" s="20"/>
      <c r="E749" s="20"/>
      <c r="F749" s="20"/>
      <c r="G749" s="20"/>
      <c r="H749" s="20"/>
      <c r="I749" s="122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4.25" customHeight="1">
      <c r="A750" s="20"/>
      <c r="B750" s="20"/>
      <c r="C750" s="20"/>
      <c r="D750" s="20"/>
      <c r="E750" s="20"/>
      <c r="F750" s="20"/>
      <c r="G750" s="20"/>
      <c r="H750" s="20"/>
      <c r="I750" s="122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4.25" customHeight="1">
      <c r="A751" s="20"/>
      <c r="B751" s="20"/>
      <c r="C751" s="20"/>
      <c r="D751" s="20"/>
      <c r="E751" s="20"/>
      <c r="F751" s="20"/>
      <c r="G751" s="20"/>
      <c r="H751" s="20"/>
      <c r="I751" s="122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4.25" customHeight="1">
      <c r="A752" s="20"/>
      <c r="B752" s="20"/>
      <c r="C752" s="20"/>
      <c r="D752" s="20"/>
      <c r="E752" s="20"/>
      <c r="F752" s="20"/>
      <c r="G752" s="20"/>
      <c r="H752" s="20"/>
      <c r="I752" s="122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4.25" customHeight="1">
      <c r="A753" s="20"/>
      <c r="B753" s="20"/>
      <c r="C753" s="20"/>
      <c r="D753" s="20"/>
      <c r="E753" s="20"/>
      <c r="F753" s="20"/>
      <c r="G753" s="20"/>
      <c r="H753" s="20"/>
      <c r="I753" s="122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4.25" customHeight="1">
      <c r="A754" s="20"/>
      <c r="B754" s="20"/>
      <c r="C754" s="20"/>
      <c r="D754" s="20"/>
      <c r="E754" s="20"/>
      <c r="F754" s="20"/>
      <c r="G754" s="20"/>
      <c r="H754" s="20"/>
      <c r="I754" s="122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4.25" customHeight="1">
      <c r="A755" s="20"/>
      <c r="B755" s="20"/>
      <c r="C755" s="20"/>
      <c r="D755" s="20"/>
      <c r="E755" s="20"/>
      <c r="F755" s="20"/>
      <c r="G755" s="20"/>
      <c r="H755" s="20"/>
      <c r="I755" s="122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4.25" customHeight="1">
      <c r="A756" s="20"/>
      <c r="B756" s="20"/>
      <c r="C756" s="20"/>
      <c r="D756" s="20"/>
      <c r="E756" s="20"/>
      <c r="F756" s="20"/>
      <c r="G756" s="20"/>
      <c r="H756" s="20"/>
      <c r="I756" s="122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4.25" customHeight="1">
      <c r="A757" s="20"/>
      <c r="B757" s="20"/>
      <c r="C757" s="20"/>
      <c r="D757" s="20"/>
      <c r="E757" s="20"/>
      <c r="F757" s="20"/>
      <c r="G757" s="20"/>
      <c r="H757" s="20"/>
      <c r="I757" s="122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4.25" customHeight="1">
      <c r="A758" s="20"/>
      <c r="B758" s="20"/>
      <c r="C758" s="20"/>
      <c r="D758" s="20"/>
      <c r="E758" s="20"/>
      <c r="F758" s="20"/>
      <c r="G758" s="20"/>
      <c r="H758" s="20"/>
      <c r="I758" s="122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4.25" customHeight="1">
      <c r="A759" s="20"/>
      <c r="B759" s="20"/>
      <c r="C759" s="20"/>
      <c r="D759" s="20"/>
      <c r="E759" s="20"/>
      <c r="F759" s="20"/>
      <c r="G759" s="20"/>
      <c r="H759" s="20"/>
      <c r="I759" s="122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4.25" customHeight="1">
      <c r="A760" s="20"/>
      <c r="B760" s="20"/>
      <c r="C760" s="20"/>
      <c r="D760" s="20"/>
      <c r="E760" s="20"/>
      <c r="F760" s="20"/>
      <c r="G760" s="20"/>
      <c r="H760" s="20"/>
      <c r="I760" s="122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4.25" customHeight="1">
      <c r="A761" s="20"/>
      <c r="B761" s="20"/>
      <c r="C761" s="20"/>
      <c r="D761" s="20"/>
      <c r="E761" s="20"/>
      <c r="F761" s="20"/>
      <c r="G761" s="20"/>
      <c r="H761" s="20"/>
      <c r="I761" s="122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4.25" customHeight="1">
      <c r="A762" s="20"/>
      <c r="B762" s="20"/>
      <c r="C762" s="20"/>
      <c r="D762" s="20"/>
      <c r="E762" s="20"/>
      <c r="F762" s="20"/>
      <c r="G762" s="20"/>
      <c r="H762" s="20"/>
      <c r="I762" s="122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4.25" customHeight="1">
      <c r="A763" s="20"/>
      <c r="B763" s="20"/>
      <c r="C763" s="20"/>
      <c r="D763" s="20"/>
      <c r="E763" s="20"/>
      <c r="F763" s="20"/>
      <c r="G763" s="20"/>
      <c r="H763" s="20"/>
      <c r="I763" s="122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4.25" customHeight="1">
      <c r="A764" s="20"/>
      <c r="B764" s="20"/>
      <c r="C764" s="20"/>
      <c r="D764" s="20"/>
      <c r="E764" s="20"/>
      <c r="F764" s="20"/>
      <c r="G764" s="20"/>
      <c r="H764" s="20"/>
      <c r="I764" s="122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4.25" customHeight="1">
      <c r="A765" s="20"/>
      <c r="B765" s="20"/>
      <c r="C765" s="20"/>
      <c r="D765" s="20"/>
      <c r="E765" s="20"/>
      <c r="F765" s="20"/>
      <c r="G765" s="20"/>
      <c r="H765" s="20"/>
      <c r="I765" s="122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4.25" customHeight="1">
      <c r="A766" s="20"/>
      <c r="B766" s="20"/>
      <c r="C766" s="20"/>
      <c r="D766" s="20"/>
      <c r="E766" s="20"/>
      <c r="F766" s="20"/>
      <c r="G766" s="20"/>
      <c r="H766" s="20"/>
      <c r="I766" s="122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4.25" customHeight="1">
      <c r="A767" s="20"/>
      <c r="B767" s="20"/>
      <c r="C767" s="20"/>
      <c r="D767" s="20"/>
      <c r="E767" s="20"/>
      <c r="F767" s="20"/>
      <c r="G767" s="20"/>
      <c r="H767" s="20"/>
      <c r="I767" s="122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4.25" customHeight="1">
      <c r="A768" s="20"/>
      <c r="B768" s="20"/>
      <c r="C768" s="20"/>
      <c r="D768" s="20"/>
      <c r="E768" s="20"/>
      <c r="F768" s="20"/>
      <c r="G768" s="20"/>
      <c r="H768" s="20"/>
      <c r="I768" s="122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4.25" customHeight="1">
      <c r="A769" s="20"/>
      <c r="B769" s="20"/>
      <c r="C769" s="20"/>
      <c r="D769" s="20"/>
      <c r="E769" s="20"/>
      <c r="F769" s="20"/>
      <c r="G769" s="20"/>
      <c r="H769" s="20"/>
      <c r="I769" s="122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4.25" customHeight="1">
      <c r="A770" s="20"/>
      <c r="B770" s="20"/>
      <c r="C770" s="20"/>
      <c r="D770" s="20"/>
      <c r="E770" s="20"/>
      <c r="F770" s="20"/>
      <c r="G770" s="20"/>
      <c r="H770" s="20"/>
      <c r="I770" s="122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4.25" customHeight="1">
      <c r="A771" s="20"/>
      <c r="B771" s="20"/>
      <c r="C771" s="20"/>
      <c r="D771" s="20"/>
      <c r="E771" s="20"/>
      <c r="F771" s="20"/>
      <c r="G771" s="20"/>
      <c r="H771" s="20"/>
      <c r="I771" s="122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4.25" customHeight="1">
      <c r="A772" s="20"/>
      <c r="B772" s="20"/>
      <c r="C772" s="20"/>
      <c r="D772" s="20"/>
      <c r="E772" s="20"/>
      <c r="F772" s="20"/>
      <c r="G772" s="20"/>
      <c r="H772" s="20"/>
      <c r="I772" s="122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4.25" customHeight="1">
      <c r="A773" s="20"/>
      <c r="B773" s="20"/>
      <c r="C773" s="20"/>
      <c r="D773" s="20"/>
      <c r="E773" s="20"/>
      <c r="F773" s="20"/>
      <c r="G773" s="20"/>
      <c r="H773" s="20"/>
      <c r="I773" s="122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4.25" customHeight="1">
      <c r="A774" s="20"/>
      <c r="B774" s="20"/>
      <c r="C774" s="20"/>
      <c r="D774" s="20"/>
      <c r="E774" s="20"/>
      <c r="F774" s="20"/>
      <c r="G774" s="20"/>
      <c r="H774" s="20"/>
      <c r="I774" s="122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4.25" customHeight="1">
      <c r="A775" s="20"/>
      <c r="B775" s="20"/>
      <c r="C775" s="20"/>
      <c r="D775" s="20"/>
      <c r="E775" s="20"/>
      <c r="F775" s="20"/>
      <c r="G775" s="20"/>
      <c r="H775" s="20"/>
      <c r="I775" s="122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4.25" customHeight="1">
      <c r="A776" s="20"/>
      <c r="B776" s="20"/>
      <c r="C776" s="20"/>
      <c r="D776" s="20"/>
      <c r="E776" s="20"/>
      <c r="F776" s="20"/>
      <c r="G776" s="20"/>
      <c r="H776" s="20"/>
      <c r="I776" s="122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4.25" customHeight="1">
      <c r="A777" s="20"/>
      <c r="B777" s="20"/>
      <c r="C777" s="20"/>
      <c r="D777" s="20"/>
      <c r="E777" s="20"/>
      <c r="F777" s="20"/>
      <c r="G777" s="20"/>
      <c r="H777" s="20"/>
      <c r="I777" s="122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4.25" customHeight="1">
      <c r="A778" s="20"/>
      <c r="B778" s="20"/>
      <c r="C778" s="20"/>
      <c r="D778" s="20"/>
      <c r="E778" s="20"/>
      <c r="F778" s="20"/>
      <c r="G778" s="20"/>
      <c r="H778" s="20"/>
      <c r="I778" s="122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4.25" customHeight="1">
      <c r="A779" s="20"/>
      <c r="B779" s="20"/>
      <c r="C779" s="20"/>
      <c r="D779" s="20"/>
      <c r="E779" s="20"/>
      <c r="F779" s="20"/>
      <c r="G779" s="20"/>
      <c r="H779" s="20"/>
      <c r="I779" s="122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4.25" customHeight="1">
      <c r="A780" s="20"/>
      <c r="B780" s="20"/>
      <c r="C780" s="20"/>
      <c r="D780" s="20"/>
      <c r="E780" s="20"/>
      <c r="F780" s="20"/>
      <c r="G780" s="20"/>
      <c r="H780" s="20"/>
      <c r="I780" s="122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4.25" customHeight="1">
      <c r="A781" s="20"/>
      <c r="B781" s="20"/>
      <c r="C781" s="20"/>
      <c r="D781" s="20"/>
      <c r="E781" s="20"/>
      <c r="F781" s="20"/>
      <c r="G781" s="20"/>
      <c r="H781" s="20"/>
      <c r="I781" s="122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4.25" customHeight="1">
      <c r="A782" s="20"/>
      <c r="B782" s="20"/>
      <c r="C782" s="20"/>
      <c r="D782" s="20"/>
      <c r="E782" s="20"/>
      <c r="F782" s="20"/>
      <c r="G782" s="20"/>
      <c r="H782" s="20"/>
      <c r="I782" s="122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4.25" customHeight="1">
      <c r="A783" s="20"/>
      <c r="B783" s="20"/>
      <c r="C783" s="20"/>
      <c r="D783" s="20"/>
      <c r="E783" s="20"/>
      <c r="F783" s="20"/>
      <c r="G783" s="20"/>
      <c r="H783" s="20"/>
      <c r="I783" s="122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4.25" customHeight="1">
      <c r="A784" s="20"/>
      <c r="B784" s="20"/>
      <c r="C784" s="20"/>
      <c r="D784" s="20"/>
      <c r="E784" s="20"/>
      <c r="F784" s="20"/>
      <c r="G784" s="20"/>
      <c r="H784" s="20"/>
      <c r="I784" s="122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4.25" customHeight="1">
      <c r="A785" s="20"/>
      <c r="B785" s="20"/>
      <c r="C785" s="20"/>
      <c r="D785" s="20"/>
      <c r="E785" s="20"/>
      <c r="F785" s="20"/>
      <c r="G785" s="20"/>
      <c r="H785" s="20"/>
      <c r="I785" s="122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4.25" customHeight="1">
      <c r="A786" s="20"/>
      <c r="B786" s="20"/>
      <c r="C786" s="20"/>
      <c r="D786" s="20"/>
      <c r="E786" s="20"/>
      <c r="F786" s="20"/>
      <c r="G786" s="20"/>
      <c r="H786" s="20"/>
      <c r="I786" s="122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4.25" customHeight="1">
      <c r="A787" s="20"/>
      <c r="B787" s="20"/>
      <c r="C787" s="20"/>
      <c r="D787" s="20"/>
      <c r="E787" s="20"/>
      <c r="F787" s="20"/>
      <c r="G787" s="20"/>
      <c r="H787" s="20"/>
      <c r="I787" s="122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4.25" customHeight="1">
      <c r="A788" s="20"/>
      <c r="B788" s="20"/>
      <c r="C788" s="20"/>
      <c r="D788" s="20"/>
      <c r="E788" s="20"/>
      <c r="F788" s="20"/>
      <c r="G788" s="20"/>
      <c r="H788" s="20"/>
      <c r="I788" s="122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4.25" customHeight="1">
      <c r="A789" s="20"/>
      <c r="B789" s="20"/>
      <c r="C789" s="20"/>
      <c r="D789" s="20"/>
      <c r="E789" s="20"/>
      <c r="F789" s="20"/>
      <c r="G789" s="20"/>
      <c r="H789" s="20"/>
      <c r="I789" s="122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4.25" customHeight="1">
      <c r="A790" s="20"/>
      <c r="B790" s="20"/>
      <c r="C790" s="20"/>
      <c r="D790" s="20"/>
      <c r="E790" s="20"/>
      <c r="F790" s="20"/>
      <c r="G790" s="20"/>
      <c r="H790" s="20"/>
      <c r="I790" s="122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4.25" customHeight="1">
      <c r="A791" s="20"/>
      <c r="B791" s="20"/>
      <c r="C791" s="20"/>
      <c r="D791" s="20"/>
      <c r="E791" s="20"/>
      <c r="F791" s="20"/>
      <c r="G791" s="20"/>
      <c r="H791" s="20"/>
      <c r="I791" s="122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4.25" customHeight="1">
      <c r="A792" s="20"/>
      <c r="B792" s="20"/>
      <c r="C792" s="20"/>
      <c r="D792" s="20"/>
      <c r="E792" s="20"/>
      <c r="F792" s="20"/>
      <c r="G792" s="20"/>
      <c r="H792" s="20"/>
      <c r="I792" s="122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4.25" customHeight="1">
      <c r="A793" s="20"/>
      <c r="B793" s="20"/>
      <c r="C793" s="20"/>
      <c r="D793" s="20"/>
      <c r="E793" s="20"/>
      <c r="F793" s="20"/>
      <c r="G793" s="20"/>
      <c r="H793" s="20"/>
      <c r="I793" s="122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4.25" customHeight="1">
      <c r="A794" s="20"/>
      <c r="B794" s="20"/>
      <c r="C794" s="20"/>
      <c r="D794" s="20"/>
      <c r="E794" s="20"/>
      <c r="F794" s="20"/>
      <c r="G794" s="20"/>
      <c r="H794" s="20"/>
      <c r="I794" s="122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4.25" customHeight="1">
      <c r="A795" s="20"/>
      <c r="B795" s="20"/>
      <c r="C795" s="20"/>
      <c r="D795" s="20"/>
      <c r="E795" s="20"/>
      <c r="F795" s="20"/>
      <c r="G795" s="20"/>
      <c r="H795" s="20"/>
      <c r="I795" s="122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4.25" customHeight="1">
      <c r="A796" s="20"/>
      <c r="B796" s="20"/>
      <c r="C796" s="20"/>
      <c r="D796" s="20"/>
      <c r="E796" s="20"/>
      <c r="F796" s="20"/>
      <c r="G796" s="20"/>
      <c r="H796" s="20"/>
      <c r="I796" s="122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4.25" customHeight="1">
      <c r="A797" s="20"/>
      <c r="B797" s="20"/>
      <c r="C797" s="20"/>
      <c r="D797" s="20"/>
      <c r="E797" s="20"/>
      <c r="F797" s="20"/>
      <c r="G797" s="20"/>
      <c r="H797" s="20"/>
      <c r="I797" s="122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4.25" customHeight="1">
      <c r="A798" s="20"/>
      <c r="B798" s="20"/>
      <c r="C798" s="20"/>
      <c r="D798" s="20"/>
      <c r="E798" s="20"/>
      <c r="F798" s="20"/>
      <c r="G798" s="20"/>
      <c r="H798" s="20"/>
      <c r="I798" s="122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4.25" customHeight="1">
      <c r="A799" s="20"/>
      <c r="B799" s="20"/>
      <c r="C799" s="20"/>
      <c r="D799" s="20"/>
      <c r="E799" s="20"/>
      <c r="F799" s="20"/>
      <c r="G799" s="20"/>
      <c r="H799" s="20"/>
      <c r="I799" s="122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4.25" customHeight="1">
      <c r="A800" s="20"/>
      <c r="B800" s="20"/>
      <c r="C800" s="20"/>
      <c r="D800" s="20"/>
      <c r="E800" s="20"/>
      <c r="F800" s="20"/>
      <c r="G800" s="20"/>
      <c r="H800" s="20"/>
      <c r="I800" s="122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4.25" customHeight="1">
      <c r="A801" s="20"/>
      <c r="B801" s="20"/>
      <c r="C801" s="20"/>
      <c r="D801" s="20"/>
      <c r="E801" s="20"/>
      <c r="F801" s="20"/>
      <c r="G801" s="20"/>
      <c r="H801" s="20"/>
      <c r="I801" s="122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4.25" customHeight="1">
      <c r="A802" s="20"/>
      <c r="B802" s="20"/>
      <c r="C802" s="20"/>
      <c r="D802" s="20"/>
      <c r="E802" s="20"/>
      <c r="F802" s="20"/>
      <c r="G802" s="20"/>
      <c r="H802" s="20"/>
      <c r="I802" s="122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4.25" customHeight="1">
      <c r="A803" s="20"/>
      <c r="B803" s="20"/>
      <c r="C803" s="20"/>
      <c r="D803" s="20"/>
      <c r="E803" s="20"/>
      <c r="F803" s="20"/>
      <c r="G803" s="20"/>
      <c r="H803" s="20"/>
      <c r="I803" s="122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4.25" customHeight="1">
      <c r="A804" s="20"/>
      <c r="B804" s="20"/>
      <c r="C804" s="20"/>
      <c r="D804" s="20"/>
      <c r="E804" s="20"/>
      <c r="F804" s="20"/>
      <c r="G804" s="20"/>
      <c r="H804" s="20"/>
      <c r="I804" s="122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4.25" customHeight="1">
      <c r="A805" s="20"/>
      <c r="B805" s="20"/>
      <c r="C805" s="20"/>
      <c r="D805" s="20"/>
      <c r="E805" s="20"/>
      <c r="F805" s="20"/>
      <c r="G805" s="20"/>
      <c r="H805" s="20"/>
      <c r="I805" s="122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4.25" customHeight="1">
      <c r="A806" s="20"/>
      <c r="B806" s="20"/>
      <c r="C806" s="20"/>
      <c r="D806" s="20"/>
      <c r="E806" s="20"/>
      <c r="F806" s="20"/>
      <c r="G806" s="20"/>
      <c r="H806" s="20"/>
      <c r="I806" s="122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4.25" customHeight="1">
      <c r="A807" s="20"/>
      <c r="B807" s="20"/>
      <c r="C807" s="20"/>
      <c r="D807" s="20"/>
      <c r="E807" s="20"/>
      <c r="F807" s="20"/>
      <c r="G807" s="20"/>
      <c r="H807" s="20"/>
      <c r="I807" s="122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4.25" customHeight="1">
      <c r="A808" s="20"/>
      <c r="B808" s="20"/>
      <c r="C808" s="20"/>
      <c r="D808" s="20"/>
      <c r="E808" s="20"/>
      <c r="F808" s="20"/>
      <c r="G808" s="20"/>
      <c r="H808" s="20"/>
      <c r="I808" s="122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4.25" customHeight="1">
      <c r="A809" s="20"/>
      <c r="B809" s="20"/>
      <c r="C809" s="20"/>
      <c r="D809" s="20"/>
      <c r="E809" s="20"/>
      <c r="F809" s="20"/>
      <c r="G809" s="20"/>
      <c r="H809" s="20"/>
      <c r="I809" s="122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4.25" customHeight="1">
      <c r="A810" s="20"/>
      <c r="B810" s="20"/>
      <c r="C810" s="20"/>
      <c r="D810" s="20"/>
      <c r="E810" s="20"/>
      <c r="F810" s="20"/>
      <c r="G810" s="20"/>
      <c r="H810" s="20"/>
      <c r="I810" s="122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4.25" customHeight="1">
      <c r="A811" s="20"/>
      <c r="B811" s="20"/>
      <c r="C811" s="20"/>
      <c r="D811" s="20"/>
      <c r="E811" s="20"/>
      <c r="F811" s="20"/>
      <c r="G811" s="20"/>
      <c r="H811" s="20"/>
      <c r="I811" s="122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4.25" customHeight="1">
      <c r="A812" s="20"/>
      <c r="B812" s="20"/>
      <c r="C812" s="20"/>
      <c r="D812" s="20"/>
      <c r="E812" s="20"/>
      <c r="F812" s="20"/>
      <c r="G812" s="20"/>
      <c r="H812" s="20"/>
      <c r="I812" s="122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4.25" customHeight="1">
      <c r="A813" s="20"/>
      <c r="B813" s="20"/>
      <c r="C813" s="20"/>
      <c r="D813" s="20"/>
      <c r="E813" s="20"/>
      <c r="F813" s="20"/>
      <c r="G813" s="20"/>
      <c r="H813" s="20"/>
      <c r="I813" s="122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4.25" customHeight="1">
      <c r="A814" s="20"/>
      <c r="B814" s="20"/>
      <c r="C814" s="20"/>
      <c r="D814" s="20"/>
      <c r="E814" s="20"/>
      <c r="F814" s="20"/>
      <c r="G814" s="20"/>
      <c r="H814" s="20"/>
      <c r="I814" s="122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4.25" customHeight="1">
      <c r="A815" s="20"/>
      <c r="B815" s="20"/>
      <c r="C815" s="20"/>
      <c r="D815" s="20"/>
      <c r="E815" s="20"/>
      <c r="F815" s="20"/>
      <c r="G815" s="20"/>
      <c r="H815" s="20"/>
      <c r="I815" s="122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4.25" customHeight="1">
      <c r="A816" s="20"/>
      <c r="B816" s="20"/>
      <c r="C816" s="20"/>
      <c r="D816" s="20"/>
      <c r="E816" s="20"/>
      <c r="F816" s="20"/>
      <c r="G816" s="20"/>
      <c r="H816" s="20"/>
      <c r="I816" s="122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4.25" customHeight="1">
      <c r="A817" s="20"/>
      <c r="B817" s="20"/>
      <c r="C817" s="20"/>
      <c r="D817" s="20"/>
      <c r="E817" s="20"/>
      <c r="F817" s="20"/>
      <c r="G817" s="20"/>
      <c r="H817" s="20"/>
      <c r="I817" s="122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4.25" customHeight="1">
      <c r="A818" s="20"/>
      <c r="B818" s="20"/>
      <c r="C818" s="20"/>
      <c r="D818" s="20"/>
      <c r="E818" s="20"/>
      <c r="F818" s="20"/>
      <c r="G818" s="20"/>
      <c r="H818" s="20"/>
      <c r="I818" s="122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4.25" customHeight="1">
      <c r="A819" s="20"/>
      <c r="B819" s="20"/>
      <c r="C819" s="20"/>
      <c r="D819" s="20"/>
      <c r="E819" s="20"/>
      <c r="F819" s="20"/>
      <c r="G819" s="20"/>
      <c r="H819" s="20"/>
      <c r="I819" s="122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4.25" customHeight="1">
      <c r="A820" s="20"/>
      <c r="B820" s="20"/>
      <c r="C820" s="20"/>
      <c r="D820" s="20"/>
      <c r="E820" s="20"/>
      <c r="F820" s="20"/>
      <c r="G820" s="20"/>
      <c r="H820" s="20"/>
      <c r="I820" s="122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4.25" customHeight="1">
      <c r="A821" s="20"/>
      <c r="B821" s="20"/>
      <c r="C821" s="20"/>
      <c r="D821" s="20"/>
      <c r="E821" s="20"/>
      <c r="F821" s="20"/>
      <c r="G821" s="20"/>
      <c r="H821" s="20"/>
      <c r="I821" s="122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4.25" customHeight="1">
      <c r="A822" s="20"/>
      <c r="B822" s="20"/>
      <c r="C822" s="20"/>
      <c r="D822" s="20"/>
      <c r="E822" s="20"/>
      <c r="F822" s="20"/>
      <c r="G822" s="20"/>
      <c r="H822" s="20"/>
      <c r="I822" s="122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4.25" customHeight="1">
      <c r="A823" s="20"/>
      <c r="B823" s="20"/>
      <c r="C823" s="20"/>
      <c r="D823" s="20"/>
      <c r="E823" s="20"/>
      <c r="F823" s="20"/>
      <c r="G823" s="20"/>
      <c r="H823" s="20"/>
      <c r="I823" s="122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4.25" customHeight="1">
      <c r="A824" s="20"/>
      <c r="B824" s="20"/>
      <c r="C824" s="20"/>
      <c r="D824" s="20"/>
      <c r="E824" s="20"/>
      <c r="F824" s="20"/>
      <c r="G824" s="20"/>
      <c r="H824" s="20"/>
      <c r="I824" s="122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4.25" customHeight="1">
      <c r="A825" s="20"/>
      <c r="B825" s="20"/>
      <c r="C825" s="20"/>
      <c r="D825" s="20"/>
      <c r="E825" s="20"/>
      <c r="F825" s="20"/>
      <c r="G825" s="20"/>
      <c r="H825" s="20"/>
      <c r="I825" s="122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4.25" customHeight="1">
      <c r="A826" s="20"/>
      <c r="B826" s="20"/>
      <c r="C826" s="20"/>
      <c r="D826" s="20"/>
      <c r="E826" s="20"/>
      <c r="F826" s="20"/>
      <c r="G826" s="20"/>
      <c r="H826" s="20"/>
      <c r="I826" s="122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4.25" customHeight="1">
      <c r="A827" s="20"/>
      <c r="B827" s="20"/>
      <c r="C827" s="20"/>
      <c r="D827" s="20"/>
      <c r="E827" s="20"/>
      <c r="F827" s="20"/>
      <c r="G827" s="20"/>
      <c r="H827" s="20"/>
      <c r="I827" s="122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4.25" customHeight="1">
      <c r="A828" s="20"/>
      <c r="B828" s="20"/>
      <c r="C828" s="20"/>
      <c r="D828" s="20"/>
      <c r="E828" s="20"/>
      <c r="F828" s="20"/>
      <c r="G828" s="20"/>
      <c r="H828" s="20"/>
      <c r="I828" s="122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4.25" customHeight="1">
      <c r="A829" s="20"/>
      <c r="B829" s="20"/>
      <c r="C829" s="20"/>
      <c r="D829" s="20"/>
      <c r="E829" s="20"/>
      <c r="F829" s="20"/>
      <c r="G829" s="20"/>
      <c r="H829" s="20"/>
      <c r="I829" s="122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4.25" customHeight="1">
      <c r="A830" s="20"/>
      <c r="B830" s="20"/>
      <c r="C830" s="20"/>
      <c r="D830" s="20"/>
      <c r="E830" s="20"/>
      <c r="F830" s="20"/>
      <c r="G830" s="20"/>
      <c r="H830" s="20"/>
      <c r="I830" s="122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4.25" customHeight="1">
      <c r="A831" s="20"/>
      <c r="B831" s="20"/>
      <c r="C831" s="20"/>
      <c r="D831" s="20"/>
      <c r="E831" s="20"/>
      <c r="F831" s="20"/>
      <c r="G831" s="20"/>
      <c r="H831" s="20"/>
      <c r="I831" s="122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4.25" customHeight="1">
      <c r="A832" s="20"/>
      <c r="B832" s="20"/>
      <c r="C832" s="20"/>
      <c r="D832" s="20"/>
      <c r="E832" s="20"/>
      <c r="F832" s="20"/>
      <c r="G832" s="20"/>
      <c r="H832" s="20"/>
      <c r="I832" s="122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4.25" customHeight="1">
      <c r="A833" s="20"/>
      <c r="B833" s="20"/>
      <c r="C833" s="20"/>
      <c r="D833" s="20"/>
      <c r="E833" s="20"/>
      <c r="F833" s="20"/>
      <c r="G833" s="20"/>
      <c r="H833" s="20"/>
      <c r="I833" s="122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4.25" customHeight="1">
      <c r="A834" s="20"/>
      <c r="B834" s="20"/>
      <c r="C834" s="20"/>
      <c r="D834" s="20"/>
      <c r="E834" s="20"/>
      <c r="F834" s="20"/>
      <c r="G834" s="20"/>
      <c r="H834" s="20"/>
      <c r="I834" s="122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4.25" customHeight="1">
      <c r="A835" s="20"/>
      <c r="B835" s="20"/>
      <c r="C835" s="20"/>
      <c r="D835" s="20"/>
      <c r="E835" s="20"/>
      <c r="F835" s="20"/>
      <c r="G835" s="20"/>
      <c r="H835" s="20"/>
      <c r="I835" s="122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4.25" customHeight="1">
      <c r="A836" s="20"/>
      <c r="B836" s="20"/>
      <c r="C836" s="20"/>
      <c r="D836" s="20"/>
      <c r="E836" s="20"/>
      <c r="F836" s="20"/>
      <c r="G836" s="20"/>
      <c r="H836" s="20"/>
      <c r="I836" s="122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4.25" customHeight="1">
      <c r="A837" s="20"/>
      <c r="B837" s="20"/>
      <c r="C837" s="20"/>
      <c r="D837" s="20"/>
      <c r="E837" s="20"/>
      <c r="F837" s="20"/>
      <c r="G837" s="20"/>
      <c r="H837" s="20"/>
      <c r="I837" s="122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4.25" customHeight="1">
      <c r="A838" s="20"/>
      <c r="B838" s="20"/>
      <c r="C838" s="20"/>
      <c r="D838" s="20"/>
      <c r="E838" s="20"/>
      <c r="F838" s="20"/>
      <c r="G838" s="20"/>
      <c r="H838" s="20"/>
      <c r="I838" s="122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4.25" customHeight="1">
      <c r="A839" s="20"/>
      <c r="B839" s="20"/>
      <c r="C839" s="20"/>
      <c r="D839" s="20"/>
      <c r="E839" s="20"/>
      <c r="F839" s="20"/>
      <c r="G839" s="20"/>
      <c r="H839" s="20"/>
      <c r="I839" s="122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4.25" customHeight="1">
      <c r="A840" s="20"/>
      <c r="B840" s="20"/>
      <c r="C840" s="20"/>
      <c r="D840" s="20"/>
      <c r="E840" s="20"/>
      <c r="F840" s="20"/>
      <c r="G840" s="20"/>
      <c r="H840" s="20"/>
      <c r="I840" s="122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4.25" customHeight="1">
      <c r="A841" s="20"/>
      <c r="B841" s="20"/>
      <c r="C841" s="20"/>
      <c r="D841" s="20"/>
      <c r="E841" s="20"/>
      <c r="F841" s="20"/>
      <c r="G841" s="20"/>
      <c r="H841" s="20"/>
      <c r="I841" s="122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4.25" customHeight="1">
      <c r="A842" s="20"/>
      <c r="B842" s="20"/>
      <c r="C842" s="20"/>
      <c r="D842" s="20"/>
      <c r="E842" s="20"/>
      <c r="F842" s="20"/>
      <c r="G842" s="20"/>
      <c r="H842" s="20"/>
      <c r="I842" s="122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4.25" customHeight="1">
      <c r="A843" s="20"/>
      <c r="B843" s="20"/>
      <c r="C843" s="20"/>
      <c r="D843" s="20"/>
      <c r="E843" s="20"/>
      <c r="F843" s="20"/>
      <c r="G843" s="20"/>
      <c r="H843" s="20"/>
      <c r="I843" s="122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4.25" customHeight="1">
      <c r="A844" s="20"/>
      <c r="B844" s="20"/>
      <c r="C844" s="20"/>
      <c r="D844" s="20"/>
      <c r="E844" s="20"/>
      <c r="F844" s="20"/>
      <c r="G844" s="20"/>
      <c r="H844" s="20"/>
      <c r="I844" s="122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4.25" customHeight="1">
      <c r="A845" s="20"/>
      <c r="B845" s="20"/>
      <c r="C845" s="20"/>
      <c r="D845" s="20"/>
      <c r="E845" s="20"/>
      <c r="F845" s="20"/>
      <c r="G845" s="20"/>
      <c r="H845" s="20"/>
      <c r="I845" s="122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4.25" customHeight="1">
      <c r="A846" s="20"/>
      <c r="B846" s="20"/>
      <c r="C846" s="20"/>
      <c r="D846" s="20"/>
      <c r="E846" s="20"/>
      <c r="F846" s="20"/>
      <c r="G846" s="20"/>
      <c r="H846" s="20"/>
      <c r="I846" s="122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4.25" customHeight="1">
      <c r="A847" s="20"/>
      <c r="B847" s="20"/>
      <c r="C847" s="20"/>
      <c r="D847" s="20"/>
      <c r="E847" s="20"/>
      <c r="F847" s="20"/>
      <c r="G847" s="20"/>
      <c r="H847" s="20"/>
      <c r="I847" s="122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4.25" customHeight="1">
      <c r="A848" s="20"/>
      <c r="B848" s="20"/>
      <c r="C848" s="20"/>
      <c r="D848" s="20"/>
      <c r="E848" s="20"/>
      <c r="F848" s="20"/>
      <c r="G848" s="20"/>
      <c r="H848" s="20"/>
      <c r="I848" s="122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4.25" customHeight="1">
      <c r="A849" s="20"/>
      <c r="B849" s="20"/>
      <c r="C849" s="20"/>
      <c r="D849" s="20"/>
      <c r="E849" s="20"/>
      <c r="F849" s="20"/>
      <c r="G849" s="20"/>
      <c r="H849" s="20"/>
      <c r="I849" s="122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4.25" customHeight="1">
      <c r="A850" s="20"/>
      <c r="B850" s="20"/>
      <c r="C850" s="20"/>
      <c r="D850" s="20"/>
      <c r="E850" s="20"/>
      <c r="F850" s="20"/>
      <c r="G850" s="20"/>
      <c r="H850" s="20"/>
      <c r="I850" s="122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4.25" customHeight="1">
      <c r="A851" s="20"/>
      <c r="B851" s="20"/>
      <c r="C851" s="20"/>
      <c r="D851" s="20"/>
      <c r="E851" s="20"/>
      <c r="F851" s="20"/>
      <c r="G851" s="20"/>
      <c r="H851" s="20"/>
      <c r="I851" s="122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4.25" customHeight="1">
      <c r="A852" s="20"/>
      <c r="B852" s="20"/>
      <c r="C852" s="20"/>
      <c r="D852" s="20"/>
      <c r="E852" s="20"/>
      <c r="F852" s="20"/>
      <c r="G852" s="20"/>
      <c r="H852" s="20"/>
      <c r="I852" s="122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4.25" customHeight="1">
      <c r="A853" s="20"/>
      <c r="B853" s="20"/>
      <c r="C853" s="20"/>
      <c r="D853" s="20"/>
      <c r="E853" s="20"/>
      <c r="F853" s="20"/>
      <c r="G853" s="20"/>
      <c r="H853" s="20"/>
      <c r="I853" s="122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4.25" customHeight="1">
      <c r="A854" s="20"/>
      <c r="B854" s="20"/>
      <c r="C854" s="20"/>
      <c r="D854" s="20"/>
      <c r="E854" s="20"/>
      <c r="F854" s="20"/>
      <c r="G854" s="20"/>
      <c r="H854" s="20"/>
      <c r="I854" s="122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4.25" customHeight="1">
      <c r="A855" s="20"/>
      <c r="B855" s="20"/>
      <c r="C855" s="20"/>
      <c r="D855" s="20"/>
      <c r="E855" s="20"/>
      <c r="F855" s="20"/>
      <c r="G855" s="20"/>
      <c r="H855" s="20"/>
      <c r="I855" s="122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4.25" customHeight="1">
      <c r="A856" s="20"/>
      <c r="B856" s="20"/>
      <c r="C856" s="20"/>
      <c r="D856" s="20"/>
      <c r="E856" s="20"/>
      <c r="F856" s="20"/>
      <c r="G856" s="20"/>
      <c r="H856" s="20"/>
      <c r="I856" s="122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4.25" customHeight="1">
      <c r="A857" s="20"/>
      <c r="B857" s="20"/>
      <c r="C857" s="20"/>
      <c r="D857" s="20"/>
      <c r="E857" s="20"/>
      <c r="F857" s="20"/>
      <c r="G857" s="20"/>
      <c r="H857" s="20"/>
      <c r="I857" s="122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4.25" customHeight="1">
      <c r="A858" s="20"/>
      <c r="B858" s="20"/>
      <c r="C858" s="20"/>
      <c r="D858" s="20"/>
      <c r="E858" s="20"/>
      <c r="F858" s="20"/>
      <c r="G858" s="20"/>
      <c r="H858" s="20"/>
      <c r="I858" s="122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4.25" customHeight="1">
      <c r="A859" s="20"/>
      <c r="B859" s="20"/>
      <c r="C859" s="20"/>
      <c r="D859" s="20"/>
      <c r="E859" s="20"/>
      <c r="F859" s="20"/>
      <c r="G859" s="20"/>
      <c r="H859" s="20"/>
      <c r="I859" s="122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4.25" customHeight="1">
      <c r="A860" s="20"/>
      <c r="B860" s="20"/>
      <c r="C860" s="20"/>
      <c r="D860" s="20"/>
      <c r="E860" s="20"/>
      <c r="F860" s="20"/>
      <c r="G860" s="20"/>
      <c r="H860" s="20"/>
      <c r="I860" s="122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4.25" customHeight="1">
      <c r="A861" s="20"/>
      <c r="B861" s="20"/>
      <c r="C861" s="20"/>
      <c r="D861" s="20"/>
      <c r="E861" s="20"/>
      <c r="F861" s="20"/>
      <c r="G861" s="20"/>
      <c r="H861" s="20"/>
      <c r="I861" s="122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4.25" customHeight="1">
      <c r="A862" s="20"/>
      <c r="B862" s="20"/>
      <c r="C862" s="20"/>
      <c r="D862" s="20"/>
      <c r="E862" s="20"/>
      <c r="F862" s="20"/>
      <c r="G862" s="20"/>
      <c r="H862" s="20"/>
      <c r="I862" s="122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4.25" customHeight="1">
      <c r="A863" s="20"/>
      <c r="B863" s="20"/>
      <c r="C863" s="20"/>
      <c r="D863" s="20"/>
      <c r="E863" s="20"/>
      <c r="F863" s="20"/>
      <c r="G863" s="20"/>
      <c r="H863" s="20"/>
      <c r="I863" s="122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4.25" customHeight="1">
      <c r="A864" s="20"/>
      <c r="B864" s="20"/>
      <c r="C864" s="20"/>
      <c r="D864" s="20"/>
      <c r="E864" s="20"/>
      <c r="F864" s="20"/>
      <c r="G864" s="20"/>
      <c r="H864" s="20"/>
      <c r="I864" s="122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4.25" customHeight="1">
      <c r="A865" s="20"/>
      <c r="B865" s="20"/>
      <c r="C865" s="20"/>
      <c r="D865" s="20"/>
      <c r="E865" s="20"/>
      <c r="F865" s="20"/>
      <c r="G865" s="20"/>
      <c r="H865" s="20"/>
      <c r="I865" s="122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4.25" customHeight="1">
      <c r="A866" s="20"/>
      <c r="B866" s="20"/>
      <c r="C866" s="20"/>
      <c r="D866" s="20"/>
      <c r="E866" s="20"/>
      <c r="F866" s="20"/>
      <c r="G866" s="20"/>
      <c r="H866" s="20"/>
      <c r="I866" s="122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4.25" customHeight="1">
      <c r="A867" s="20"/>
      <c r="B867" s="20"/>
      <c r="C867" s="20"/>
      <c r="D867" s="20"/>
      <c r="E867" s="20"/>
      <c r="F867" s="20"/>
      <c r="G867" s="20"/>
      <c r="H867" s="20"/>
      <c r="I867" s="122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4.25" customHeight="1">
      <c r="A868" s="20"/>
      <c r="B868" s="20"/>
      <c r="C868" s="20"/>
      <c r="D868" s="20"/>
      <c r="E868" s="20"/>
      <c r="F868" s="20"/>
      <c r="G868" s="20"/>
      <c r="H868" s="20"/>
      <c r="I868" s="122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4.25" customHeight="1">
      <c r="A869" s="20"/>
      <c r="B869" s="20"/>
      <c r="C869" s="20"/>
      <c r="D869" s="20"/>
      <c r="E869" s="20"/>
      <c r="F869" s="20"/>
      <c r="G869" s="20"/>
      <c r="H869" s="20"/>
      <c r="I869" s="122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4.25" customHeight="1">
      <c r="A870" s="20"/>
      <c r="B870" s="20"/>
      <c r="C870" s="20"/>
      <c r="D870" s="20"/>
      <c r="E870" s="20"/>
      <c r="F870" s="20"/>
      <c r="G870" s="20"/>
      <c r="H870" s="20"/>
      <c r="I870" s="122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4.25" customHeight="1">
      <c r="A871" s="20"/>
      <c r="B871" s="20"/>
      <c r="C871" s="20"/>
      <c r="D871" s="20"/>
      <c r="E871" s="20"/>
      <c r="F871" s="20"/>
      <c r="G871" s="20"/>
      <c r="H871" s="20"/>
      <c r="I871" s="122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4.25" customHeight="1">
      <c r="A872" s="20"/>
      <c r="B872" s="20"/>
      <c r="C872" s="20"/>
      <c r="D872" s="20"/>
      <c r="E872" s="20"/>
      <c r="F872" s="20"/>
      <c r="G872" s="20"/>
      <c r="H872" s="20"/>
      <c r="I872" s="122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4.25" customHeight="1">
      <c r="A873" s="20"/>
      <c r="B873" s="20"/>
      <c r="C873" s="20"/>
      <c r="D873" s="20"/>
      <c r="E873" s="20"/>
      <c r="F873" s="20"/>
      <c r="G873" s="20"/>
      <c r="H873" s="20"/>
      <c r="I873" s="122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4.25" customHeight="1">
      <c r="A874" s="20"/>
      <c r="B874" s="20"/>
      <c r="C874" s="20"/>
      <c r="D874" s="20"/>
      <c r="E874" s="20"/>
      <c r="F874" s="20"/>
      <c r="G874" s="20"/>
      <c r="H874" s="20"/>
      <c r="I874" s="122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4.25" customHeight="1">
      <c r="A875" s="20"/>
      <c r="B875" s="20"/>
      <c r="C875" s="20"/>
      <c r="D875" s="20"/>
      <c r="E875" s="20"/>
      <c r="F875" s="20"/>
      <c r="G875" s="20"/>
      <c r="H875" s="20"/>
      <c r="I875" s="122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4.25" customHeight="1">
      <c r="A876" s="20"/>
      <c r="B876" s="20"/>
      <c r="C876" s="20"/>
      <c r="D876" s="20"/>
      <c r="E876" s="20"/>
      <c r="F876" s="20"/>
      <c r="G876" s="20"/>
      <c r="H876" s="20"/>
      <c r="I876" s="122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4.25" customHeight="1">
      <c r="A877" s="20"/>
      <c r="B877" s="20"/>
      <c r="C877" s="20"/>
      <c r="D877" s="20"/>
      <c r="E877" s="20"/>
      <c r="F877" s="20"/>
      <c r="G877" s="20"/>
      <c r="H877" s="20"/>
      <c r="I877" s="122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4.25" customHeight="1">
      <c r="A878" s="20"/>
      <c r="B878" s="20"/>
      <c r="C878" s="20"/>
      <c r="D878" s="20"/>
      <c r="E878" s="20"/>
      <c r="F878" s="20"/>
      <c r="G878" s="20"/>
      <c r="H878" s="20"/>
      <c r="I878" s="122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4.25" customHeight="1">
      <c r="A879" s="20"/>
      <c r="B879" s="20"/>
      <c r="C879" s="20"/>
      <c r="D879" s="20"/>
      <c r="E879" s="20"/>
      <c r="F879" s="20"/>
      <c r="G879" s="20"/>
      <c r="H879" s="20"/>
      <c r="I879" s="122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4.25" customHeight="1">
      <c r="A880" s="20"/>
      <c r="B880" s="20"/>
      <c r="C880" s="20"/>
      <c r="D880" s="20"/>
      <c r="E880" s="20"/>
      <c r="F880" s="20"/>
      <c r="G880" s="20"/>
      <c r="H880" s="20"/>
      <c r="I880" s="122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4.25" customHeight="1">
      <c r="A881" s="20"/>
      <c r="B881" s="20"/>
      <c r="C881" s="20"/>
      <c r="D881" s="20"/>
      <c r="E881" s="20"/>
      <c r="F881" s="20"/>
      <c r="G881" s="20"/>
      <c r="H881" s="20"/>
      <c r="I881" s="122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4.25" customHeight="1">
      <c r="A882" s="20"/>
      <c r="B882" s="20"/>
      <c r="C882" s="20"/>
      <c r="D882" s="20"/>
      <c r="E882" s="20"/>
      <c r="F882" s="20"/>
      <c r="G882" s="20"/>
      <c r="H882" s="20"/>
      <c r="I882" s="122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4.25" customHeight="1">
      <c r="A883" s="20"/>
      <c r="B883" s="20"/>
      <c r="C883" s="20"/>
      <c r="D883" s="20"/>
      <c r="E883" s="20"/>
      <c r="F883" s="20"/>
      <c r="G883" s="20"/>
      <c r="H883" s="20"/>
      <c r="I883" s="122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4.25" customHeight="1">
      <c r="A884" s="20"/>
      <c r="B884" s="20"/>
      <c r="C884" s="20"/>
      <c r="D884" s="20"/>
      <c r="E884" s="20"/>
      <c r="F884" s="20"/>
      <c r="G884" s="20"/>
      <c r="H884" s="20"/>
      <c r="I884" s="122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4.25" customHeight="1">
      <c r="A885" s="20"/>
      <c r="B885" s="20"/>
      <c r="C885" s="20"/>
      <c r="D885" s="20"/>
      <c r="E885" s="20"/>
      <c r="F885" s="20"/>
      <c r="G885" s="20"/>
      <c r="H885" s="20"/>
      <c r="I885" s="122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4.25" customHeight="1">
      <c r="A886" s="20"/>
      <c r="B886" s="20"/>
      <c r="C886" s="20"/>
      <c r="D886" s="20"/>
      <c r="E886" s="20"/>
      <c r="F886" s="20"/>
      <c r="G886" s="20"/>
      <c r="H886" s="20"/>
      <c r="I886" s="122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4.25" customHeight="1">
      <c r="A887" s="20"/>
      <c r="B887" s="20"/>
      <c r="C887" s="20"/>
      <c r="D887" s="20"/>
      <c r="E887" s="20"/>
      <c r="F887" s="20"/>
      <c r="G887" s="20"/>
      <c r="H887" s="20"/>
      <c r="I887" s="122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4.25" customHeight="1">
      <c r="A888" s="20"/>
      <c r="B888" s="20"/>
      <c r="C888" s="20"/>
      <c r="D888" s="20"/>
      <c r="E888" s="20"/>
      <c r="F888" s="20"/>
      <c r="G888" s="20"/>
      <c r="H888" s="20"/>
      <c r="I888" s="122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4.25" customHeight="1">
      <c r="A889" s="20"/>
      <c r="B889" s="20"/>
      <c r="C889" s="20"/>
      <c r="D889" s="20"/>
      <c r="E889" s="20"/>
      <c r="F889" s="20"/>
      <c r="G889" s="20"/>
      <c r="H889" s="20"/>
      <c r="I889" s="122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4.25" customHeight="1">
      <c r="A890" s="20"/>
      <c r="B890" s="20"/>
      <c r="C890" s="20"/>
      <c r="D890" s="20"/>
      <c r="E890" s="20"/>
      <c r="F890" s="20"/>
      <c r="G890" s="20"/>
      <c r="H890" s="20"/>
      <c r="I890" s="122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4.25" customHeight="1">
      <c r="A891" s="20"/>
      <c r="B891" s="20"/>
      <c r="C891" s="20"/>
      <c r="D891" s="20"/>
      <c r="E891" s="20"/>
      <c r="F891" s="20"/>
      <c r="G891" s="20"/>
      <c r="H891" s="20"/>
      <c r="I891" s="122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4.25" customHeight="1">
      <c r="A892" s="20"/>
      <c r="B892" s="20"/>
      <c r="C892" s="20"/>
      <c r="D892" s="20"/>
      <c r="E892" s="20"/>
      <c r="F892" s="20"/>
      <c r="G892" s="20"/>
      <c r="H892" s="20"/>
      <c r="I892" s="122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4.25" customHeight="1">
      <c r="A893" s="20"/>
      <c r="B893" s="20"/>
      <c r="C893" s="20"/>
      <c r="D893" s="20"/>
      <c r="E893" s="20"/>
      <c r="F893" s="20"/>
      <c r="G893" s="20"/>
      <c r="H893" s="20"/>
      <c r="I893" s="122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4.25" customHeight="1">
      <c r="A894" s="20"/>
      <c r="B894" s="20"/>
      <c r="C894" s="20"/>
      <c r="D894" s="20"/>
      <c r="E894" s="20"/>
      <c r="F894" s="20"/>
      <c r="G894" s="20"/>
      <c r="H894" s="20"/>
      <c r="I894" s="122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4.25" customHeight="1">
      <c r="A895" s="20"/>
      <c r="B895" s="20"/>
      <c r="C895" s="20"/>
      <c r="D895" s="20"/>
      <c r="E895" s="20"/>
      <c r="F895" s="20"/>
      <c r="G895" s="20"/>
      <c r="H895" s="20"/>
      <c r="I895" s="122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4.25" customHeight="1">
      <c r="A896" s="20"/>
      <c r="B896" s="20"/>
      <c r="C896" s="20"/>
      <c r="D896" s="20"/>
      <c r="E896" s="20"/>
      <c r="F896" s="20"/>
      <c r="G896" s="20"/>
      <c r="H896" s="20"/>
      <c r="I896" s="122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4.25" customHeight="1">
      <c r="A897" s="20"/>
      <c r="B897" s="20"/>
      <c r="C897" s="20"/>
      <c r="D897" s="20"/>
      <c r="E897" s="20"/>
      <c r="F897" s="20"/>
      <c r="G897" s="20"/>
      <c r="H897" s="20"/>
      <c r="I897" s="122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4.25" customHeight="1">
      <c r="A898" s="20"/>
      <c r="B898" s="20"/>
      <c r="C898" s="20"/>
      <c r="D898" s="20"/>
      <c r="E898" s="20"/>
      <c r="F898" s="20"/>
      <c r="G898" s="20"/>
      <c r="H898" s="20"/>
      <c r="I898" s="122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4.25" customHeight="1">
      <c r="A899" s="20"/>
      <c r="B899" s="20"/>
      <c r="C899" s="20"/>
      <c r="D899" s="20"/>
      <c r="E899" s="20"/>
      <c r="F899" s="20"/>
      <c r="G899" s="20"/>
      <c r="H899" s="20"/>
      <c r="I899" s="122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4.25" customHeight="1">
      <c r="A900" s="20"/>
      <c r="B900" s="20"/>
      <c r="C900" s="20"/>
      <c r="D900" s="20"/>
      <c r="E900" s="20"/>
      <c r="F900" s="20"/>
      <c r="G900" s="20"/>
      <c r="H900" s="20"/>
      <c r="I900" s="122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4.25" customHeight="1">
      <c r="A901" s="20"/>
      <c r="B901" s="20"/>
      <c r="C901" s="20"/>
      <c r="D901" s="20"/>
      <c r="E901" s="20"/>
      <c r="F901" s="20"/>
      <c r="G901" s="20"/>
      <c r="H901" s="20"/>
      <c r="I901" s="122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4.25" customHeight="1">
      <c r="A902" s="20"/>
      <c r="B902" s="20"/>
      <c r="C902" s="20"/>
      <c r="D902" s="20"/>
      <c r="E902" s="20"/>
      <c r="F902" s="20"/>
      <c r="G902" s="20"/>
      <c r="H902" s="20"/>
      <c r="I902" s="122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4.25" customHeight="1">
      <c r="A903" s="20"/>
      <c r="B903" s="20"/>
      <c r="C903" s="20"/>
      <c r="D903" s="20"/>
      <c r="E903" s="20"/>
      <c r="F903" s="20"/>
      <c r="G903" s="20"/>
      <c r="H903" s="20"/>
      <c r="I903" s="122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4.25" customHeight="1">
      <c r="A904" s="20"/>
      <c r="B904" s="20"/>
      <c r="C904" s="20"/>
      <c r="D904" s="20"/>
      <c r="E904" s="20"/>
      <c r="F904" s="20"/>
      <c r="G904" s="20"/>
      <c r="H904" s="20"/>
      <c r="I904" s="122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4.25" customHeight="1">
      <c r="A905" s="20"/>
      <c r="B905" s="20"/>
      <c r="C905" s="20"/>
      <c r="D905" s="20"/>
      <c r="E905" s="20"/>
      <c r="F905" s="20"/>
      <c r="G905" s="20"/>
      <c r="H905" s="20"/>
      <c r="I905" s="122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4.25" customHeight="1">
      <c r="A906" s="20"/>
      <c r="B906" s="20"/>
      <c r="C906" s="20"/>
      <c r="D906" s="20"/>
      <c r="E906" s="20"/>
      <c r="F906" s="20"/>
      <c r="G906" s="20"/>
      <c r="H906" s="20"/>
      <c r="I906" s="122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4.25" customHeight="1">
      <c r="A907" s="20"/>
      <c r="B907" s="20"/>
      <c r="C907" s="20"/>
      <c r="D907" s="20"/>
      <c r="E907" s="20"/>
      <c r="F907" s="20"/>
      <c r="G907" s="20"/>
      <c r="H907" s="20"/>
      <c r="I907" s="122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4.25" customHeight="1">
      <c r="A908" s="20"/>
      <c r="B908" s="20"/>
      <c r="C908" s="20"/>
      <c r="D908" s="20"/>
      <c r="E908" s="20"/>
      <c r="F908" s="20"/>
      <c r="G908" s="20"/>
      <c r="H908" s="20"/>
      <c r="I908" s="122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4.25" customHeight="1">
      <c r="A909" s="20"/>
      <c r="B909" s="20"/>
      <c r="C909" s="20"/>
      <c r="D909" s="20"/>
      <c r="E909" s="20"/>
      <c r="F909" s="20"/>
      <c r="G909" s="20"/>
      <c r="H909" s="20"/>
      <c r="I909" s="122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4.25" customHeight="1">
      <c r="A910" s="20"/>
      <c r="B910" s="20"/>
      <c r="C910" s="20"/>
      <c r="D910" s="20"/>
      <c r="E910" s="20"/>
      <c r="F910" s="20"/>
      <c r="G910" s="20"/>
      <c r="H910" s="20"/>
      <c r="I910" s="122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4.25" customHeight="1">
      <c r="A911" s="20"/>
      <c r="B911" s="20"/>
      <c r="C911" s="20"/>
      <c r="D911" s="20"/>
      <c r="E911" s="20"/>
      <c r="F911" s="20"/>
      <c r="G911" s="20"/>
      <c r="H911" s="20"/>
      <c r="I911" s="122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4.25" customHeight="1">
      <c r="A912" s="20"/>
      <c r="B912" s="20"/>
      <c r="C912" s="20"/>
      <c r="D912" s="20"/>
      <c r="E912" s="20"/>
      <c r="F912" s="20"/>
      <c r="G912" s="20"/>
      <c r="H912" s="20"/>
      <c r="I912" s="122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4.25" customHeight="1">
      <c r="A913" s="20"/>
      <c r="B913" s="20"/>
      <c r="C913" s="20"/>
      <c r="D913" s="20"/>
      <c r="E913" s="20"/>
      <c r="F913" s="20"/>
      <c r="G913" s="20"/>
      <c r="H913" s="20"/>
      <c r="I913" s="122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4.25" customHeight="1">
      <c r="A914" s="20"/>
      <c r="B914" s="20"/>
      <c r="C914" s="20"/>
      <c r="D914" s="20"/>
      <c r="E914" s="20"/>
      <c r="F914" s="20"/>
      <c r="G914" s="20"/>
      <c r="H914" s="20"/>
      <c r="I914" s="122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4.25" customHeight="1">
      <c r="A915" s="20"/>
      <c r="B915" s="20"/>
      <c r="C915" s="20"/>
      <c r="D915" s="20"/>
      <c r="E915" s="20"/>
      <c r="F915" s="20"/>
      <c r="G915" s="20"/>
      <c r="H915" s="20"/>
      <c r="I915" s="122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4.25" customHeight="1">
      <c r="A916" s="20"/>
      <c r="B916" s="20"/>
      <c r="C916" s="20"/>
      <c r="D916" s="20"/>
      <c r="E916" s="20"/>
      <c r="F916" s="20"/>
      <c r="G916" s="20"/>
      <c r="H916" s="20"/>
      <c r="I916" s="122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4.25" customHeight="1">
      <c r="A917" s="20"/>
      <c r="B917" s="20"/>
      <c r="C917" s="20"/>
      <c r="D917" s="20"/>
      <c r="E917" s="20"/>
      <c r="F917" s="20"/>
      <c r="G917" s="20"/>
      <c r="H917" s="20"/>
      <c r="I917" s="122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4.25" customHeight="1">
      <c r="A918" s="20"/>
      <c r="B918" s="20"/>
      <c r="C918" s="20"/>
      <c r="D918" s="20"/>
      <c r="E918" s="20"/>
      <c r="F918" s="20"/>
      <c r="G918" s="20"/>
      <c r="H918" s="20"/>
      <c r="I918" s="122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4.25" customHeight="1">
      <c r="A919" s="20"/>
      <c r="B919" s="20"/>
      <c r="C919" s="20"/>
      <c r="D919" s="20"/>
      <c r="E919" s="20"/>
      <c r="F919" s="20"/>
      <c r="G919" s="20"/>
      <c r="H919" s="20"/>
      <c r="I919" s="122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4.25" customHeight="1">
      <c r="A920" s="20"/>
      <c r="B920" s="20"/>
      <c r="C920" s="20"/>
      <c r="D920" s="20"/>
      <c r="E920" s="20"/>
      <c r="F920" s="20"/>
      <c r="G920" s="20"/>
      <c r="H920" s="20"/>
      <c r="I920" s="122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4.25" customHeight="1">
      <c r="A921" s="20"/>
      <c r="B921" s="20"/>
      <c r="C921" s="20"/>
      <c r="D921" s="20"/>
      <c r="E921" s="20"/>
      <c r="F921" s="20"/>
      <c r="G921" s="20"/>
      <c r="H921" s="20"/>
      <c r="I921" s="122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4.25" customHeight="1">
      <c r="A922" s="20"/>
      <c r="B922" s="20"/>
      <c r="C922" s="20"/>
      <c r="D922" s="20"/>
      <c r="E922" s="20"/>
      <c r="F922" s="20"/>
      <c r="G922" s="20"/>
      <c r="H922" s="20"/>
      <c r="I922" s="122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4.25" customHeight="1">
      <c r="A923" s="20"/>
      <c r="B923" s="20"/>
      <c r="C923" s="20"/>
      <c r="D923" s="20"/>
      <c r="E923" s="20"/>
      <c r="F923" s="20"/>
      <c r="G923" s="20"/>
      <c r="H923" s="20"/>
      <c r="I923" s="122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4.25" customHeight="1">
      <c r="A924" s="20"/>
      <c r="B924" s="20"/>
      <c r="C924" s="20"/>
      <c r="D924" s="20"/>
      <c r="E924" s="20"/>
      <c r="F924" s="20"/>
      <c r="G924" s="20"/>
      <c r="H924" s="20"/>
      <c r="I924" s="122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4.25" customHeight="1">
      <c r="A925" s="20"/>
      <c r="B925" s="20"/>
      <c r="C925" s="20"/>
      <c r="D925" s="20"/>
      <c r="E925" s="20"/>
      <c r="F925" s="20"/>
      <c r="G925" s="20"/>
      <c r="H925" s="20"/>
      <c r="I925" s="122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4.25" customHeight="1">
      <c r="A926" s="20"/>
      <c r="B926" s="20"/>
      <c r="C926" s="20"/>
      <c r="D926" s="20"/>
      <c r="E926" s="20"/>
      <c r="F926" s="20"/>
      <c r="G926" s="20"/>
      <c r="H926" s="20"/>
      <c r="I926" s="122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4.25" customHeight="1">
      <c r="A927" s="20"/>
      <c r="B927" s="20"/>
      <c r="C927" s="20"/>
      <c r="D927" s="20"/>
      <c r="E927" s="20"/>
      <c r="F927" s="20"/>
      <c r="G927" s="20"/>
      <c r="H927" s="20"/>
      <c r="I927" s="122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4.25" customHeight="1">
      <c r="A928" s="20"/>
      <c r="B928" s="20"/>
      <c r="C928" s="20"/>
      <c r="D928" s="20"/>
      <c r="E928" s="20"/>
      <c r="F928" s="20"/>
      <c r="G928" s="20"/>
      <c r="H928" s="20"/>
      <c r="I928" s="122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4.25" customHeight="1">
      <c r="A929" s="20"/>
      <c r="B929" s="20"/>
      <c r="C929" s="20"/>
      <c r="D929" s="20"/>
      <c r="E929" s="20"/>
      <c r="F929" s="20"/>
      <c r="G929" s="20"/>
      <c r="H929" s="20"/>
      <c r="I929" s="122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4.25" customHeight="1">
      <c r="A930" s="20"/>
      <c r="B930" s="20"/>
      <c r="C930" s="20"/>
      <c r="D930" s="20"/>
      <c r="E930" s="20"/>
      <c r="F930" s="20"/>
      <c r="G930" s="20"/>
      <c r="H930" s="20"/>
      <c r="I930" s="122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4.25" customHeight="1">
      <c r="A931" s="20"/>
      <c r="B931" s="20"/>
      <c r="C931" s="20"/>
      <c r="D931" s="20"/>
      <c r="E931" s="20"/>
      <c r="F931" s="20"/>
      <c r="G931" s="20"/>
      <c r="H931" s="20"/>
      <c r="I931" s="122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4.25" customHeight="1">
      <c r="A932" s="20"/>
      <c r="B932" s="20"/>
      <c r="C932" s="20"/>
      <c r="D932" s="20"/>
      <c r="E932" s="20"/>
      <c r="F932" s="20"/>
      <c r="G932" s="20"/>
      <c r="H932" s="20"/>
      <c r="I932" s="122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4.25" customHeight="1">
      <c r="A933" s="20"/>
      <c r="B933" s="20"/>
      <c r="C933" s="20"/>
      <c r="D933" s="20"/>
      <c r="E933" s="20"/>
      <c r="F933" s="20"/>
      <c r="G933" s="20"/>
      <c r="H933" s="20"/>
      <c r="I933" s="122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4.25" customHeight="1">
      <c r="A934" s="20"/>
      <c r="B934" s="20"/>
      <c r="C934" s="20"/>
      <c r="D934" s="20"/>
      <c r="E934" s="20"/>
      <c r="F934" s="20"/>
      <c r="G934" s="20"/>
      <c r="H934" s="20"/>
      <c r="I934" s="122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4.25" customHeight="1">
      <c r="A935" s="20"/>
      <c r="B935" s="20"/>
      <c r="C935" s="20"/>
      <c r="D935" s="20"/>
      <c r="E935" s="20"/>
      <c r="F935" s="20"/>
      <c r="G935" s="20"/>
      <c r="H935" s="20"/>
      <c r="I935" s="122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4.25" customHeight="1">
      <c r="A936" s="20"/>
      <c r="B936" s="20"/>
      <c r="C936" s="20"/>
      <c r="D936" s="20"/>
      <c r="E936" s="20"/>
      <c r="F936" s="20"/>
      <c r="G936" s="20"/>
      <c r="H936" s="20"/>
      <c r="I936" s="122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4.25" customHeight="1">
      <c r="A937" s="20"/>
      <c r="B937" s="20"/>
      <c r="C937" s="20"/>
      <c r="D937" s="20"/>
      <c r="E937" s="20"/>
      <c r="F937" s="20"/>
      <c r="G937" s="20"/>
      <c r="H937" s="20"/>
      <c r="I937" s="122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4.25" customHeight="1">
      <c r="A938" s="20"/>
      <c r="B938" s="20"/>
      <c r="C938" s="20"/>
      <c r="D938" s="20"/>
      <c r="E938" s="20"/>
      <c r="F938" s="20"/>
      <c r="G938" s="20"/>
      <c r="H938" s="20"/>
      <c r="I938" s="122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4.25" customHeight="1">
      <c r="A939" s="20"/>
      <c r="B939" s="20"/>
      <c r="C939" s="20"/>
      <c r="D939" s="20"/>
      <c r="E939" s="20"/>
      <c r="F939" s="20"/>
      <c r="G939" s="20"/>
      <c r="H939" s="20"/>
      <c r="I939" s="122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4.25" customHeight="1">
      <c r="A940" s="20"/>
      <c r="B940" s="20"/>
      <c r="C940" s="20"/>
      <c r="D940" s="20"/>
      <c r="E940" s="20"/>
      <c r="F940" s="20"/>
      <c r="G940" s="20"/>
      <c r="H940" s="20"/>
      <c r="I940" s="122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4.25" customHeight="1">
      <c r="A941" s="20"/>
      <c r="B941" s="20"/>
      <c r="C941" s="20"/>
      <c r="D941" s="20"/>
      <c r="E941" s="20"/>
      <c r="F941" s="20"/>
      <c r="G941" s="20"/>
      <c r="H941" s="20"/>
      <c r="I941" s="122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4.25" customHeight="1">
      <c r="A942" s="20"/>
      <c r="B942" s="20"/>
      <c r="C942" s="20"/>
      <c r="D942" s="20"/>
      <c r="E942" s="20"/>
      <c r="F942" s="20"/>
      <c r="G942" s="20"/>
      <c r="H942" s="20"/>
      <c r="I942" s="122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4.25" customHeight="1">
      <c r="A943" s="20"/>
      <c r="B943" s="20"/>
      <c r="C943" s="20"/>
      <c r="D943" s="20"/>
      <c r="E943" s="20"/>
      <c r="F943" s="20"/>
      <c r="G943" s="20"/>
      <c r="H943" s="20"/>
      <c r="I943" s="122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4.25" customHeight="1">
      <c r="A944" s="20"/>
      <c r="B944" s="20"/>
      <c r="C944" s="20"/>
      <c r="D944" s="20"/>
      <c r="E944" s="20"/>
      <c r="F944" s="20"/>
      <c r="G944" s="20"/>
      <c r="H944" s="20"/>
      <c r="I944" s="122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4.25" customHeight="1">
      <c r="A945" s="20"/>
      <c r="B945" s="20"/>
      <c r="C945" s="20"/>
      <c r="D945" s="20"/>
      <c r="E945" s="20"/>
      <c r="F945" s="20"/>
      <c r="G945" s="20"/>
      <c r="H945" s="20"/>
      <c r="I945" s="122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4.25" customHeight="1">
      <c r="A946" s="20"/>
      <c r="B946" s="20"/>
      <c r="C946" s="20"/>
      <c r="D946" s="20"/>
      <c r="E946" s="20"/>
      <c r="F946" s="20"/>
      <c r="G946" s="20"/>
      <c r="H946" s="20"/>
      <c r="I946" s="122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4.25" customHeight="1">
      <c r="A947" s="20"/>
      <c r="B947" s="20"/>
      <c r="C947" s="20"/>
      <c r="D947" s="20"/>
      <c r="E947" s="20"/>
      <c r="F947" s="20"/>
      <c r="G947" s="20"/>
      <c r="H947" s="20"/>
      <c r="I947" s="122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4.25" customHeight="1">
      <c r="A948" s="20"/>
      <c r="B948" s="20"/>
      <c r="C948" s="20"/>
      <c r="D948" s="20"/>
      <c r="E948" s="20"/>
      <c r="F948" s="20"/>
      <c r="G948" s="20"/>
      <c r="H948" s="20"/>
      <c r="I948" s="122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4.25" customHeight="1">
      <c r="A949" s="20"/>
      <c r="B949" s="20"/>
      <c r="C949" s="20"/>
      <c r="D949" s="20"/>
      <c r="E949" s="20"/>
      <c r="F949" s="20"/>
      <c r="G949" s="20"/>
      <c r="H949" s="20"/>
      <c r="I949" s="122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4.25" customHeight="1">
      <c r="A950" s="20"/>
      <c r="B950" s="20"/>
      <c r="C950" s="20"/>
      <c r="D950" s="20"/>
      <c r="E950" s="20"/>
      <c r="F950" s="20"/>
      <c r="G950" s="20"/>
      <c r="H950" s="20"/>
      <c r="I950" s="122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4.25" customHeight="1">
      <c r="A951" s="20"/>
      <c r="B951" s="20"/>
      <c r="C951" s="20"/>
      <c r="D951" s="20"/>
      <c r="E951" s="20"/>
      <c r="F951" s="20"/>
      <c r="G951" s="20"/>
      <c r="H951" s="20"/>
      <c r="I951" s="122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4.25" customHeight="1">
      <c r="A952" s="20"/>
      <c r="B952" s="20"/>
      <c r="C952" s="20"/>
      <c r="D952" s="20"/>
      <c r="E952" s="20"/>
      <c r="F952" s="20"/>
      <c r="G952" s="20"/>
      <c r="H952" s="20"/>
      <c r="I952" s="122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4.25" customHeight="1">
      <c r="A953" s="20"/>
      <c r="B953" s="20"/>
      <c r="C953" s="20"/>
      <c r="D953" s="20"/>
      <c r="E953" s="20"/>
      <c r="F953" s="20"/>
      <c r="G953" s="20"/>
      <c r="H953" s="20"/>
      <c r="I953" s="122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4.25" customHeight="1">
      <c r="A954" s="20"/>
      <c r="B954" s="20"/>
      <c r="C954" s="20"/>
      <c r="D954" s="20"/>
      <c r="E954" s="20"/>
      <c r="F954" s="20"/>
      <c r="G954" s="20"/>
      <c r="H954" s="20"/>
      <c r="I954" s="122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4.25" customHeight="1">
      <c r="A955" s="20"/>
      <c r="B955" s="20"/>
      <c r="C955" s="20"/>
      <c r="D955" s="20"/>
      <c r="E955" s="20"/>
      <c r="F955" s="20"/>
      <c r="G955" s="20"/>
      <c r="H955" s="20"/>
      <c r="I955" s="122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4.25" customHeight="1">
      <c r="A956" s="20"/>
      <c r="B956" s="20"/>
      <c r="C956" s="20"/>
      <c r="D956" s="20"/>
      <c r="E956" s="20"/>
      <c r="F956" s="20"/>
      <c r="G956" s="20"/>
      <c r="H956" s="20"/>
      <c r="I956" s="122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4.25" customHeight="1">
      <c r="A957" s="20"/>
      <c r="B957" s="20"/>
      <c r="C957" s="20"/>
      <c r="D957" s="20"/>
      <c r="E957" s="20"/>
      <c r="F957" s="20"/>
      <c r="G957" s="20"/>
      <c r="H957" s="20"/>
      <c r="I957" s="122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4.25" customHeight="1">
      <c r="A958" s="20"/>
      <c r="B958" s="20"/>
      <c r="C958" s="20"/>
      <c r="D958" s="20"/>
      <c r="E958" s="20"/>
      <c r="F958" s="20"/>
      <c r="G958" s="20"/>
      <c r="H958" s="20"/>
      <c r="I958" s="122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4.25" customHeight="1">
      <c r="A959" s="20"/>
      <c r="B959" s="20"/>
      <c r="C959" s="20"/>
      <c r="D959" s="20"/>
      <c r="E959" s="20"/>
      <c r="F959" s="20"/>
      <c r="G959" s="20"/>
      <c r="H959" s="20"/>
      <c r="I959" s="122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4.25" customHeight="1">
      <c r="A960" s="20"/>
      <c r="B960" s="20"/>
      <c r="C960" s="20"/>
      <c r="D960" s="20"/>
      <c r="E960" s="20"/>
      <c r="F960" s="20"/>
      <c r="G960" s="20"/>
      <c r="H960" s="20"/>
      <c r="I960" s="122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4.25" customHeight="1">
      <c r="A961" s="20"/>
      <c r="B961" s="20"/>
      <c r="C961" s="20"/>
      <c r="D961" s="20"/>
      <c r="E961" s="20"/>
      <c r="F961" s="20"/>
      <c r="G961" s="20"/>
      <c r="H961" s="20"/>
      <c r="I961" s="122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4.25" customHeight="1">
      <c r="A962" s="20"/>
      <c r="B962" s="20"/>
      <c r="C962" s="20"/>
      <c r="D962" s="20"/>
      <c r="E962" s="20"/>
      <c r="F962" s="20"/>
      <c r="G962" s="20"/>
      <c r="H962" s="20"/>
      <c r="I962" s="122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4.25" customHeight="1">
      <c r="A963" s="20"/>
      <c r="B963" s="20"/>
      <c r="C963" s="20"/>
      <c r="D963" s="20"/>
      <c r="E963" s="20"/>
      <c r="F963" s="20"/>
      <c r="G963" s="20"/>
      <c r="H963" s="20"/>
      <c r="I963" s="122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4.25" customHeight="1">
      <c r="A964" s="20"/>
      <c r="B964" s="20"/>
      <c r="C964" s="20"/>
      <c r="D964" s="20"/>
      <c r="E964" s="20"/>
      <c r="F964" s="20"/>
      <c r="G964" s="20"/>
      <c r="H964" s="20"/>
      <c r="I964" s="122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4.25" customHeight="1">
      <c r="A965" s="20"/>
      <c r="B965" s="20"/>
      <c r="C965" s="20"/>
      <c r="D965" s="20"/>
      <c r="E965" s="20"/>
      <c r="F965" s="20"/>
      <c r="G965" s="20"/>
      <c r="H965" s="20"/>
      <c r="I965" s="122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4.25" customHeight="1">
      <c r="A966" s="20"/>
      <c r="B966" s="20"/>
      <c r="C966" s="20"/>
      <c r="D966" s="20"/>
      <c r="E966" s="20"/>
      <c r="F966" s="20"/>
      <c r="G966" s="20"/>
      <c r="H966" s="20"/>
      <c r="I966" s="122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4.25" customHeight="1">
      <c r="A967" s="20"/>
      <c r="B967" s="20"/>
      <c r="C967" s="20"/>
      <c r="D967" s="20"/>
      <c r="E967" s="20"/>
      <c r="F967" s="20"/>
      <c r="G967" s="20"/>
      <c r="H967" s="20"/>
      <c r="I967" s="122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4.25" customHeight="1">
      <c r="A968" s="20"/>
      <c r="B968" s="20"/>
      <c r="C968" s="20"/>
      <c r="D968" s="20"/>
      <c r="E968" s="20"/>
      <c r="F968" s="20"/>
      <c r="G968" s="20"/>
      <c r="H968" s="20"/>
      <c r="I968" s="122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4.25" customHeight="1">
      <c r="A969" s="20"/>
      <c r="B969" s="20"/>
      <c r="C969" s="20"/>
      <c r="D969" s="20"/>
      <c r="E969" s="20"/>
      <c r="F969" s="20"/>
      <c r="G969" s="20"/>
      <c r="H969" s="20"/>
      <c r="I969" s="122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4.25" customHeight="1">
      <c r="A970" s="20"/>
      <c r="B970" s="20"/>
      <c r="C970" s="20"/>
      <c r="D970" s="20"/>
      <c r="E970" s="20"/>
      <c r="F970" s="20"/>
      <c r="G970" s="20"/>
      <c r="H970" s="20"/>
      <c r="I970" s="122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4.25" customHeight="1">
      <c r="A971" s="20"/>
      <c r="B971" s="20"/>
      <c r="C971" s="20"/>
      <c r="D971" s="20"/>
      <c r="E971" s="20"/>
      <c r="F971" s="20"/>
      <c r="G971" s="20"/>
      <c r="H971" s="20"/>
      <c r="I971" s="122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4.25" customHeight="1">
      <c r="A972" s="20"/>
      <c r="B972" s="20"/>
      <c r="C972" s="20"/>
      <c r="D972" s="20"/>
      <c r="E972" s="20"/>
      <c r="F972" s="20"/>
      <c r="G972" s="20"/>
      <c r="H972" s="20"/>
      <c r="I972" s="122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4.25" customHeight="1">
      <c r="A973" s="20"/>
      <c r="B973" s="20"/>
      <c r="C973" s="20"/>
      <c r="D973" s="20"/>
      <c r="E973" s="20"/>
      <c r="F973" s="20"/>
      <c r="G973" s="20"/>
      <c r="H973" s="20"/>
      <c r="I973" s="122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4.25" customHeight="1">
      <c r="A974" s="20"/>
      <c r="B974" s="20"/>
      <c r="C974" s="20"/>
      <c r="D974" s="20"/>
      <c r="E974" s="20"/>
      <c r="F974" s="20"/>
      <c r="G974" s="20"/>
      <c r="H974" s="20"/>
      <c r="I974" s="122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4.25" customHeight="1">
      <c r="A975" s="20"/>
      <c r="B975" s="20"/>
      <c r="C975" s="20"/>
      <c r="D975" s="20"/>
      <c r="E975" s="20"/>
      <c r="F975" s="20"/>
      <c r="G975" s="20"/>
      <c r="H975" s="20"/>
      <c r="I975" s="122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4.25" customHeight="1">
      <c r="A976" s="20"/>
      <c r="B976" s="20"/>
      <c r="C976" s="20"/>
      <c r="D976" s="20"/>
      <c r="E976" s="20"/>
      <c r="F976" s="20"/>
      <c r="G976" s="20"/>
      <c r="H976" s="20"/>
      <c r="I976" s="122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4.25" customHeight="1">
      <c r="A977" s="20"/>
      <c r="B977" s="20"/>
      <c r="C977" s="20"/>
      <c r="D977" s="20"/>
      <c r="E977" s="20"/>
      <c r="F977" s="20"/>
      <c r="G977" s="20"/>
      <c r="H977" s="20"/>
      <c r="I977" s="122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4.25" customHeight="1">
      <c r="A978" s="20"/>
      <c r="B978" s="20"/>
      <c r="C978" s="20"/>
      <c r="D978" s="20"/>
      <c r="E978" s="20"/>
      <c r="F978" s="20"/>
      <c r="G978" s="20"/>
      <c r="H978" s="20"/>
      <c r="I978" s="122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4.25" customHeight="1">
      <c r="A979" s="20"/>
      <c r="B979" s="20"/>
      <c r="C979" s="20"/>
      <c r="D979" s="20"/>
      <c r="E979" s="20"/>
      <c r="F979" s="20"/>
      <c r="G979" s="20"/>
      <c r="H979" s="20"/>
      <c r="I979" s="122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4.25" customHeight="1">
      <c r="A980" s="20"/>
      <c r="B980" s="20"/>
      <c r="C980" s="20"/>
      <c r="D980" s="20"/>
      <c r="E980" s="20"/>
      <c r="F980" s="20"/>
      <c r="G980" s="20"/>
      <c r="H980" s="20"/>
      <c r="I980" s="122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4.25" customHeight="1">
      <c r="A981" s="20"/>
      <c r="B981" s="20"/>
      <c r="C981" s="20"/>
      <c r="D981" s="20"/>
      <c r="E981" s="20"/>
      <c r="F981" s="20"/>
      <c r="G981" s="20"/>
      <c r="H981" s="20"/>
      <c r="I981" s="122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4.25" customHeight="1">
      <c r="A982" s="20"/>
      <c r="B982" s="20"/>
      <c r="C982" s="20"/>
      <c r="D982" s="20"/>
      <c r="E982" s="20"/>
      <c r="F982" s="20"/>
      <c r="G982" s="20"/>
      <c r="H982" s="20"/>
      <c r="I982" s="122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4.25" customHeight="1">
      <c r="A983" s="20"/>
      <c r="B983" s="20"/>
      <c r="C983" s="20"/>
      <c r="D983" s="20"/>
      <c r="E983" s="20"/>
      <c r="F983" s="20"/>
      <c r="G983" s="20"/>
      <c r="H983" s="20"/>
      <c r="I983" s="122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4.25" customHeight="1">
      <c r="A984" s="20"/>
      <c r="B984" s="20"/>
      <c r="C984" s="20"/>
      <c r="D984" s="20"/>
      <c r="E984" s="20"/>
      <c r="F984" s="20"/>
      <c r="G984" s="20"/>
      <c r="H984" s="20"/>
      <c r="I984" s="122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4.25" customHeight="1">
      <c r="A985" s="20"/>
      <c r="B985" s="20"/>
      <c r="C985" s="20"/>
      <c r="D985" s="20"/>
      <c r="E985" s="20"/>
      <c r="F985" s="20"/>
      <c r="G985" s="20"/>
      <c r="H985" s="20"/>
      <c r="I985" s="122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4.25" customHeight="1">
      <c r="A986" s="20"/>
      <c r="B986" s="20"/>
      <c r="C986" s="20"/>
      <c r="D986" s="20"/>
      <c r="E986" s="20"/>
      <c r="F986" s="20"/>
      <c r="G986" s="20"/>
      <c r="H986" s="20"/>
      <c r="I986" s="122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4.25" customHeight="1">
      <c r="A987" s="20"/>
      <c r="B987" s="20"/>
      <c r="C987" s="20"/>
      <c r="D987" s="20"/>
      <c r="E987" s="20"/>
      <c r="F987" s="20"/>
      <c r="G987" s="20"/>
      <c r="H987" s="20"/>
      <c r="I987" s="122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4.25" customHeight="1">
      <c r="A988" s="20"/>
      <c r="B988" s="20"/>
      <c r="C988" s="20"/>
      <c r="D988" s="20"/>
      <c r="E988" s="20"/>
      <c r="F988" s="20"/>
      <c r="G988" s="20"/>
      <c r="H988" s="20"/>
      <c r="I988" s="122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4.25" customHeight="1">
      <c r="A989" s="20"/>
      <c r="B989" s="20"/>
      <c r="C989" s="20"/>
      <c r="D989" s="20"/>
      <c r="E989" s="20"/>
      <c r="F989" s="20"/>
      <c r="G989" s="20"/>
      <c r="H989" s="20"/>
      <c r="I989" s="122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4.25" customHeight="1">
      <c r="A990" s="20"/>
      <c r="B990" s="20"/>
      <c r="C990" s="20"/>
      <c r="D990" s="20"/>
      <c r="E990" s="20"/>
      <c r="F990" s="20"/>
      <c r="G990" s="20"/>
      <c r="H990" s="20"/>
      <c r="I990" s="122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4.25" customHeight="1">
      <c r="A991" s="20"/>
      <c r="B991" s="20"/>
      <c r="C991" s="20"/>
      <c r="D991" s="20"/>
      <c r="E991" s="20"/>
      <c r="F991" s="20"/>
      <c r="G991" s="20"/>
      <c r="H991" s="20"/>
      <c r="I991" s="122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4.25" customHeight="1">
      <c r="A992" s="20"/>
      <c r="B992" s="20"/>
      <c r="C992" s="20"/>
      <c r="D992" s="20"/>
      <c r="E992" s="20"/>
      <c r="F992" s="20"/>
      <c r="G992" s="20"/>
      <c r="H992" s="20"/>
      <c r="I992" s="122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4.25" customHeight="1">
      <c r="A993" s="20"/>
      <c r="B993" s="20"/>
      <c r="C993" s="20"/>
      <c r="D993" s="20"/>
      <c r="E993" s="20"/>
      <c r="F993" s="20"/>
      <c r="G993" s="20"/>
      <c r="H993" s="20"/>
      <c r="I993" s="122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4.25" customHeight="1">
      <c r="A994" s="20"/>
      <c r="B994" s="20"/>
      <c r="C994" s="20"/>
      <c r="D994" s="20"/>
      <c r="E994" s="20"/>
      <c r="F994" s="20"/>
      <c r="G994" s="20"/>
      <c r="H994" s="20"/>
      <c r="I994" s="122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4.25" customHeight="1">
      <c r="A995" s="20"/>
      <c r="B995" s="20"/>
      <c r="C995" s="20"/>
      <c r="D995" s="20"/>
      <c r="E995" s="20"/>
      <c r="F995" s="20"/>
      <c r="G995" s="20"/>
      <c r="H995" s="20"/>
      <c r="I995" s="122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4.25" customHeight="1">
      <c r="A996" s="20"/>
      <c r="B996" s="20"/>
      <c r="C996" s="20"/>
      <c r="D996" s="20"/>
      <c r="E996" s="20"/>
      <c r="F996" s="20"/>
      <c r="G996" s="20"/>
      <c r="H996" s="20"/>
      <c r="I996" s="122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4.25" customHeight="1">
      <c r="A997" s="20"/>
      <c r="B997" s="20"/>
      <c r="C997" s="20"/>
      <c r="D997" s="20"/>
      <c r="E997" s="20"/>
      <c r="F997" s="20"/>
      <c r="G997" s="20"/>
      <c r="H997" s="20"/>
      <c r="I997" s="122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4.25" customHeight="1">
      <c r="A998" s="20"/>
      <c r="B998" s="20"/>
      <c r="C998" s="20"/>
      <c r="D998" s="20"/>
      <c r="E998" s="20"/>
      <c r="F998" s="20"/>
      <c r="G998" s="20"/>
      <c r="H998" s="20"/>
      <c r="I998" s="122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4.25" customHeight="1">
      <c r="A999" s="20"/>
      <c r="B999" s="20"/>
      <c r="C999" s="20"/>
      <c r="D999" s="20"/>
      <c r="E999" s="20"/>
      <c r="F999" s="20"/>
      <c r="G999" s="20"/>
      <c r="H999" s="20"/>
      <c r="I999" s="122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4.25" customHeight="1">
      <c r="A1000" s="20"/>
      <c r="B1000" s="20"/>
      <c r="C1000" s="20"/>
      <c r="D1000" s="20"/>
      <c r="E1000" s="20"/>
      <c r="F1000" s="20"/>
      <c r="G1000" s="20"/>
      <c r="H1000" s="20"/>
      <c r="I1000" s="122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spans="1:26" ht="14.25" customHeight="1">
      <c r="A1" s="104" t="s">
        <v>457</v>
      </c>
      <c r="B1" s="104" t="s">
        <v>458</v>
      </c>
      <c r="C1" s="104" t="s">
        <v>459</v>
      </c>
      <c r="D1" s="104" t="s">
        <v>187</v>
      </c>
      <c r="E1" s="104" t="s">
        <v>188</v>
      </c>
      <c r="F1" s="104" t="s">
        <v>191</v>
      </c>
      <c r="G1" s="104" t="s">
        <v>460</v>
      </c>
      <c r="H1" s="104" t="s">
        <v>461</v>
      </c>
      <c r="I1" s="105"/>
      <c r="J1" s="104" t="s">
        <v>46</v>
      </c>
      <c r="K1" s="104" t="s">
        <v>33</v>
      </c>
      <c r="L1" s="104" t="s">
        <v>18</v>
      </c>
      <c r="M1" s="104" t="s">
        <v>14</v>
      </c>
      <c r="N1" s="104" t="s">
        <v>83</v>
      </c>
      <c r="O1" s="104" t="s">
        <v>37</v>
      </c>
      <c r="P1" s="104" t="s">
        <v>462</v>
      </c>
      <c r="Q1" s="104" t="s">
        <v>463</v>
      </c>
      <c r="R1" s="104" t="s">
        <v>462</v>
      </c>
      <c r="S1" s="104" t="s">
        <v>463</v>
      </c>
      <c r="T1" s="20"/>
      <c r="U1" s="20"/>
      <c r="V1" s="20"/>
      <c r="W1" s="20"/>
      <c r="X1" s="20"/>
      <c r="Y1" s="20"/>
      <c r="Z1" s="20"/>
    </row>
    <row r="2" spans="1:26" ht="14.25" customHeight="1">
      <c r="A2" s="106">
        <v>-0.2</v>
      </c>
      <c r="B2" s="107">
        <v>127988.06812285201</v>
      </c>
      <c r="C2" s="108">
        <v>-2.5</v>
      </c>
      <c r="D2" s="104">
        <v>839702.12879999995</v>
      </c>
      <c r="E2" s="104">
        <v>4717971.8640000001</v>
      </c>
      <c r="F2" s="104">
        <v>277.437749</v>
      </c>
      <c r="G2" s="104"/>
      <c r="H2" s="104"/>
      <c r="I2" s="105">
        <v>0</v>
      </c>
      <c r="J2" s="109">
        <v>0</v>
      </c>
      <c r="K2" s="109">
        <v>0</v>
      </c>
      <c r="L2" s="109">
        <v>0</v>
      </c>
      <c r="M2" s="109">
        <v>0</v>
      </c>
      <c r="N2" s="127">
        <f t="shared" ref="N2:N14" si="0">M2</f>
        <v>0</v>
      </c>
      <c r="O2" s="109">
        <v>0</v>
      </c>
      <c r="P2" s="109">
        <v>0</v>
      </c>
      <c r="Q2" s="109">
        <v>0</v>
      </c>
      <c r="R2" s="109">
        <v>0</v>
      </c>
      <c r="S2" s="109">
        <v>0</v>
      </c>
      <c r="T2" s="20"/>
      <c r="U2" s="20"/>
      <c r="V2" s="114">
        <v>0.32823829696000006</v>
      </c>
      <c r="W2" s="114">
        <v>2.7743774912000001</v>
      </c>
      <c r="X2" s="104">
        <v>277.437749</v>
      </c>
      <c r="Y2" s="104"/>
      <c r="Z2" s="104"/>
    </row>
    <row r="3" spans="1:26" ht="14.25" customHeight="1">
      <c r="A3" s="111">
        <v>-0.17499999999999999</v>
      </c>
      <c r="B3" s="107">
        <v>131987.69525169113</v>
      </c>
      <c r="C3" s="108">
        <v>-2.121</v>
      </c>
      <c r="D3" s="104">
        <v>889568.92099999997</v>
      </c>
      <c r="E3" s="128">
        <v>3928329.4730000002</v>
      </c>
      <c r="F3" s="104">
        <v>214.26635730000001</v>
      </c>
      <c r="G3" s="104"/>
      <c r="H3" s="104"/>
      <c r="I3" s="105">
        <v>1.24999999999999E-2</v>
      </c>
      <c r="J3" s="112">
        <f>V13</f>
        <v>2.0866797491283715E-2</v>
      </c>
      <c r="K3" s="112">
        <f t="shared" ref="K3:L3" si="1">V15</f>
        <v>2.0881662883060797E-2</v>
      </c>
      <c r="L3" s="112">
        <f t="shared" si="1"/>
        <v>7.1241793069513698E-2</v>
      </c>
      <c r="M3" s="112">
        <f>W13</f>
        <v>7.7651385709130022E-2</v>
      </c>
      <c r="N3" s="127">
        <f t="shared" si="0"/>
        <v>7.7651385709130022E-2</v>
      </c>
      <c r="O3" s="113">
        <f>ABS(-N$18+M9*100)/N$18</f>
        <v>0.16962702297218771</v>
      </c>
      <c r="P3" s="112">
        <f>(Y13)*-1</f>
        <v>4.6225382459579266E-2</v>
      </c>
      <c r="Q3" s="114">
        <f t="shared" ref="Q3:Q11" si="2">Y15</f>
        <v>2.0180130216432269E-2</v>
      </c>
      <c r="R3" s="112">
        <f>(Z13)*-1</f>
        <v>3.2346958636792607E-2</v>
      </c>
      <c r="S3" s="114">
        <f t="shared" ref="S3:S11" si="3">Z15</f>
        <v>1.4143738644778263E-2</v>
      </c>
      <c r="T3" s="20"/>
      <c r="U3" s="20"/>
      <c r="V3" s="114">
        <v>0.28834486320000002</v>
      </c>
      <c r="W3" s="114">
        <v>2.1426635784000001</v>
      </c>
      <c r="X3" s="104">
        <v>214.26635730000001</v>
      </c>
      <c r="Y3" s="104"/>
      <c r="Z3" s="104"/>
    </row>
    <row r="4" spans="1:26" ht="14.25" customHeight="1">
      <c r="A4" s="106">
        <v>-0.15</v>
      </c>
      <c r="B4" s="107">
        <v>135987.32238053027</v>
      </c>
      <c r="C4" s="108">
        <v>-1.764</v>
      </c>
      <c r="D4" s="104">
        <v>939940.78980000003</v>
      </c>
      <c r="E4" s="128">
        <v>3288785.0980000002</v>
      </c>
      <c r="F4" s="104">
        <v>163.10280750000001</v>
      </c>
      <c r="G4" s="104"/>
      <c r="H4" s="104"/>
      <c r="I4" s="105">
        <v>2.4999999999999901E-2</v>
      </c>
      <c r="J4" s="114">
        <f>V12</f>
        <v>4.1918229600000009E-2</v>
      </c>
      <c r="K4" s="112">
        <f t="shared" ref="K4:L4" si="4">V16</f>
        <v>4.2084106399999932E-2</v>
      </c>
      <c r="L4" s="112">
        <f t="shared" si="4"/>
        <v>0.13668871119999998</v>
      </c>
      <c r="M4" s="114">
        <f>W12</f>
        <v>0.16264934319999999</v>
      </c>
      <c r="N4" s="127">
        <f t="shared" si="0"/>
        <v>0.16264934319999999</v>
      </c>
      <c r="O4" s="113">
        <f>ABS(-N$18+M8*100)/N$18</f>
        <v>0.32300697931128924</v>
      </c>
      <c r="P4" s="114">
        <f>(Y12)*-1</f>
        <v>9.0439986605851092E-2</v>
      </c>
      <c r="Q4" s="114">
        <f t="shared" si="2"/>
        <v>4.0298971324653252E-2</v>
      </c>
      <c r="R4" s="114">
        <f>(Z12)*-1</f>
        <v>6.3341417851218607E-2</v>
      </c>
      <c r="S4" s="114">
        <f t="shared" si="3"/>
        <v>2.8220479828445475E-2</v>
      </c>
      <c r="T4" s="20"/>
      <c r="U4" s="20"/>
      <c r="V4" s="114">
        <v>0.24804736815999998</v>
      </c>
      <c r="W4" s="114">
        <v>1.6310280784000002</v>
      </c>
      <c r="X4" s="104">
        <v>163.10280750000001</v>
      </c>
      <c r="Y4" s="104"/>
      <c r="Z4" s="104"/>
    </row>
    <row r="5" spans="1:26" ht="14.25" customHeight="1">
      <c r="A5" s="115">
        <v>-0.125</v>
      </c>
      <c r="B5" s="107">
        <v>139986.94950936938</v>
      </c>
      <c r="C5" s="116">
        <v>-1.4283415270502799</v>
      </c>
      <c r="D5" s="104">
        <v>990762.49829999998</v>
      </c>
      <c r="E5" s="128">
        <v>2767579.8870000001</v>
      </c>
      <c r="F5" s="104">
        <v>121.40639059999999</v>
      </c>
      <c r="G5" s="104">
        <v>121221.702</v>
      </c>
      <c r="H5" s="104">
        <v>144837.55189999999</v>
      </c>
      <c r="I5" s="105">
        <v>3.7499999999999901E-2</v>
      </c>
      <c r="J5" s="112">
        <f>V11</f>
        <v>6.2822141770951634E-2</v>
      </c>
      <c r="K5" s="112">
        <f t="shared" ref="K5:L5" si="5">V17</f>
        <v>6.3057598069145723E-2</v>
      </c>
      <c r="L5" s="112">
        <f t="shared" si="5"/>
        <v>0.19678780602814275</v>
      </c>
      <c r="M5" s="112">
        <f>W11</f>
        <v>0.25537267244859058</v>
      </c>
      <c r="N5" s="127">
        <f t="shared" si="0"/>
        <v>0.25537267244859058</v>
      </c>
      <c r="O5" s="113">
        <f>ABS(-N$18+M7*100)/N$18</f>
        <v>0.46324883232123704</v>
      </c>
      <c r="P5" s="112">
        <f>(Y11)*-1</f>
        <v>0.13283772779547703</v>
      </c>
      <c r="Q5" s="114">
        <f t="shared" si="2"/>
        <v>6.0354146455785955E-2</v>
      </c>
      <c r="R5" s="112">
        <f>(Z11)*-1</f>
        <v>9.3008448584446457E-2</v>
      </c>
      <c r="S5" s="114">
        <f t="shared" si="3"/>
        <v>4.2254897092602682E-2</v>
      </c>
      <c r="T5" s="20"/>
      <c r="U5" s="20"/>
      <c r="V5" s="114">
        <v>0.20739000136000002</v>
      </c>
      <c r="W5" s="114">
        <v>1.2140639096000001</v>
      </c>
      <c r="X5" s="104">
        <v>121.40639059999999</v>
      </c>
      <c r="Y5" s="114">
        <v>-0.38497434068206043</v>
      </c>
      <c r="Z5" s="114">
        <v>-0.26962470090994178</v>
      </c>
    </row>
    <row r="6" spans="1:26" ht="14.25" customHeight="1">
      <c r="A6" s="118">
        <v>-0.1</v>
      </c>
      <c r="B6" s="107">
        <v>143986.57663820853</v>
      </c>
      <c r="C6" s="116">
        <v>-1.1109322988168799</v>
      </c>
      <c r="D6" s="104">
        <v>1041983.465</v>
      </c>
      <c r="E6" s="128">
        <v>2340323.9360000002</v>
      </c>
      <c r="F6" s="104">
        <v>87.225914529999997</v>
      </c>
      <c r="G6" s="104">
        <v>134461.7138</v>
      </c>
      <c r="H6" s="104">
        <v>154122.84580000001</v>
      </c>
      <c r="I6" s="105">
        <v>0.05</v>
      </c>
      <c r="J6" s="114">
        <f>V10</f>
        <v>8.3645380800000016E-2</v>
      </c>
      <c r="K6" s="112">
        <f t="shared" ref="K6:L6" si="6">V18</f>
        <v>8.431115280000008E-2</v>
      </c>
      <c r="L6" s="112">
        <f t="shared" si="6"/>
        <v>0.25204885448000003</v>
      </c>
      <c r="M6" s="114">
        <f>W10</f>
        <v>0.3570553392000001</v>
      </c>
      <c r="N6" s="127">
        <f t="shared" si="0"/>
        <v>0.3570553392000001</v>
      </c>
      <c r="O6" s="113">
        <f>ABS(-N$18+M6*100)/N$18</f>
        <v>0.59065451921722589</v>
      </c>
      <c r="P6" s="114">
        <f>(Y10)*-1</f>
        <v>0.17342258743364422</v>
      </c>
      <c r="Q6" s="114">
        <f t="shared" si="2"/>
        <v>8.029389001856628E-2</v>
      </c>
      <c r="R6" s="114">
        <f>(Z10)*-1</f>
        <v>0.12140135504217411</v>
      </c>
      <c r="S6" s="114">
        <f t="shared" si="3"/>
        <v>5.6212704109407964E-2</v>
      </c>
      <c r="T6" s="20"/>
      <c r="U6" s="20"/>
      <c r="V6" s="114">
        <v>0.16641322800000002</v>
      </c>
      <c r="W6" s="114">
        <v>0.87225914880000022</v>
      </c>
      <c r="X6" s="104">
        <v>87.225914529999997</v>
      </c>
      <c r="Y6" s="114">
        <v>-0.32004522567020949</v>
      </c>
      <c r="Z6" s="114">
        <v>-0.2239919497093158</v>
      </c>
    </row>
    <row r="7" spans="1:26" ht="14.25" customHeight="1">
      <c r="A7" s="119">
        <v>-8.7499999999999994E-2</v>
      </c>
      <c r="B7" s="107">
        <v>145986.39020262807</v>
      </c>
      <c r="C7" s="116">
        <v>-0.95899350347833801</v>
      </c>
      <c r="D7" s="104"/>
      <c r="E7" s="128"/>
      <c r="F7" s="104"/>
      <c r="G7" s="104">
        <v>141490.49189999999</v>
      </c>
      <c r="H7" s="104">
        <v>159083.24909999999</v>
      </c>
      <c r="I7" s="105">
        <v>6.25E-2</v>
      </c>
      <c r="J7" s="112">
        <f>V9</f>
        <v>0.10445277557386737</v>
      </c>
      <c r="K7" s="112">
        <f t="shared" ref="K7:L7" si="7">V19</f>
        <v>0.10548565325929989</v>
      </c>
      <c r="L7" s="112">
        <f t="shared" si="7"/>
        <v>0.30297925028778472</v>
      </c>
      <c r="M7" s="112">
        <f>W9</f>
        <v>0.46818611475825478</v>
      </c>
      <c r="N7" s="127">
        <f t="shared" si="0"/>
        <v>0.46818611475825478</v>
      </c>
      <c r="O7" s="113">
        <f>ABS(-N$18+M5*100)/N$18</f>
        <v>0.70722843798816337</v>
      </c>
      <c r="P7" s="112">
        <f>(Y9)*-1</f>
        <v>0.21256997884205309</v>
      </c>
      <c r="Q7" s="114">
        <f t="shared" si="2"/>
        <v>0.10019309017791901</v>
      </c>
      <c r="R7" s="112">
        <f>(Z9)*-1</f>
        <v>0.14869085606016569</v>
      </c>
      <c r="S7" s="114">
        <f t="shared" si="3"/>
        <v>7.0060339038584149E-2</v>
      </c>
      <c r="T7" s="20"/>
      <c r="U7" s="20"/>
      <c r="V7" s="114">
        <v>0.14584909534014184</v>
      </c>
      <c r="W7" s="114">
        <v>0.72430042322249599</v>
      </c>
      <c r="X7" s="104"/>
      <c r="Y7" s="114">
        <v>-0.28565610173281797</v>
      </c>
      <c r="Z7" s="114">
        <v>-0.19991636815901101</v>
      </c>
    </row>
    <row r="8" spans="1:26" ht="14.25" customHeight="1">
      <c r="A8" s="115">
        <v>-7.4999999999999997E-2</v>
      </c>
      <c r="B8" s="107">
        <v>147986.20376704764</v>
      </c>
      <c r="C8" s="116">
        <v>-0.81068032616367003</v>
      </c>
      <c r="D8" s="104">
        <v>1093557.6170000001</v>
      </c>
      <c r="E8" s="128">
        <v>1988141.692</v>
      </c>
      <c r="F8" s="104">
        <v>59.051335430000002</v>
      </c>
      <c r="G8" s="104">
        <v>148896.2672</v>
      </c>
      <c r="H8" s="104">
        <v>164206.15229999999</v>
      </c>
      <c r="I8" s="105">
        <v>7.4999999999999997E-2</v>
      </c>
      <c r="J8" s="114">
        <f>V8</f>
        <v>0.12515390639999993</v>
      </c>
      <c r="K8" s="112">
        <f t="shared" ref="K8:L8" si="8">V20</f>
        <v>0.12666051600000003</v>
      </c>
      <c r="L8" s="112">
        <f t="shared" si="8"/>
        <v>0.34980319879999999</v>
      </c>
      <c r="M8" s="114">
        <f>W8</f>
        <v>0.59051335360000001</v>
      </c>
      <c r="N8" s="127">
        <f t="shared" si="0"/>
        <v>0.59051335360000001</v>
      </c>
      <c r="O8" s="113">
        <f>ABS(-N$18+M4*100)/N$18</f>
        <v>0.81353093965663237</v>
      </c>
      <c r="P8" s="114">
        <f>(Y8)*-1</f>
        <v>0.24977862283116067</v>
      </c>
      <c r="Q8" s="114">
        <f t="shared" si="2"/>
        <v>0.11995605340877152</v>
      </c>
      <c r="R8" s="114">
        <f>(Z8)*-1</f>
        <v>0.17480723813727986</v>
      </c>
      <c r="S8" s="114">
        <f t="shared" si="3"/>
        <v>8.3916801155225137E-2</v>
      </c>
      <c r="T8" s="20"/>
      <c r="U8" s="20"/>
      <c r="V8" s="114">
        <v>0.12515390639999993</v>
      </c>
      <c r="W8" s="114">
        <v>0.59051335360000001</v>
      </c>
      <c r="X8" s="104">
        <v>59.051335430000002</v>
      </c>
      <c r="Y8" s="114">
        <v>-0.24977862283116067</v>
      </c>
      <c r="Z8" s="114">
        <v>-0.17480723813727986</v>
      </c>
    </row>
    <row r="9" spans="1:26" ht="14.25" customHeight="1">
      <c r="A9" s="115">
        <v>-6.25E-2</v>
      </c>
      <c r="B9" s="107">
        <v>149986.01733146721</v>
      </c>
      <c r="C9" s="116">
        <v>-0.66672881765502001</v>
      </c>
      <c r="D9" s="104"/>
      <c r="E9" s="128"/>
      <c r="F9" s="104"/>
      <c r="G9" s="104">
        <v>156500.2629</v>
      </c>
      <c r="H9" s="104">
        <v>169538.28649999999</v>
      </c>
      <c r="I9" s="105">
        <v>8.7499999999999994E-2</v>
      </c>
      <c r="J9" s="112">
        <f>V7</f>
        <v>0.14584909534014184</v>
      </c>
      <c r="K9" s="112">
        <f t="shared" ref="K9:L9" si="9">V21</f>
        <v>0.1478585668442253</v>
      </c>
      <c r="L9" s="112">
        <f t="shared" si="9"/>
        <v>0.39292208795523542</v>
      </c>
      <c r="M9" s="112">
        <f>W7</f>
        <v>0.72430042322249599</v>
      </c>
      <c r="N9" s="127">
        <f t="shared" si="0"/>
        <v>0.72430042322249599</v>
      </c>
      <c r="O9" s="113">
        <f>ABS(-N$18+M3*100)/N$18</f>
        <v>0.91097670213314519</v>
      </c>
      <c r="P9" s="112">
        <f>(Y7)*-1</f>
        <v>0.28565610173281797</v>
      </c>
      <c r="Q9" s="114">
        <f t="shared" si="2"/>
        <v>0.13970134990105568</v>
      </c>
      <c r="R9" s="112">
        <f>(Z7)*-1</f>
        <v>0.19991636815901101</v>
      </c>
      <c r="S9" s="114">
        <f t="shared" si="3"/>
        <v>9.7791267588445224E-2</v>
      </c>
      <c r="T9" s="20"/>
      <c r="U9" s="20"/>
      <c r="V9" s="114">
        <v>0.10445277557386737</v>
      </c>
      <c r="W9" s="114">
        <v>0.46818611475825478</v>
      </c>
      <c r="X9" s="104"/>
      <c r="Y9" s="114">
        <v>-0.21256997884205309</v>
      </c>
      <c r="Z9" s="114">
        <v>-0.14869085606016569</v>
      </c>
    </row>
    <row r="10" spans="1:26" ht="14.25" customHeight="1">
      <c r="A10" s="118">
        <v>-0.05</v>
      </c>
      <c r="B10" s="107">
        <v>151985.83089588676</v>
      </c>
      <c r="C10" s="116">
        <v>-0.52623108891325998</v>
      </c>
      <c r="D10" s="104">
        <v>1145443.274</v>
      </c>
      <c r="E10" s="104">
        <v>1696319.1740000001</v>
      </c>
      <c r="F10" s="104">
        <v>35.705533889999998</v>
      </c>
      <c r="G10" s="104">
        <v>164465.6231</v>
      </c>
      <c r="H10" s="104">
        <v>175121.0802</v>
      </c>
      <c r="I10" s="105">
        <v>0.1</v>
      </c>
      <c r="J10" s="114">
        <f>V6</f>
        <v>0.16641322800000002</v>
      </c>
      <c r="K10" s="112">
        <f t="shared" ref="K10:L10" si="10">V22</f>
        <v>0.16911319360000007</v>
      </c>
      <c r="L10" s="112">
        <f t="shared" si="10"/>
        <v>0.43295828855999996</v>
      </c>
      <c r="M10" s="114">
        <f>W6</f>
        <v>0.87225914880000022</v>
      </c>
      <c r="N10" s="127">
        <f t="shared" si="0"/>
        <v>0.87225914880000022</v>
      </c>
      <c r="O10" s="113">
        <f>ABS(-N$18+M2*100)/N$18</f>
        <v>1</v>
      </c>
      <c r="P10" s="114">
        <f>(Y6)*-1</f>
        <v>0.32004522567020949</v>
      </c>
      <c r="Q10" s="114">
        <f t="shared" si="2"/>
        <v>0.15928857596024662</v>
      </c>
      <c r="R10" s="114">
        <f>(Z6)*-1</f>
        <v>0.2239919497093158</v>
      </c>
      <c r="S10" s="114">
        <f t="shared" si="3"/>
        <v>0.11150207738506211</v>
      </c>
      <c r="T10" s="20"/>
      <c r="U10" s="20"/>
      <c r="V10" s="114">
        <v>8.3645380800000016E-2</v>
      </c>
      <c r="W10" s="114">
        <v>0.3570553392000001</v>
      </c>
      <c r="X10" s="104">
        <v>35.705533889999998</v>
      </c>
      <c r="Y10" s="114">
        <v>-0.17342258743364422</v>
      </c>
      <c r="Z10" s="114">
        <v>-0.12140135504217411</v>
      </c>
    </row>
    <row r="11" spans="1:26" ht="14.25" customHeight="1">
      <c r="A11" s="115">
        <v>-3.7499999999999999E-2</v>
      </c>
      <c r="B11" s="107">
        <v>153985.64446030633</v>
      </c>
      <c r="C11" s="116">
        <v>-0.38964671165187797</v>
      </c>
      <c r="D11" s="104"/>
      <c r="E11" s="104"/>
      <c r="F11" s="104"/>
      <c r="G11" s="104">
        <v>172768.87479999999</v>
      </c>
      <c r="H11" s="104">
        <v>180950.82579999999</v>
      </c>
      <c r="I11" s="105">
        <v>0.125</v>
      </c>
      <c r="J11" s="114">
        <f>V5</f>
        <v>0.20739000136000002</v>
      </c>
      <c r="K11" s="112">
        <f t="shared" ref="K11:L11" si="11">V23</f>
        <v>0.21165218000000008</v>
      </c>
      <c r="L11" s="112">
        <f t="shared" si="11"/>
        <v>0.50395543415999999</v>
      </c>
      <c r="M11" s="114">
        <f>W5</f>
        <v>1.2140639096000001</v>
      </c>
      <c r="N11" s="127">
        <f t="shared" si="0"/>
        <v>1.2140639096000001</v>
      </c>
      <c r="O11" s="123">
        <f>(X29)/-1</f>
        <v>0</v>
      </c>
      <c r="P11" s="114">
        <f>(Y5)*-1</f>
        <v>0.38497434068206043</v>
      </c>
      <c r="Q11" s="114">
        <f t="shared" si="2"/>
        <v>0.19828207264420389</v>
      </c>
      <c r="R11" s="114">
        <f>(Z5)*-1</f>
        <v>0.26962470090994178</v>
      </c>
      <c r="S11" s="114">
        <f t="shared" si="3"/>
        <v>0.13880503018789087</v>
      </c>
      <c r="T11" s="20"/>
      <c r="U11" s="20"/>
      <c r="V11" s="114">
        <v>6.2822141770951634E-2</v>
      </c>
      <c r="W11" s="114">
        <v>0.25537267244859058</v>
      </c>
      <c r="X11" s="104"/>
      <c r="Y11" s="114">
        <v>-0.13283772779547703</v>
      </c>
      <c r="Z11" s="114">
        <v>-9.3008448584446457E-2</v>
      </c>
    </row>
    <row r="12" spans="1:26" ht="14.25" customHeight="1">
      <c r="A12" s="115">
        <v>-2.5000000000000001E-2</v>
      </c>
      <c r="B12" s="107">
        <v>155985.4580247259</v>
      </c>
      <c r="C12" s="116">
        <v>-0.25636899203466401</v>
      </c>
      <c r="D12" s="104">
        <v>1197602.213</v>
      </c>
      <c r="E12" s="104">
        <v>1453311.679</v>
      </c>
      <c r="F12" s="104">
        <v>16.264934319999998</v>
      </c>
      <c r="G12" s="104">
        <v>181461.8965</v>
      </c>
      <c r="H12" s="104">
        <v>187022.92920000001</v>
      </c>
      <c r="I12" s="105">
        <v>0.15</v>
      </c>
      <c r="J12" s="114">
        <f t="shared" ref="J12:J14" si="12">-1*V12</f>
        <v>-4.1918229600000009E-2</v>
      </c>
      <c r="K12" s="112">
        <f t="shared" ref="K12:L12" si="13">V24</f>
        <v>0.25426182959999999</v>
      </c>
      <c r="L12" s="112">
        <f t="shared" si="13"/>
        <v>0.56478556664000001</v>
      </c>
      <c r="M12" s="114">
        <f>W4</f>
        <v>1.6310280784000002</v>
      </c>
      <c r="N12" s="127">
        <f t="shared" si="0"/>
        <v>1.6310280784000002</v>
      </c>
      <c r="O12" s="123">
        <f>(X32)/-1</f>
        <v>0</v>
      </c>
      <c r="P12" s="20"/>
      <c r="Q12" s="20"/>
      <c r="R12" s="20"/>
      <c r="S12" s="125"/>
      <c r="T12" s="20"/>
      <c r="U12" s="20"/>
      <c r="V12" s="114">
        <v>4.1918229600000009E-2</v>
      </c>
      <c r="W12" s="114">
        <v>0.16264934319999999</v>
      </c>
      <c r="X12" s="104">
        <v>16.264934319999998</v>
      </c>
      <c r="Y12" s="114">
        <v>-9.0439986605851092E-2</v>
      </c>
      <c r="Z12" s="114">
        <v>-6.3341417851218607E-2</v>
      </c>
    </row>
    <row r="13" spans="1:26" ht="14.25" customHeight="1">
      <c r="A13" s="119">
        <v>-1.2500000000000001E-2</v>
      </c>
      <c r="B13" s="107">
        <v>157985.27158914547</v>
      </c>
      <c r="C13" s="116">
        <v>-0.126594079322526</v>
      </c>
      <c r="D13" s="104"/>
      <c r="E13" s="104"/>
      <c r="F13" s="104"/>
      <c r="G13" s="104">
        <v>190516.5116</v>
      </c>
      <c r="H13" s="104">
        <v>193357.45490000001</v>
      </c>
      <c r="I13" s="105">
        <v>0.17499999999999999</v>
      </c>
      <c r="J13" s="114">
        <f t="shared" si="12"/>
        <v>-2.0866797491283715E-2</v>
      </c>
      <c r="K13" s="112">
        <f t="shared" ref="K13:L13" si="14">V25</f>
        <v>0.29692791840000005</v>
      </c>
      <c r="L13" s="112">
        <f t="shared" si="14"/>
        <v>0.61708009032000011</v>
      </c>
      <c r="M13" s="114">
        <f>W3</f>
        <v>2.1426635784000001</v>
      </c>
      <c r="N13" s="127">
        <f t="shared" si="0"/>
        <v>2.1426635784000001</v>
      </c>
      <c r="O13" s="123">
        <f>(X35)/-1</f>
        <v>0</v>
      </c>
      <c r="P13" s="20"/>
      <c r="Q13" s="20"/>
      <c r="R13" s="20"/>
      <c r="S13" s="125"/>
      <c r="T13" s="20"/>
      <c r="U13" s="20"/>
      <c r="V13" s="114">
        <v>2.0866797491283715E-2</v>
      </c>
      <c r="W13" s="114">
        <v>7.7651385709130022E-2</v>
      </c>
      <c r="X13" s="104"/>
      <c r="Y13" s="114">
        <v>-4.6225382459579266E-2</v>
      </c>
      <c r="Z13" s="114">
        <v>-3.2346958636792607E-2</v>
      </c>
    </row>
    <row r="14" spans="1:26" ht="14.25" customHeight="1">
      <c r="A14" s="118">
        <v>0</v>
      </c>
      <c r="B14" s="107">
        <v>159985.08515356501</v>
      </c>
      <c r="C14" s="116"/>
      <c r="D14" s="104">
        <v>1250000</v>
      </c>
      <c r="E14" s="104">
        <v>1250000</v>
      </c>
      <c r="F14" s="129">
        <v>0</v>
      </c>
      <c r="G14" s="104">
        <v>200000</v>
      </c>
      <c r="H14" s="104">
        <v>200000</v>
      </c>
      <c r="I14" s="105">
        <v>0.2</v>
      </c>
      <c r="J14" s="114">
        <f t="shared" si="12"/>
        <v>0</v>
      </c>
      <c r="K14" s="112">
        <f t="shared" ref="K14:L14" si="15">V26</f>
        <v>0.33963771280000005</v>
      </c>
      <c r="L14" s="112">
        <f t="shared" si="15"/>
        <v>0.66218180688000006</v>
      </c>
      <c r="M14" s="114">
        <f>W2</f>
        <v>2.7743774912000001</v>
      </c>
      <c r="N14" s="127">
        <f t="shared" si="0"/>
        <v>2.7743774912000001</v>
      </c>
      <c r="O14" s="123">
        <f>(X38)/-1</f>
        <v>0</v>
      </c>
      <c r="P14" s="20"/>
      <c r="Q14" s="20"/>
      <c r="R14" s="20"/>
      <c r="S14" s="125"/>
      <c r="T14" s="20"/>
      <c r="U14" s="20"/>
      <c r="V14" s="114">
        <v>0</v>
      </c>
      <c r="W14" s="114">
        <v>0</v>
      </c>
      <c r="X14" s="104">
        <v>0</v>
      </c>
      <c r="Y14" s="114">
        <v>0</v>
      </c>
      <c r="Z14" s="114">
        <v>0</v>
      </c>
    </row>
    <row r="15" spans="1:26" ht="14.25" customHeight="1">
      <c r="A15" s="119">
        <v>1.2500000000000001E-2</v>
      </c>
      <c r="B15" s="107">
        <v>161984.89871798456</v>
      </c>
      <c r="C15" s="116">
        <v>0.12346829955319499</v>
      </c>
      <c r="D15" s="104"/>
      <c r="E15" s="104"/>
      <c r="F15" s="129"/>
      <c r="G15" s="104">
        <v>204231.13219999999</v>
      </c>
      <c r="H15" s="104">
        <v>202956.25880000001</v>
      </c>
      <c r="I15" s="105"/>
      <c r="J15" s="114"/>
      <c r="K15" s="20"/>
      <c r="L15" s="20"/>
      <c r="M15" s="20"/>
      <c r="N15" s="104"/>
      <c r="O15" s="104"/>
      <c r="P15" s="20"/>
      <c r="Q15" s="20"/>
      <c r="R15" s="20"/>
      <c r="S15" s="20"/>
      <c r="T15" s="20"/>
      <c r="U15" s="20"/>
      <c r="V15" s="114">
        <v>2.0881662883060797E-2</v>
      </c>
      <c r="W15" s="114">
        <v>7.1241793069513698E-2</v>
      </c>
      <c r="X15" s="104"/>
      <c r="Y15" s="114">
        <v>2.0180130216432269E-2</v>
      </c>
      <c r="Z15" s="114">
        <v>1.4143738644778263E-2</v>
      </c>
    </row>
    <row r="16" spans="1:26" ht="14.25" customHeight="1">
      <c r="A16" s="115">
        <v>2.5000000000000001E-2</v>
      </c>
      <c r="B16" s="107">
        <v>163984.71228240413</v>
      </c>
      <c r="C16" s="116">
        <v>0.243863187545168</v>
      </c>
      <c r="D16" s="104">
        <v>1302605.1329999999</v>
      </c>
      <c r="E16" s="104">
        <v>1079139.111</v>
      </c>
      <c r="F16" s="104">
        <v>-13.668870699999999</v>
      </c>
      <c r="G16" s="104">
        <v>208435.27660000001</v>
      </c>
      <c r="H16" s="104">
        <v>205903.81340000001</v>
      </c>
      <c r="I16" s="105"/>
      <c r="J16" s="114"/>
      <c r="K16" s="114"/>
      <c r="L16" s="20"/>
      <c r="M16" s="20"/>
      <c r="N16" s="20"/>
      <c r="O16" s="104"/>
      <c r="P16" s="20"/>
      <c r="Q16" s="20"/>
      <c r="R16" s="20"/>
      <c r="S16" s="20"/>
      <c r="T16" s="20"/>
      <c r="U16" s="20"/>
      <c r="V16" s="114">
        <v>4.2084106399999932E-2</v>
      </c>
      <c r="W16" s="114">
        <v>0.13668871119999998</v>
      </c>
      <c r="X16" s="104">
        <v>13.668870699999999</v>
      </c>
      <c r="Y16" s="114">
        <v>4.0298971324653252E-2</v>
      </c>
      <c r="Z16" s="114">
        <v>2.8220479828445475E-2</v>
      </c>
    </row>
    <row r="17" spans="1:26" ht="14.25" customHeight="1">
      <c r="A17" s="115">
        <v>3.7499999999999999E-2</v>
      </c>
      <c r="B17" s="107">
        <v>165984.52584682373</v>
      </c>
      <c r="C17" s="116">
        <v>0.36147947944369302</v>
      </c>
      <c r="D17" s="104"/>
      <c r="E17" s="104"/>
      <c r="F17" s="104"/>
      <c r="G17" s="104">
        <v>212627.38740000001</v>
      </c>
      <c r="H17" s="104">
        <v>208838.32560000001</v>
      </c>
      <c r="I17" s="105"/>
      <c r="J17" s="114"/>
      <c r="K17" s="20"/>
      <c r="L17" s="20"/>
      <c r="M17" s="20"/>
      <c r="N17" s="104" t="s">
        <v>466</v>
      </c>
      <c r="O17" s="104"/>
      <c r="P17" s="20"/>
      <c r="Q17" s="20"/>
      <c r="R17" s="20"/>
      <c r="S17" s="20"/>
      <c r="T17" s="20"/>
      <c r="U17" s="20"/>
      <c r="V17" s="114">
        <v>6.3057598069145723E-2</v>
      </c>
      <c r="W17" s="114">
        <v>0.19678780602814275</v>
      </c>
      <c r="X17" s="104"/>
      <c r="Y17" s="114">
        <v>6.0354146455785955E-2</v>
      </c>
      <c r="Z17" s="114">
        <v>4.2254897092602682E-2</v>
      </c>
    </row>
    <row r="18" spans="1:26" ht="14.25" customHeight="1">
      <c r="A18" s="118">
        <v>0.05</v>
      </c>
      <c r="B18" s="107">
        <v>167984.33941124327</v>
      </c>
      <c r="C18" s="116">
        <v>0.47611384235009202</v>
      </c>
      <c r="D18" s="104">
        <v>1355388.9410000001</v>
      </c>
      <c r="E18" s="104">
        <v>934938.93189999997</v>
      </c>
      <c r="F18" s="104">
        <v>-25.204884270000001</v>
      </c>
      <c r="G18" s="104">
        <v>216796.51759999999</v>
      </c>
      <c r="H18" s="104">
        <v>211756.75390000001</v>
      </c>
      <c r="I18" s="105"/>
      <c r="J18" s="114"/>
      <c r="K18" s="114"/>
      <c r="L18" s="20"/>
      <c r="M18" s="20"/>
      <c r="N18" s="104">
        <v>87.225914529999997</v>
      </c>
      <c r="O18" s="104"/>
      <c r="P18" s="20"/>
      <c r="Q18" s="20"/>
      <c r="R18" s="20"/>
      <c r="S18" s="20"/>
      <c r="T18" s="20"/>
      <c r="U18" s="20"/>
      <c r="V18" s="114">
        <v>8.431115280000008E-2</v>
      </c>
      <c r="W18" s="114">
        <v>0.25204885448000003</v>
      </c>
      <c r="X18" s="104">
        <v>25.204884270000001</v>
      </c>
      <c r="Y18" s="114">
        <v>8.029389001856628E-2</v>
      </c>
      <c r="Z18" s="114">
        <v>5.6212704109407964E-2</v>
      </c>
    </row>
    <row r="19" spans="1:26" ht="14.25" customHeight="1">
      <c r="A19" s="115">
        <v>6.25E-2</v>
      </c>
      <c r="B19" s="107">
        <v>169984.15297566282</v>
      </c>
      <c r="C19" s="116">
        <v>0.58829013321979895</v>
      </c>
      <c r="D19" s="104"/>
      <c r="E19" s="104"/>
      <c r="F19" s="104"/>
      <c r="G19" s="104">
        <v>220958.0545</v>
      </c>
      <c r="H19" s="104">
        <v>214669.87779999999</v>
      </c>
      <c r="I19" s="105"/>
      <c r="J19" s="114"/>
      <c r="K19" s="20"/>
      <c r="L19" s="20"/>
      <c r="M19" s="20"/>
      <c r="N19" s="104"/>
      <c r="O19" s="104"/>
      <c r="P19" s="20"/>
      <c r="Q19" s="20"/>
      <c r="R19" s="20"/>
      <c r="S19" s="20"/>
      <c r="T19" s="20"/>
      <c r="U19" s="20"/>
      <c r="V19" s="114">
        <v>0.10548565325929989</v>
      </c>
      <c r="W19" s="114">
        <v>0.30297925028778472</v>
      </c>
      <c r="X19" s="104"/>
      <c r="Y19" s="114">
        <v>0.10019309017791901</v>
      </c>
      <c r="Z19" s="114">
        <v>7.0060339038584149E-2</v>
      </c>
    </row>
    <row r="20" spans="1:26" ht="14.25" customHeight="1">
      <c r="A20" s="118">
        <v>7.4999999999999997E-2</v>
      </c>
      <c r="B20" s="107">
        <v>171983.96654008239</v>
      </c>
      <c r="C20" s="116">
        <v>0.69756214111757597</v>
      </c>
      <c r="D20" s="104">
        <v>1408325.645</v>
      </c>
      <c r="E20" s="104">
        <v>812746.00150000001</v>
      </c>
      <c r="F20" s="104">
        <v>-34.980319880000003</v>
      </c>
      <c r="G20" s="104">
        <v>225102.7231</v>
      </c>
      <c r="H20" s="104">
        <v>217570.42499999999</v>
      </c>
      <c r="I20" s="105"/>
      <c r="J20" s="114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114">
        <v>0.12666051600000003</v>
      </c>
      <c r="W20" s="114">
        <v>0.34980319879999999</v>
      </c>
      <c r="X20" s="104">
        <v>34.980319880000003</v>
      </c>
      <c r="Y20" s="114">
        <v>0.11995605340877152</v>
      </c>
      <c r="Z20" s="114">
        <v>8.3916801155225137E-2</v>
      </c>
    </row>
    <row r="21" spans="1:26" ht="14.25" customHeight="1">
      <c r="A21" s="115">
        <v>8.7499999999999994E-2</v>
      </c>
      <c r="B21" s="107">
        <v>173983.78010450193</v>
      </c>
      <c r="C21" s="116">
        <v>0.80467271087542602</v>
      </c>
      <c r="D21" s="104"/>
      <c r="E21" s="104"/>
      <c r="F21" s="104"/>
      <c r="G21" s="104">
        <v>229209.70730000001</v>
      </c>
      <c r="H21" s="104">
        <v>220447.57550000001</v>
      </c>
      <c r="I21" s="105"/>
      <c r="J21" s="114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114">
        <v>0.1478585668442253</v>
      </c>
      <c r="W21" s="114">
        <v>0.39292208795523542</v>
      </c>
      <c r="X21" s="104"/>
      <c r="Y21" s="114">
        <v>0.13970134990105568</v>
      </c>
      <c r="Z21" s="114">
        <v>9.7791267588445224E-2</v>
      </c>
    </row>
    <row r="22" spans="1:26" ht="14.25" customHeight="1">
      <c r="A22" s="118">
        <v>0.1</v>
      </c>
      <c r="B22" s="107">
        <v>175983.59366892153</v>
      </c>
      <c r="C22" s="116">
        <v>0.90894460812290301</v>
      </c>
      <c r="D22" s="104">
        <v>1461391.4920000001</v>
      </c>
      <c r="E22" s="104">
        <v>708802.13930000004</v>
      </c>
      <c r="F22" s="104">
        <v>-43.295829859999998</v>
      </c>
      <c r="G22" s="104">
        <v>233308.8083</v>
      </c>
      <c r="H22" s="104">
        <v>223316.91740000001</v>
      </c>
      <c r="I22" s="105"/>
      <c r="J22" s="114"/>
      <c r="K22" s="112"/>
      <c r="L22" s="112"/>
      <c r="M22" s="117">
        <v>1067688.6308248227</v>
      </c>
      <c r="N22" s="117">
        <v>2155375.52902812</v>
      </c>
      <c r="O22" s="112">
        <f t="shared" ref="O22:P22" si="16">ABS(M22-1250000)/1250000</f>
        <v>0.14584909534014184</v>
      </c>
      <c r="P22" s="112">
        <f t="shared" si="16"/>
        <v>0.72430042322249599</v>
      </c>
      <c r="Q22" s="20">
        <v>0.14584909534014184</v>
      </c>
      <c r="R22" s="20">
        <v>0.72430042322249599</v>
      </c>
      <c r="S22" s="20"/>
      <c r="T22" s="20"/>
      <c r="U22" s="20"/>
      <c r="V22" s="114">
        <v>0.16911319360000007</v>
      </c>
      <c r="W22" s="114">
        <v>0.43295828855999996</v>
      </c>
      <c r="X22" s="104">
        <v>43.295829859999998</v>
      </c>
      <c r="Y22" s="114">
        <v>0.15928857596024662</v>
      </c>
      <c r="Z22" s="114">
        <v>0.11150207738506211</v>
      </c>
    </row>
    <row r="23" spans="1:26" ht="14.25" customHeight="1">
      <c r="A23" s="115">
        <v>0.125</v>
      </c>
      <c r="B23" s="107">
        <v>179983.22079776064</v>
      </c>
      <c r="C23" s="116">
        <v>1.1109322988168799</v>
      </c>
      <c r="D23" s="104">
        <v>1514565.2250000001</v>
      </c>
      <c r="E23" s="104">
        <v>620055.70730000001</v>
      </c>
      <c r="F23" s="104">
        <v>-50.395543920000001</v>
      </c>
      <c r="G23" s="104">
        <v>241462.8713</v>
      </c>
      <c r="H23" s="104">
        <v>229025.35509999999</v>
      </c>
      <c r="I23" s="105"/>
      <c r="J23" s="114"/>
      <c r="K23" s="114"/>
      <c r="L23" s="114"/>
      <c r="M23" s="117"/>
      <c r="N23" s="117"/>
      <c r="O23" s="112"/>
      <c r="P23" s="112"/>
      <c r="Q23" s="20"/>
      <c r="R23" s="20"/>
      <c r="S23" s="20"/>
      <c r="T23" s="20"/>
      <c r="U23" s="20"/>
      <c r="V23" s="114">
        <v>0.21165218000000008</v>
      </c>
      <c r="W23" s="114">
        <v>0.50395543415999999</v>
      </c>
      <c r="X23" s="104">
        <v>50.395543920000001</v>
      </c>
      <c r="Y23" s="114">
        <v>0.19828207264420389</v>
      </c>
      <c r="Z23" s="114">
        <v>0.13880503018789087</v>
      </c>
    </row>
    <row r="24" spans="1:26" ht="14.25" customHeight="1">
      <c r="A24" s="106">
        <v>0.15</v>
      </c>
      <c r="B24" s="107">
        <v>183982.84792659976</v>
      </c>
      <c r="C24" s="108">
        <v>1.304</v>
      </c>
      <c r="D24" s="104">
        <v>1567827.287</v>
      </c>
      <c r="E24" s="104">
        <v>544018.04169999994</v>
      </c>
      <c r="F24" s="104">
        <v>-56.478556750000003</v>
      </c>
      <c r="G24" s="104"/>
      <c r="H24" s="104"/>
      <c r="I24" s="105"/>
      <c r="J24" s="114"/>
      <c r="K24" s="112"/>
      <c r="L24" s="112"/>
      <c r="M24" s="117">
        <v>1119434.0305326658</v>
      </c>
      <c r="N24" s="117">
        <v>1835232.6434478185</v>
      </c>
      <c r="O24" s="112">
        <f t="shared" ref="O24:P24" si="17">ABS(M24-1250000)/1250000</f>
        <v>0.10445277557386737</v>
      </c>
      <c r="P24" s="112">
        <f t="shared" si="17"/>
        <v>0.46818611475825478</v>
      </c>
      <c r="Q24" s="20">
        <v>0.10445277557386737</v>
      </c>
      <c r="R24" s="104">
        <v>0.46818611475825478</v>
      </c>
      <c r="S24" s="20"/>
      <c r="T24" s="20"/>
      <c r="U24" s="20"/>
      <c r="V24" s="114">
        <v>0.25426182959999999</v>
      </c>
      <c r="W24" s="114">
        <v>0.56478556664000001</v>
      </c>
      <c r="X24" s="104">
        <v>56.478556750000003</v>
      </c>
      <c r="Y24" s="104"/>
      <c r="Z24" s="104"/>
    </row>
    <row r="25" spans="1:26" ht="14.25" customHeight="1">
      <c r="A25" s="111">
        <v>0.17499999999999999</v>
      </c>
      <c r="B25" s="107">
        <v>187982.4750554389</v>
      </c>
      <c r="C25" s="108">
        <v>1.4890000000000001</v>
      </c>
      <c r="D25" s="104">
        <v>1621159.898</v>
      </c>
      <c r="E25" s="104">
        <v>478649.88709999999</v>
      </c>
      <c r="F25" s="104">
        <v>-61.708009189999999</v>
      </c>
      <c r="G25" s="104"/>
      <c r="H25" s="104"/>
      <c r="I25" s="105"/>
      <c r="J25" s="114"/>
      <c r="K25" s="114"/>
      <c r="L25" s="114"/>
      <c r="M25" s="117"/>
      <c r="N25" s="53"/>
      <c r="O25" s="112"/>
      <c r="P25" s="112"/>
      <c r="Q25" s="104"/>
      <c r="R25" s="104"/>
      <c r="S25" s="20"/>
      <c r="T25" s="20"/>
      <c r="U25" s="20"/>
      <c r="V25" s="114">
        <v>0.29692791840000005</v>
      </c>
      <c r="W25" s="114">
        <v>0.61708009032000011</v>
      </c>
      <c r="X25" s="104">
        <v>61.708009189999999</v>
      </c>
      <c r="Y25" s="104"/>
      <c r="Z25" s="104"/>
    </row>
    <row r="26" spans="1:26" ht="14.25" customHeight="1">
      <c r="A26" s="111">
        <v>0.2</v>
      </c>
      <c r="B26" s="107">
        <v>191982.10218427802</v>
      </c>
      <c r="C26" s="108">
        <v>1.6659999999999999</v>
      </c>
      <c r="D26" s="104">
        <v>1674547.1410000001</v>
      </c>
      <c r="E26" s="104">
        <v>422272.7414</v>
      </c>
      <c r="F26" s="104">
        <v>-66.218180759999996</v>
      </c>
      <c r="G26" s="104"/>
      <c r="H26" s="104"/>
      <c r="I26" s="105"/>
      <c r="J26" s="114"/>
      <c r="K26" s="112"/>
      <c r="L26" s="112"/>
      <c r="M26" s="117">
        <v>1171472.3227863105</v>
      </c>
      <c r="N26" s="117">
        <v>1569215.8405607382</v>
      </c>
      <c r="O26" s="112">
        <f t="shared" ref="O26:P26" si="18">ABS(M26-1250000)/1250000</f>
        <v>6.2822141770951634E-2</v>
      </c>
      <c r="P26" s="112">
        <f t="shared" si="18"/>
        <v>0.25537267244859058</v>
      </c>
      <c r="Q26" s="104">
        <v>6.2822141770951634E-2</v>
      </c>
      <c r="R26" s="104">
        <v>0.25537267244859058</v>
      </c>
      <c r="S26" s="20"/>
      <c r="T26" s="20"/>
      <c r="U26" s="20"/>
      <c r="V26" s="114">
        <v>0.33963771280000005</v>
      </c>
      <c r="W26" s="114">
        <v>0.66218180688000006</v>
      </c>
      <c r="X26" s="104">
        <v>66.218180759999996</v>
      </c>
      <c r="Y26" s="104"/>
      <c r="Z26" s="104"/>
    </row>
    <row r="27" spans="1:26" ht="14.25" customHeight="1">
      <c r="A27" s="20"/>
      <c r="B27" s="20"/>
      <c r="C27" s="20"/>
      <c r="D27" s="20"/>
      <c r="E27" s="20"/>
      <c r="F27" s="20"/>
      <c r="G27" s="20"/>
      <c r="H27" s="20"/>
      <c r="I27" s="122"/>
      <c r="J27" s="20"/>
      <c r="K27" s="114"/>
      <c r="L27" s="114"/>
      <c r="M27" s="117"/>
      <c r="N27" s="53"/>
      <c r="O27" s="112"/>
      <c r="P27" s="112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4.25" customHeight="1">
      <c r="A28" s="20"/>
      <c r="B28" s="20"/>
      <c r="C28" s="20"/>
      <c r="D28" s="20"/>
      <c r="E28" s="20"/>
      <c r="F28" s="20"/>
      <c r="G28" s="20"/>
      <c r="H28" s="20"/>
      <c r="I28" s="122"/>
      <c r="J28" s="20"/>
      <c r="K28" s="112"/>
      <c r="L28" s="112"/>
      <c r="M28" s="117">
        <v>1223916.5031358954</v>
      </c>
      <c r="N28" s="117">
        <v>1347064.2321364125</v>
      </c>
      <c r="O28" s="112">
        <f t="shared" ref="O28:P28" si="19">ABS(M28-1250000)/1250000</f>
        <v>2.0866797491283715E-2</v>
      </c>
      <c r="P28" s="112">
        <f t="shared" si="19"/>
        <v>7.7651385709130022E-2</v>
      </c>
      <c r="Q28" s="20">
        <v>2.0866797491283715E-2</v>
      </c>
      <c r="R28" s="20">
        <v>7.7651385709130022E-2</v>
      </c>
      <c r="S28" s="20"/>
      <c r="T28" s="20"/>
      <c r="U28" s="20"/>
      <c r="V28" s="20"/>
      <c r="W28" s="20"/>
      <c r="X28" s="20"/>
      <c r="Y28" s="20"/>
      <c r="Z28" s="20"/>
    </row>
    <row r="29" spans="1:26" ht="14.25" customHeight="1">
      <c r="A29" s="20"/>
      <c r="B29" s="20"/>
      <c r="C29" s="20"/>
      <c r="D29" s="20"/>
      <c r="E29" s="20"/>
      <c r="F29" s="20"/>
      <c r="G29" s="20"/>
      <c r="H29" s="20"/>
      <c r="I29" s="122"/>
      <c r="J29" s="20"/>
      <c r="K29" s="114"/>
      <c r="L29" s="114"/>
      <c r="M29" s="20"/>
      <c r="N29" s="114"/>
      <c r="O29" s="114"/>
      <c r="P29" s="11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4.25" customHeight="1">
      <c r="A30" s="20"/>
      <c r="B30" s="20"/>
      <c r="C30" s="20"/>
      <c r="D30" s="20"/>
      <c r="E30" s="20"/>
      <c r="F30" s="20"/>
      <c r="G30" s="20"/>
      <c r="H30" s="20"/>
      <c r="I30" s="122"/>
      <c r="J30" s="20"/>
      <c r="K30" s="114"/>
      <c r="L30" s="114"/>
      <c r="M30" s="20"/>
      <c r="N30" s="114"/>
      <c r="O30" s="114"/>
      <c r="P30" s="11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 customHeight="1">
      <c r="A31" s="20"/>
      <c r="B31" s="20"/>
      <c r="C31" s="20"/>
      <c r="D31" s="20"/>
      <c r="E31" s="20"/>
      <c r="F31" s="20"/>
      <c r="G31" s="20"/>
      <c r="H31" s="20"/>
      <c r="I31" s="12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>
        <v>-1</v>
      </c>
      <c r="W31" s="20"/>
      <c r="X31" s="20"/>
      <c r="Y31" s="20"/>
      <c r="Z31" s="20"/>
    </row>
    <row r="32" spans="1:26" ht="14.25" customHeight="1">
      <c r="A32" s="20"/>
      <c r="B32" s="20"/>
      <c r="C32" s="20"/>
      <c r="D32" s="20"/>
      <c r="E32" s="20"/>
      <c r="F32" s="20"/>
      <c r="G32" s="20"/>
      <c r="H32" s="20"/>
      <c r="I32" s="122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 customHeight="1">
      <c r="A33" s="20"/>
      <c r="B33" s="20"/>
      <c r="C33" s="20"/>
      <c r="D33" s="20"/>
      <c r="E33" s="20"/>
      <c r="F33" s="20"/>
      <c r="G33" s="20"/>
      <c r="H33" s="20"/>
      <c r="I33" s="122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 customHeight="1">
      <c r="A34" s="20"/>
      <c r="B34" s="20"/>
      <c r="C34" s="20"/>
      <c r="D34" s="20"/>
      <c r="E34" s="20"/>
      <c r="F34" s="20"/>
      <c r="G34" s="20"/>
      <c r="H34" s="20"/>
      <c r="I34" s="122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4.25" customHeight="1">
      <c r="A35" s="20"/>
      <c r="B35" s="20"/>
      <c r="C35" s="20"/>
      <c r="D35" s="20"/>
      <c r="E35" s="20"/>
      <c r="F35" s="20"/>
      <c r="G35" s="20"/>
      <c r="H35" s="20"/>
      <c r="I35" s="122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 customHeight="1">
      <c r="A36" s="20"/>
      <c r="B36" s="20"/>
      <c r="C36" s="20"/>
      <c r="D36" s="20"/>
      <c r="E36" s="20"/>
      <c r="F36" s="20"/>
      <c r="G36" s="20"/>
      <c r="H36" s="20"/>
      <c r="I36" s="122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 customHeight="1">
      <c r="A37" s="20"/>
      <c r="B37" s="20"/>
      <c r="C37" s="20"/>
      <c r="D37" s="20"/>
      <c r="E37" s="20"/>
      <c r="F37" s="20"/>
      <c r="G37" s="20"/>
      <c r="H37" s="20"/>
      <c r="I37" s="122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 customHeight="1">
      <c r="A38" s="20"/>
      <c r="B38" s="20"/>
      <c r="C38" s="20"/>
      <c r="D38" s="20"/>
      <c r="E38" s="20"/>
      <c r="F38" s="20"/>
      <c r="G38" s="20"/>
      <c r="H38" s="20"/>
      <c r="I38" s="122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 customHeight="1">
      <c r="A39" s="20"/>
      <c r="B39" s="20"/>
      <c r="C39" s="20"/>
      <c r="D39" s="20"/>
      <c r="E39" s="20"/>
      <c r="F39" s="20"/>
      <c r="G39" s="20"/>
      <c r="H39" s="20"/>
      <c r="I39" s="122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4.25" customHeight="1">
      <c r="A40" s="20"/>
      <c r="B40" s="20"/>
      <c r="C40" s="20"/>
      <c r="D40" s="20"/>
      <c r="E40" s="20"/>
      <c r="F40" s="20"/>
      <c r="G40" s="20"/>
      <c r="H40" s="20"/>
      <c r="I40" s="122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 customHeight="1">
      <c r="A41" s="20"/>
      <c r="B41" s="20"/>
      <c r="C41" s="20"/>
      <c r="D41" s="20"/>
      <c r="E41" s="20"/>
      <c r="F41" s="20"/>
      <c r="G41" s="20"/>
      <c r="H41" s="20"/>
      <c r="I41" s="122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 customHeight="1">
      <c r="A42" s="20"/>
      <c r="B42" s="20"/>
      <c r="C42" s="20"/>
      <c r="D42" s="20"/>
      <c r="E42" s="20"/>
      <c r="F42" s="20"/>
      <c r="G42" s="20"/>
      <c r="H42" s="20"/>
      <c r="I42" s="122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25" customHeight="1">
      <c r="A43" s="20"/>
      <c r="B43" s="20"/>
      <c r="C43" s="20"/>
      <c r="D43" s="20"/>
      <c r="E43" s="20"/>
      <c r="F43" s="20"/>
      <c r="G43" s="20"/>
      <c r="H43" s="20"/>
      <c r="I43" s="12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 customHeight="1">
      <c r="A44" s="20"/>
      <c r="B44" s="20"/>
      <c r="C44" s="20"/>
      <c r="D44" s="20"/>
      <c r="E44" s="20"/>
      <c r="F44" s="20"/>
      <c r="G44" s="20"/>
      <c r="H44" s="20"/>
      <c r="I44" s="12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 customHeight="1">
      <c r="A45" s="20"/>
      <c r="B45" s="20"/>
      <c r="C45" s="20"/>
      <c r="D45" s="20"/>
      <c r="E45" s="20"/>
      <c r="F45" s="20"/>
      <c r="G45" s="20"/>
      <c r="H45" s="20"/>
      <c r="I45" s="122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 customHeight="1">
      <c r="A46" s="20"/>
      <c r="B46" s="20"/>
      <c r="C46" s="20"/>
      <c r="D46" s="20"/>
      <c r="E46" s="20"/>
      <c r="F46" s="20"/>
      <c r="G46" s="20"/>
      <c r="H46" s="20"/>
      <c r="I46" s="122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4.25" customHeight="1">
      <c r="A47" s="20"/>
      <c r="B47" s="20"/>
      <c r="C47" s="20"/>
      <c r="D47" s="20"/>
      <c r="E47" s="20"/>
      <c r="F47" s="20"/>
      <c r="G47" s="20"/>
      <c r="H47" s="20"/>
      <c r="I47" s="122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25" customHeight="1">
      <c r="A48" s="20"/>
      <c r="B48" s="20"/>
      <c r="C48" s="20"/>
      <c r="D48" s="20"/>
      <c r="E48" s="20"/>
      <c r="F48" s="20"/>
      <c r="G48" s="20"/>
      <c r="H48" s="20"/>
      <c r="I48" s="122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4.25" customHeight="1">
      <c r="A49" s="20"/>
      <c r="B49" s="20"/>
      <c r="C49" s="20"/>
      <c r="D49" s="20"/>
      <c r="E49" s="20"/>
      <c r="F49" s="20"/>
      <c r="G49" s="20"/>
      <c r="H49" s="20"/>
      <c r="I49" s="122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4.25" customHeight="1">
      <c r="A50" s="20"/>
      <c r="B50" s="20"/>
      <c r="C50" s="20"/>
      <c r="D50" s="20"/>
      <c r="E50" s="20"/>
      <c r="F50" s="20"/>
      <c r="G50" s="20"/>
      <c r="H50" s="20"/>
      <c r="I50" s="122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4.25" customHeight="1">
      <c r="A51" s="20"/>
      <c r="B51" s="20"/>
      <c r="C51" s="20"/>
      <c r="D51" s="20"/>
      <c r="E51" s="20"/>
      <c r="F51" s="20"/>
      <c r="G51" s="20"/>
      <c r="H51" s="20"/>
      <c r="I51" s="122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.25" customHeight="1">
      <c r="A52" s="20"/>
      <c r="B52" s="20"/>
      <c r="C52" s="20"/>
      <c r="D52" s="20"/>
      <c r="E52" s="20"/>
      <c r="F52" s="20"/>
      <c r="G52" s="20"/>
      <c r="H52" s="20"/>
      <c r="I52" s="122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25" customHeight="1">
      <c r="A53" s="20"/>
      <c r="B53" s="20"/>
      <c r="C53" s="20"/>
      <c r="D53" s="20"/>
      <c r="E53" s="20"/>
      <c r="F53" s="20"/>
      <c r="G53" s="20"/>
      <c r="H53" s="20"/>
      <c r="I53" s="122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4.25" customHeight="1">
      <c r="A54" s="20"/>
      <c r="B54" s="20"/>
      <c r="C54" s="20"/>
      <c r="D54" s="20"/>
      <c r="E54" s="20"/>
      <c r="F54" s="20"/>
      <c r="G54" s="20"/>
      <c r="H54" s="20"/>
      <c r="I54" s="122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 customHeight="1">
      <c r="A55" s="20"/>
      <c r="B55" s="20"/>
      <c r="C55" s="20"/>
      <c r="D55" s="20"/>
      <c r="E55" s="20"/>
      <c r="F55" s="20"/>
      <c r="G55" s="20"/>
      <c r="H55" s="20"/>
      <c r="I55" s="122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4.25" customHeight="1">
      <c r="A56" s="20"/>
      <c r="B56" s="20"/>
      <c r="C56" s="20"/>
      <c r="D56" s="20"/>
      <c r="E56" s="20"/>
      <c r="F56" s="20"/>
      <c r="G56" s="20"/>
      <c r="H56" s="20"/>
      <c r="I56" s="122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25" customHeight="1">
      <c r="A57" s="20"/>
      <c r="B57" s="20"/>
      <c r="C57" s="20"/>
      <c r="D57" s="20"/>
      <c r="E57" s="20"/>
      <c r="F57" s="20"/>
      <c r="G57" s="20"/>
      <c r="H57" s="20"/>
      <c r="I57" s="122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25" customHeight="1">
      <c r="A58" s="20"/>
      <c r="B58" s="20"/>
      <c r="C58" s="20"/>
      <c r="D58" s="20"/>
      <c r="E58" s="20"/>
      <c r="F58" s="20"/>
      <c r="G58" s="20"/>
      <c r="H58" s="20"/>
      <c r="I58" s="122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4.25" customHeight="1">
      <c r="A59" s="20"/>
      <c r="B59" s="20"/>
      <c r="C59" s="20"/>
      <c r="D59" s="20"/>
      <c r="E59" s="20"/>
      <c r="F59" s="20"/>
      <c r="G59" s="20"/>
      <c r="H59" s="20"/>
      <c r="I59" s="122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25" customHeight="1">
      <c r="A60" s="20"/>
      <c r="B60" s="20"/>
      <c r="C60" s="20"/>
      <c r="D60" s="20"/>
      <c r="E60" s="20"/>
      <c r="F60" s="20"/>
      <c r="G60" s="20"/>
      <c r="H60" s="20"/>
      <c r="I60" s="122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4.25" customHeight="1">
      <c r="A61" s="20"/>
      <c r="B61" s="20"/>
      <c r="C61" s="20"/>
      <c r="D61" s="20"/>
      <c r="E61" s="20"/>
      <c r="F61" s="20"/>
      <c r="G61" s="20"/>
      <c r="H61" s="20"/>
      <c r="I61" s="122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25" customHeight="1">
      <c r="A62" s="20"/>
      <c r="B62" s="20"/>
      <c r="C62" s="20"/>
      <c r="D62" s="20"/>
      <c r="E62" s="20"/>
      <c r="F62" s="20"/>
      <c r="G62" s="20"/>
      <c r="H62" s="20"/>
      <c r="I62" s="122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.25" customHeight="1">
      <c r="A63" s="20"/>
      <c r="B63" s="20"/>
      <c r="C63" s="20"/>
      <c r="D63" s="20"/>
      <c r="E63" s="20"/>
      <c r="F63" s="20"/>
      <c r="G63" s="20"/>
      <c r="H63" s="20"/>
      <c r="I63" s="122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25" customHeight="1">
      <c r="A64" s="20"/>
      <c r="B64" s="20"/>
      <c r="C64" s="20"/>
      <c r="D64" s="20"/>
      <c r="E64" s="20"/>
      <c r="F64" s="20"/>
      <c r="G64" s="20"/>
      <c r="H64" s="20"/>
      <c r="I64" s="122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4.25" customHeight="1">
      <c r="A65" s="20"/>
      <c r="B65" s="20"/>
      <c r="C65" s="20"/>
      <c r="D65" s="20"/>
      <c r="E65" s="20"/>
      <c r="F65" s="20"/>
      <c r="G65" s="20"/>
      <c r="H65" s="20"/>
      <c r="I65" s="122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25" customHeight="1">
      <c r="A66" s="20"/>
      <c r="B66" s="20"/>
      <c r="C66" s="20"/>
      <c r="D66" s="20"/>
      <c r="E66" s="20"/>
      <c r="F66" s="20"/>
      <c r="G66" s="20"/>
      <c r="H66" s="20"/>
      <c r="I66" s="122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4.25" customHeight="1">
      <c r="A67" s="20"/>
      <c r="B67" s="20"/>
      <c r="C67" s="20"/>
      <c r="D67" s="20"/>
      <c r="E67" s="20"/>
      <c r="F67" s="20"/>
      <c r="G67" s="20"/>
      <c r="H67" s="20"/>
      <c r="I67" s="122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25" customHeight="1">
      <c r="A68" s="20"/>
      <c r="B68" s="20"/>
      <c r="C68" s="20"/>
      <c r="D68" s="20"/>
      <c r="E68" s="20"/>
      <c r="F68" s="20"/>
      <c r="G68" s="20"/>
      <c r="H68" s="20"/>
      <c r="I68" s="122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4.25" customHeight="1">
      <c r="A69" s="20"/>
      <c r="B69" s="20"/>
      <c r="C69" s="20"/>
      <c r="D69" s="20"/>
      <c r="E69" s="20"/>
      <c r="F69" s="20"/>
      <c r="G69" s="20"/>
      <c r="H69" s="20"/>
      <c r="I69" s="122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25" customHeight="1">
      <c r="A70" s="20"/>
      <c r="B70" s="20"/>
      <c r="C70" s="20"/>
      <c r="D70" s="20"/>
      <c r="E70" s="20"/>
      <c r="F70" s="20"/>
      <c r="G70" s="20"/>
      <c r="H70" s="20"/>
      <c r="I70" s="122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25" customHeight="1">
      <c r="A71" s="20"/>
      <c r="B71" s="20"/>
      <c r="C71" s="20"/>
      <c r="D71" s="20"/>
      <c r="E71" s="20"/>
      <c r="F71" s="20"/>
      <c r="G71" s="20"/>
      <c r="H71" s="20"/>
      <c r="I71" s="122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25" customHeight="1">
      <c r="A72" s="20"/>
      <c r="B72" s="20"/>
      <c r="C72" s="20"/>
      <c r="D72" s="20"/>
      <c r="E72" s="20"/>
      <c r="F72" s="20"/>
      <c r="G72" s="20"/>
      <c r="H72" s="20"/>
      <c r="I72" s="122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4.25" customHeight="1">
      <c r="A73" s="20"/>
      <c r="B73" s="20"/>
      <c r="C73" s="20"/>
      <c r="D73" s="20"/>
      <c r="E73" s="20"/>
      <c r="F73" s="20"/>
      <c r="G73" s="20"/>
      <c r="H73" s="20"/>
      <c r="I73" s="122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 customHeight="1">
      <c r="A74" s="20"/>
      <c r="B74" s="20"/>
      <c r="C74" s="20"/>
      <c r="D74" s="20"/>
      <c r="E74" s="20"/>
      <c r="F74" s="20"/>
      <c r="G74" s="20"/>
      <c r="H74" s="20"/>
      <c r="I74" s="122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4.25" customHeight="1">
      <c r="A75" s="20"/>
      <c r="B75" s="20"/>
      <c r="C75" s="20"/>
      <c r="D75" s="20"/>
      <c r="E75" s="20"/>
      <c r="F75" s="20"/>
      <c r="G75" s="20"/>
      <c r="H75" s="20"/>
      <c r="I75" s="122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4.25" customHeight="1">
      <c r="A76" s="20"/>
      <c r="B76" s="20"/>
      <c r="C76" s="20"/>
      <c r="D76" s="20"/>
      <c r="E76" s="20"/>
      <c r="F76" s="20"/>
      <c r="G76" s="20"/>
      <c r="H76" s="20"/>
      <c r="I76" s="122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.25" customHeight="1">
      <c r="A77" s="20"/>
      <c r="B77" s="20"/>
      <c r="C77" s="20"/>
      <c r="D77" s="20"/>
      <c r="E77" s="20"/>
      <c r="F77" s="20"/>
      <c r="G77" s="20"/>
      <c r="H77" s="20"/>
      <c r="I77" s="122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.25" customHeight="1">
      <c r="A78" s="20"/>
      <c r="B78" s="20"/>
      <c r="C78" s="20"/>
      <c r="D78" s="20"/>
      <c r="E78" s="20"/>
      <c r="F78" s="20"/>
      <c r="G78" s="20"/>
      <c r="H78" s="20"/>
      <c r="I78" s="122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.25" customHeight="1">
      <c r="A79" s="20"/>
      <c r="B79" s="20"/>
      <c r="C79" s="20"/>
      <c r="D79" s="20"/>
      <c r="E79" s="20"/>
      <c r="F79" s="20"/>
      <c r="G79" s="20"/>
      <c r="H79" s="20"/>
      <c r="I79" s="122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.25" customHeight="1">
      <c r="A80" s="20"/>
      <c r="B80" s="20"/>
      <c r="C80" s="20"/>
      <c r="D80" s="20"/>
      <c r="E80" s="20"/>
      <c r="F80" s="20"/>
      <c r="G80" s="20"/>
      <c r="H80" s="20"/>
      <c r="I80" s="122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 customHeight="1">
      <c r="A81" s="20"/>
      <c r="B81" s="20"/>
      <c r="C81" s="20"/>
      <c r="D81" s="20"/>
      <c r="E81" s="20"/>
      <c r="F81" s="20"/>
      <c r="G81" s="20"/>
      <c r="H81" s="20"/>
      <c r="I81" s="122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.25" customHeight="1">
      <c r="A82" s="20"/>
      <c r="B82" s="20"/>
      <c r="C82" s="20"/>
      <c r="D82" s="20"/>
      <c r="E82" s="20"/>
      <c r="F82" s="20"/>
      <c r="G82" s="20"/>
      <c r="H82" s="20"/>
      <c r="I82" s="122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.25" customHeight="1">
      <c r="A83" s="20"/>
      <c r="B83" s="20"/>
      <c r="C83" s="20"/>
      <c r="D83" s="20"/>
      <c r="E83" s="20"/>
      <c r="F83" s="20"/>
      <c r="G83" s="20"/>
      <c r="H83" s="20"/>
      <c r="I83" s="122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 customHeight="1">
      <c r="A84" s="20"/>
      <c r="B84" s="20"/>
      <c r="C84" s="20"/>
      <c r="D84" s="20"/>
      <c r="E84" s="20"/>
      <c r="F84" s="20"/>
      <c r="G84" s="20"/>
      <c r="H84" s="20"/>
      <c r="I84" s="122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4.25" customHeight="1">
      <c r="A85" s="20"/>
      <c r="B85" s="20"/>
      <c r="C85" s="20"/>
      <c r="D85" s="20"/>
      <c r="E85" s="20"/>
      <c r="F85" s="20"/>
      <c r="G85" s="20"/>
      <c r="H85" s="20"/>
      <c r="I85" s="122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 customHeight="1">
      <c r="A86" s="20"/>
      <c r="B86" s="20"/>
      <c r="C86" s="20"/>
      <c r="D86" s="20"/>
      <c r="E86" s="20"/>
      <c r="F86" s="20"/>
      <c r="G86" s="20"/>
      <c r="H86" s="20"/>
      <c r="I86" s="122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 customHeight="1">
      <c r="A87" s="20"/>
      <c r="B87" s="20"/>
      <c r="C87" s="20"/>
      <c r="D87" s="20"/>
      <c r="E87" s="20"/>
      <c r="F87" s="20"/>
      <c r="G87" s="20"/>
      <c r="H87" s="20"/>
      <c r="I87" s="122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.25" customHeight="1">
      <c r="A88" s="20"/>
      <c r="B88" s="20"/>
      <c r="C88" s="20"/>
      <c r="D88" s="20"/>
      <c r="E88" s="20"/>
      <c r="F88" s="20"/>
      <c r="G88" s="20"/>
      <c r="H88" s="20"/>
      <c r="I88" s="122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4.25" customHeight="1">
      <c r="A89" s="20"/>
      <c r="B89" s="20"/>
      <c r="C89" s="20"/>
      <c r="D89" s="20"/>
      <c r="E89" s="20"/>
      <c r="F89" s="20"/>
      <c r="G89" s="20"/>
      <c r="H89" s="20"/>
      <c r="I89" s="122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4.25" customHeight="1">
      <c r="A90" s="20"/>
      <c r="B90" s="20"/>
      <c r="C90" s="20"/>
      <c r="D90" s="20"/>
      <c r="E90" s="20"/>
      <c r="F90" s="20"/>
      <c r="G90" s="20"/>
      <c r="H90" s="20"/>
      <c r="I90" s="122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4.25" customHeight="1">
      <c r="A91" s="20"/>
      <c r="B91" s="20"/>
      <c r="C91" s="20"/>
      <c r="D91" s="20"/>
      <c r="E91" s="20"/>
      <c r="F91" s="20"/>
      <c r="G91" s="20"/>
      <c r="H91" s="20"/>
      <c r="I91" s="122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.25" customHeight="1">
      <c r="A92" s="20"/>
      <c r="B92" s="20"/>
      <c r="C92" s="20"/>
      <c r="D92" s="20"/>
      <c r="E92" s="20"/>
      <c r="F92" s="20"/>
      <c r="G92" s="20"/>
      <c r="H92" s="20"/>
      <c r="I92" s="122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.25" customHeight="1">
      <c r="A93" s="20"/>
      <c r="B93" s="20"/>
      <c r="C93" s="20"/>
      <c r="D93" s="20"/>
      <c r="E93" s="20"/>
      <c r="F93" s="20"/>
      <c r="G93" s="20"/>
      <c r="H93" s="20"/>
      <c r="I93" s="122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.25" customHeight="1">
      <c r="A94" s="20"/>
      <c r="B94" s="20"/>
      <c r="C94" s="20"/>
      <c r="D94" s="20"/>
      <c r="E94" s="20"/>
      <c r="F94" s="20"/>
      <c r="G94" s="20"/>
      <c r="H94" s="20"/>
      <c r="I94" s="122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 customHeight="1">
      <c r="A95" s="20"/>
      <c r="B95" s="20"/>
      <c r="C95" s="20"/>
      <c r="D95" s="20"/>
      <c r="E95" s="20"/>
      <c r="F95" s="20"/>
      <c r="G95" s="20"/>
      <c r="H95" s="20"/>
      <c r="I95" s="122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 customHeight="1">
      <c r="A96" s="20"/>
      <c r="B96" s="20"/>
      <c r="C96" s="20"/>
      <c r="D96" s="20"/>
      <c r="E96" s="20"/>
      <c r="F96" s="20"/>
      <c r="G96" s="20"/>
      <c r="H96" s="20"/>
      <c r="I96" s="122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 customHeight="1">
      <c r="A97" s="20"/>
      <c r="B97" s="20"/>
      <c r="C97" s="20"/>
      <c r="D97" s="20"/>
      <c r="E97" s="20"/>
      <c r="F97" s="20"/>
      <c r="G97" s="20"/>
      <c r="H97" s="20"/>
      <c r="I97" s="122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 customHeight="1">
      <c r="A98" s="20"/>
      <c r="B98" s="20"/>
      <c r="C98" s="20"/>
      <c r="D98" s="20"/>
      <c r="E98" s="20"/>
      <c r="F98" s="20"/>
      <c r="G98" s="20"/>
      <c r="H98" s="20"/>
      <c r="I98" s="122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 customHeight="1">
      <c r="A99" s="20"/>
      <c r="B99" s="20"/>
      <c r="C99" s="20"/>
      <c r="D99" s="20"/>
      <c r="E99" s="20"/>
      <c r="F99" s="20"/>
      <c r="G99" s="20"/>
      <c r="H99" s="20"/>
      <c r="I99" s="122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.25" customHeight="1">
      <c r="A100" s="20"/>
      <c r="B100" s="20"/>
      <c r="C100" s="20"/>
      <c r="D100" s="20"/>
      <c r="E100" s="20"/>
      <c r="F100" s="20"/>
      <c r="G100" s="20"/>
      <c r="H100" s="20"/>
      <c r="I100" s="122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 customHeight="1">
      <c r="A101" s="20"/>
      <c r="B101" s="20"/>
      <c r="C101" s="20"/>
      <c r="D101" s="20"/>
      <c r="E101" s="20"/>
      <c r="F101" s="20"/>
      <c r="G101" s="20"/>
      <c r="H101" s="20"/>
      <c r="I101" s="122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4.25" customHeight="1">
      <c r="A102" s="20"/>
      <c r="B102" s="20"/>
      <c r="C102" s="20"/>
      <c r="D102" s="20"/>
      <c r="E102" s="20"/>
      <c r="F102" s="20"/>
      <c r="G102" s="20"/>
      <c r="H102" s="20"/>
      <c r="I102" s="122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 customHeight="1">
      <c r="A103" s="20"/>
      <c r="B103" s="20"/>
      <c r="C103" s="20"/>
      <c r="D103" s="20"/>
      <c r="E103" s="20"/>
      <c r="F103" s="20"/>
      <c r="G103" s="20"/>
      <c r="H103" s="20"/>
      <c r="I103" s="122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4.25" customHeight="1">
      <c r="A104" s="20"/>
      <c r="B104" s="20"/>
      <c r="C104" s="20"/>
      <c r="D104" s="20"/>
      <c r="E104" s="20"/>
      <c r="F104" s="20"/>
      <c r="G104" s="20"/>
      <c r="H104" s="20"/>
      <c r="I104" s="122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 customHeight="1">
      <c r="A105" s="20"/>
      <c r="B105" s="20"/>
      <c r="C105" s="20"/>
      <c r="D105" s="20"/>
      <c r="E105" s="20"/>
      <c r="F105" s="20"/>
      <c r="G105" s="20"/>
      <c r="H105" s="20"/>
      <c r="I105" s="122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 customHeight="1">
      <c r="A106" s="20"/>
      <c r="B106" s="20"/>
      <c r="C106" s="20"/>
      <c r="D106" s="20"/>
      <c r="E106" s="20"/>
      <c r="F106" s="20"/>
      <c r="G106" s="20"/>
      <c r="H106" s="20"/>
      <c r="I106" s="122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 customHeight="1">
      <c r="A107" s="20"/>
      <c r="B107" s="20"/>
      <c r="C107" s="20"/>
      <c r="D107" s="20"/>
      <c r="E107" s="20"/>
      <c r="F107" s="20"/>
      <c r="G107" s="20"/>
      <c r="H107" s="20"/>
      <c r="I107" s="122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 customHeight="1">
      <c r="A108" s="20"/>
      <c r="B108" s="20"/>
      <c r="C108" s="20"/>
      <c r="D108" s="20"/>
      <c r="E108" s="20"/>
      <c r="F108" s="20"/>
      <c r="G108" s="20"/>
      <c r="H108" s="20"/>
      <c r="I108" s="122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 customHeight="1">
      <c r="A109" s="20"/>
      <c r="B109" s="20"/>
      <c r="C109" s="20"/>
      <c r="D109" s="20"/>
      <c r="E109" s="20"/>
      <c r="F109" s="20"/>
      <c r="G109" s="20"/>
      <c r="H109" s="20"/>
      <c r="I109" s="122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 customHeight="1">
      <c r="A110" s="20"/>
      <c r="B110" s="20"/>
      <c r="C110" s="20"/>
      <c r="D110" s="20"/>
      <c r="E110" s="20"/>
      <c r="F110" s="20"/>
      <c r="G110" s="20"/>
      <c r="H110" s="20"/>
      <c r="I110" s="122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 customHeight="1">
      <c r="A111" s="20"/>
      <c r="B111" s="20"/>
      <c r="C111" s="20"/>
      <c r="D111" s="20"/>
      <c r="E111" s="20"/>
      <c r="F111" s="20"/>
      <c r="G111" s="20"/>
      <c r="H111" s="20"/>
      <c r="I111" s="122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 customHeight="1">
      <c r="A112" s="20"/>
      <c r="B112" s="20"/>
      <c r="C112" s="20"/>
      <c r="D112" s="20"/>
      <c r="E112" s="20"/>
      <c r="F112" s="20"/>
      <c r="G112" s="20"/>
      <c r="H112" s="20"/>
      <c r="I112" s="122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 customHeight="1">
      <c r="A113" s="20"/>
      <c r="B113" s="20"/>
      <c r="C113" s="20"/>
      <c r="D113" s="20"/>
      <c r="E113" s="20"/>
      <c r="F113" s="20"/>
      <c r="G113" s="20"/>
      <c r="H113" s="20"/>
      <c r="I113" s="122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 customHeight="1">
      <c r="A114" s="20"/>
      <c r="B114" s="20"/>
      <c r="C114" s="20"/>
      <c r="D114" s="20"/>
      <c r="E114" s="20"/>
      <c r="F114" s="20"/>
      <c r="G114" s="20"/>
      <c r="H114" s="20"/>
      <c r="I114" s="122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 customHeight="1">
      <c r="A115" s="20"/>
      <c r="B115" s="20"/>
      <c r="C115" s="20"/>
      <c r="D115" s="20"/>
      <c r="E115" s="20"/>
      <c r="F115" s="20"/>
      <c r="G115" s="20"/>
      <c r="H115" s="20"/>
      <c r="I115" s="122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 customHeight="1">
      <c r="A116" s="20"/>
      <c r="B116" s="20"/>
      <c r="C116" s="20"/>
      <c r="D116" s="20"/>
      <c r="E116" s="20"/>
      <c r="F116" s="20"/>
      <c r="G116" s="20"/>
      <c r="H116" s="20"/>
      <c r="I116" s="122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 customHeight="1">
      <c r="A117" s="20"/>
      <c r="B117" s="20"/>
      <c r="C117" s="20"/>
      <c r="D117" s="20"/>
      <c r="E117" s="20"/>
      <c r="F117" s="20"/>
      <c r="G117" s="20"/>
      <c r="H117" s="20"/>
      <c r="I117" s="122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customHeight="1">
      <c r="A118" s="20"/>
      <c r="B118" s="20"/>
      <c r="C118" s="20"/>
      <c r="D118" s="20"/>
      <c r="E118" s="20"/>
      <c r="F118" s="20"/>
      <c r="G118" s="20"/>
      <c r="H118" s="20"/>
      <c r="I118" s="122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 customHeight="1">
      <c r="A119" s="20"/>
      <c r="B119" s="20"/>
      <c r="C119" s="20"/>
      <c r="D119" s="20"/>
      <c r="E119" s="20"/>
      <c r="F119" s="20"/>
      <c r="G119" s="20"/>
      <c r="H119" s="20"/>
      <c r="I119" s="122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 customHeight="1">
      <c r="A120" s="20"/>
      <c r="B120" s="20"/>
      <c r="C120" s="20"/>
      <c r="D120" s="20"/>
      <c r="E120" s="20"/>
      <c r="F120" s="20"/>
      <c r="G120" s="20"/>
      <c r="H120" s="20"/>
      <c r="I120" s="122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 customHeight="1">
      <c r="A121" s="20"/>
      <c r="B121" s="20"/>
      <c r="C121" s="20"/>
      <c r="D121" s="20"/>
      <c r="E121" s="20"/>
      <c r="F121" s="20"/>
      <c r="G121" s="20"/>
      <c r="H121" s="20"/>
      <c r="I121" s="122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 customHeight="1">
      <c r="A122" s="20"/>
      <c r="B122" s="20"/>
      <c r="C122" s="20"/>
      <c r="D122" s="20"/>
      <c r="E122" s="20"/>
      <c r="F122" s="20"/>
      <c r="G122" s="20"/>
      <c r="H122" s="20"/>
      <c r="I122" s="122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 customHeight="1">
      <c r="A123" s="20"/>
      <c r="B123" s="20"/>
      <c r="C123" s="20"/>
      <c r="D123" s="20"/>
      <c r="E123" s="20"/>
      <c r="F123" s="20"/>
      <c r="G123" s="20"/>
      <c r="H123" s="20"/>
      <c r="I123" s="122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 customHeight="1">
      <c r="A124" s="20"/>
      <c r="B124" s="20"/>
      <c r="C124" s="20"/>
      <c r="D124" s="20"/>
      <c r="E124" s="20"/>
      <c r="F124" s="20"/>
      <c r="G124" s="20"/>
      <c r="H124" s="20"/>
      <c r="I124" s="122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 customHeight="1">
      <c r="A125" s="20"/>
      <c r="B125" s="20"/>
      <c r="C125" s="20"/>
      <c r="D125" s="20"/>
      <c r="E125" s="20"/>
      <c r="F125" s="20"/>
      <c r="G125" s="20"/>
      <c r="H125" s="20"/>
      <c r="I125" s="122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 customHeight="1">
      <c r="A126" s="20"/>
      <c r="B126" s="20"/>
      <c r="C126" s="20"/>
      <c r="D126" s="20"/>
      <c r="E126" s="20"/>
      <c r="F126" s="20"/>
      <c r="G126" s="20"/>
      <c r="H126" s="20"/>
      <c r="I126" s="122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 customHeight="1">
      <c r="A127" s="20"/>
      <c r="B127" s="20"/>
      <c r="C127" s="20"/>
      <c r="D127" s="20"/>
      <c r="E127" s="20"/>
      <c r="F127" s="20"/>
      <c r="G127" s="20"/>
      <c r="H127" s="20"/>
      <c r="I127" s="122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 customHeight="1">
      <c r="A128" s="20"/>
      <c r="B128" s="20"/>
      <c r="C128" s="20"/>
      <c r="D128" s="20"/>
      <c r="E128" s="20"/>
      <c r="F128" s="20"/>
      <c r="G128" s="20"/>
      <c r="H128" s="20"/>
      <c r="I128" s="122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 customHeight="1">
      <c r="A129" s="20"/>
      <c r="B129" s="20"/>
      <c r="C129" s="20"/>
      <c r="D129" s="20"/>
      <c r="E129" s="20"/>
      <c r="F129" s="20"/>
      <c r="G129" s="20"/>
      <c r="H129" s="20"/>
      <c r="I129" s="122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 customHeight="1">
      <c r="A130" s="20"/>
      <c r="B130" s="20"/>
      <c r="C130" s="20"/>
      <c r="D130" s="20"/>
      <c r="E130" s="20"/>
      <c r="F130" s="20"/>
      <c r="G130" s="20"/>
      <c r="H130" s="20"/>
      <c r="I130" s="122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 customHeight="1">
      <c r="A131" s="20"/>
      <c r="B131" s="20"/>
      <c r="C131" s="20"/>
      <c r="D131" s="20"/>
      <c r="E131" s="20"/>
      <c r="F131" s="20"/>
      <c r="G131" s="20"/>
      <c r="H131" s="20"/>
      <c r="I131" s="122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 customHeight="1">
      <c r="A132" s="20"/>
      <c r="B132" s="20"/>
      <c r="C132" s="20"/>
      <c r="D132" s="20"/>
      <c r="E132" s="20"/>
      <c r="F132" s="20"/>
      <c r="G132" s="20"/>
      <c r="H132" s="20"/>
      <c r="I132" s="122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 customHeight="1">
      <c r="A133" s="20"/>
      <c r="B133" s="20"/>
      <c r="C133" s="20"/>
      <c r="D133" s="20"/>
      <c r="E133" s="20"/>
      <c r="F133" s="20"/>
      <c r="G133" s="20"/>
      <c r="H133" s="20"/>
      <c r="I133" s="122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 customHeight="1">
      <c r="A134" s="20"/>
      <c r="B134" s="20"/>
      <c r="C134" s="20"/>
      <c r="D134" s="20"/>
      <c r="E134" s="20"/>
      <c r="F134" s="20"/>
      <c r="G134" s="20"/>
      <c r="H134" s="20"/>
      <c r="I134" s="122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 customHeight="1">
      <c r="A135" s="20"/>
      <c r="B135" s="20"/>
      <c r="C135" s="20"/>
      <c r="D135" s="20"/>
      <c r="E135" s="20"/>
      <c r="F135" s="20"/>
      <c r="G135" s="20"/>
      <c r="H135" s="20"/>
      <c r="I135" s="122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 customHeight="1">
      <c r="A136" s="20"/>
      <c r="B136" s="20"/>
      <c r="C136" s="20"/>
      <c r="D136" s="20"/>
      <c r="E136" s="20"/>
      <c r="F136" s="20"/>
      <c r="G136" s="20"/>
      <c r="H136" s="20"/>
      <c r="I136" s="122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 customHeight="1">
      <c r="A137" s="20"/>
      <c r="B137" s="20"/>
      <c r="C137" s="20"/>
      <c r="D137" s="20"/>
      <c r="E137" s="20"/>
      <c r="F137" s="20"/>
      <c r="G137" s="20"/>
      <c r="H137" s="20"/>
      <c r="I137" s="122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 customHeight="1">
      <c r="A138" s="20"/>
      <c r="B138" s="20"/>
      <c r="C138" s="20"/>
      <c r="D138" s="20"/>
      <c r="E138" s="20"/>
      <c r="F138" s="20"/>
      <c r="G138" s="20"/>
      <c r="H138" s="20"/>
      <c r="I138" s="122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 customHeight="1">
      <c r="A139" s="20"/>
      <c r="B139" s="20"/>
      <c r="C139" s="20"/>
      <c r="D139" s="20"/>
      <c r="E139" s="20"/>
      <c r="F139" s="20"/>
      <c r="G139" s="20"/>
      <c r="H139" s="20"/>
      <c r="I139" s="122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 customHeight="1">
      <c r="A140" s="20"/>
      <c r="B140" s="20"/>
      <c r="C140" s="20"/>
      <c r="D140" s="20"/>
      <c r="E140" s="20"/>
      <c r="F140" s="20"/>
      <c r="G140" s="20"/>
      <c r="H140" s="20"/>
      <c r="I140" s="122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 customHeight="1">
      <c r="A141" s="20"/>
      <c r="B141" s="20"/>
      <c r="C141" s="20"/>
      <c r="D141" s="20"/>
      <c r="E141" s="20"/>
      <c r="F141" s="20"/>
      <c r="G141" s="20"/>
      <c r="H141" s="20"/>
      <c r="I141" s="122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 customHeight="1">
      <c r="A142" s="20"/>
      <c r="B142" s="20"/>
      <c r="C142" s="20"/>
      <c r="D142" s="20"/>
      <c r="E142" s="20"/>
      <c r="F142" s="20"/>
      <c r="G142" s="20"/>
      <c r="H142" s="20"/>
      <c r="I142" s="122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 customHeight="1">
      <c r="A143" s="20"/>
      <c r="B143" s="20"/>
      <c r="C143" s="20"/>
      <c r="D143" s="20"/>
      <c r="E143" s="20"/>
      <c r="F143" s="20"/>
      <c r="G143" s="20"/>
      <c r="H143" s="20"/>
      <c r="I143" s="122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 customHeight="1">
      <c r="A144" s="20"/>
      <c r="B144" s="20"/>
      <c r="C144" s="20"/>
      <c r="D144" s="20"/>
      <c r="E144" s="20"/>
      <c r="F144" s="20"/>
      <c r="G144" s="20"/>
      <c r="H144" s="20"/>
      <c r="I144" s="122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 customHeight="1">
      <c r="A145" s="20"/>
      <c r="B145" s="20"/>
      <c r="C145" s="20"/>
      <c r="D145" s="20"/>
      <c r="E145" s="20"/>
      <c r="F145" s="20"/>
      <c r="G145" s="20"/>
      <c r="H145" s="20"/>
      <c r="I145" s="122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 customHeight="1">
      <c r="A146" s="20"/>
      <c r="B146" s="20"/>
      <c r="C146" s="20"/>
      <c r="D146" s="20"/>
      <c r="E146" s="20"/>
      <c r="F146" s="20"/>
      <c r="G146" s="20"/>
      <c r="H146" s="20"/>
      <c r="I146" s="122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 customHeight="1">
      <c r="A147" s="20"/>
      <c r="B147" s="20"/>
      <c r="C147" s="20"/>
      <c r="D147" s="20"/>
      <c r="E147" s="20"/>
      <c r="F147" s="20"/>
      <c r="G147" s="20"/>
      <c r="H147" s="20"/>
      <c r="I147" s="122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 customHeight="1">
      <c r="A148" s="20"/>
      <c r="B148" s="20"/>
      <c r="C148" s="20"/>
      <c r="D148" s="20"/>
      <c r="E148" s="20"/>
      <c r="F148" s="20"/>
      <c r="G148" s="20"/>
      <c r="H148" s="20"/>
      <c r="I148" s="122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 customHeight="1">
      <c r="A149" s="20"/>
      <c r="B149" s="20"/>
      <c r="C149" s="20"/>
      <c r="D149" s="20"/>
      <c r="E149" s="20"/>
      <c r="F149" s="20"/>
      <c r="G149" s="20"/>
      <c r="H149" s="20"/>
      <c r="I149" s="122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 customHeight="1">
      <c r="A150" s="20"/>
      <c r="B150" s="20"/>
      <c r="C150" s="20"/>
      <c r="D150" s="20"/>
      <c r="E150" s="20"/>
      <c r="F150" s="20"/>
      <c r="G150" s="20"/>
      <c r="H150" s="20"/>
      <c r="I150" s="122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 customHeight="1">
      <c r="A151" s="20"/>
      <c r="B151" s="20"/>
      <c r="C151" s="20"/>
      <c r="D151" s="20"/>
      <c r="E151" s="20"/>
      <c r="F151" s="20"/>
      <c r="G151" s="20"/>
      <c r="H151" s="20"/>
      <c r="I151" s="122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 customHeight="1">
      <c r="A152" s="20"/>
      <c r="B152" s="20"/>
      <c r="C152" s="20"/>
      <c r="D152" s="20"/>
      <c r="E152" s="20"/>
      <c r="F152" s="20"/>
      <c r="G152" s="20"/>
      <c r="H152" s="20"/>
      <c r="I152" s="122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 customHeight="1">
      <c r="A153" s="20"/>
      <c r="B153" s="20"/>
      <c r="C153" s="20"/>
      <c r="D153" s="20"/>
      <c r="E153" s="20"/>
      <c r="F153" s="20"/>
      <c r="G153" s="20"/>
      <c r="H153" s="20"/>
      <c r="I153" s="122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 customHeight="1">
      <c r="A154" s="20"/>
      <c r="B154" s="20"/>
      <c r="C154" s="20"/>
      <c r="D154" s="20"/>
      <c r="E154" s="20"/>
      <c r="F154" s="20"/>
      <c r="G154" s="20"/>
      <c r="H154" s="20"/>
      <c r="I154" s="122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 customHeight="1">
      <c r="A155" s="20"/>
      <c r="B155" s="20"/>
      <c r="C155" s="20"/>
      <c r="D155" s="20"/>
      <c r="E155" s="20"/>
      <c r="F155" s="20"/>
      <c r="G155" s="20"/>
      <c r="H155" s="20"/>
      <c r="I155" s="122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 customHeight="1">
      <c r="A156" s="20"/>
      <c r="B156" s="20"/>
      <c r="C156" s="20"/>
      <c r="D156" s="20"/>
      <c r="E156" s="20"/>
      <c r="F156" s="20"/>
      <c r="G156" s="20"/>
      <c r="H156" s="20"/>
      <c r="I156" s="122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 customHeight="1">
      <c r="A157" s="20"/>
      <c r="B157" s="20"/>
      <c r="C157" s="20"/>
      <c r="D157" s="20"/>
      <c r="E157" s="20"/>
      <c r="F157" s="20"/>
      <c r="G157" s="20"/>
      <c r="H157" s="20"/>
      <c r="I157" s="122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 customHeight="1">
      <c r="A158" s="20"/>
      <c r="B158" s="20"/>
      <c r="C158" s="20"/>
      <c r="D158" s="20"/>
      <c r="E158" s="20"/>
      <c r="F158" s="20"/>
      <c r="G158" s="20"/>
      <c r="H158" s="20"/>
      <c r="I158" s="122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 customHeight="1">
      <c r="A159" s="20"/>
      <c r="B159" s="20"/>
      <c r="C159" s="20"/>
      <c r="D159" s="20"/>
      <c r="E159" s="20"/>
      <c r="F159" s="20"/>
      <c r="G159" s="20"/>
      <c r="H159" s="20"/>
      <c r="I159" s="122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 customHeight="1">
      <c r="A160" s="20"/>
      <c r="B160" s="20"/>
      <c r="C160" s="20"/>
      <c r="D160" s="20"/>
      <c r="E160" s="20"/>
      <c r="F160" s="20"/>
      <c r="G160" s="20"/>
      <c r="H160" s="20"/>
      <c r="I160" s="122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 customHeight="1">
      <c r="A161" s="20"/>
      <c r="B161" s="20"/>
      <c r="C161" s="20"/>
      <c r="D161" s="20"/>
      <c r="E161" s="20"/>
      <c r="F161" s="20"/>
      <c r="G161" s="20"/>
      <c r="H161" s="20"/>
      <c r="I161" s="122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 customHeight="1">
      <c r="A162" s="20"/>
      <c r="B162" s="20"/>
      <c r="C162" s="20"/>
      <c r="D162" s="20"/>
      <c r="E162" s="20"/>
      <c r="F162" s="20"/>
      <c r="G162" s="20"/>
      <c r="H162" s="20"/>
      <c r="I162" s="122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 customHeight="1">
      <c r="A163" s="20"/>
      <c r="B163" s="20"/>
      <c r="C163" s="20"/>
      <c r="D163" s="20"/>
      <c r="E163" s="20"/>
      <c r="F163" s="20"/>
      <c r="G163" s="20"/>
      <c r="H163" s="20"/>
      <c r="I163" s="122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 customHeight="1">
      <c r="A164" s="20"/>
      <c r="B164" s="20"/>
      <c r="C164" s="20"/>
      <c r="D164" s="20"/>
      <c r="E164" s="20"/>
      <c r="F164" s="20"/>
      <c r="G164" s="20"/>
      <c r="H164" s="20"/>
      <c r="I164" s="122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 customHeight="1">
      <c r="A165" s="20"/>
      <c r="B165" s="20"/>
      <c r="C165" s="20"/>
      <c r="D165" s="20"/>
      <c r="E165" s="20"/>
      <c r="F165" s="20"/>
      <c r="G165" s="20"/>
      <c r="H165" s="20"/>
      <c r="I165" s="122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 customHeight="1">
      <c r="A166" s="20"/>
      <c r="B166" s="20"/>
      <c r="C166" s="20"/>
      <c r="D166" s="20"/>
      <c r="E166" s="20"/>
      <c r="F166" s="20"/>
      <c r="G166" s="20"/>
      <c r="H166" s="20"/>
      <c r="I166" s="122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 customHeight="1">
      <c r="A167" s="20"/>
      <c r="B167" s="20"/>
      <c r="C167" s="20"/>
      <c r="D167" s="20"/>
      <c r="E167" s="20"/>
      <c r="F167" s="20"/>
      <c r="G167" s="20"/>
      <c r="H167" s="20"/>
      <c r="I167" s="122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 customHeight="1">
      <c r="A168" s="20"/>
      <c r="B168" s="20"/>
      <c r="C168" s="20"/>
      <c r="D168" s="20"/>
      <c r="E168" s="20"/>
      <c r="F168" s="20"/>
      <c r="G168" s="20"/>
      <c r="H168" s="20"/>
      <c r="I168" s="122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 customHeight="1">
      <c r="A169" s="20"/>
      <c r="B169" s="20"/>
      <c r="C169" s="20"/>
      <c r="D169" s="20"/>
      <c r="E169" s="20"/>
      <c r="F169" s="20"/>
      <c r="G169" s="20"/>
      <c r="H169" s="20"/>
      <c r="I169" s="122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 customHeight="1">
      <c r="A170" s="20"/>
      <c r="B170" s="20"/>
      <c r="C170" s="20"/>
      <c r="D170" s="20"/>
      <c r="E170" s="20"/>
      <c r="F170" s="20"/>
      <c r="G170" s="20"/>
      <c r="H170" s="20"/>
      <c r="I170" s="122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 customHeight="1">
      <c r="A171" s="20"/>
      <c r="B171" s="20"/>
      <c r="C171" s="20"/>
      <c r="D171" s="20"/>
      <c r="E171" s="20"/>
      <c r="F171" s="20"/>
      <c r="G171" s="20"/>
      <c r="H171" s="20"/>
      <c r="I171" s="122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 customHeight="1">
      <c r="A172" s="20"/>
      <c r="B172" s="20"/>
      <c r="C172" s="20"/>
      <c r="D172" s="20"/>
      <c r="E172" s="20"/>
      <c r="F172" s="20"/>
      <c r="G172" s="20"/>
      <c r="H172" s="20"/>
      <c r="I172" s="122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 customHeight="1">
      <c r="A173" s="20"/>
      <c r="B173" s="20"/>
      <c r="C173" s="20"/>
      <c r="D173" s="20"/>
      <c r="E173" s="20"/>
      <c r="F173" s="20"/>
      <c r="G173" s="20"/>
      <c r="H173" s="20"/>
      <c r="I173" s="122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 customHeight="1">
      <c r="A174" s="20"/>
      <c r="B174" s="20"/>
      <c r="C174" s="20"/>
      <c r="D174" s="20"/>
      <c r="E174" s="20"/>
      <c r="F174" s="20"/>
      <c r="G174" s="20"/>
      <c r="H174" s="20"/>
      <c r="I174" s="122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 customHeight="1">
      <c r="A175" s="20"/>
      <c r="B175" s="20"/>
      <c r="C175" s="20"/>
      <c r="D175" s="20"/>
      <c r="E175" s="20"/>
      <c r="F175" s="20"/>
      <c r="G175" s="20"/>
      <c r="H175" s="20"/>
      <c r="I175" s="122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 customHeight="1">
      <c r="A176" s="20"/>
      <c r="B176" s="20"/>
      <c r="C176" s="20"/>
      <c r="D176" s="20"/>
      <c r="E176" s="20"/>
      <c r="F176" s="20"/>
      <c r="G176" s="20"/>
      <c r="H176" s="20"/>
      <c r="I176" s="122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 customHeight="1">
      <c r="A177" s="20"/>
      <c r="B177" s="20"/>
      <c r="C177" s="20"/>
      <c r="D177" s="20"/>
      <c r="E177" s="20"/>
      <c r="F177" s="20"/>
      <c r="G177" s="20"/>
      <c r="H177" s="20"/>
      <c r="I177" s="122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 customHeight="1">
      <c r="A178" s="20"/>
      <c r="B178" s="20"/>
      <c r="C178" s="20"/>
      <c r="D178" s="20"/>
      <c r="E178" s="20"/>
      <c r="F178" s="20"/>
      <c r="G178" s="20"/>
      <c r="H178" s="20"/>
      <c r="I178" s="122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 customHeight="1">
      <c r="A179" s="20"/>
      <c r="B179" s="20"/>
      <c r="C179" s="20"/>
      <c r="D179" s="20"/>
      <c r="E179" s="20"/>
      <c r="F179" s="20"/>
      <c r="G179" s="20"/>
      <c r="H179" s="20"/>
      <c r="I179" s="122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 customHeight="1">
      <c r="A180" s="20"/>
      <c r="B180" s="20"/>
      <c r="C180" s="20"/>
      <c r="D180" s="20"/>
      <c r="E180" s="20"/>
      <c r="F180" s="20"/>
      <c r="G180" s="20"/>
      <c r="H180" s="20"/>
      <c r="I180" s="122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 customHeight="1">
      <c r="A181" s="20"/>
      <c r="B181" s="20"/>
      <c r="C181" s="20"/>
      <c r="D181" s="20"/>
      <c r="E181" s="20"/>
      <c r="F181" s="20"/>
      <c r="G181" s="20"/>
      <c r="H181" s="20"/>
      <c r="I181" s="122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 customHeight="1">
      <c r="A182" s="20"/>
      <c r="B182" s="20"/>
      <c r="C182" s="20"/>
      <c r="D182" s="20"/>
      <c r="E182" s="20"/>
      <c r="F182" s="20"/>
      <c r="G182" s="20"/>
      <c r="H182" s="20"/>
      <c r="I182" s="122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 customHeight="1">
      <c r="A183" s="20"/>
      <c r="B183" s="20"/>
      <c r="C183" s="20"/>
      <c r="D183" s="20"/>
      <c r="E183" s="20"/>
      <c r="F183" s="20"/>
      <c r="G183" s="20"/>
      <c r="H183" s="20"/>
      <c r="I183" s="122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 customHeight="1">
      <c r="A184" s="20"/>
      <c r="B184" s="20"/>
      <c r="C184" s="20"/>
      <c r="D184" s="20"/>
      <c r="E184" s="20"/>
      <c r="F184" s="20"/>
      <c r="G184" s="20"/>
      <c r="H184" s="20"/>
      <c r="I184" s="122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 customHeight="1">
      <c r="A185" s="20"/>
      <c r="B185" s="20"/>
      <c r="C185" s="20"/>
      <c r="D185" s="20"/>
      <c r="E185" s="20"/>
      <c r="F185" s="20"/>
      <c r="G185" s="20"/>
      <c r="H185" s="20"/>
      <c r="I185" s="122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 customHeight="1">
      <c r="A186" s="20"/>
      <c r="B186" s="20"/>
      <c r="C186" s="20"/>
      <c r="D186" s="20"/>
      <c r="E186" s="20"/>
      <c r="F186" s="20"/>
      <c r="G186" s="20"/>
      <c r="H186" s="20"/>
      <c r="I186" s="122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 customHeight="1">
      <c r="A187" s="20"/>
      <c r="B187" s="20"/>
      <c r="C187" s="20"/>
      <c r="D187" s="20"/>
      <c r="E187" s="20"/>
      <c r="F187" s="20"/>
      <c r="G187" s="20"/>
      <c r="H187" s="20"/>
      <c r="I187" s="122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.25" customHeight="1">
      <c r="A188" s="20"/>
      <c r="B188" s="20"/>
      <c r="C188" s="20"/>
      <c r="D188" s="20"/>
      <c r="E188" s="20"/>
      <c r="F188" s="20"/>
      <c r="G188" s="20"/>
      <c r="H188" s="20"/>
      <c r="I188" s="122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 customHeight="1">
      <c r="A189" s="20"/>
      <c r="B189" s="20"/>
      <c r="C189" s="20"/>
      <c r="D189" s="20"/>
      <c r="E189" s="20"/>
      <c r="F189" s="20"/>
      <c r="G189" s="20"/>
      <c r="H189" s="20"/>
      <c r="I189" s="122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 customHeight="1">
      <c r="A190" s="20"/>
      <c r="B190" s="20"/>
      <c r="C190" s="20"/>
      <c r="D190" s="20"/>
      <c r="E190" s="20"/>
      <c r="F190" s="20"/>
      <c r="G190" s="20"/>
      <c r="H190" s="20"/>
      <c r="I190" s="122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 customHeight="1">
      <c r="A191" s="20"/>
      <c r="B191" s="20"/>
      <c r="C191" s="20"/>
      <c r="D191" s="20"/>
      <c r="E191" s="20"/>
      <c r="F191" s="20"/>
      <c r="G191" s="20"/>
      <c r="H191" s="20"/>
      <c r="I191" s="122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 customHeight="1">
      <c r="A192" s="20"/>
      <c r="B192" s="20"/>
      <c r="C192" s="20"/>
      <c r="D192" s="20"/>
      <c r="E192" s="20"/>
      <c r="F192" s="20"/>
      <c r="G192" s="20"/>
      <c r="H192" s="20"/>
      <c r="I192" s="122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 customHeight="1">
      <c r="A193" s="20"/>
      <c r="B193" s="20"/>
      <c r="C193" s="20"/>
      <c r="D193" s="20"/>
      <c r="E193" s="20"/>
      <c r="F193" s="20"/>
      <c r="G193" s="20"/>
      <c r="H193" s="20"/>
      <c r="I193" s="122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 customHeight="1">
      <c r="A194" s="20"/>
      <c r="B194" s="20"/>
      <c r="C194" s="20"/>
      <c r="D194" s="20"/>
      <c r="E194" s="20"/>
      <c r="F194" s="20"/>
      <c r="G194" s="20"/>
      <c r="H194" s="20"/>
      <c r="I194" s="122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 customHeight="1">
      <c r="A195" s="20"/>
      <c r="B195" s="20"/>
      <c r="C195" s="20"/>
      <c r="D195" s="20"/>
      <c r="E195" s="20"/>
      <c r="F195" s="20"/>
      <c r="G195" s="20"/>
      <c r="H195" s="20"/>
      <c r="I195" s="122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 customHeight="1">
      <c r="A196" s="20"/>
      <c r="B196" s="20"/>
      <c r="C196" s="20"/>
      <c r="D196" s="20"/>
      <c r="E196" s="20"/>
      <c r="F196" s="20"/>
      <c r="G196" s="20"/>
      <c r="H196" s="20"/>
      <c r="I196" s="122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 customHeight="1">
      <c r="A197" s="20"/>
      <c r="B197" s="20"/>
      <c r="C197" s="20"/>
      <c r="D197" s="20"/>
      <c r="E197" s="20"/>
      <c r="F197" s="20"/>
      <c r="G197" s="20"/>
      <c r="H197" s="20"/>
      <c r="I197" s="122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 customHeight="1">
      <c r="A198" s="20"/>
      <c r="B198" s="20"/>
      <c r="C198" s="20"/>
      <c r="D198" s="20"/>
      <c r="E198" s="20"/>
      <c r="F198" s="20"/>
      <c r="G198" s="20"/>
      <c r="H198" s="20"/>
      <c r="I198" s="122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 customHeight="1">
      <c r="A199" s="20"/>
      <c r="B199" s="20"/>
      <c r="C199" s="20"/>
      <c r="D199" s="20"/>
      <c r="E199" s="20"/>
      <c r="F199" s="20"/>
      <c r="G199" s="20"/>
      <c r="H199" s="20"/>
      <c r="I199" s="122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 customHeight="1">
      <c r="A200" s="20"/>
      <c r="B200" s="20"/>
      <c r="C200" s="20"/>
      <c r="D200" s="20"/>
      <c r="E200" s="20"/>
      <c r="F200" s="20"/>
      <c r="G200" s="20"/>
      <c r="H200" s="20"/>
      <c r="I200" s="122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 customHeight="1">
      <c r="A201" s="20"/>
      <c r="B201" s="20"/>
      <c r="C201" s="20"/>
      <c r="D201" s="20"/>
      <c r="E201" s="20"/>
      <c r="F201" s="20"/>
      <c r="G201" s="20"/>
      <c r="H201" s="20"/>
      <c r="I201" s="122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 customHeight="1">
      <c r="A202" s="20"/>
      <c r="B202" s="20"/>
      <c r="C202" s="20"/>
      <c r="D202" s="20"/>
      <c r="E202" s="20"/>
      <c r="F202" s="20"/>
      <c r="G202" s="20"/>
      <c r="H202" s="20"/>
      <c r="I202" s="122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.25" customHeight="1">
      <c r="A203" s="20"/>
      <c r="B203" s="20"/>
      <c r="C203" s="20"/>
      <c r="D203" s="20"/>
      <c r="E203" s="20"/>
      <c r="F203" s="20"/>
      <c r="G203" s="20"/>
      <c r="H203" s="20"/>
      <c r="I203" s="122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 customHeight="1">
      <c r="A204" s="20"/>
      <c r="B204" s="20"/>
      <c r="C204" s="20"/>
      <c r="D204" s="20"/>
      <c r="E204" s="20"/>
      <c r="F204" s="20"/>
      <c r="G204" s="20"/>
      <c r="H204" s="20"/>
      <c r="I204" s="122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 customHeight="1">
      <c r="A205" s="20"/>
      <c r="B205" s="20"/>
      <c r="C205" s="20"/>
      <c r="D205" s="20"/>
      <c r="E205" s="20"/>
      <c r="F205" s="20"/>
      <c r="G205" s="20"/>
      <c r="H205" s="20"/>
      <c r="I205" s="122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 customHeight="1">
      <c r="A206" s="20"/>
      <c r="B206" s="20"/>
      <c r="C206" s="20"/>
      <c r="D206" s="20"/>
      <c r="E206" s="20"/>
      <c r="F206" s="20"/>
      <c r="G206" s="20"/>
      <c r="H206" s="20"/>
      <c r="I206" s="122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 customHeight="1">
      <c r="A207" s="20"/>
      <c r="B207" s="20"/>
      <c r="C207" s="20"/>
      <c r="D207" s="20"/>
      <c r="E207" s="20"/>
      <c r="F207" s="20"/>
      <c r="G207" s="20"/>
      <c r="H207" s="20"/>
      <c r="I207" s="122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.25" customHeight="1">
      <c r="A208" s="20"/>
      <c r="B208" s="20"/>
      <c r="C208" s="20"/>
      <c r="D208" s="20"/>
      <c r="E208" s="20"/>
      <c r="F208" s="20"/>
      <c r="G208" s="20"/>
      <c r="H208" s="20"/>
      <c r="I208" s="122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.25" customHeight="1">
      <c r="A209" s="20"/>
      <c r="B209" s="20"/>
      <c r="C209" s="20"/>
      <c r="D209" s="20"/>
      <c r="E209" s="20"/>
      <c r="F209" s="20"/>
      <c r="G209" s="20"/>
      <c r="H209" s="20"/>
      <c r="I209" s="122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.25" customHeight="1">
      <c r="A210" s="20"/>
      <c r="B210" s="20"/>
      <c r="C210" s="20"/>
      <c r="D210" s="20"/>
      <c r="E210" s="20"/>
      <c r="F210" s="20"/>
      <c r="G210" s="20"/>
      <c r="H210" s="20"/>
      <c r="I210" s="122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 customHeight="1">
      <c r="A211" s="20"/>
      <c r="B211" s="20"/>
      <c r="C211" s="20"/>
      <c r="D211" s="20"/>
      <c r="E211" s="20"/>
      <c r="F211" s="20"/>
      <c r="G211" s="20"/>
      <c r="H211" s="20"/>
      <c r="I211" s="122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.25" customHeight="1">
      <c r="A212" s="20"/>
      <c r="B212" s="20"/>
      <c r="C212" s="20"/>
      <c r="D212" s="20"/>
      <c r="E212" s="20"/>
      <c r="F212" s="20"/>
      <c r="G212" s="20"/>
      <c r="H212" s="20"/>
      <c r="I212" s="122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 customHeight="1">
      <c r="A213" s="20"/>
      <c r="B213" s="20"/>
      <c r="C213" s="20"/>
      <c r="D213" s="20"/>
      <c r="E213" s="20"/>
      <c r="F213" s="20"/>
      <c r="G213" s="20"/>
      <c r="H213" s="20"/>
      <c r="I213" s="122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 customHeight="1">
      <c r="A214" s="20"/>
      <c r="B214" s="20"/>
      <c r="C214" s="20"/>
      <c r="D214" s="20"/>
      <c r="E214" s="20"/>
      <c r="F214" s="20"/>
      <c r="G214" s="20"/>
      <c r="H214" s="20"/>
      <c r="I214" s="122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 customHeight="1">
      <c r="A215" s="20"/>
      <c r="B215" s="20"/>
      <c r="C215" s="20"/>
      <c r="D215" s="20"/>
      <c r="E215" s="20"/>
      <c r="F215" s="20"/>
      <c r="G215" s="20"/>
      <c r="H215" s="20"/>
      <c r="I215" s="122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 customHeight="1">
      <c r="A216" s="20"/>
      <c r="B216" s="20"/>
      <c r="C216" s="20"/>
      <c r="D216" s="20"/>
      <c r="E216" s="20"/>
      <c r="F216" s="20"/>
      <c r="G216" s="20"/>
      <c r="H216" s="20"/>
      <c r="I216" s="122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 customHeight="1">
      <c r="A217" s="20"/>
      <c r="B217" s="20"/>
      <c r="C217" s="20"/>
      <c r="D217" s="20"/>
      <c r="E217" s="20"/>
      <c r="F217" s="20"/>
      <c r="G217" s="20"/>
      <c r="H217" s="20"/>
      <c r="I217" s="122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.25" customHeight="1">
      <c r="A218" s="20"/>
      <c r="B218" s="20"/>
      <c r="C218" s="20"/>
      <c r="D218" s="20"/>
      <c r="E218" s="20"/>
      <c r="F218" s="20"/>
      <c r="G218" s="20"/>
      <c r="H218" s="20"/>
      <c r="I218" s="122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 customHeight="1">
      <c r="A219" s="20"/>
      <c r="B219" s="20"/>
      <c r="C219" s="20"/>
      <c r="D219" s="20"/>
      <c r="E219" s="20"/>
      <c r="F219" s="20"/>
      <c r="G219" s="20"/>
      <c r="H219" s="20"/>
      <c r="I219" s="122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.25" customHeight="1">
      <c r="A220" s="20"/>
      <c r="B220" s="20"/>
      <c r="C220" s="20"/>
      <c r="D220" s="20"/>
      <c r="E220" s="20"/>
      <c r="F220" s="20"/>
      <c r="G220" s="20"/>
      <c r="H220" s="20"/>
      <c r="I220" s="122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 customHeight="1">
      <c r="A221" s="20"/>
      <c r="B221" s="20"/>
      <c r="C221" s="20"/>
      <c r="D221" s="20"/>
      <c r="E221" s="20"/>
      <c r="F221" s="20"/>
      <c r="G221" s="20"/>
      <c r="H221" s="20"/>
      <c r="I221" s="122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 customHeight="1">
      <c r="A222" s="20"/>
      <c r="B222" s="20"/>
      <c r="C222" s="20"/>
      <c r="D222" s="20"/>
      <c r="E222" s="20"/>
      <c r="F222" s="20"/>
      <c r="G222" s="20"/>
      <c r="H222" s="20"/>
      <c r="I222" s="122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 customHeight="1">
      <c r="A223" s="20"/>
      <c r="B223" s="20"/>
      <c r="C223" s="20"/>
      <c r="D223" s="20"/>
      <c r="E223" s="20"/>
      <c r="F223" s="20"/>
      <c r="G223" s="20"/>
      <c r="H223" s="20"/>
      <c r="I223" s="122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.25" customHeight="1">
      <c r="A224" s="20"/>
      <c r="B224" s="20"/>
      <c r="C224" s="20"/>
      <c r="D224" s="20"/>
      <c r="E224" s="20"/>
      <c r="F224" s="20"/>
      <c r="G224" s="20"/>
      <c r="H224" s="20"/>
      <c r="I224" s="122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 customHeight="1">
      <c r="A225" s="20"/>
      <c r="B225" s="20"/>
      <c r="C225" s="20"/>
      <c r="D225" s="20"/>
      <c r="E225" s="20"/>
      <c r="F225" s="20"/>
      <c r="G225" s="20"/>
      <c r="H225" s="20"/>
      <c r="I225" s="122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.25" customHeight="1">
      <c r="A226" s="20"/>
      <c r="B226" s="20"/>
      <c r="C226" s="20"/>
      <c r="D226" s="20"/>
      <c r="E226" s="20"/>
      <c r="F226" s="20"/>
      <c r="G226" s="20"/>
      <c r="H226" s="20"/>
      <c r="I226" s="122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 customHeight="1">
      <c r="A227" s="20"/>
      <c r="B227" s="20"/>
      <c r="C227" s="20"/>
      <c r="D227" s="20"/>
      <c r="E227" s="20"/>
      <c r="F227" s="20"/>
      <c r="G227" s="20"/>
      <c r="H227" s="20"/>
      <c r="I227" s="122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 customHeight="1">
      <c r="A228" s="20"/>
      <c r="B228" s="20"/>
      <c r="C228" s="20"/>
      <c r="D228" s="20"/>
      <c r="E228" s="20"/>
      <c r="F228" s="20"/>
      <c r="G228" s="20"/>
      <c r="H228" s="20"/>
      <c r="I228" s="122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.25" customHeight="1">
      <c r="A229" s="20"/>
      <c r="B229" s="20"/>
      <c r="C229" s="20"/>
      <c r="D229" s="20"/>
      <c r="E229" s="20"/>
      <c r="F229" s="20"/>
      <c r="G229" s="20"/>
      <c r="H229" s="20"/>
      <c r="I229" s="122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 customHeight="1">
      <c r="A230" s="20"/>
      <c r="B230" s="20"/>
      <c r="C230" s="20"/>
      <c r="D230" s="20"/>
      <c r="E230" s="20"/>
      <c r="F230" s="20"/>
      <c r="G230" s="20"/>
      <c r="H230" s="20"/>
      <c r="I230" s="122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.25" customHeight="1">
      <c r="A231" s="20"/>
      <c r="B231" s="20"/>
      <c r="C231" s="20"/>
      <c r="D231" s="20"/>
      <c r="E231" s="20"/>
      <c r="F231" s="20"/>
      <c r="G231" s="20"/>
      <c r="H231" s="20"/>
      <c r="I231" s="122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 customHeight="1">
      <c r="A232" s="20"/>
      <c r="B232" s="20"/>
      <c r="C232" s="20"/>
      <c r="D232" s="20"/>
      <c r="E232" s="20"/>
      <c r="F232" s="20"/>
      <c r="G232" s="20"/>
      <c r="H232" s="20"/>
      <c r="I232" s="122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4.25" customHeight="1">
      <c r="A233" s="20"/>
      <c r="B233" s="20"/>
      <c r="C233" s="20"/>
      <c r="D233" s="20"/>
      <c r="E233" s="20"/>
      <c r="F233" s="20"/>
      <c r="G233" s="20"/>
      <c r="H233" s="20"/>
      <c r="I233" s="122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 customHeight="1">
      <c r="A234" s="20"/>
      <c r="B234" s="20"/>
      <c r="C234" s="20"/>
      <c r="D234" s="20"/>
      <c r="E234" s="20"/>
      <c r="F234" s="20"/>
      <c r="G234" s="20"/>
      <c r="H234" s="20"/>
      <c r="I234" s="122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4.25" customHeight="1">
      <c r="A235" s="20"/>
      <c r="B235" s="20"/>
      <c r="C235" s="20"/>
      <c r="D235" s="20"/>
      <c r="E235" s="20"/>
      <c r="F235" s="20"/>
      <c r="G235" s="20"/>
      <c r="H235" s="20"/>
      <c r="I235" s="122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 customHeight="1">
      <c r="A236" s="20"/>
      <c r="B236" s="20"/>
      <c r="C236" s="20"/>
      <c r="D236" s="20"/>
      <c r="E236" s="20"/>
      <c r="F236" s="20"/>
      <c r="G236" s="20"/>
      <c r="H236" s="20"/>
      <c r="I236" s="122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.25" customHeight="1">
      <c r="A237" s="20"/>
      <c r="B237" s="20"/>
      <c r="C237" s="20"/>
      <c r="D237" s="20"/>
      <c r="E237" s="20"/>
      <c r="F237" s="20"/>
      <c r="G237" s="20"/>
      <c r="H237" s="20"/>
      <c r="I237" s="122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 customHeight="1">
      <c r="A238" s="20"/>
      <c r="B238" s="20"/>
      <c r="C238" s="20"/>
      <c r="D238" s="20"/>
      <c r="E238" s="20"/>
      <c r="F238" s="20"/>
      <c r="G238" s="20"/>
      <c r="H238" s="20"/>
      <c r="I238" s="122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 customHeight="1">
      <c r="A239" s="20"/>
      <c r="B239" s="20"/>
      <c r="C239" s="20"/>
      <c r="D239" s="20"/>
      <c r="E239" s="20"/>
      <c r="F239" s="20"/>
      <c r="G239" s="20"/>
      <c r="H239" s="20"/>
      <c r="I239" s="122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 customHeight="1">
      <c r="A240" s="20"/>
      <c r="B240" s="20"/>
      <c r="C240" s="20"/>
      <c r="D240" s="20"/>
      <c r="E240" s="20"/>
      <c r="F240" s="20"/>
      <c r="G240" s="20"/>
      <c r="H240" s="20"/>
      <c r="I240" s="122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 customHeight="1">
      <c r="A241" s="20"/>
      <c r="B241" s="20"/>
      <c r="C241" s="20"/>
      <c r="D241" s="20"/>
      <c r="E241" s="20"/>
      <c r="F241" s="20"/>
      <c r="G241" s="20"/>
      <c r="H241" s="20"/>
      <c r="I241" s="122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 customHeight="1">
      <c r="A242" s="20"/>
      <c r="B242" s="20"/>
      <c r="C242" s="20"/>
      <c r="D242" s="20"/>
      <c r="E242" s="20"/>
      <c r="F242" s="20"/>
      <c r="G242" s="20"/>
      <c r="H242" s="20"/>
      <c r="I242" s="122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.25" customHeight="1">
      <c r="A243" s="20"/>
      <c r="B243" s="20"/>
      <c r="C243" s="20"/>
      <c r="D243" s="20"/>
      <c r="E243" s="20"/>
      <c r="F243" s="20"/>
      <c r="G243" s="20"/>
      <c r="H243" s="20"/>
      <c r="I243" s="122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 customHeight="1">
      <c r="A244" s="20"/>
      <c r="B244" s="20"/>
      <c r="C244" s="20"/>
      <c r="D244" s="20"/>
      <c r="E244" s="20"/>
      <c r="F244" s="20"/>
      <c r="G244" s="20"/>
      <c r="H244" s="20"/>
      <c r="I244" s="122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 customHeight="1">
      <c r="A245" s="20"/>
      <c r="B245" s="20"/>
      <c r="C245" s="20"/>
      <c r="D245" s="20"/>
      <c r="E245" s="20"/>
      <c r="F245" s="20"/>
      <c r="G245" s="20"/>
      <c r="H245" s="20"/>
      <c r="I245" s="122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.25" customHeight="1">
      <c r="A246" s="20"/>
      <c r="B246" s="20"/>
      <c r="C246" s="20"/>
      <c r="D246" s="20"/>
      <c r="E246" s="20"/>
      <c r="F246" s="20"/>
      <c r="G246" s="20"/>
      <c r="H246" s="20"/>
      <c r="I246" s="122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 customHeight="1">
      <c r="A247" s="20"/>
      <c r="B247" s="20"/>
      <c r="C247" s="20"/>
      <c r="D247" s="20"/>
      <c r="E247" s="20"/>
      <c r="F247" s="20"/>
      <c r="G247" s="20"/>
      <c r="H247" s="20"/>
      <c r="I247" s="122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 customHeight="1">
      <c r="A248" s="20"/>
      <c r="B248" s="20"/>
      <c r="C248" s="20"/>
      <c r="D248" s="20"/>
      <c r="E248" s="20"/>
      <c r="F248" s="20"/>
      <c r="G248" s="20"/>
      <c r="H248" s="20"/>
      <c r="I248" s="122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 customHeight="1">
      <c r="A249" s="20"/>
      <c r="B249" s="20"/>
      <c r="C249" s="20"/>
      <c r="D249" s="20"/>
      <c r="E249" s="20"/>
      <c r="F249" s="20"/>
      <c r="G249" s="20"/>
      <c r="H249" s="20"/>
      <c r="I249" s="122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.25" customHeight="1">
      <c r="A250" s="20"/>
      <c r="B250" s="20"/>
      <c r="C250" s="20"/>
      <c r="D250" s="20"/>
      <c r="E250" s="20"/>
      <c r="F250" s="20"/>
      <c r="G250" s="20"/>
      <c r="H250" s="20"/>
      <c r="I250" s="122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 customHeight="1">
      <c r="A251" s="20"/>
      <c r="B251" s="20"/>
      <c r="C251" s="20"/>
      <c r="D251" s="20"/>
      <c r="E251" s="20"/>
      <c r="F251" s="20"/>
      <c r="G251" s="20"/>
      <c r="H251" s="20"/>
      <c r="I251" s="122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.25" customHeight="1">
      <c r="A252" s="20"/>
      <c r="B252" s="20"/>
      <c r="C252" s="20"/>
      <c r="D252" s="20"/>
      <c r="E252" s="20"/>
      <c r="F252" s="20"/>
      <c r="G252" s="20"/>
      <c r="H252" s="20"/>
      <c r="I252" s="122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 customHeight="1">
      <c r="A253" s="20"/>
      <c r="B253" s="20"/>
      <c r="C253" s="20"/>
      <c r="D253" s="20"/>
      <c r="E253" s="20"/>
      <c r="F253" s="20"/>
      <c r="G253" s="20"/>
      <c r="H253" s="20"/>
      <c r="I253" s="122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.25" customHeight="1">
      <c r="A254" s="20"/>
      <c r="B254" s="20"/>
      <c r="C254" s="20"/>
      <c r="D254" s="20"/>
      <c r="E254" s="20"/>
      <c r="F254" s="20"/>
      <c r="G254" s="20"/>
      <c r="H254" s="20"/>
      <c r="I254" s="122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 customHeight="1">
      <c r="A255" s="20"/>
      <c r="B255" s="20"/>
      <c r="C255" s="20"/>
      <c r="D255" s="20"/>
      <c r="E255" s="20"/>
      <c r="F255" s="20"/>
      <c r="G255" s="20"/>
      <c r="H255" s="20"/>
      <c r="I255" s="122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 customHeight="1">
      <c r="A256" s="20"/>
      <c r="B256" s="20"/>
      <c r="C256" s="20"/>
      <c r="D256" s="20"/>
      <c r="E256" s="20"/>
      <c r="F256" s="20"/>
      <c r="G256" s="20"/>
      <c r="H256" s="20"/>
      <c r="I256" s="122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 customHeight="1">
      <c r="A257" s="20"/>
      <c r="B257" s="20"/>
      <c r="C257" s="20"/>
      <c r="D257" s="20"/>
      <c r="E257" s="20"/>
      <c r="F257" s="20"/>
      <c r="G257" s="20"/>
      <c r="H257" s="20"/>
      <c r="I257" s="122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 customHeight="1">
      <c r="A258" s="20"/>
      <c r="B258" s="20"/>
      <c r="C258" s="20"/>
      <c r="D258" s="20"/>
      <c r="E258" s="20"/>
      <c r="F258" s="20"/>
      <c r="G258" s="20"/>
      <c r="H258" s="20"/>
      <c r="I258" s="122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 customHeight="1">
      <c r="A259" s="20"/>
      <c r="B259" s="20"/>
      <c r="C259" s="20"/>
      <c r="D259" s="20"/>
      <c r="E259" s="20"/>
      <c r="F259" s="20"/>
      <c r="G259" s="20"/>
      <c r="H259" s="20"/>
      <c r="I259" s="122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.25" customHeight="1">
      <c r="A260" s="20"/>
      <c r="B260" s="20"/>
      <c r="C260" s="20"/>
      <c r="D260" s="20"/>
      <c r="E260" s="20"/>
      <c r="F260" s="20"/>
      <c r="G260" s="20"/>
      <c r="H260" s="20"/>
      <c r="I260" s="122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 customHeight="1">
      <c r="A261" s="20"/>
      <c r="B261" s="20"/>
      <c r="C261" s="20"/>
      <c r="D261" s="20"/>
      <c r="E261" s="20"/>
      <c r="F261" s="20"/>
      <c r="G261" s="20"/>
      <c r="H261" s="20"/>
      <c r="I261" s="122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 customHeight="1">
      <c r="A262" s="20"/>
      <c r="B262" s="20"/>
      <c r="C262" s="20"/>
      <c r="D262" s="20"/>
      <c r="E262" s="20"/>
      <c r="F262" s="20"/>
      <c r="G262" s="20"/>
      <c r="H262" s="20"/>
      <c r="I262" s="122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 customHeight="1">
      <c r="A263" s="20"/>
      <c r="B263" s="20"/>
      <c r="C263" s="20"/>
      <c r="D263" s="20"/>
      <c r="E263" s="20"/>
      <c r="F263" s="20"/>
      <c r="G263" s="20"/>
      <c r="H263" s="20"/>
      <c r="I263" s="122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 customHeight="1">
      <c r="A264" s="20"/>
      <c r="B264" s="20"/>
      <c r="C264" s="20"/>
      <c r="D264" s="20"/>
      <c r="E264" s="20"/>
      <c r="F264" s="20"/>
      <c r="G264" s="20"/>
      <c r="H264" s="20"/>
      <c r="I264" s="122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 customHeight="1">
      <c r="A265" s="20"/>
      <c r="B265" s="20"/>
      <c r="C265" s="20"/>
      <c r="D265" s="20"/>
      <c r="E265" s="20"/>
      <c r="F265" s="20"/>
      <c r="G265" s="20"/>
      <c r="H265" s="20"/>
      <c r="I265" s="122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 customHeight="1">
      <c r="A266" s="20"/>
      <c r="B266" s="20"/>
      <c r="C266" s="20"/>
      <c r="D266" s="20"/>
      <c r="E266" s="20"/>
      <c r="F266" s="20"/>
      <c r="G266" s="20"/>
      <c r="H266" s="20"/>
      <c r="I266" s="122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 customHeight="1">
      <c r="A267" s="20"/>
      <c r="B267" s="20"/>
      <c r="C267" s="20"/>
      <c r="D267" s="20"/>
      <c r="E267" s="20"/>
      <c r="F267" s="20"/>
      <c r="G267" s="20"/>
      <c r="H267" s="20"/>
      <c r="I267" s="122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 customHeight="1">
      <c r="A268" s="20"/>
      <c r="B268" s="20"/>
      <c r="C268" s="20"/>
      <c r="D268" s="20"/>
      <c r="E268" s="20"/>
      <c r="F268" s="20"/>
      <c r="G268" s="20"/>
      <c r="H268" s="20"/>
      <c r="I268" s="122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 customHeight="1">
      <c r="A269" s="20"/>
      <c r="B269" s="20"/>
      <c r="C269" s="20"/>
      <c r="D269" s="20"/>
      <c r="E269" s="20"/>
      <c r="F269" s="20"/>
      <c r="G269" s="20"/>
      <c r="H269" s="20"/>
      <c r="I269" s="122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 customHeight="1">
      <c r="A270" s="20"/>
      <c r="B270" s="20"/>
      <c r="C270" s="20"/>
      <c r="D270" s="20"/>
      <c r="E270" s="20"/>
      <c r="F270" s="20"/>
      <c r="G270" s="20"/>
      <c r="H270" s="20"/>
      <c r="I270" s="122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 customHeight="1">
      <c r="A271" s="20"/>
      <c r="B271" s="20"/>
      <c r="C271" s="20"/>
      <c r="D271" s="20"/>
      <c r="E271" s="20"/>
      <c r="F271" s="20"/>
      <c r="G271" s="20"/>
      <c r="H271" s="20"/>
      <c r="I271" s="122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.25" customHeight="1">
      <c r="A272" s="20"/>
      <c r="B272" s="20"/>
      <c r="C272" s="20"/>
      <c r="D272" s="20"/>
      <c r="E272" s="20"/>
      <c r="F272" s="20"/>
      <c r="G272" s="20"/>
      <c r="H272" s="20"/>
      <c r="I272" s="122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 customHeight="1">
      <c r="A273" s="20"/>
      <c r="B273" s="20"/>
      <c r="C273" s="20"/>
      <c r="D273" s="20"/>
      <c r="E273" s="20"/>
      <c r="F273" s="20"/>
      <c r="G273" s="20"/>
      <c r="H273" s="20"/>
      <c r="I273" s="122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 customHeight="1">
      <c r="A274" s="20"/>
      <c r="B274" s="20"/>
      <c r="C274" s="20"/>
      <c r="D274" s="20"/>
      <c r="E274" s="20"/>
      <c r="F274" s="20"/>
      <c r="G274" s="20"/>
      <c r="H274" s="20"/>
      <c r="I274" s="122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 customHeight="1">
      <c r="A275" s="20"/>
      <c r="B275" s="20"/>
      <c r="C275" s="20"/>
      <c r="D275" s="20"/>
      <c r="E275" s="20"/>
      <c r="F275" s="20"/>
      <c r="G275" s="20"/>
      <c r="H275" s="20"/>
      <c r="I275" s="122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.25" customHeight="1">
      <c r="A276" s="20"/>
      <c r="B276" s="20"/>
      <c r="C276" s="20"/>
      <c r="D276" s="20"/>
      <c r="E276" s="20"/>
      <c r="F276" s="20"/>
      <c r="G276" s="20"/>
      <c r="H276" s="20"/>
      <c r="I276" s="122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 customHeight="1">
      <c r="A277" s="20"/>
      <c r="B277" s="20"/>
      <c r="C277" s="20"/>
      <c r="D277" s="20"/>
      <c r="E277" s="20"/>
      <c r="F277" s="20"/>
      <c r="G277" s="20"/>
      <c r="H277" s="20"/>
      <c r="I277" s="122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 customHeight="1">
      <c r="A278" s="20"/>
      <c r="B278" s="20"/>
      <c r="C278" s="20"/>
      <c r="D278" s="20"/>
      <c r="E278" s="20"/>
      <c r="F278" s="20"/>
      <c r="G278" s="20"/>
      <c r="H278" s="20"/>
      <c r="I278" s="122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 customHeight="1">
      <c r="A279" s="20"/>
      <c r="B279" s="20"/>
      <c r="C279" s="20"/>
      <c r="D279" s="20"/>
      <c r="E279" s="20"/>
      <c r="F279" s="20"/>
      <c r="G279" s="20"/>
      <c r="H279" s="20"/>
      <c r="I279" s="122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.25" customHeight="1">
      <c r="A280" s="20"/>
      <c r="B280" s="20"/>
      <c r="C280" s="20"/>
      <c r="D280" s="20"/>
      <c r="E280" s="20"/>
      <c r="F280" s="20"/>
      <c r="G280" s="20"/>
      <c r="H280" s="20"/>
      <c r="I280" s="122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 customHeight="1">
      <c r="A281" s="20"/>
      <c r="B281" s="20"/>
      <c r="C281" s="20"/>
      <c r="D281" s="20"/>
      <c r="E281" s="20"/>
      <c r="F281" s="20"/>
      <c r="G281" s="20"/>
      <c r="H281" s="20"/>
      <c r="I281" s="122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.25" customHeight="1">
      <c r="A282" s="20"/>
      <c r="B282" s="20"/>
      <c r="C282" s="20"/>
      <c r="D282" s="20"/>
      <c r="E282" s="20"/>
      <c r="F282" s="20"/>
      <c r="G282" s="20"/>
      <c r="H282" s="20"/>
      <c r="I282" s="122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 customHeight="1">
      <c r="A283" s="20"/>
      <c r="B283" s="20"/>
      <c r="C283" s="20"/>
      <c r="D283" s="20"/>
      <c r="E283" s="20"/>
      <c r="F283" s="20"/>
      <c r="G283" s="20"/>
      <c r="H283" s="20"/>
      <c r="I283" s="122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.25" customHeight="1">
      <c r="A284" s="20"/>
      <c r="B284" s="20"/>
      <c r="C284" s="20"/>
      <c r="D284" s="20"/>
      <c r="E284" s="20"/>
      <c r="F284" s="20"/>
      <c r="G284" s="20"/>
      <c r="H284" s="20"/>
      <c r="I284" s="122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 customHeight="1">
      <c r="A285" s="20"/>
      <c r="B285" s="20"/>
      <c r="C285" s="20"/>
      <c r="D285" s="20"/>
      <c r="E285" s="20"/>
      <c r="F285" s="20"/>
      <c r="G285" s="20"/>
      <c r="H285" s="20"/>
      <c r="I285" s="122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.25" customHeight="1">
      <c r="A286" s="20"/>
      <c r="B286" s="20"/>
      <c r="C286" s="20"/>
      <c r="D286" s="20"/>
      <c r="E286" s="20"/>
      <c r="F286" s="20"/>
      <c r="G286" s="20"/>
      <c r="H286" s="20"/>
      <c r="I286" s="122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 customHeight="1">
      <c r="A287" s="20"/>
      <c r="B287" s="20"/>
      <c r="C287" s="20"/>
      <c r="D287" s="20"/>
      <c r="E287" s="20"/>
      <c r="F287" s="20"/>
      <c r="G287" s="20"/>
      <c r="H287" s="20"/>
      <c r="I287" s="122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.25" customHeight="1">
      <c r="A288" s="20"/>
      <c r="B288" s="20"/>
      <c r="C288" s="20"/>
      <c r="D288" s="20"/>
      <c r="E288" s="20"/>
      <c r="F288" s="20"/>
      <c r="G288" s="20"/>
      <c r="H288" s="20"/>
      <c r="I288" s="122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 customHeight="1">
      <c r="A289" s="20"/>
      <c r="B289" s="20"/>
      <c r="C289" s="20"/>
      <c r="D289" s="20"/>
      <c r="E289" s="20"/>
      <c r="F289" s="20"/>
      <c r="G289" s="20"/>
      <c r="H289" s="20"/>
      <c r="I289" s="122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 customHeight="1">
      <c r="A290" s="20"/>
      <c r="B290" s="20"/>
      <c r="C290" s="20"/>
      <c r="D290" s="20"/>
      <c r="E290" s="20"/>
      <c r="F290" s="20"/>
      <c r="G290" s="20"/>
      <c r="H290" s="20"/>
      <c r="I290" s="122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 customHeight="1">
      <c r="A291" s="20"/>
      <c r="B291" s="20"/>
      <c r="C291" s="20"/>
      <c r="D291" s="20"/>
      <c r="E291" s="20"/>
      <c r="F291" s="20"/>
      <c r="G291" s="20"/>
      <c r="H291" s="20"/>
      <c r="I291" s="122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 customHeight="1">
      <c r="A292" s="20"/>
      <c r="B292" s="20"/>
      <c r="C292" s="20"/>
      <c r="D292" s="20"/>
      <c r="E292" s="20"/>
      <c r="F292" s="20"/>
      <c r="G292" s="20"/>
      <c r="H292" s="20"/>
      <c r="I292" s="122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.25" customHeight="1">
      <c r="A293" s="20"/>
      <c r="B293" s="20"/>
      <c r="C293" s="20"/>
      <c r="D293" s="20"/>
      <c r="E293" s="20"/>
      <c r="F293" s="20"/>
      <c r="G293" s="20"/>
      <c r="H293" s="20"/>
      <c r="I293" s="122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 customHeight="1">
      <c r="A294" s="20"/>
      <c r="B294" s="20"/>
      <c r="C294" s="20"/>
      <c r="D294" s="20"/>
      <c r="E294" s="20"/>
      <c r="F294" s="20"/>
      <c r="G294" s="20"/>
      <c r="H294" s="20"/>
      <c r="I294" s="122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.25" customHeight="1">
      <c r="A295" s="20"/>
      <c r="B295" s="20"/>
      <c r="C295" s="20"/>
      <c r="D295" s="20"/>
      <c r="E295" s="20"/>
      <c r="F295" s="20"/>
      <c r="G295" s="20"/>
      <c r="H295" s="20"/>
      <c r="I295" s="122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 customHeight="1">
      <c r="A296" s="20"/>
      <c r="B296" s="20"/>
      <c r="C296" s="20"/>
      <c r="D296" s="20"/>
      <c r="E296" s="20"/>
      <c r="F296" s="20"/>
      <c r="G296" s="20"/>
      <c r="H296" s="20"/>
      <c r="I296" s="122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.25" customHeight="1">
      <c r="A297" s="20"/>
      <c r="B297" s="20"/>
      <c r="C297" s="20"/>
      <c r="D297" s="20"/>
      <c r="E297" s="20"/>
      <c r="F297" s="20"/>
      <c r="G297" s="20"/>
      <c r="H297" s="20"/>
      <c r="I297" s="122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 customHeight="1">
      <c r="A298" s="20"/>
      <c r="B298" s="20"/>
      <c r="C298" s="20"/>
      <c r="D298" s="20"/>
      <c r="E298" s="20"/>
      <c r="F298" s="20"/>
      <c r="G298" s="20"/>
      <c r="H298" s="20"/>
      <c r="I298" s="122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 customHeight="1">
      <c r="A299" s="20"/>
      <c r="B299" s="20"/>
      <c r="C299" s="20"/>
      <c r="D299" s="20"/>
      <c r="E299" s="20"/>
      <c r="F299" s="20"/>
      <c r="G299" s="20"/>
      <c r="H299" s="20"/>
      <c r="I299" s="122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 customHeight="1">
      <c r="A300" s="20"/>
      <c r="B300" s="20"/>
      <c r="C300" s="20"/>
      <c r="D300" s="20"/>
      <c r="E300" s="20"/>
      <c r="F300" s="20"/>
      <c r="G300" s="20"/>
      <c r="H300" s="20"/>
      <c r="I300" s="122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 customHeight="1">
      <c r="A301" s="20"/>
      <c r="B301" s="20"/>
      <c r="C301" s="20"/>
      <c r="D301" s="20"/>
      <c r="E301" s="20"/>
      <c r="F301" s="20"/>
      <c r="G301" s="20"/>
      <c r="H301" s="20"/>
      <c r="I301" s="122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 customHeight="1">
      <c r="A302" s="20"/>
      <c r="B302" s="20"/>
      <c r="C302" s="20"/>
      <c r="D302" s="20"/>
      <c r="E302" s="20"/>
      <c r="F302" s="20"/>
      <c r="G302" s="20"/>
      <c r="H302" s="20"/>
      <c r="I302" s="122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.25" customHeight="1">
      <c r="A303" s="20"/>
      <c r="B303" s="20"/>
      <c r="C303" s="20"/>
      <c r="D303" s="20"/>
      <c r="E303" s="20"/>
      <c r="F303" s="20"/>
      <c r="G303" s="20"/>
      <c r="H303" s="20"/>
      <c r="I303" s="122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 customHeight="1">
      <c r="A304" s="20"/>
      <c r="B304" s="20"/>
      <c r="C304" s="20"/>
      <c r="D304" s="20"/>
      <c r="E304" s="20"/>
      <c r="F304" s="20"/>
      <c r="G304" s="20"/>
      <c r="H304" s="20"/>
      <c r="I304" s="122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 customHeight="1">
      <c r="A305" s="20"/>
      <c r="B305" s="20"/>
      <c r="C305" s="20"/>
      <c r="D305" s="20"/>
      <c r="E305" s="20"/>
      <c r="F305" s="20"/>
      <c r="G305" s="20"/>
      <c r="H305" s="20"/>
      <c r="I305" s="122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 customHeight="1">
      <c r="A306" s="20"/>
      <c r="B306" s="20"/>
      <c r="C306" s="20"/>
      <c r="D306" s="20"/>
      <c r="E306" s="20"/>
      <c r="F306" s="20"/>
      <c r="G306" s="20"/>
      <c r="H306" s="20"/>
      <c r="I306" s="122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 customHeight="1">
      <c r="A307" s="20"/>
      <c r="B307" s="20"/>
      <c r="C307" s="20"/>
      <c r="D307" s="20"/>
      <c r="E307" s="20"/>
      <c r="F307" s="20"/>
      <c r="G307" s="20"/>
      <c r="H307" s="20"/>
      <c r="I307" s="122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 customHeight="1">
      <c r="A308" s="20"/>
      <c r="B308" s="20"/>
      <c r="C308" s="20"/>
      <c r="D308" s="20"/>
      <c r="E308" s="20"/>
      <c r="F308" s="20"/>
      <c r="G308" s="20"/>
      <c r="H308" s="20"/>
      <c r="I308" s="122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 customHeight="1">
      <c r="A309" s="20"/>
      <c r="B309" s="20"/>
      <c r="C309" s="20"/>
      <c r="D309" s="20"/>
      <c r="E309" s="20"/>
      <c r="F309" s="20"/>
      <c r="G309" s="20"/>
      <c r="H309" s="20"/>
      <c r="I309" s="122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 customHeight="1">
      <c r="A310" s="20"/>
      <c r="B310" s="20"/>
      <c r="C310" s="20"/>
      <c r="D310" s="20"/>
      <c r="E310" s="20"/>
      <c r="F310" s="20"/>
      <c r="G310" s="20"/>
      <c r="H310" s="20"/>
      <c r="I310" s="122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 customHeight="1">
      <c r="A311" s="20"/>
      <c r="B311" s="20"/>
      <c r="C311" s="20"/>
      <c r="D311" s="20"/>
      <c r="E311" s="20"/>
      <c r="F311" s="20"/>
      <c r="G311" s="20"/>
      <c r="H311" s="20"/>
      <c r="I311" s="122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 customHeight="1">
      <c r="A312" s="20"/>
      <c r="B312" s="20"/>
      <c r="C312" s="20"/>
      <c r="D312" s="20"/>
      <c r="E312" s="20"/>
      <c r="F312" s="20"/>
      <c r="G312" s="20"/>
      <c r="H312" s="20"/>
      <c r="I312" s="122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 customHeight="1">
      <c r="A313" s="20"/>
      <c r="B313" s="20"/>
      <c r="C313" s="20"/>
      <c r="D313" s="20"/>
      <c r="E313" s="20"/>
      <c r="F313" s="20"/>
      <c r="G313" s="20"/>
      <c r="H313" s="20"/>
      <c r="I313" s="122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 customHeight="1">
      <c r="A314" s="20"/>
      <c r="B314" s="20"/>
      <c r="C314" s="20"/>
      <c r="D314" s="20"/>
      <c r="E314" s="20"/>
      <c r="F314" s="20"/>
      <c r="G314" s="20"/>
      <c r="H314" s="20"/>
      <c r="I314" s="122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 customHeight="1">
      <c r="A315" s="20"/>
      <c r="B315" s="20"/>
      <c r="C315" s="20"/>
      <c r="D315" s="20"/>
      <c r="E315" s="20"/>
      <c r="F315" s="20"/>
      <c r="G315" s="20"/>
      <c r="H315" s="20"/>
      <c r="I315" s="122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 customHeight="1">
      <c r="A316" s="20"/>
      <c r="B316" s="20"/>
      <c r="C316" s="20"/>
      <c r="D316" s="20"/>
      <c r="E316" s="20"/>
      <c r="F316" s="20"/>
      <c r="G316" s="20"/>
      <c r="H316" s="20"/>
      <c r="I316" s="122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 customHeight="1">
      <c r="A317" s="20"/>
      <c r="B317" s="20"/>
      <c r="C317" s="20"/>
      <c r="D317" s="20"/>
      <c r="E317" s="20"/>
      <c r="F317" s="20"/>
      <c r="G317" s="20"/>
      <c r="H317" s="20"/>
      <c r="I317" s="122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.25" customHeight="1">
      <c r="A318" s="20"/>
      <c r="B318" s="20"/>
      <c r="C318" s="20"/>
      <c r="D318" s="20"/>
      <c r="E318" s="20"/>
      <c r="F318" s="20"/>
      <c r="G318" s="20"/>
      <c r="H318" s="20"/>
      <c r="I318" s="122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 customHeight="1">
      <c r="A319" s="20"/>
      <c r="B319" s="20"/>
      <c r="C319" s="20"/>
      <c r="D319" s="20"/>
      <c r="E319" s="20"/>
      <c r="F319" s="20"/>
      <c r="G319" s="20"/>
      <c r="H319" s="20"/>
      <c r="I319" s="122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 customHeight="1">
      <c r="A320" s="20"/>
      <c r="B320" s="20"/>
      <c r="C320" s="20"/>
      <c r="D320" s="20"/>
      <c r="E320" s="20"/>
      <c r="F320" s="20"/>
      <c r="G320" s="20"/>
      <c r="H320" s="20"/>
      <c r="I320" s="122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.25" customHeight="1">
      <c r="A321" s="20"/>
      <c r="B321" s="20"/>
      <c r="C321" s="20"/>
      <c r="D321" s="20"/>
      <c r="E321" s="20"/>
      <c r="F321" s="20"/>
      <c r="G321" s="20"/>
      <c r="H321" s="20"/>
      <c r="I321" s="122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 customHeight="1">
      <c r="A322" s="20"/>
      <c r="B322" s="20"/>
      <c r="C322" s="20"/>
      <c r="D322" s="20"/>
      <c r="E322" s="20"/>
      <c r="F322" s="20"/>
      <c r="G322" s="20"/>
      <c r="H322" s="20"/>
      <c r="I322" s="122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 customHeight="1">
      <c r="A323" s="20"/>
      <c r="B323" s="20"/>
      <c r="C323" s="20"/>
      <c r="D323" s="20"/>
      <c r="E323" s="20"/>
      <c r="F323" s="20"/>
      <c r="G323" s="20"/>
      <c r="H323" s="20"/>
      <c r="I323" s="122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 customHeight="1">
      <c r="A324" s="20"/>
      <c r="B324" s="20"/>
      <c r="C324" s="20"/>
      <c r="D324" s="20"/>
      <c r="E324" s="20"/>
      <c r="F324" s="20"/>
      <c r="G324" s="20"/>
      <c r="H324" s="20"/>
      <c r="I324" s="122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 customHeight="1">
      <c r="A325" s="20"/>
      <c r="B325" s="20"/>
      <c r="C325" s="20"/>
      <c r="D325" s="20"/>
      <c r="E325" s="20"/>
      <c r="F325" s="20"/>
      <c r="G325" s="20"/>
      <c r="H325" s="20"/>
      <c r="I325" s="122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 customHeight="1">
      <c r="A326" s="20"/>
      <c r="B326" s="20"/>
      <c r="C326" s="20"/>
      <c r="D326" s="20"/>
      <c r="E326" s="20"/>
      <c r="F326" s="20"/>
      <c r="G326" s="20"/>
      <c r="H326" s="20"/>
      <c r="I326" s="122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.25" customHeight="1">
      <c r="A327" s="20"/>
      <c r="B327" s="20"/>
      <c r="C327" s="20"/>
      <c r="D327" s="20"/>
      <c r="E327" s="20"/>
      <c r="F327" s="20"/>
      <c r="G327" s="20"/>
      <c r="H327" s="20"/>
      <c r="I327" s="122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 customHeight="1">
      <c r="A328" s="20"/>
      <c r="B328" s="20"/>
      <c r="C328" s="20"/>
      <c r="D328" s="20"/>
      <c r="E328" s="20"/>
      <c r="F328" s="20"/>
      <c r="G328" s="20"/>
      <c r="H328" s="20"/>
      <c r="I328" s="122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 customHeight="1">
      <c r="A329" s="20"/>
      <c r="B329" s="20"/>
      <c r="C329" s="20"/>
      <c r="D329" s="20"/>
      <c r="E329" s="20"/>
      <c r="F329" s="20"/>
      <c r="G329" s="20"/>
      <c r="H329" s="20"/>
      <c r="I329" s="122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 customHeight="1">
      <c r="A330" s="20"/>
      <c r="B330" s="20"/>
      <c r="C330" s="20"/>
      <c r="D330" s="20"/>
      <c r="E330" s="20"/>
      <c r="F330" s="20"/>
      <c r="G330" s="20"/>
      <c r="H330" s="20"/>
      <c r="I330" s="122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 customHeight="1">
      <c r="A331" s="20"/>
      <c r="B331" s="20"/>
      <c r="C331" s="20"/>
      <c r="D331" s="20"/>
      <c r="E331" s="20"/>
      <c r="F331" s="20"/>
      <c r="G331" s="20"/>
      <c r="H331" s="20"/>
      <c r="I331" s="122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 customHeight="1">
      <c r="A332" s="20"/>
      <c r="B332" s="20"/>
      <c r="C332" s="20"/>
      <c r="D332" s="20"/>
      <c r="E332" s="20"/>
      <c r="F332" s="20"/>
      <c r="G332" s="20"/>
      <c r="H332" s="20"/>
      <c r="I332" s="122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 customHeight="1">
      <c r="A333" s="20"/>
      <c r="B333" s="20"/>
      <c r="C333" s="20"/>
      <c r="D333" s="20"/>
      <c r="E333" s="20"/>
      <c r="F333" s="20"/>
      <c r="G333" s="20"/>
      <c r="H333" s="20"/>
      <c r="I333" s="122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 customHeight="1">
      <c r="A334" s="20"/>
      <c r="B334" s="20"/>
      <c r="C334" s="20"/>
      <c r="D334" s="20"/>
      <c r="E334" s="20"/>
      <c r="F334" s="20"/>
      <c r="G334" s="20"/>
      <c r="H334" s="20"/>
      <c r="I334" s="122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 customHeight="1">
      <c r="A335" s="20"/>
      <c r="B335" s="20"/>
      <c r="C335" s="20"/>
      <c r="D335" s="20"/>
      <c r="E335" s="20"/>
      <c r="F335" s="20"/>
      <c r="G335" s="20"/>
      <c r="H335" s="20"/>
      <c r="I335" s="122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 customHeight="1">
      <c r="A336" s="20"/>
      <c r="B336" s="20"/>
      <c r="C336" s="20"/>
      <c r="D336" s="20"/>
      <c r="E336" s="20"/>
      <c r="F336" s="20"/>
      <c r="G336" s="20"/>
      <c r="H336" s="20"/>
      <c r="I336" s="122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 customHeight="1">
      <c r="A337" s="20"/>
      <c r="B337" s="20"/>
      <c r="C337" s="20"/>
      <c r="D337" s="20"/>
      <c r="E337" s="20"/>
      <c r="F337" s="20"/>
      <c r="G337" s="20"/>
      <c r="H337" s="20"/>
      <c r="I337" s="122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.25" customHeight="1">
      <c r="A338" s="20"/>
      <c r="B338" s="20"/>
      <c r="C338" s="20"/>
      <c r="D338" s="20"/>
      <c r="E338" s="20"/>
      <c r="F338" s="20"/>
      <c r="G338" s="20"/>
      <c r="H338" s="20"/>
      <c r="I338" s="122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 customHeight="1">
      <c r="A339" s="20"/>
      <c r="B339" s="20"/>
      <c r="C339" s="20"/>
      <c r="D339" s="20"/>
      <c r="E339" s="20"/>
      <c r="F339" s="20"/>
      <c r="G339" s="20"/>
      <c r="H339" s="20"/>
      <c r="I339" s="122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 customHeight="1">
      <c r="A340" s="20"/>
      <c r="B340" s="20"/>
      <c r="C340" s="20"/>
      <c r="D340" s="20"/>
      <c r="E340" s="20"/>
      <c r="F340" s="20"/>
      <c r="G340" s="20"/>
      <c r="H340" s="20"/>
      <c r="I340" s="122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.25" customHeight="1">
      <c r="A341" s="20"/>
      <c r="B341" s="20"/>
      <c r="C341" s="20"/>
      <c r="D341" s="20"/>
      <c r="E341" s="20"/>
      <c r="F341" s="20"/>
      <c r="G341" s="20"/>
      <c r="H341" s="20"/>
      <c r="I341" s="122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 customHeight="1">
      <c r="A342" s="20"/>
      <c r="B342" s="20"/>
      <c r="C342" s="20"/>
      <c r="D342" s="20"/>
      <c r="E342" s="20"/>
      <c r="F342" s="20"/>
      <c r="G342" s="20"/>
      <c r="H342" s="20"/>
      <c r="I342" s="122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.25" customHeight="1">
      <c r="A343" s="20"/>
      <c r="B343" s="20"/>
      <c r="C343" s="20"/>
      <c r="D343" s="20"/>
      <c r="E343" s="20"/>
      <c r="F343" s="20"/>
      <c r="G343" s="20"/>
      <c r="H343" s="20"/>
      <c r="I343" s="122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 customHeight="1">
      <c r="A344" s="20"/>
      <c r="B344" s="20"/>
      <c r="C344" s="20"/>
      <c r="D344" s="20"/>
      <c r="E344" s="20"/>
      <c r="F344" s="20"/>
      <c r="G344" s="20"/>
      <c r="H344" s="20"/>
      <c r="I344" s="122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 customHeight="1">
      <c r="A345" s="20"/>
      <c r="B345" s="20"/>
      <c r="C345" s="20"/>
      <c r="D345" s="20"/>
      <c r="E345" s="20"/>
      <c r="F345" s="20"/>
      <c r="G345" s="20"/>
      <c r="H345" s="20"/>
      <c r="I345" s="122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 customHeight="1">
      <c r="A346" s="20"/>
      <c r="B346" s="20"/>
      <c r="C346" s="20"/>
      <c r="D346" s="20"/>
      <c r="E346" s="20"/>
      <c r="F346" s="20"/>
      <c r="G346" s="20"/>
      <c r="H346" s="20"/>
      <c r="I346" s="122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 customHeight="1">
      <c r="A347" s="20"/>
      <c r="B347" s="20"/>
      <c r="C347" s="20"/>
      <c r="D347" s="20"/>
      <c r="E347" s="20"/>
      <c r="F347" s="20"/>
      <c r="G347" s="20"/>
      <c r="H347" s="20"/>
      <c r="I347" s="122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 customHeight="1">
      <c r="A348" s="20"/>
      <c r="B348" s="20"/>
      <c r="C348" s="20"/>
      <c r="D348" s="20"/>
      <c r="E348" s="20"/>
      <c r="F348" s="20"/>
      <c r="G348" s="20"/>
      <c r="H348" s="20"/>
      <c r="I348" s="122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 customHeight="1">
      <c r="A349" s="20"/>
      <c r="B349" s="20"/>
      <c r="C349" s="20"/>
      <c r="D349" s="20"/>
      <c r="E349" s="20"/>
      <c r="F349" s="20"/>
      <c r="G349" s="20"/>
      <c r="H349" s="20"/>
      <c r="I349" s="122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 customHeight="1">
      <c r="A350" s="20"/>
      <c r="B350" s="20"/>
      <c r="C350" s="20"/>
      <c r="D350" s="20"/>
      <c r="E350" s="20"/>
      <c r="F350" s="20"/>
      <c r="G350" s="20"/>
      <c r="H350" s="20"/>
      <c r="I350" s="122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 customHeight="1">
      <c r="A351" s="20"/>
      <c r="B351" s="20"/>
      <c r="C351" s="20"/>
      <c r="D351" s="20"/>
      <c r="E351" s="20"/>
      <c r="F351" s="20"/>
      <c r="G351" s="20"/>
      <c r="H351" s="20"/>
      <c r="I351" s="122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 customHeight="1">
      <c r="A352" s="20"/>
      <c r="B352" s="20"/>
      <c r="C352" s="20"/>
      <c r="D352" s="20"/>
      <c r="E352" s="20"/>
      <c r="F352" s="20"/>
      <c r="G352" s="20"/>
      <c r="H352" s="20"/>
      <c r="I352" s="122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 customHeight="1">
      <c r="A353" s="20"/>
      <c r="B353" s="20"/>
      <c r="C353" s="20"/>
      <c r="D353" s="20"/>
      <c r="E353" s="20"/>
      <c r="F353" s="20"/>
      <c r="G353" s="20"/>
      <c r="H353" s="20"/>
      <c r="I353" s="122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 customHeight="1">
      <c r="A354" s="20"/>
      <c r="B354" s="20"/>
      <c r="C354" s="20"/>
      <c r="D354" s="20"/>
      <c r="E354" s="20"/>
      <c r="F354" s="20"/>
      <c r="G354" s="20"/>
      <c r="H354" s="20"/>
      <c r="I354" s="122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.25" customHeight="1">
      <c r="A355" s="20"/>
      <c r="B355" s="20"/>
      <c r="C355" s="20"/>
      <c r="D355" s="20"/>
      <c r="E355" s="20"/>
      <c r="F355" s="20"/>
      <c r="G355" s="20"/>
      <c r="H355" s="20"/>
      <c r="I355" s="122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 customHeight="1">
      <c r="A356" s="20"/>
      <c r="B356" s="20"/>
      <c r="C356" s="20"/>
      <c r="D356" s="20"/>
      <c r="E356" s="20"/>
      <c r="F356" s="20"/>
      <c r="G356" s="20"/>
      <c r="H356" s="20"/>
      <c r="I356" s="122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 customHeight="1">
      <c r="A357" s="20"/>
      <c r="B357" s="20"/>
      <c r="C357" s="20"/>
      <c r="D357" s="20"/>
      <c r="E357" s="20"/>
      <c r="F357" s="20"/>
      <c r="G357" s="20"/>
      <c r="H357" s="20"/>
      <c r="I357" s="122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 customHeight="1">
      <c r="A358" s="20"/>
      <c r="B358" s="20"/>
      <c r="C358" s="20"/>
      <c r="D358" s="20"/>
      <c r="E358" s="20"/>
      <c r="F358" s="20"/>
      <c r="G358" s="20"/>
      <c r="H358" s="20"/>
      <c r="I358" s="122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.25" customHeight="1">
      <c r="A359" s="20"/>
      <c r="B359" s="20"/>
      <c r="C359" s="20"/>
      <c r="D359" s="20"/>
      <c r="E359" s="20"/>
      <c r="F359" s="20"/>
      <c r="G359" s="20"/>
      <c r="H359" s="20"/>
      <c r="I359" s="122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 customHeight="1">
      <c r="A360" s="20"/>
      <c r="B360" s="20"/>
      <c r="C360" s="20"/>
      <c r="D360" s="20"/>
      <c r="E360" s="20"/>
      <c r="F360" s="20"/>
      <c r="G360" s="20"/>
      <c r="H360" s="20"/>
      <c r="I360" s="122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 customHeight="1">
      <c r="A361" s="20"/>
      <c r="B361" s="20"/>
      <c r="C361" s="20"/>
      <c r="D361" s="20"/>
      <c r="E361" s="20"/>
      <c r="F361" s="20"/>
      <c r="G361" s="20"/>
      <c r="H361" s="20"/>
      <c r="I361" s="122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 customHeight="1">
      <c r="A362" s="20"/>
      <c r="B362" s="20"/>
      <c r="C362" s="20"/>
      <c r="D362" s="20"/>
      <c r="E362" s="20"/>
      <c r="F362" s="20"/>
      <c r="G362" s="20"/>
      <c r="H362" s="20"/>
      <c r="I362" s="122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.25" customHeight="1">
      <c r="A363" s="20"/>
      <c r="B363" s="20"/>
      <c r="C363" s="20"/>
      <c r="D363" s="20"/>
      <c r="E363" s="20"/>
      <c r="F363" s="20"/>
      <c r="G363" s="20"/>
      <c r="H363" s="20"/>
      <c r="I363" s="122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 customHeight="1">
      <c r="A364" s="20"/>
      <c r="B364" s="20"/>
      <c r="C364" s="20"/>
      <c r="D364" s="20"/>
      <c r="E364" s="20"/>
      <c r="F364" s="20"/>
      <c r="G364" s="20"/>
      <c r="H364" s="20"/>
      <c r="I364" s="122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 customHeight="1">
      <c r="A365" s="20"/>
      <c r="B365" s="20"/>
      <c r="C365" s="20"/>
      <c r="D365" s="20"/>
      <c r="E365" s="20"/>
      <c r="F365" s="20"/>
      <c r="G365" s="20"/>
      <c r="H365" s="20"/>
      <c r="I365" s="122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 customHeight="1">
      <c r="A366" s="20"/>
      <c r="B366" s="20"/>
      <c r="C366" s="20"/>
      <c r="D366" s="20"/>
      <c r="E366" s="20"/>
      <c r="F366" s="20"/>
      <c r="G366" s="20"/>
      <c r="H366" s="20"/>
      <c r="I366" s="122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>
      <c r="A367" s="20"/>
      <c r="B367" s="20"/>
      <c r="C367" s="20"/>
      <c r="D367" s="20"/>
      <c r="E367" s="20"/>
      <c r="F367" s="20"/>
      <c r="G367" s="20"/>
      <c r="H367" s="20"/>
      <c r="I367" s="122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.25" customHeight="1">
      <c r="A368" s="20"/>
      <c r="B368" s="20"/>
      <c r="C368" s="20"/>
      <c r="D368" s="20"/>
      <c r="E368" s="20"/>
      <c r="F368" s="20"/>
      <c r="G368" s="20"/>
      <c r="H368" s="20"/>
      <c r="I368" s="122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>
      <c r="A369" s="20"/>
      <c r="B369" s="20"/>
      <c r="C369" s="20"/>
      <c r="D369" s="20"/>
      <c r="E369" s="20"/>
      <c r="F369" s="20"/>
      <c r="G369" s="20"/>
      <c r="H369" s="20"/>
      <c r="I369" s="122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 customHeight="1">
      <c r="A370" s="20"/>
      <c r="B370" s="20"/>
      <c r="C370" s="20"/>
      <c r="D370" s="20"/>
      <c r="E370" s="20"/>
      <c r="F370" s="20"/>
      <c r="G370" s="20"/>
      <c r="H370" s="20"/>
      <c r="I370" s="122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.25" customHeight="1">
      <c r="A371" s="20"/>
      <c r="B371" s="20"/>
      <c r="C371" s="20"/>
      <c r="D371" s="20"/>
      <c r="E371" s="20"/>
      <c r="F371" s="20"/>
      <c r="G371" s="20"/>
      <c r="H371" s="20"/>
      <c r="I371" s="122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 customHeight="1">
      <c r="A372" s="20"/>
      <c r="B372" s="20"/>
      <c r="C372" s="20"/>
      <c r="D372" s="20"/>
      <c r="E372" s="20"/>
      <c r="F372" s="20"/>
      <c r="G372" s="20"/>
      <c r="H372" s="20"/>
      <c r="I372" s="122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>
      <c r="A373" s="20"/>
      <c r="B373" s="20"/>
      <c r="C373" s="20"/>
      <c r="D373" s="20"/>
      <c r="E373" s="20"/>
      <c r="F373" s="20"/>
      <c r="G373" s="20"/>
      <c r="H373" s="20"/>
      <c r="I373" s="122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 customHeight="1">
      <c r="A374" s="20"/>
      <c r="B374" s="20"/>
      <c r="C374" s="20"/>
      <c r="D374" s="20"/>
      <c r="E374" s="20"/>
      <c r="F374" s="20"/>
      <c r="G374" s="20"/>
      <c r="H374" s="20"/>
      <c r="I374" s="122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>
      <c r="A375" s="20"/>
      <c r="B375" s="20"/>
      <c r="C375" s="20"/>
      <c r="D375" s="20"/>
      <c r="E375" s="20"/>
      <c r="F375" s="20"/>
      <c r="G375" s="20"/>
      <c r="H375" s="20"/>
      <c r="I375" s="122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 customHeight="1">
      <c r="A376" s="20"/>
      <c r="B376" s="20"/>
      <c r="C376" s="20"/>
      <c r="D376" s="20"/>
      <c r="E376" s="20"/>
      <c r="F376" s="20"/>
      <c r="G376" s="20"/>
      <c r="H376" s="20"/>
      <c r="I376" s="122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 customHeight="1">
      <c r="A377" s="20"/>
      <c r="B377" s="20"/>
      <c r="C377" s="20"/>
      <c r="D377" s="20"/>
      <c r="E377" s="20"/>
      <c r="F377" s="20"/>
      <c r="G377" s="20"/>
      <c r="H377" s="20"/>
      <c r="I377" s="122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 customHeight="1">
      <c r="A378" s="20"/>
      <c r="B378" s="20"/>
      <c r="C378" s="20"/>
      <c r="D378" s="20"/>
      <c r="E378" s="20"/>
      <c r="F378" s="20"/>
      <c r="G378" s="20"/>
      <c r="H378" s="20"/>
      <c r="I378" s="122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.25" customHeight="1">
      <c r="A379" s="20"/>
      <c r="B379" s="20"/>
      <c r="C379" s="20"/>
      <c r="D379" s="20"/>
      <c r="E379" s="20"/>
      <c r="F379" s="20"/>
      <c r="G379" s="20"/>
      <c r="H379" s="20"/>
      <c r="I379" s="122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 customHeight="1">
      <c r="A380" s="20"/>
      <c r="B380" s="20"/>
      <c r="C380" s="20"/>
      <c r="D380" s="20"/>
      <c r="E380" s="20"/>
      <c r="F380" s="20"/>
      <c r="G380" s="20"/>
      <c r="H380" s="20"/>
      <c r="I380" s="122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>
      <c r="A381" s="20"/>
      <c r="B381" s="20"/>
      <c r="C381" s="20"/>
      <c r="D381" s="20"/>
      <c r="E381" s="20"/>
      <c r="F381" s="20"/>
      <c r="G381" s="20"/>
      <c r="H381" s="20"/>
      <c r="I381" s="122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 customHeight="1">
      <c r="A382" s="20"/>
      <c r="B382" s="20"/>
      <c r="C382" s="20"/>
      <c r="D382" s="20"/>
      <c r="E382" s="20"/>
      <c r="F382" s="20"/>
      <c r="G382" s="20"/>
      <c r="H382" s="20"/>
      <c r="I382" s="122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.25" customHeight="1">
      <c r="A383" s="20"/>
      <c r="B383" s="20"/>
      <c r="C383" s="20"/>
      <c r="D383" s="20"/>
      <c r="E383" s="20"/>
      <c r="F383" s="20"/>
      <c r="G383" s="20"/>
      <c r="H383" s="20"/>
      <c r="I383" s="122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 customHeight="1">
      <c r="A384" s="20"/>
      <c r="B384" s="20"/>
      <c r="C384" s="20"/>
      <c r="D384" s="20"/>
      <c r="E384" s="20"/>
      <c r="F384" s="20"/>
      <c r="G384" s="20"/>
      <c r="H384" s="20"/>
      <c r="I384" s="122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.25" customHeight="1">
      <c r="A385" s="20"/>
      <c r="B385" s="20"/>
      <c r="C385" s="20"/>
      <c r="D385" s="20"/>
      <c r="E385" s="20"/>
      <c r="F385" s="20"/>
      <c r="G385" s="20"/>
      <c r="H385" s="20"/>
      <c r="I385" s="122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 customHeight="1">
      <c r="A386" s="20"/>
      <c r="B386" s="20"/>
      <c r="C386" s="20"/>
      <c r="D386" s="20"/>
      <c r="E386" s="20"/>
      <c r="F386" s="20"/>
      <c r="G386" s="20"/>
      <c r="H386" s="20"/>
      <c r="I386" s="122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.25" customHeight="1">
      <c r="A387" s="20"/>
      <c r="B387" s="20"/>
      <c r="C387" s="20"/>
      <c r="D387" s="20"/>
      <c r="E387" s="20"/>
      <c r="F387" s="20"/>
      <c r="G387" s="20"/>
      <c r="H387" s="20"/>
      <c r="I387" s="122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 customHeight="1">
      <c r="A388" s="20"/>
      <c r="B388" s="20"/>
      <c r="C388" s="20"/>
      <c r="D388" s="20"/>
      <c r="E388" s="20"/>
      <c r="F388" s="20"/>
      <c r="G388" s="20"/>
      <c r="H388" s="20"/>
      <c r="I388" s="122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.25" customHeight="1">
      <c r="A389" s="20"/>
      <c r="B389" s="20"/>
      <c r="C389" s="20"/>
      <c r="D389" s="20"/>
      <c r="E389" s="20"/>
      <c r="F389" s="20"/>
      <c r="G389" s="20"/>
      <c r="H389" s="20"/>
      <c r="I389" s="122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 customHeight="1">
      <c r="A390" s="20"/>
      <c r="B390" s="20"/>
      <c r="C390" s="20"/>
      <c r="D390" s="20"/>
      <c r="E390" s="20"/>
      <c r="F390" s="20"/>
      <c r="G390" s="20"/>
      <c r="H390" s="20"/>
      <c r="I390" s="122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.25" customHeight="1">
      <c r="A391" s="20"/>
      <c r="B391" s="20"/>
      <c r="C391" s="20"/>
      <c r="D391" s="20"/>
      <c r="E391" s="20"/>
      <c r="F391" s="20"/>
      <c r="G391" s="20"/>
      <c r="H391" s="20"/>
      <c r="I391" s="122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 customHeight="1">
      <c r="A392" s="20"/>
      <c r="B392" s="20"/>
      <c r="C392" s="20"/>
      <c r="D392" s="20"/>
      <c r="E392" s="20"/>
      <c r="F392" s="20"/>
      <c r="G392" s="20"/>
      <c r="H392" s="20"/>
      <c r="I392" s="122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 customHeight="1">
      <c r="A393" s="20"/>
      <c r="B393" s="20"/>
      <c r="C393" s="20"/>
      <c r="D393" s="20"/>
      <c r="E393" s="20"/>
      <c r="F393" s="20"/>
      <c r="G393" s="20"/>
      <c r="H393" s="20"/>
      <c r="I393" s="122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.25" customHeight="1">
      <c r="A394" s="20"/>
      <c r="B394" s="20"/>
      <c r="C394" s="20"/>
      <c r="D394" s="20"/>
      <c r="E394" s="20"/>
      <c r="F394" s="20"/>
      <c r="G394" s="20"/>
      <c r="H394" s="20"/>
      <c r="I394" s="122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 customHeight="1">
      <c r="A395" s="20"/>
      <c r="B395" s="20"/>
      <c r="C395" s="20"/>
      <c r="D395" s="20"/>
      <c r="E395" s="20"/>
      <c r="F395" s="20"/>
      <c r="G395" s="20"/>
      <c r="H395" s="20"/>
      <c r="I395" s="122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.25" customHeight="1">
      <c r="A396" s="20"/>
      <c r="B396" s="20"/>
      <c r="C396" s="20"/>
      <c r="D396" s="20"/>
      <c r="E396" s="20"/>
      <c r="F396" s="20"/>
      <c r="G396" s="20"/>
      <c r="H396" s="20"/>
      <c r="I396" s="122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.25" customHeight="1">
      <c r="A397" s="20"/>
      <c r="B397" s="20"/>
      <c r="C397" s="20"/>
      <c r="D397" s="20"/>
      <c r="E397" s="20"/>
      <c r="F397" s="20"/>
      <c r="G397" s="20"/>
      <c r="H397" s="20"/>
      <c r="I397" s="122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 customHeight="1">
      <c r="A398" s="20"/>
      <c r="B398" s="20"/>
      <c r="C398" s="20"/>
      <c r="D398" s="20"/>
      <c r="E398" s="20"/>
      <c r="F398" s="20"/>
      <c r="G398" s="20"/>
      <c r="H398" s="20"/>
      <c r="I398" s="122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 customHeight="1">
      <c r="A399" s="20"/>
      <c r="B399" s="20"/>
      <c r="C399" s="20"/>
      <c r="D399" s="20"/>
      <c r="E399" s="20"/>
      <c r="F399" s="20"/>
      <c r="G399" s="20"/>
      <c r="H399" s="20"/>
      <c r="I399" s="122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.25" customHeight="1">
      <c r="A400" s="20"/>
      <c r="B400" s="20"/>
      <c r="C400" s="20"/>
      <c r="D400" s="20"/>
      <c r="E400" s="20"/>
      <c r="F400" s="20"/>
      <c r="G400" s="20"/>
      <c r="H400" s="20"/>
      <c r="I400" s="122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 customHeight="1">
      <c r="A401" s="20"/>
      <c r="B401" s="20"/>
      <c r="C401" s="20"/>
      <c r="D401" s="20"/>
      <c r="E401" s="20"/>
      <c r="F401" s="20"/>
      <c r="G401" s="20"/>
      <c r="H401" s="20"/>
      <c r="I401" s="122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.25" customHeight="1">
      <c r="A402" s="20"/>
      <c r="B402" s="20"/>
      <c r="C402" s="20"/>
      <c r="D402" s="20"/>
      <c r="E402" s="20"/>
      <c r="F402" s="20"/>
      <c r="G402" s="20"/>
      <c r="H402" s="20"/>
      <c r="I402" s="122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.25" customHeight="1">
      <c r="A403" s="20"/>
      <c r="B403" s="20"/>
      <c r="C403" s="20"/>
      <c r="D403" s="20"/>
      <c r="E403" s="20"/>
      <c r="F403" s="20"/>
      <c r="G403" s="20"/>
      <c r="H403" s="20"/>
      <c r="I403" s="122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 customHeight="1">
      <c r="A404" s="20"/>
      <c r="B404" s="20"/>
      <c r="C404" s="20"/>
      <c r="D404" s="20"/>
      <c r="E404" s="20"/>
      <c r="F404" s="20"/>
      <c r="G404" s="20"/>
      <c r="H404" s="20"/>
      <c r="I404" s="122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.25" customHeight="1">
      <c r="A405" s="20"/>
      <c r="B405" s="20"/>
      <c r="C405" s="20"/>
      <c r="D405" s="20"/>
      <c r="E405" s="20"/>
      <c r="F405" s="20"/>
      <c r="G405" s="20"/>
      <c r="H405" s="20"/>
      <c r="I405" s="122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.25" customHeight="1">
      <c r="A406" s="20"/>
      <c r="B406" s="20"/>
      <c r="C406" s="20"/>
      <c r="D406" s="20"/>
      <c r="E406" s="20"/>
      <c r="F406" s="20"/>
      <c r="G406" s="20"/>
      <c r="H406" s="20"/>
      <c r="I406" s="122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 customHeight="1">
      <c r="A407" s="20"/>
      <c r="B407" s="20"/>
      <c r="C407" s="20"/>
      <c r="D407" s="20"/>
      <c r="E407" s="20"/>
      <c r="F407" s="20"/>
      <c r="G407" s="20"/>
      <c r="H407" s="20"/>
      <c r="I407" s="122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 customHeight="1">
      <c r="A408" s="20"/>
      <c r="B408" s="20"/>
      <c r="C408" s="20"/>
      <c r="D408" s="20"/>
      <c r="E408" s="20"/>
      <c r="F408" s="20"/>
      <c r="G408" s="20"/>
      <c r="H408" s="20"/>
      <c r="I408" s="122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 customHeight="1">
      <c r="A409" s="20"/>
      <c r="B409" s="20"/>
      <c r="C409" s="20"/>
      <c r="D409" s="20"/>
      <c r="E409" s="20"/>
      <c r="F409" s="20"/>
      <c r="G409" s="20"/>
      <c r="H409" s="20"/>
      <c r="I409" s="122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 customHeight="1">
      <c r="A410" s="20"/>
      <c r="B410" s="20"/>
      <c r="C410" s="20"/>
      <c r="D410" s="20"/>
      <c r="E410" s="20"/>
      <c r="F410" s="20"/>
      <c r="G410" s="20"/>
      <c r="H410" s="20"/>
      <c r="I410" s="122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 customHeight="1">
      <c r="A411" s="20"/>
      <c r="B411" s="20"/>
      <c r="C411" s="20"/>
      <c r="D411" s="20"/>
      <c r="E411" s="20"/>
      <c r="F411" s="20"/>
      <c r="G411" s="20"/>
      <c r="H411" s="20"/>
      <c r="I411" s="122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 customHeight="1">
      <c r="A412" s="20"/>
      <c r="B412" s="20"/>
      <c r="C412" s="20"/>
      <c r="D412" s="20"/>
      <c r="E412" s="20"/>
      <c r="F412" s="20"/>
      <c r="G412" s="20"/>
      <c r="H412" s="20"/>
      <c r="I412" s="122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 customHeight="1">
      <c r="A413" s="20"/>
      <c r="B413" s="20"/>
      <c r="C413" s="20"/>
      <c r="D413" s="20"/>
      <c r="E413" s="20"/>
      <c r="F413" s="20"/>
      <c r="G413" s="20"/>
      <c r="H413" s="20"/>
      <c r="I413" s="122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 customHeight="1">
      <c r="A414" s="20"/>
      <c r="B414" s="20"/>
      <c r="C414" s="20"/>
      <c r="D414" s="20"/>
      <c r="E414" s="20"/>
      <c r="F414" s="20"/>
      <c r="G414" s="20"/>
      <c r="H414" s="20"/>
      <c r="I414" s="122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 customHeight="1">
      <c r="A415" s="20"/>
      <c r="B415" s="20"/>
      <c r="C415" s="20"/>
      <c r="D415" s="20"/>
      <c r="E415" s="20"/>
      <c r="F415" s="20"/>
      <c r="G415" s="20"/>
      <c r="H415" s="20"/>
      <c r="I415" s="122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 customHeight="1">
      <c r="A416" s="20"/>
      <c r="B416" s="20"/>
      <c r="C416" s="20"/>
      <c r="D416" s="20"/>
      <c r="E416" s="20"/>
      <c r="F416" s="20"/>
      <c r="G416" s="20"/>
      <c r="H416" s="20"/>
      <c r="I416" s="122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 customHeight="1">
      <c r="A417" s="20"/>
      <c r="B417" s="20"/>
      <c r="C417" s="20"/>
      <c r="D417" s="20"/>
      <c r="E417" s="20"/>
      <c r="F417" s="20"/>
      <c r="G417" s="20"/>
      <c r="H417" s="20"/>
      <c r="I417" s="122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 customHeight="1">
      <c r="A418" s="20"/>
      <c r="B418" s="20"/>
      <c r="C418" s="20"/>
      <c r="D418" s="20"/>
      <c r="E418" s="20"/>
      <c r="F418" s="20"/>
      <c r="G418" s="20"/>
      <c r="H418" s="20"/>
      <c r="I418" s="122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 customHeight="1">
      <c r="A419" s="20"/>
      <c r="B419" s="20"/>
      <c r="C419" s="20"/>
      <c r="D419" s="20"/>
      <c r="E419" s="20"/>
      <c r="F419" s="20"/>
      <c r="G419" s="20"/>
      <c r="H419" s="20"/>
      <c r="I419" s="122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 customHeight="1">
      <c r="A420" s="20"/>
      <c r="B420" s="20"/>
      <c r="C420" s="20"/>
      <c r="D420" s="20"/>
      <c r="E420" s="20"/>
      <c r="F420" s="20"/>
      <c r="G420" s="20"/>
      <c r="H420" s="20"/>
      <c r="I420" s="122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 customHeight="1">
      <c r="A421" s="20"/>
      <c r="B421" s="20"/>
      <c r="C421" s="20"/>
      <c r="D421" s="20"/>
      <c r="E421" s="20"/>
      <c r="F421" s="20"/>
      <c r="G421" s="20"/>
      <c r="H421" s="20"/>
      <c r="I421" s="122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 customHeight="1">
      <c r="A422" s="20"/>
      <c r="B422" s="20"/>
      <c r="C422" s="20"/>
      <c r="D422" s="20"/>
      <c r="E422" s="20"/>
      <c r="F422" s="20"/>
      <c r="G422" s="20"/>
      <c r="H422" s="20"/>
      <c r="I422" s="122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 customHeight="1">
      <c r="A423" s="20"/>
      <c r="B423" s="20"/>
      <c r="C423" s="20"/>
      <c r="D423" s="20"/>
      <c r="E423" s="20"/>
      <c r="F423" s="20"/>
      <c r="G423" s="20"/>
      <c r="H423" s="20"/>
      <c r="I423" s="122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 customHeight="1">
      <c r="A424" s="20"/>
      <c r="B424" s="20"/>
      <c r="C424" s="20"/>
      <c r="D424" s="20"/>
      <c r="E424" s="20"/>
      <c r="F424" s="20"/>
      <c r="G424" s="20"/>
      <c r="H424" s="20"/>
      <c r="I424" s="122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 customHeight="1">
      <c r="A425" s="20"/>
      <c r="B425" s="20"/>
      <c r="C425" s="20"/>
      <c r="D425" s="20"/>
      <c r="E425" s="20"/>
      <c r="F425" s="20"/>
      <c r="G425" s="20"/>
      <c r="H425" s="20"/>
      <c r="I425" s="122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 customHeight="1">
      <c r="A426" s="20"/>
      <c r="B426" s="20"/>
      <c r="C426" s="20"/>
      <c r="D426" s="20"/>
      <c r="E426" s="20"/>
      <c r="F426" s="20"/>
      <c r="G426" s="20"/>
      <c r="H426" s="20"/>
      <c r="I426" s="122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 customHeight="1">
      <c r="A427" s="20"/>
      <c r="B427" s="20"/>
      <c r="C427" s="20"/>
      <c r="D427" s="20"/>
      <c r="E427" s="20"/>
      <c r="F427" s="20"/>
      <c r="G427" s="20"/>
      <c r="H427" s="20"/>
      <c r="I427" s="122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 customHeight="1">
      <c r="A428" s="20"/>
      <c r="B428" s="20"/>
      <c r="C428" s="20"/>
      <c r="D428" s="20"/>
      <c r="E428" s="20"/>
      <c r="F428" s="20"/>
      <c r="G428" s="20"/>
      <c r="H428" s="20"/>
      <c r="I428" s="122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 customHeight="1">
      <c r="A429" s="20"/>
      <c r="B429" s="20"/>
      <c r="C429" s="20"/>
      <c r="D429" s="20"/>
      <c r="E429" s="20"/>
      <c r="F429" s="20"/>
      <c r="G429" s="20"/>
      <c r="H429" s="20"/>
      <c r="I429" s="122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 customHeight="1">
      <c r="A430" s="20"/>
      <c r="B430" s="20"/>
      <c r="C430" s="20"/>
      <c r="D430" s="20"/>
      <c r="E430" s="20"/>
      <c r="F430" s="20"/>
      <c r="G430" s="20"/>
      <c r="H430" s="20"/>
      <c r="I430" s="122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 customHeight="1">
      <c r="A431" s="20"/>
      <c r="B431" s="20"/>
      <c r="C431" s="20"/>
      <c r="D431" s="20"/>
      <c r="E431" s="20"/>
      <c r="F431" s="20"/>
      <c r="G431" s="20"/>
      <c r="H431" s="20"/>
      <c r="I431" s="122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 customHeight="1">
      <c r="A432" s="20"/>
      <c r="B432" s="20"/>
      <c r="C432" s="20"/>
      <c r="D432" s="20"/>
      <c r="E432" s="20"/>
      <c r="F432" s="20"/>
      <c r="G432" s="20"/>
      <c r="H432" s="20"/>
      <c r="I432" s="122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 customHeight="1">
      <c r="A433" s="20"/>
      <c r="B433" s="20"/>
      <c r="C433" s="20"/>
      <c r="D433" s="20"/>
      <c r="E433" s="20"/>
      <c r="F433" s="20"/>
      <c r="G433" s="20"/>
      <c r="H433" s="20"/>
      <c r="I433" s="122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 customHeight="1">
      <c r="A434" s="20"/>
      <c r="B434" s="20"/>
      <c r="C434" s="20"/>
      <c r="D434" s="20"/>
      <c r="E434" s="20"/>
      <c r="F434" s="20"/>
      <c r="G434" s="20"/>
      <c r="H434" s="20"/>
      <c r="I434" s="122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 customHeight="1">
      <c r="A435" s="20"/>
      <c r="B435" s="20"/>
      <c r="C435" s="20"/>
      <c r="D435" s="20"/>
      <c r="E435" s="20"/>
      <c r="F435" s="20"/>
      <c r="G435" s="20"/>
      <c r="H435" s="20"/>
      <c r="I435" s="122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 customHeight="1">
      <c r="A436" s="20"/>
      <c r="B436" s="20"/>
      <c r="C436" s="20"/>
      <c r="D436" s="20"/>
      <c r="E436" s="20"/>
      <c r="F436" s="20"/>
      <c r="G436" s="20"/>
      <c r="H436" s="20"/>
      <c r="I436" s="122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 customHeight="1">
      <c r="A437" s="20"/>
      <c r="B437" s="20"/>
      <c r="C437" s="20"/>
      <c r="D437" s="20"/>
      <c r="E437" s="20"/>
      <c r="F437" s="20"/>
      <c r="G437" s="20"/>
      <c r="H437" s="20"/>
      <c r="I437" s="122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 customHeight="1">
      <c r="A438" s="20"/>
      <c r="B438" s="20"/>
      <c r="C438" s="20"/>
      <c r="D438" s="20"/>
      <c r="E438" s="20"/>
      <c r="F438" s="20"/>
      <c r="G438" s="20"/>
      <c r="H438" s="20"/>
      <c r="I438" s="122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.25" customHeight="1">
      <c r="A439" s="20"/>
      <c r="B439" s="20"/>
      <c r="C439" s="20"/>
      <c r="D439" s="20"/>
      <c r="E439" s="20"/>
      <c r="F439" s="20"/>
      <c r="G439" s="20"/>
      <c r="H439" s="20"/>
      <c r="I439" s="122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 customHeight="1">
      <c r="A440" s="20"/>
      <c r="B440" s="20"/>
      <c r="C440" s="20"/>
      <c r="D440" s="20"/>
      <c r="E440" s="20"/>
      <c r="F440" s="20"/>
      <c r="G440" s="20"/>
      <c r="H440" s="20"/>
      <c r="I440" s="122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 customHeight="1">
      <c r="A441" s="20"/>
      <c r="B441" s="20"/>
      <c r="C441" s="20"/>
      <c r="D441" s="20"/>
      <c r="E441" s="20"/>
      <c r="F441" s="20"/>
      <c r="G441" s="20"/>
      <c r="H441" s="20"/>
      <c r="I441" s="122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 customHeight="1">
      <c r="A442" s="20"/>
      <c r="B442" s="20"/>
      <c r="C442" s="20"/>
      <c r="D442" s="20"/>
      <c r="E442" s="20"/>
      <c r="F442" s="20"/>
      <c r="G442" s="20"/>
      <c r="H442" s="20"/>
      <c r="I442" s="122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.25" customHeight="1">
      <c r="A443" s="20"/>
      <c r="B443" s="20"/>
      <c r="C443" s="20"/>
      <c r="D443" s="20"/>
      <c r="E443" s="20"/>
      <c r="F443" s="20"/>
      <c r="G443" s="20"/>
      <c r="H443" s="20"/>
      <c r="I443" s="122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 customHeight="1">
      <c r="A444" s="20"/>
      <c r="B444" s="20"/>
      <c r="C444" s="20"/>
      <c r="D444" s="20"/>
      <c r="E444" s="20"/>
      <c r="F444" s="20"/>
      <c r="G444" s="20"/>
      <c r="H444" s="20"/>
      <c r="I444" s="122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 customHeight="1">
      <c r="A445" s="20"/>
      <c r="B445" s="20"/>
      <c r="C445" s="20"/>
      <c r="D445" s="20"/>
      <c r="E445" s="20"/>
      <c r="F445" s="20"/>
      <c r="G445" s="20"/>
      <c r="H445" s="20"/>
      <c r="I445" s="122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.25" customHeight="1">
      <c r="A446" s="20"/>
      <c r="B446" s="20"/>
      <c r="C446" s="20"/>
      <c r="D446" s="20"/>
      <c r="E446" s="20"/>
      <c r="F446" s="20"/>
      <c r="G446" s="20"/>
      <c r="H446" s="20"/>
      <c r="I446" s="122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 customHeight="1">
      <c r="A447" s="20"/>
      <c r="B447" s="20"/>
      <c r="C447" s="20"/>
      <c r="D447" s="20"/>
      <c r="E447" s="20"/>
      <c r="F447" s="20"/>
      <c r="G447" s="20"/>
      <c r="H447" s="20"/>
      <c r="I447" s="122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 customHeight="1">
      <c r="A448" s="20"/>
      <c r="B448" s="20"/>
      <c r="C448" s="20"/>
      <c r="D448" s="20"/>
      <c r="E448" s="20"/>
      <c r="F448" s="20"/>
      <c r="G448" s="20"/>
      <c r="H448" s="20"/>
      <c r="I448" s="122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 customHeight="1">
      <c r="A449" s="20"/>
      <c r="B449" s="20"/>
      <c r="C449" s="20"/>
      <c r="D449" s="20"/>
      <c r="E449" s="20"/>
      <c r="F449" s="20"/>
      <c r="G449" s="20"/>
      <c r="H449" s="20"/>
      <c r="I449" s="122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 customHeight="1">
      <c r="A450" s="20"/>
      <c r="B450" s="20"/>
      <c r="C450" s="20"/>
      <c r="D450" s="20"/>
      <c r="E450" s="20"/>
      <c r="F450" s="20"/>
      <c r="G450" s="20"/>
      <c r="H450" s="20"/>
      <c r="I450" s="122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 customHeight="1">
      <c r="A451" s="20"/>
      <c r="B451" s="20"/>
      <c r="C451" s="20"/>
      <c r="D451" s="20"/>
      <c r="E451" s="20"/>
      <c r="F451" s="20"/>
      <c r="G451" s="20"/>
      <c r="H451" s="20"/>
      <c r="I451" s="122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 customHeight="1">
      <c r="A452" s="20"/>
      <c r="B452" s="20"/>
      <c r="C452" s="20"/>
      <c r="D452" s="20"/>
      <c r="E452" s="20"/>
      <c r="F452" s="20"/>
      <c r="G452" s="20"/>
      <c r="H452" s="20"/>
      <c r="I452" s="122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 customHeight="1">
      <c r="A453" s="20"/>
      <c r="B453" s="20"/>
      <c r="C453" s="20"/>
      <c r="D453" s="20"/>
      <c r="E453" s="20"/>
      <c r="F453" s="20"/>
      <c r="G453" s="20"/>
      <c r="H453" s="20"/>
      <c r="I453" s="122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 customHeight="1">
      <c r="A454" s="20"/>
      <c r="B454" s="20"/>
      <c r="C454" s="20"/>
      <c r="D454" s="20"/>
      <c r="E454" s="20"/>
      <c r="F454" s="20"/>
      <c r="G454" s="20"/>
      <c r="H454" s="20"/>
      <c r="I454" s="122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 customHeight="1">
      <c r="A455" s="20"/>
      <c r="B455" s="20"/>
      <c r="C455" s="20"/>
      <c r="D455" s="20"/>
      <c r="E455" s="20"/>
      <c r="F455" s="20"/>
      <c r="G455" s="20"/>
      <c r="H455" s="20"/>
      <c r="I455" s="122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 customHeight="1">
      <c r="A456" s="20"/>
      <c r="B456" s="20"/>
      <c r="C456" s="20"/>
      <c r="D456" s="20"/>
      <c r="E456" s="20"/>
      <c r="F456" s="20"/>
      <c r="G456" s="20"/>
      <c r="H456" s="20"/>
      <c r="I456" s="122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.25" customHeight="1">
      <c r="A457" s="20"/>
      <c r="B457" s="20"/>
      <c r="C457" s="20"/>
      <c r="D457" s="20"/>
      <c r="E457" s="20"/>
      <c r="F457" s="20"/>
      <c r="G457" s="20"/>
      <c r="H457" s="20"/>
      <c r="I457" s="122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 customHeight="1">
      <c r="A458" s="20"/>
      <c r="B458" s="20"/>
      <c r="C458" s="20"/>
      <c r="D458" s="20"/>
      <c r="E458" s="20"/>
      <c r="F458" s="20"/>
      <c r="G458" s="20"/>
      <c r="H458" s="20"/>
      <c r="I458" s="122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.25" customHeight="1">
      <c r="A459" s="20"/>
      <c r="B459" s="20"/>
      <c r="C459" s="20"/>
      <c r="D459" s="20"/>
      <c r="E459" s="20"/>
      <c r="F459" s="20"/>
      <c r="G459" s="20"/>
      <c r="H459" s="20"/>
      <c r="I459" s="122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 customHeight="1">
      <c r="A460" s="20"/>
      <c r="B460" s="20"/>
      <c r="C460" s="20"/>
      <c r="D460" s="20"/>
      <c r="E460" s="20"/>
      <c r="F460" s="20"/>
      <c r="G460" s="20"/>
      <c r="H460" s="20"/>
      <c r="I460" s="122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4.25" customHeight="1">
      <c r="A461" s="20"/>
      <c r="B461" s="20"/>
      <c r="C461" s="20"/>
      <c r="D461" s="20"/>
      <c r="E461" s="20"/>
      <c r="F461" s="20"/>
      <c r="G461" s="20"/>
      <c r="H461" s="20"/>
      <c r="I461" s="122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.25" customHeight="1">
      <c r="A462" s="20"/>
      <c r="B462" s="20"/>
      <c r="C462" s="20"/>
      <c r="D462" s="20"/>
      <c r="E462" s="20"/>
      <c r="F462" s="20"/>
      <c r="G462" s="20"/>
      <c r="H462" s="20"/>
      <c r="I462" s="122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4.25" customHeight="1">
      <c r="A463" s="20"/>
      <c r="B463" s="20"/>
      <c r="C463" s="20"/>
      <c r="D463" s="20"/>
      <c r="E463" s="20"/>
      <c r="F463" s="20"/>
      <c r="G463" s="20"/>
      <c r="H463" s="20"/>
      <c r="I463" s="122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4.25" customHeight="1">
      <c r="A464" s="20"/>
      <c r="B464" s="20"/>
      <c r="C464" s="20"/>
      <c r="D464" s="20"/>
      <c r="E464" s="20"/>
      <c r="F464" s="20"/>
      <c r="G464" s="20"/>
      <c r="H464" s="20"/>
      <c r="I464" s="122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4.25" customHeight="1">
      <c r="A465" s="20"/>
      <c r="B465" s="20"/>
      <c r="C465" s="20"/>
      <c r="D465" s="20"/>
      <c r="E465" s="20"/>
      <c r="F465" s="20"/>
      <c r="G465" s="20"/>
      <c r="H465" s="20"/>
      <c r="I465" s="122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4.25" customHeight="1">
      <c r="A466" s="20"/>
      <c r="B466" s="20"/>
      <c r="C466" s="20"/>
      <c r="D466" s="20"/>
      <c r="E466" s="20"/>
      <c r="F466" s="20"/>
      <c r="G466" s="20"/>
      <c r="H466" s="20"/>
      <c r="I466" s="122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 customHeight="1">
      <c r="A467" s="20"/>
      <c r="B467" s="20"/>
      <c r="C467" s="20"/>
      <c r="D467" s="20"/>
      <c r="E467" s="20"/>
      <c r="F467" s="20"/>
      <c r="G467" s="20"/>
      <c r="H467" s="20"/>
      <c r="I467" s="122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4.25" customHeight="1">
      <c r="A468" s="20"/>
      <c r="B468" s="20"/>
      <c r="C468" s="20"/>
      <c r="D468" s="20"/>
      <c r="E468" s="20"/>
      <c r="F468" s="20"/>
      <c r="G468" s="20"/>
      <c r="H468" s="20"/>
      <c r="I468" s="122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.25" customHeight="1">
      <c r="A469" s="20"/>
      <c r="B469" s="20"/>
      <c r="C469" s="20"/>
      <c r="D469" s="20"/>
      <c r="E469" s="20"/>
      <c r="F469" s="20"/>
      <c r="G469" s="20"/>
      <c r="H469" s="20"/>
      <c r="I469" s="122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4.25" customHeight="1">
      <c r="A470" s="20"/>
      <c r="B470" s="20"/>
      <c r="C470" s="20"/>
      <c r="D470" s="20"/>
      <c r="E470" s="20"/>
      <c r="F470" s="20"/>
      <c r="G470" s="20"/>
      <c r="H470" s="20"/>
      <c r="I470" s="122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4.25" customHeight="1">
      <c r="A471" s="20"/>
      <c r="B471" s="20"/>
      <c r="C471" s="20"/>
      <c r="D471" s="20"/>
      <c r="E471" s="20"/>
      <c r="F471" s="20"/>
      <c r="G471" s="20"/>
      <c r="H471" s="20"/>
      <c r="I471" s="122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4.25" customHeight="1">
      <c r="A472" s="20"/>
      <c r="B472" s="20"/>
      <c r="C472" s="20"/>
      <c r="D472" s="20"/>
      <c r="E472" s="20"/>
      <c r="F472" s="20"/>
      <c r="G472" s="20"/>
      <c r="H472" s="20"/>
      <c r="I472" s="122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4.25" customHeight="1">
      <c r="A473" s="20"/>
      <c r="B473" s="20"/>
      <c r="C473" s="20"/>
      <c r="D473" s="20"/>
      <c r="E473" s="20"/>
      <c r="F473" s="20"/>
      <c r="G473" s="20"/>
      <c r="H473" s="20"/>
      <c r="I473" s="122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4.25" customHeight="1">
      <c r="A474" s="20"/>
      <c r="B474" s="20"/>
      <c r="C474" s="20"/>
      <c r="D474" s="20"/>
      <c r="E474" s="20"/>
      <c r="F474" s="20"/>
      <c r="G474" s="20"/>
      <c r="H474" s="20"/>
      <c r="I474" s="122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.25" customHeight="1">
      <c r="A475" s="20"/>
      <c r="B475" s="20"/>
      <c r="C475" s="20"/>
      <c r="D475" s="20"/>
      <c r="E475" s="20"/>
      <c r="F475" s="20"/>
      <c r="G475" s="20"/>
      <c r="H475" s="20"/>
      <c r="I475" s="122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4.25" customHeight="1">
      <c r="A476" s="20"/>
      <c r="B476" s="20"/>
      <c r="C476" s="20"/>
      <c r="D476" s="20"/>
      <c r="E476" s="20"/>
      <c r="F476" s="20"/>
      <c r="G476" s="20"/>
      <c r="H476" s="20"/>
      <c r="I476" s="122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.25" customHeight="1">
      <c r="A477" s="20"/>
      <c r="B477" s="20"/>
      <c r="C477" s="20"/>
      <c r="D477" s="20"/>
      <c r="E477" s="20"/>
      <c r="F477" s="20"/>
      <c r="G477" s="20"/>
      <c r="H477" s="20"/>
      <c r="I477" s="122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.25" customHeight="1">
      <c r="A478" s="20"/>
      <c r="B478" s="20"/>
      <c r="C478" s="20"/>
      <c r="D478" s="20"/>
      <c r="E478" s="20"/>
      <c r="F478" s="20"/>
      <c r="G478" s="20"/>
      <c r="H478" s="20"/>
      <c r="I478" s="122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4.25" customHeight="1">
      <c r="A479" s="20"/>
      <c r="B479" s="20"/>
      <c r="C479" s="20"/>
      <c r="D479" s="20"/>
      <c r="E479" s="20"/>
      <c r="F479" s="20"/>
      <c r="G479" s="20"/>
      <c r="H479" s="20"/>
      <c r="I479" s="122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4.25" customHeight="1">
      <c r="A480" s="20"/>
      <c r="B480" s="20"/>
      <c r="C480" s="20"/>
      <c r="D480" s="20"/>
      <c r="E480" s="20"/>
      <c r="F480" s="20"/>
      <c r="G480" s="20"/>
      <c r="H480" s="20"/>
      <c r="I480" s="122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4.25" customHeight="1">
      <c r="A481" s="20"/>
      <c r="B481" s="20"/>
      <c r="C481" s="20"/>
      <c r="D481" s="20"/>
      <c r="E481" s="20"/>
      <c r="F481" s="20"/>
      <c r="G481" s="20"/>
      <c r="H481" s="20"/>
      <c r="I481" s="122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 customHeight="1">
      <c r="A482" s="20"/>
      <c r="B482" s="20"/>
      <c r="C482" s="20"/>
      <c r="D482" s="20"/>
      <c r="E482" s="20"/>
      <c r="F482" s="20"/>
      <c r="G482" s="20"/>
      <c r="H482" s="20"/>
      <c r="I482" s="122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4.25" customHeight="1">
      <c r="A483" s="20"/>
      <c r="B483" s="20"/>
      <c r="C483" s="20"/>
      <c r="D483" s="20"/>
      <c r="E483" s="20"/>
      <c r="F483" s="20"/>
      <c r="G483" s="20"/>
      <c r="H483" s="20"/>
      <c r="I483" s="122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4.25" customHeight="1">
      <c r="A484" s="20"/>
      <c r="B484" s="20"/>
      <c r="C484" s="20"/>
      <c r="D484" s="20"/>
      <c r="E484" s="20"/>
      <c r="F484" s="20"/>
      <c r="G484" s="20"/>
      <c r="H484" s="20"/>
      <c r="I484" s="122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4.25" customHeight="1">
      <c r="A485" s="20"/>
      <c r="B485" s="20"/>
      <c r="C485" s="20"/>
      <c r="D485" s="20"/>
      <c r="E485" s="20"/>
      <c r="F485" s="20"/>
      <c r="G485" s="20"/>
      <c r="H485" s="20"/>
      <c r="I485" s="122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4.25" customHeight="1">
      <c r="A486" s="20"/>
      <c r="B486" s="20"/>
      <c r="C486" s="20"/>
      <c r="D486" s="20"/>
      <c r="E486" s="20"/>
      <c r="F486" s="20"/>
      <c r="G486" s="20"/>
      <c r="H486" s="20"/>
      <c r="I486" s="122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.25" customHeight="1">
      <c r="A487" s="20"/>
      <c r="B487" s="20"/>
      <c r="C487" s="20"/>
      <c r="D487" s="20"/>
      <c r="E487" s="20"/>
      <c r="F487" s="20"/>
      <c r="G487" s="20"/>
      <c r="H487" s="20"/>
      <c r="I487" s="122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4.25" customHeight="1">
      <c r="A488" s="20"/>
      <c r="B488" s="20"/>
      <c r="C488" s="20"/>
      <c r="D488" s="20"/>
      <c r="E488" s="20"/>
      <c r="F488" s="20"/>
      <c r="G488" s="20"/>
      <c r="H488" s="20"/>
      <c r="I488" s="122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.25" customHeight="1">
      <c r="A489" s="20"/>
      <c r="B489" s="20"/>
      <c r="C489" s="20"/>
      <c r="D489" s="20"/>
      <c r="E489" s="20"/>
      <c r="F489" s="20"/>
      <c r="G489" s="20"/>
      <c r="H489" s="20"/>
      <c r="I489" s="122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4.25" customHeight="1">
      <c r="A490" s="20"/>
      <c r="B490" s="20"/>
      <c r="C490" s="20"/>
      <c r="D490" s="20"/>
      <c r="E490" s="20"/>
      <c r="F490" s="20"/>
      <c r="G490" s="20"/>
      <c r="H490" s="20"/>
      <c r="I490" s="122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>
      <c r="A491" s="20"/>
      <c r="B491" s="20"/>
      <c r="C491" s="20"/>
      <c r="D491" s="20"/>
      <c r="E491" s="20"/>
      <c r="F491" s="20"/>
      <c r="G491" s="20"/>
      <c r="H491" s="20"/>
      <c r="I491" s="122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25" customHeight="1">
      <c r="A492" s="20"/>
      <c r="B492" s="20"/>
      <c r="C492" s="20"/>
      <c r="D492" s="20"/>
      <c r="E492" s="20"/>
      <c r="F492" s="20"/>
      <c r="G492" s="20"/>
      <c r="H492" s="20"/>
      <c r="I492" s="122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>
      <c r="A493" s="20"/>
      <c r="B493" s="20"/>
      <c r="C493" s="20"/>
      <c r="D493" s="20"/>
      <c r="E493" s="20"/>
      <c r="F493" s="20"/>
      <c r="G493" s="20"/>
      <c r="H493" s="20"/>
      <c r="I493" s="122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.25" customHeight="1">
      <c r="A494" s="20"/>
      <c r="B494" s="20"/>
      <c r="C494" s="20"/>
      <c r="D494" s="20"/>
      <c r="E494" s="20"/>
      <c r="F494" s="20"/>
      <c r="G494" s="20"/>
      <c r="H494" s="20"/>
      <c r="I494" s="122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.25" customHeight="1">
      <c r="A495" s="20"/>
      <c r="B495" s="20"/>
      <c r="C495" s="20"/>
      <c r="D495" s="20"/>
      <c r="E495" s="20"/>
      <c r="F495" s="20"/>
      <c r="G495" s="20"/>
      <c r="H495" s="20"/>
      <c r="I495" s="122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.25" customHeight="1">
      <c r="A496" s="20"/>
      <c r="B496" s="20"/>
      <c r="C496" s="20"/>
      <c r="D496" s="20"/>
      <c r="E496" s="20"/>
      <c r="F496" s="20"/>
      <c r="G496" s="20"/>
      <c r="H496" s="20"/>
      <c r="I496" s="122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.25" customHeight="1">
      <c r="A497" s="20"/>
      <c r="B497" s="20"/>
      <c r="C497" s="20"/>
      <c r="D497" s="20"/>
      <c r="E497" s="20"/>
      <c r="F497" s="20"/>
      <c r="G497" s="20"/>
      <c r="H497" s="20"/>
      <c r="I497" s="122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 customHeight="1">
      <c r="A498" s="20"/>
      <c r="B498" s="20"/>
      <c r="C498" s="20"/>
      <c r="D498" s="20"/>
      <c r="E498" s="20"/>
      <c r="F498" s="20"/>
      <c r="G498" s="20"/>
      <c r="H498" s="20"/>
      <c r="I498" s="122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>
      <c r="A499" s="20"/>
      <c r="B499" s="20"/>
      <c r="C499" s="20"/>
      <c r="D499" s="20"/>
      <c r="E499" s="20"/>
      <c r="F499" s="20"/>
      <c r="G499" s="20"/>
      <c r="H499" s="20"/>
      <c r="I499" s="122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.25" customHeight="1">
      <c r="A500" s="20"/>
      <c r="B500" s="20"/>
      <c r="C500" s="20"/>
      <c r="D500" s="20"/>
      <c r="E500" s="20"/>
      <c r="F500" s="20"/>
      <c r="G500" s="20"/>
      <c r="H500" s="20"/>
      <c r="I500" s="122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 customHeight="1">
      <c r="A501" s="20"/>
      <c r="B501" s="20"/>
      <c r="C501" s="20"/>
      <c r="D501" s="20"/>
      <c r="E501" s="20"/>
      <c r="F501" s="20"/>
      <c r="G501" s="20"/>
      <c r="H501" s="20"/>
      <c r="I501" s="122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 customHeight="1">
      <c r="A502" s="20"/>
      <c r="B502" s="20"/>
      <c r="C502" s="20"/>
      <c r="D502" s="20"/>
      <c r="E502" s="20"/>
      <c r="F502" s="20"/>
      <c r="G502" s="20"/>
      <c r="H502" s="20"/>
      <c r="I502" s="122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 customHeight="1">
      <c r="A503" s="20"/>
      <c r="B503" s="20"/>
      <c r="C503" s="20"/>
      <c r="D503" s="20"/>
      <c r="E503" s="20"/>
      <c r="F503" s="20"/>
      <c r="G503" s="20"/>
      <c r="H503" s="20"/>
      <c r="I503" s="122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.25" customHeight="1">
      <c r="A504" s="20"/>
      <c r="B504" s="20"/>
      <c r="C504" s="20"/>
      <c r="D504" s="20"/>
      <c r="E504" s="20"/>
      <c r="F504" s="20"/>
      <c r="G504" s="20"/>
      <c r="H504" s="20"/>
      <c r="I504" s="122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 customHeight="1">
      <c r="A505" s="20"/>
      <c r="B505" s="20"/>
      <c r="C505" s="20"/>
      <c r="D505" s="20"/>
      <c r="E505" s="20"/>
      <c r="F505" s="20"/>
      <c r="G505" s="20"/>
      <c r="H505" s="20"/>
      <c r="I505" s="122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>
      <c r="A506" s="20"/>
      <c r="B506" s="20"/>
      <c r="C506" s="20"/>
      <c r="D506" s="20"/>
      <c r="E506" s="20"/>
      <c r="F506" s="20"/>
      <c r="G506" s="20"/>
      <c r="H506" s="20"/>
      <c r="I506" s="122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25" customHeight="1">
      <c r="A507" s="20"/>
      <c r="B507" s="20"/>
      <c r="C507" s="20"/>
      <c r="D507" s="20"/>
      <c r="E507" s="20"/>
      <c r="F507" s="20"/>
      <c r="G507" s="20"/>
      <c r="H507" s="20"/>
      <c r="I507" s="122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>
      <c r="A508" s="20"/>
      <c r="B508" s="20"/>
      <c r="C508" s="20"/>
      <c r="D508" s="20"/>
      <c r="E508" s="20"/>
      <c r="F508" s="20"/>
      <c r="G508" s="20"/>
      <c r="H508" s="20"/>
      <c r="I508" s="122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.25" customHeight="1">
      <c r="A509" s="20"/>
      <c r="B509" s="20"/>
      <c r="C509" s="20"/>
      <c r="D509" s="20"/>
      <c r="E509" s="20"/>
      <c r="F509" s="20"/>
      <c r="G509" s="20"/>
      <c r="H509" s="20"/>
      <c r="I509" s="122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4.25" customHeight="1">
      <c r="A510" s="20"/>
      <c r="B510" s="20"/>
      <c r="C510" s="20"/>
      <c r="D510" s="20"/>
      <c r="E510" s="20"/>
      <c r="F510" s="20"/>
      <c r="G510" s="20"/>
      <c r="H510" s="20"/>
      <c r="I510" s="122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.25" customHeight="1">
      <c r="A511" s="20"/>
      <c r="B511" s="20"/>
      <c r="C511" s="20"/>
      <c r="D511" s="20"/>
      <c r="E511" s="20"/>
      <c r="F511" s="20"/>
      <c r="G511" s="20"/>
      <c r="H511" s="20"/>
      <c r="I511" s="122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.25" customHeight="1">
      <c r="A512" s="20"/>
      <c r="B512" s="20"/>
      <c r="C512" s="20"/>
      <c r="D512" s="20"/>
      <c r="E512" s="20"/>
      <c r="F512" s="20"/>
      <c r="G512" s="20"/>
      <c r="H512" s="20"/>
      <c r="I512" s="122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4.25" customHeight="1">
      <c r="A513" s="20"/>
      <c r="B513" s="20"/>
      <c r="C513" s="20"/>
      <c r="D513" s="20"/>
      <c r="E513" s="20"/>
      <c r="F513" s="20"/>
      <c r="G513" s="20"/>
      <c r="H513" s="20"/>
      <c r="I513" s="122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>
      <c r="A514" s="20"/>
      <c r="B514" s="20"/>
      <c r="C514" s="20"/>
      <c r="D514" s="20"/>
      <c r="E514" s="20"/>
      <c r="F514" s="20"/>
      <c r="G514" s="20"/>
      <c r="H514" s="20"/>
      <c r="I514" s="122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4.25" customHeight="1">
      <c r="A515" s="20"/>
      <c r="B515" s="20"/>
      <c r="C515" s="20"/>
      <c r="D515" s="20"/>
      <c r="E515" s="20"/>
      <c r="F515" s="20"/>
      <c r="G515" s="20"/>
      <c r="H515" s="20"/>
      <c r="I515" s="122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.25" customHeight="1">
      <c r="A516" s="20"/>
      <c r="B516" s="20"/>
      <c r="C516" s="20"/>
      <c r="D516" s="20"/>
      <c r="E516" s="20"/>
      <c r="F516" s="20"/>
      <c r="G516" s="20"/>
      <c r="H516" s="20"/>
      <c r="I516" s="122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4.25" customHeight="1">
      <c r="A517" s="20"/>
      <c r="B517" s="20"/>
      <c r="C517" s="20"/>
      <c r="D517" s="20"/>
      <c r="E517" s="20"/>
      <c r="F517" s="20"/>
      <c r="G517" s="20"/>
      <c r="H517" s="20"/>
      <c r="I517" s="122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.25" customHeight="1">
      <c r="A518" s="20"/>
      <c r="B518" s="20"/>
      <c r="C518" s="20"/>
      <c r="D518" s="20"/>
      <c r="E518" s="20"/>
      <c r="F518" s="20"/>
      <c r="G518" s="20"/>
      <c r="H518" s="20"/>
      <c r="I518" s="122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4.25" customHeight="1">
      <c r="A519" s="20"/>
      <c r="B519" s="20"/>
      <c r="C519" s="20"/>
      <c r="D519" s="20"/>
      <c r="E519" s="20"/>
      <c r="F519" s="20"/>
      <c r="G519" s="20"/>
      <c r="H519" s="20"/>
      <c r="I519" s="122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4.25" customHeight="1">
      <c r="A520" s="20"/>
      <c r="B520" s="20"/>
      <c r="C520" s="20"/>
      <c r="D520" s="20"/>
      <c r="E520" s="20"/>
      <c r="F520" s="20"/>
      <c r="G520" s="20"/>
      <c r="H520" s="20"/>
      <c r="I520" s="122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4.25" customHeight="1">
      <c r="A521" s="20"/>
      <c r="B521" s="20"/>
      <c r="C521" s="20"/>
      <c r="D521" s="20"/>
      <c r="E521" s="20"/>
      <c r="F521" s="20"/>
      <c r="G521" s="20"/>
      <c r="H521" s="20"/>
      <c r="I521" s="122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4.25" customHeight="1">
      <c r="A522" s="20"/>
      <c r="B522" s="20"/>
      <c r="C522" s="20"/>
      <c r="D522" s="20"/>
      <c r="E522" s="20"/>
      <c r="F522" s="20"/>
      <c r="G522" s="20"/>
      <c r="H522" s="20"/>
      <c r="I522" s="122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4.25" customHeight="1">
      <c r="A523" s="20"/>
      <c r="B523" s="20"/>
      <c r="C523" s="20"/>
      <c r="D523" s="20"/>
      <c r="E523" s="20"/>
      <c r="F523" s="20"/>
      <c r="G523" s="20"/>
      <c r="H523" s="20"/>
      <c r="I523" s="122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4.25" customHeight="1">
      <c r="A524" s="20"/>
      <c r="B524" s="20"/>
      <c r="C524" s="20"/>
      <c r="D524" s="20"/>
      <c r="E524" s="20"/>
      <c r="F524" s="20"/>
      <c r="G524" s="20"/>
      <c r="H524" s="20"/>
      <c r="I524" s="122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4.25" customHeight="1">
      <c r="A525" s="20"/>
      <c r="B525" s="20"/>
      <c r="C525" s="20"/>
      <c r="D525" s="20"/>
      <c r="E525" s="20"/>
      <c r="F525" s="20"/>
      <c r="G525" s="20"/>
      <c r="H525" s="20"/>
      <c r="I525" s="122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.25" customHeight="1">
      <c r="A526" s="20"/>
      <c r="B526" s="20"/>
      <c r="C526" s="20"/>
      <c r="D526" s="20"/>
      <c r="E526" s="20"/>
      <c r="F526" s="20"/>
      <c r="G526" s="20"/>
      <c r="H526" s="20"/>
      <c r="I526" s="122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.25" customHeight="1">
      <c r="A527" s="20"/>
      <c r="B527" s="20"/>
      <c r="C527" s="20"/>
      <c r="D527" s="20"/>
      <c r="E527" s="20"/>
      <c r="F527" s="20"/>
      <c r="G527" s="20"/>
      <c r="H527" s="20"/>
      <c r="I527" s="122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4.25" customHeight="1">
      <c r="A528" s="20"/>
      <c r="B528" s="20"/>
      <c r="C528" s="20"/>
      <c r="D528" s="20"/>
      <c r="E528" s="20"/>
      <c r="F528" s="20"/>
      <c r="G528" s="20"/>
      <c r="H528" s="20"/>
      <c r="I528" s="122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.25" customHeight="1">
      <c r="A529" s="20"/>
      <c r="B529" s="20"/>
      <c r="C529" s="20"/>
      <c r="D529" s="20"/>
      <c r="E529" s="20"/>
      <c r="F529" s="20"/>
      <c r="G529" s="20"/>
      <c r="H529" s="20"/>
      <c r="I529" s="122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.25" customHeight="1">
      <c r="A530" s="20"/>
      <c r="B530" s="20"/>
      <c r="C530" s="20"/>
      <c r="D530" s="20"/>
      <c r="E530" s="20"/>
      <c r="F530" s="20"/>
      <c r="G530" s="20"/>
      <c r="H530" s="20"/>
      <c r="I530" s="122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.25" customHeight="1">
      <c r="A531" s="20"/>
      <c r="B531" s="20"/>
      <c r="C531" s="20"/>
      <c r="D531" s="20"/>
      <c r="E531" s="20"/>
      <c r="F531" s="20"/>
      <c r="G531" s="20"/>
      <c r="H531" s="20"/>
      <c r="I531" s="122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4.25" customHeight="1">
      <c r="A532" s="20"/>
      <c r="B532" s="20"/>
      <c r="C532" s="20"/>
      <c r="D532" s="20"/>
      <c r="E532" s="20"/>
      <c r="F532" s="20"/>
      <c r="G532" s="20"/>
      <c r="H532" s="20"/>
      <c r="I532" s="122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4.25" customHeight="1">
      <c r="A533" s="20"/>
      <c r="B533" s="20"/>
      <c r="C533" s="20"/>
      <c r="D533" s="20"/>
      <c r="E533" s="20"/>
      <c r="F533" s="20"/>
      <c r="G533" s="20"/>
      <c r="H533" s="20"/>
      <c r="I533" s="122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4.25" customHeight="1">
      <c r="A534" s="20"/>
      <c r="B534" s="20"/>
      <c r="C534" s="20"/>
      <c r="D534" s="20"/>
      <c r="E534" s="20"/>
      <c r="F534" s="20"/>
      <c r="G534" s="20"/>
      <c r="H534" s="20"/>
      <c r="I534" s="122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4.25" customHeight="1">
      <c r="A535" s="20"/>
      <c r="B535" s="20"/>
      <c r="C535" s="20"/>
      <c r="D535" s="20"/>
      <c r="E535" s="20"/>
      <c r="F535" s="20"/>
      <c r="G535" s="20"/>
      <c r="H535" s="20"/>
      <c r="I535" s="122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4.25" customHeight="1">
      <c r="A536" s="20"/>
      <c r="B536" s="20"/>
      <c r="C536" s="20"/>
      <c r="D536" s="20"/>
      <c r="E536" s="20"/>
      <c r="F536" s="20"/>
      <c r="G536" s="20"/>
      <c r="H536" s="20"/>
      <c r="I536" s="122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4.25" customHeight="1">
      <c r="A537" s="20"/>
      <c r="B537" s="20"/>
      <c r="C537" s="20"/>
      <c r="D537" s="20"/>
      <c r="E537" s="20"/>
      <c r="F537" s="20"/>
      <c r="G537" s="20"/>
      <c r="H537" s="20"/>
      <c r="I537" s="122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4.25" customHeight="1">
      <c r="A538" s="20"/>
      <c r="B538" s="20"/>
      <c r="C538" s="20"/>
      <c r="D538" s="20"/>
      <c r="E538" s="20"/>
      <c r="F538" s="20"/>
      <c r="G538" s="20"/>
      <c r="H538" s="20"/>
      <c r="I538" s="122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4.25" customHeight="1">
      <c r="A539" s="20"/>
      <c r="B539" s="20"/>
      <c r="C539" s="20"/>
      <c r="D539" s="20"/>
      <c r="E539" s="20"/>
      <c r="F539" s="20"/>
      <c r="G539" s="20"/>
      <c r="H539" s="20"/>
      <c r="I539" s="122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4.25" customHeight="1">
      <c r="A540" s="20"/>
      <c r="B540" s="20"/>
      <c r="C540" s="20"/>
      <c r="D540" s="20"/>
      <c r="E540" s="20"/>
      <c r="F540" s="20"/>
      <c r="G540" s="20"/>
      <c r="H540" s="20"/>
      <c r="I540" s="122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4.25" customHeight="1">
      <c r="A541" s="20"/>
      <c r="B541" s="20"/>
      <c r="C541" s="20"/>
      <c r="D541" s="20"/>
      <c r="E541" s="20"/>
      <c r="F541" s="20"/>
      <c r="G541" s="20"/>
      <c r="H541" s="20"/>
      <c r="I541" s="122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4.25" customHeight="1">
      <c r="A542" s="20"/>
      <c r="B542" s="20"/>
      <c r="C542" s="20"/>
      <c r="D542" s="20"/>
      <c r="E542" s="20"/>
      <c r="F542" s="20"/>
      <c r="G542" s="20"/>
      <c r="H542" s="20"/>
      <c r="I542" s="122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4.25" customHeight="1">
      <c r="A543" s="20"/>
      <c r="B543" s="20"/>
      <c r="C543" s="20"/>
      <c r="D543" s="20"/>
      <c r="E543" s="20"/>
      <c r="F543" s="20"/>
      <c r="G543" s="20"/>
      <c r="H543" s="20"/>
      <c r="I543" s="122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4.25" customHeight="1">
      <c r="A544" s="20"/>
      <c r="B544" s="20"/>
      <c r="C544" s="20"/>
      <c r="D544" s="20"/>
      <c r="E544" s="20"/>
      <c r="F544" s="20"/>
      <c r="G544" s="20"/>
      <c r="H544" s="20"/>
      <c r="I544" s="122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4.25" customHeight="1">
      <c r="A545" s="20"/>
      <c r="B545" s="20"/>
      <c r="C545" s="20"/>
      <c r="D545" s="20"/>
      <c r="E545" s="20"/>
      <c r="F545" s="20"/>
      <c r="G545" s="20"/>
      <c r="H545" s="20"/>
      <c r="I545" s="122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4.25" customHeight="1">
      <c r="A546" s="20"/>
      <c r="B546" s="20"/>
      <c r="C546" s="20"/>
      <c r="D546" s="20"/>
      <c r="E546" s="20"/>
      <c r="F546" s="20"/>
      <c r="G546" s="20"/>
      <c r="H546" s="20"/>
      <c r="I546" s="122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4.25" customHeight="1">
      <c r="A547" s="20"/>
      <c r="B547" s="20"/>
      <c r="C547" s="20"/>
      <c r="D547" s="20"/>
      <c r="E547" s="20"/>
      <c r="F547" s="20"/>
      <c r="G547" s="20"/>
      <c r="H547" s="20"/>
      <c r="I547" s="122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4.25" customHeight="1">
      <c r="A548" s="20"/>
      <c r="B548" s="20"/>
      <c r="C548" s="20"/>
      <c r="D548" s="20"/>
      <c r="E548" s="20"/>
      <c r="F548" s="20"/>
      <c r="G548" s="20"/>
      <c r="H548" s="20"/>
      <c r="I548" s="122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4.25" customHeight="1">
      <c r="A549" s="20"/>
      <c r="B549" s="20"/>
      <c r="C549" s="20"/>
      <c r="D549" s="20"/>
      <c r="E549" s="20"/>
      <c r="F549" s="20"/>
      <c r="G549" s="20"/>
      <c r="H549" s="20"/>
      <c r="I549" s="122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4.25" customHeight="1">
      <c r="A550" s="20"/>
      <c r="B550" s="20"/>
      <c r="C550" s="20"/>
      <c r="D550" s="20"/>
      <c r="E550" s="20"/>
      <c r="F550" s="20"/>
      <c r="G550" s="20"/>
      <c r="H550" s="20"/>
      <c r="I550" s="122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4.25" customHeight="1">
      <c r="A551" s="20"/>
      <c r="B551" s="20"/>
      <c r="C551" s="20"/>
      <c r="D551" s="20"/>
      <c r="E551" s="20"/>
      <c r="F551" s="20"/>
      <c r="G551" s="20"/>
      <c r="H551" s="20"/>
      <c r="I551" s="122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4.25" customHeight="1">
      <c r="A552" s="20"/>
      <c r="B552" s="20"/>
      <c r="C552" s="20"/>
      <c r="D552" s="20"/>
      <c r="E552" s="20"/>
      <c r="F552" s="20"/>
      <c r="G552" s="20"/>
      <c r="H552" s="20"/>
      <c r="I552" s="122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4.25" customHeight="1">
      <c r="A553" s="20"/>
      <c r="B553" s="20"/>
      <c r="C553" s="20"/>
      <c r="D553" s="20"/>
      <c r="E553" s="20"/>
      <c r="F553" s="20"/>
      <c r="G553" s="20"/>
      <c r="H553" s="20"/>
      <c r="I553" s="122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4.25" customHeight="1">
      <c r="A554" s="20"/>
      <c r="B554" s="20"/>
      <c r="C554" s="20"/>
      <c r="D554" s="20"/>
      <c r="E554" s="20"/>
      <c r="F554" s="20"/>
      <c r="G554" s="20"/>
      <c r="H554" s="20"/>
      <c r="I554" s="122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4.25" customHeight="1">
      <c r="A555" s="20"/>
      <c r="B555" s="20"/>
      <c r="C555" s="20"/>
      <c r="D555" s="20"/>
      <c r="E555" s="20"/>
      <c r="F555" s="20"/>
      <c r="G555" s="20"/>
      <c r="H555" s="20"/>
      <c r="I555" s="122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4.25" customHeight="1">
      <c r="A556" s="20"/>
      <c r="B556" s="20"/>
      <c r="C556" s="20"/>
      <c r="D556" s="20"/>
      <c r="E556" s="20"/>
      <c r="F556" s="20"/>
      <c r="G556" s="20"/>
      <c r="H556" s="20"/>
      <c r="I556" s="122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4.25" customHeight="1">
      <c r="A557" s="20"/>
      <c r="B557" s="20"/>
      <c r="C557" s="20"/>
      <c r="D557" s="20"/>
      <c r="E557" s="20"/>
      <c r="F557" s="20"/>
      <c r="G557" s="20"/>
      <c r="H557" s="20"/>
      <c r="I557" s="122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4.25" customHeight="1">
      <c r="A558" s="20"/>
      <c r="B558" s="20"/>
      <c r="C558" s="20"/>
      <c r="D558" s="20"/>
      <c r="E558" s="20"/>
      <c r="F558" s="20"/>
      <c r="G558" s="20"/>
      <c r="H558" s="20"/>
      <c r="I558" s="122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4.25" customHeight="1">
      <c r="A559" s="20"/>
      <c r="B559" s="20"/>
      <c r="C559" s="20"/>
      <c r="D559" s="20"/>
      <c r="E559" s="20"/>
      <c r="F559" s="20"/>
      <c r="G559" s="20"/>
      <c r="H559" s="20"/>
      <c r="I559" s="122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4.25" customHeight="1">
      <c r="A560" s="20"/>
      <c r="B560" s="20"/>
      <c r="C560" s="20"/>
      <c r="D560" s="20"/>
      <c r="E560" s="20"/>
      <c r="F560" s="20"/>
      <c r="G560" s="20"/>
      <c r="H560" s="20"/>
      <c r="I560" s="122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4.25" customHeight="1">
      <c r="A561" s="20"/>
      <c r="B561" s="20"/>
      <c r="C561" s="20"/>
      <c r="D561" s="20"/>
      <c r="E561" s="20"/>
      <c r="F561" s="20"/>
      <c r="G561" s="20"/>
      <c r="H561" s="20"/>
      <c r="I561" s="122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4.25" customHeight="1">
      <c r="A562" s="20"/>
      <c r="B562" s="20"/>
      <c r="C562" s="20"/>
      <c r="D562" s="20"/>
      <c r="E562" s="20"/>
      <c r="F562" s="20"/>
      <c r="G562" s="20"/>
      <c r="H562" s="20"/>
      <c r="I562" s="122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4.25" customHeight="1">
      <c r="A563" s="20"/>
      <c r="B563" s="20"/>
      <c r="C563" s="20"/>
      <c r="D563" s="20"/>
      <c r="E563" s="20"/>
      <c r="F563" s="20"/>
      <c r="G563" s="20"/>
      <c r="H563" s="20"/>
      <c r="I563" s="122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4.25" customHeight="1">
      <c r="A564" s="20"/>
      <c r="B564" s="20"/>
      <c r="C564" s="20"/>
      <c r="D564" s="20"/>
      <c r="E564" s="20"/>
      <c r="F564" s="20"/>
      <c r="G564" s="20"/>
      <c r="H564" s="20"/>
      <c r="I564" s="122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4.25" customHeight="1">
      <c r="A565" s="20"/>
      <c r="B565" s="20"/>
      <c r="C565" s="20"/>
      <c r="D565" s="20"/>
      <c r="E565" s="20"/>
      <c r="F565" s="20"/>
      <c r="G565" s="20"/>
      <c r="H565" s="20"/>
      <c r="I565" s="122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4.25" customHeight="1">
      <c r="A566" s="20"/>
      <c r="B566" s="20"/>
      <c r="C566" s="20"/>
      <c r="D566" s="20"/>
      <c r="E566" s="20"/>
      <c r="F566" s="20"/>
      <c r="G566" s="20"/>
      <c r="H566" s="20"/>
      <c r="I566" s="122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4.25" customHeight="1">
      <c r="A567" s="20"/>
      <c r="B567" s="20"/>
      <c r="C567" s="20"/>
      <c r="D567" s="20"/>
      <c r="E567" s="20"/>
      <c r="F567" s="20"/>
      <c r="G567" s="20"/>
      <c r="H567" s="20"/>
      <c r="I567" s="122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4.25" customHeight="1">
      <c r="A568" s="20"/>
      <c r="B568" s="20"/>
      <c r="C568" s="20"/>
      <c r="D568" s="20"/>
      <c r="E568" s="20"/>
      <c r="F568" s="20"/>
      <c r="G568" s="20"/>
      <c r="H568" s="20"/>
      <c r="I568" s="122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4.25" customHeight="1">
      <c r="A569" s="20"/>
      <c r="B569" s="20"/>
      <c r="C569" s="20"/>
      <c r="D569" s="20"/>
      <c r="E569" s="20"/>
      <c r="F569" s="20"/>
      <c r="G569" s="20"/>
      <c r="H569" s="20"/>
      <c r="I569" s="122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4.25" customHeight="1">
      <c r="A570" s="20"/>
      <c r="B570" s="20"/>
      <c r="C570" s="20"/>
      <c r="D570" s="20"/>
      <c r="E570" s="20"/>
      <c r="F570" s="20"/>
      <c r="G570" s="20"/>
      <c r="H570" s="20"/>
      <c r="I570" s="122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4.25" customHeight="1">
      <c r="A571" s="20"/>
      <c r="B571" s="20"/>
      <c r="C571" s="20"/>
      <c r="D571" s="20"/>
      <c r="E571" s="20"/>
      <c r="F571" s="20"/>
      <c r="G571" s="20"/>
      <c r="H571" s="20"/>
      <c r="I571" s="122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4.25" customHeight="1">
      <c r="A572" s="20"/>
      <c r="B572" s="20"/>
      <c r="C572" s="20"/>
      <c r="D572" s="20"/>
      <c r="E572" s="20"/>
      <c r="F572" s="20"/>
      <c r="G572" s="20"/>
      <c r="H572" s="20"/>
      <c r="I572" s="122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4.25" customHeight="1">
      <c r="A573" s="20"/>
      <c r="B573" s="20"/>
      <c r="C573" s="20"/>
      <c r="D573" s="20"/>
      <c r="E573" s="20"/>
      <c r="F573" s="20"/>
      <c r="G573" s="20"/>
      <c r="H573" s="20"/>
      <c r="I573" s="122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4.25" customHeight="1">
      <c r="A574" s="20"/>
      <c r="B574" s="20"/>
      <c r="C574" s="20"/>
      <c r="D574" s="20"/>
      <c r="E574" s="20"/>
      <c r="F574" s="20"/>
      <c r="G574" s="20"/>
      <c r="H574" s="20"/>
      <c r="I574" s="122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4.25" customHeight="1">
      <c r="A575" s="20"/>
      <c r="B575" s="20"/>
      <c r="C575" s="20"/>
      <c r="D575" s="20"/>
      <c r="E575" s="20"/>
      <c r="F575" s="20"/>
      <c r="G575" s="20"/>
      <c r="H575" s="20"/>
      <c r="I575" s="122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4.25" customHeight="1">
      <c r="A576" s="20"/>
      <c r="B576" s="20"/>
      <c r="C576" s="20"/>
      <c r="D576" s="20"/>
      <c r="E576" s="20"/>
      <c r="F576" s="20"/>
      <c r="G576" s="20"/>
      <c r="H576" s="20"/>
      <c r="I576" s="122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4.25" customHeight="1">
      <c r="A577" s="20"/>
      <c r="B577" s="20"/>
      <c r="C577" s="20"/>
      <c r="D577" s="20"/>
      <c r="E577" s="20"/>
      <c r="F577" s="20"/>
      <c r="G577" s="20"/>
      <c r="H577" s="20"/>
      <c r="I577" s="122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4.25" customHeight="1">
      <c r="A578" s="20"/>
      <c r="B578" s="20"/>
      <c r="C578" s="20"/>
      <c r="D578" s="20"/>
      <c r="E578" s="20"/>
      <c r="F578" s="20"/>
      <c r="G578" s="20"/>
      <c r="H578" s="20"/>
      <c r="I578" s="122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4.25" customHeight="1">
      <c r="A579" s="20"/>
      <c r="B579" s="20"/>
      <c r="C579" s="20"/>
      <c r="D579" s="20"/>
      <c r="E579" s="20"/>
      <c r="F579" s="20"/>
      <c r="G579" s="20"/>
      <c r="H579" s="20"/>
      <c r="I579" s="122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4.25" customHeight="1">
      <c r="A580" s="20"/>
      <c r="B580" s="20"/>
      <c r="C580" s="20"/>
      <c r="D580" s="20"/>
      <c r="E580" s="20"/>
      <c r="F580" s="20"/>
      <c r="G580" s="20"/>
      <c r="H580" s="20"/>
      <c r="I580" s="122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4.25" customHeight="1">
      <c r="A581" s="20"/>
      <c r="B581" s="20"/>
      <c r="C581" s="20"/>
      <c r="D581" s="20"/>
      <c r="E581" s="20"/>
      <c r="F581" s="20"/>
      <c r="G581" s="20"/>
      <c r="H581" s="20"/>
      <c r="I581" s="122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4.25" customHeight="1">
      <c r="A582" s="20"/>
      <c r="B582" s="20"/>
      <c r="C582" s="20"/>
      <c r="D582" s="20"/>
      <c r="E582" s="20"/>
      <c r="F582" s="20"/>
      <c r="G582" s="20"/>
      <c r="H582" s="20"/>
      <c r="I582" s="122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4.25" customHeight="1">
      <c r="A583" s="20"/>
      <c r="B583" s="20"/>
      <c r="C583" s="20"/>
      <c r="D583" s="20"/>
      <c r="E583" s="20"/>
      <c r="F583" s="20"/>
      <c r="G583" s="20"/>
      <c r="H583" s="20"/>
      <c r="I583" s="122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4.25" customHeight="1">
      <c r="A584" s="20"/>
      <c r="B584" s="20"/>
      <c r="C584" s="20"/>
      <c r="D584" s="20"/>
      <c r="E584" s="20"/>
      <c r="F584" s="20"/>
      <c r="G584" s="20"/>
      <c r="H584" s="20"/>
      <c r="I584" s="122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4.25" customHeight="1">
      <c r="A585" s="20"/>
      <c r="B585" s="20"/>
      <c r="C585" s="20"/>
      <c r="D585" s="20"/>
      <c r="E585" s="20"/>
      <c r="F585" s="20"/>
      <c r="G585" s="20"/>
      <c r="H585" s="20"/>
      <c r="I585" s="122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4.25" customHeight="1">
      <c r="A586" s="20"/>
      <c r="B586" s="20"/>
      <c r="C586" s="20"/>
      <c r="D586" s="20"/>
      <c r="E586" s="20"/>
      <c r="F586" s="20"/>
      <c r="G586" s="20"/>
      <c r="H586" s="20"/>
      <c r="I586" s="122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4.25" customHeight="1">
      <c r="A587" s="20"/>
      <c r="B587" s="20"/>
      <c r="C587" s="20"/>
      <c r="D587" s="20"/>
      <c r="E587" s="20"/>
      <c r="F587" s="20"/>
      <c r="G587" s="20"/>
      <c r="H587" s="20"/>
      <c r="I587" s="122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4.25" customHeight="1">
      <c r="A588" s="20"/>
      <c r="B588" s="20"/>
      <c r="C588" s="20"/>
      <c r="D588" s="20"/>
      <c r="E588" s="20"/>
      <c r="F588" s="20"/>
      <c r="G588" s="20"/>
      <c r="H588" s="20"/>
      <c r="I588" s="122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4.25" customHeight="1">
      <c r="A589" s="20"/>
      <c r="B589" s="20"/>
      <c r="C589" s="20"/>
      <c r="D589" s="20"/>
      <c r="E589" s="20"/>
      <c r="F589" s="20"/>
      <c r="G589" s="20"/>
      <c r="H589" s="20"/>
      <c r="I589" s="122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4.25" customHeight="1">
      <c r="A590" s="20"/>
      <c r="B590" s="20"/>
      <c r="C590" s="20"/>
      <c r="D590" s="20"/>
      <c r="E590" s="20"/>
      <c r="F590" s="20"/>
      <c r="G590" s="20"/>
      <c r="H590" s="20"/>
      <c r="I590" s="122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4.25" customHeight="1">
      <c r="A591" s="20"/>
      <c r="B591" s="20"/>
      <c r="C591" s="20"/>
      <c r="D591" s="20"/>
      <c r="E591" s="20"/>
      <c r="F591" s="20"/>
      <c r="G591" s="20"/>
      <c r="H591" s="20"/>
      <c r="I591" s="122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4.25" customHeight="1">
      <c r="A592" s="20"/>
      <c r="B592" s="20"/>
      <c r="C592" s="20"/>
      <c r="D592" s="20"/>
      <c r="E592" s="20"/>
      <c r="F592" s="20"/>
      <c r="G592" s="20"/>
      <c r="H592" s="20"/>
      <c r="I592" s="122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4.25" customHeight="1">
      <c r="A593" s="20"/>
      <c r="B593" s="20"/>
      <c r="C593" s="20"/>
      <c r="D593" s="20"/>
      <c r="E593" s="20"/>
      <c r="F593" s="20"/>
      <c r="G593" s="20"/>
      <c r="H593" s="20"/>
      <c r="I593" s="122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4.25" customHeight="1">
      <c r="A594" s="20"/>
      <c r="B594" s="20"/>
      <c r="C594" s="20"/>
      <c r="D594" s="20"/>
      <c r="E594" s="20"/>
      <c r="F594" s="20"/>
      <c r="G594" s="20"/>
      <c r="H594" s="20"/>
      <c r="I594" s="122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4.25" customHeight="1">
      <c r="A595" s="20"/>
      <c r="B595" s="20"/>
      <c r="C595" s="20"/>
      <c r="D595" s="20"/>
      <c r="E595" s="20"/>
      <c r="F595" s="20"/>
      <c r="G595" s="20"/>
      <c r="H595" s="20"/>
      <c r="I595" s="122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4.25" customHeight="1">
      <c r="A596" s="20"/>
      <c r="B596" s="20"/>
      <c r="C596" s="20"/>
      <c r="D596" s="20"/>
      <c r="E596" s="20"/>
      <c r="F596" s="20"/>
      <c r="G596" s="20"/>
      <c r="H596" s="20"/>
      <c r="I596" s="122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4.25" customHeight="1">
      <c r="A597" s="20"/>
      <c r="B597" s="20"/>
      <c r="C597" s="20"/>
      <c r="D597" s="20"/>
      <c r="E597" s="20"/>
      <c r="F597" s="20"/>
      <c r="G597" s="20"/>
      <c r="H597" s="20"/>
      <c r="I597" s="122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4.25" customHeight="1">
      <c r="A598" s="20"/>
      <c r="B598" s="20"/>
      <c r="C598" s="20"/>
      <c r="D598" s="20"/>
      <c r="E598" s="20"/>
      <c r="F598" s="20"/>
      <c r="G598" s="20"/>
      <c r="H598" s="20"/>
      <c r="I598" s="122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4.25" customHeight="1">
      <c r="A599" s="20"/>
      <c r="B599" s="20"/>
      <c r="C599" s="20"/>
      <c r="D599" s="20"/>
      <c r="E599" s="20"/>
      <c r="F599" s="20"/>
      <c r="G599" s="20"/>
      <c r="H599" s="20"/>
      <c r="I599" s="122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4.25" customHeight="1">
      <c r="A600" s="20"/>
      <c r="B600" s="20"/>
      <c r="C600" s="20"/>
      <c r="D600" s="20"/>
      <c r="E600" s="20"/>
      <c r="F600" s="20"/>
      <c r="G600" s="20"/>
      <c r="H600" s="20"/>
      <c r="I600" s="122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4.25" customHeight="1">
      <c r="A601" s="20"/>
      <c r="B601" s="20"/>
      <c r="C601" s="20"/>
      <c r="D601" s="20"/>
      <c r="E601" s="20"/>
      <c r="F601" s="20"/>
      <c r="G601" s="20"/>
      <c r="H601" s="20"/>
      <c r="I601" s="122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4.25" customHeight="1">
      <c r="A602" s="20"/>
      <c r="B602" s="20"/>
      <c r="C602" s="20"/>
      <c r="D602" s="20"/>
      <c r="E602" s="20"/>
      <c r="F602" s="20"/>
      <c r="G602" s="20"/>
      <c r="H602" s="20"/>
      <c r="I602" s="122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4.25" customHeight="1">
      <c r="A603" s="20"/>
      <c r="B603" s="20"/>
      <c r="C603" s="20"/>
      <c r="D603" s="20"/>
      <c r="E603" s="20"/>
      <c r="F603" s="20"/>
      <c r="G603" s="20"/>
      <c r="H603" s="20"/>
      <c r="I603" s="122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4.25" customHeight="1">
      <c r="A604" s="20"/>
      <c r="B604" s="20"/>
      <c r="C604" s="20"/>
      <c r="D604" s="20"/>
      <c r="E604" s="20"/>
      <c r="F604" s="20"/>
      <c r="G604" s="20"/>
      <c r="H604" s="20"/>
      <c r="I604" s="122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4.25" customHeight="1">
      <c r="A605" s="20"/>
      <c r="B605" s="20"/>
      <c r="C605" s="20"/>
      <c r="D605" s="20"/>
      <c r="E605" s="20"/>
      <c r="F605" s="20"/>
      <c r="G605" s="20"/>
      <c r="H605" s="20"/>
      <c r="I605" s="122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4.25" customHeight="1">
      <c r="A606" s="20"/>
      <c r="B606" s="20"/>
      <c r="C606" s="20"/>
      <c r="D606" s="20"/>
      <c r="E606" s="20"/>
      <c r="F606" s="20"/>
      <c r="G606" s="20"/>
      <c r="H606" s="20"/>
      <c r="I606" s="122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4.25" customHeight="1">
      <c r="A607" s="20"/>
      <c r="B607" s="20"/>
      <c r="C607" s="20"/>
      <c r="D607" s="20"/>
      <c r="E607" s="20"/>
      <c r="F607" s="20"/>
      <c r="G607" s="20"/>
      <c r="H607" s="20"/>
      <c r="I607" s="122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4.25" customHeight="1">
      <c r="A608" s="20"/>
      <c r="B608" s="20"/>
      <c r="C608" s="20"/>
      <c r="D608" s="20"/>
      <c r="E608" s="20"/>
      <c r="F608" s="20"/>
      <c r="G608" s="20"/>
      <c r="H608" s="20"/>
      <c r="I608" s="122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4.25" customHeight="1">
      <c r="A609" s="20"/>
      <c r="B609" s="20"/>
      <c r="C609" s="20"/>
      <c r="D609" s="20"/>
      <c r="E609" s="20"/>
      <c r="F609" s="20"/>
      <c r="G609" s="20"/>
      <c r="H609" s="20"/>
      <c r="I609" s="122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4.25" customHeight="1">
      <c r="A610" s="20"/>
      <c r="B610" s="20"/>
      <c r="C610" s="20"/>
      <c r="D610" s="20"/>
      <c r="E610" s="20"/>
      <c r="F610" s="20"/>
      <c r="G610" s="20"/>
      <c r="H610" s="20"/>
      <c r="I610" s="122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4.25" customHeight="1">
      <c r="A611" s="20"/>
      <c r="B611" s="20"/>
      <c r="C611" s="20"/>
      <c r="D611" s="20"/>
      <c r="E611" s="20"/>
      <c r="F611" s="20"/>
      <c r="G611" s="20"/>
      <c r="H611" s="20"/>
      <c r="I611" s="122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4.25" customHeight="1">
      <c r="A612" s="20"/>
      <c r="B612" s="20"/>
      <c r="C612" s="20"/>
      <c r="D612" s="20"/>
      <c r="E612" s="20"/>
      <c r="F612" s="20"/>
      <c r="G612" s="20"/>
      <c r="H612" s="20"/>
      <c r="I612" s="122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4.25" customHeight="1">
      <c r="A613" s="20"/>
      <c r="B613" s="20"/>
      <c r="C613" s="20"/>
      <c r="D613" s="20"/>
      <c r="E613" s="20"/>
      <c r="F613" s="20"/>
      <c r="G613" s="20"/>
      <c r="H613" s="20"/>
      <c r="I613" s="122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4.25" customHeight="1">
      <c r="A614" s="20"/>
      <c r="B614" s="20"/>
      <c r="C614" s="20"/>
      <c r="D614" s="20"/>
      <c r="E614" s="20"/>
      <c r="F614" s="20"/>
      <c r="G614" s="20"/>
      <c r="H614" s="20"/>
      <c r="I614" s="122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4.25" customHeight="1">
      <c r="A615" s="20"/>
      <c r="B615" s="20"/>
      <c r="C615" s="20"/>
      <c r="D615" s="20"/>
      <c r="E615" s="20"/>
      <c r="F615" s="20"/>
      <c r="G615" s="20"/>
      <c r="H615" s="20"/>
      <c r="I615" s="122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4.25" customHeight="1">
      <c r="A616" s="20"/>
      <c r="B616" s="20"/>
      <c r="C616" s="20"/>
      <c r="D616" s="20"/>
      <c r="E616" s="20"/>
      <c r="F616" s="20"/>
      <c r="G616" s="20"/>
      <c r="H616" s="20"/>
      <c r="I616" s="122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4.25" customHeight="1">
      <c r="A617" s="20"/>
      <c r="B617" s="20"/>
      <c r="C617" s="20"/>
      <c r="D617" s="20"/>
      <c r="E617" s="20"/>
      <c r="F617" s="20"/>
      <c r="G617" s="20"/>
      <c r="H617" s="20"/>
      <c r="I617" s="122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4.25" customHeight="1">
      <c r="A618" s="20"/>
      <c r="B618" s="20"/>
      <c r="C618" s="20"/>
      <c r="D618" s="20"/>
      <c r="E618" s="20"/>
      <c r="F618" s="20"/>
      <c r="G618" s="20"/>
      <c r="H618" s="20"/>
      <c r="I618" s="122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4.25" customHeight="1">
      <c r="A619" s="20"/>
      <c r="B619" s="20"/>
      <c r="C619" s="20"/>
      <c r="D619" s="20"/>
      <c r="E619" s="20"/>
      <c r="F619" s="20"/>
      <c r="G619" s="20"/>
      <c r="H619" s="20"/>
      <c r="I619" s="122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4.25" customHeight="1">
      <c r="A620" s="20"/>
      <c r="B620" s="20"/>
      <c r="C620" s="20"/>
      <c r="D620" s="20"/>
      <c r="E620" s="20"/>
      <c r="F620" s="20"/>
      <c r="G620" s="20"/>
      <c r="H620" s="20"/>
      <c r="I620" s="122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4.25" customHeight="1">
      <c r="A621" s="20"/>
      <c r="B621" s="20"/>
      <c r="C621" s="20"/>
      <c r="D621" s="20"/>
      <c r="E621" s="20"/>
      <c r="F621" s="20"/>
      <c r="G621" s="20"/>
      <c r="H621" s="20"/>
      <c r="I621" s="122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4.25" customHeight="1">
      <c r="A622" s="20"/>
      <c r="B622" s="20"/>
      <c r="C622" s="20"/>
      <c r="D622" s="20"/>
      <c r="E622" s="20"/>
      <c r="F622" s="20"/>
      <c r="G622" s="20"/>
      <c r="H622" s="20"/>
      <c r="I622" s="122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4.25" customHeight="1">
      <c r="A623" s="20"/>
      <c r="B623" s="20"/>
      <c r="C623" s="20"/>
      <c r="D623" s="20"/>
      <c r="E623" s="20"/>
      <c r="F623" s="20"/>
      <c r="G623" s="20"/>
      <c r="H623" s="20"/>
      <c r="I623" s="122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4.25" customHeight="1">
      <c r="A624" s="20"/>
      <c r="B624" s="20"/>
      <c r="C624" s="20"/>
      <c r="D624" s="20"/>
      <c r="E624" s="20"/>
      <c r="F624" s="20"/>
      <c r="G624" s="20"/>
      <c r="H624" s="20"/>
      <c r="I624" s="122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4.25" customHeight="1">
      <c r="A625" s="20"/>
      <c r="B625" s="20"/>
      <c r="C625" s="20"/>
      <c r="D625" s="20"/>
      <c r="E625" s="20"/>
      <c r="F625" s="20"/>
      <c r="G625" s="20"/>
      <c r="H625" s="20"/>
      <c r="I625" s="122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4.25" customHeight="1">
      <c r="A626" s="20"/>
      <c r="B626" s="20"/>
      <c r="C626" s="20"/>
      <c r="D626" s="20"/>
      <c r="E626" s="20"/>
      <c r="F626" s="20"/>
      <c r="G626" s="20"/>
      <c r="H626" s="20"/>
      <c r="I626" s="122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4.25" customHeight="1">
      <c r="A627" s="20"/>
      <c r="B627" s="20"/>
      <c r="C627" s="20"/>
      <c r="D627" s="20"/>
      <c r="E627" s="20"/>
      <c r="F627" s="20"/>
      <c r="G627" s="20"/>
      <c r="H627" s="20"/>
      <c r="I627" s="122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4.25" customHeight="1">
      <c r="A628" s="20"/>
      <c r="B628" s="20"/>
      <c r="C628" s="20"/>
      <c r="D628" s="20"/>
      <c r="E628" s="20"/>
      <c r="F628" s="20"/>
      <c r="G628" s="20"/>
      <c r="H628" s="20"/>
      <c r="I628" s="122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4.25" customHeight="1">
      <c r="A629" s="20"/>
      <c r="B629" s="20"/>
      <c r="C629" s="20"/>
      <c r="D629" s="20"/>
      <c r="E629" s="20"/>
      <c r="F629" s="20"/>
      <c r="G629" s="20"/>
      <c r="H629" s="20"/>
      <c r="I629" s="122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4.25" customHeight="1">
      <c r="A630" s="20"/>
      <c r="B630" s="20"/>
      <c r="C630" s="20"/>
      <c r="D630" s="20"/>
      <c r="E630" s="20"/>
      <c r="F630" s="20"/>
      <c r="G630" s="20"/>
      <c r="H630" s="20"/>
      <c r="I630" s="122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4.25" customHeight="1">
      <c r="A631" s="20"/>
      <c r="B631" s="20"/>
      <c r="C631" s="20"/>
      <c r="D631" s="20"/>
      <c r="E631" s="20"/>
      <c r="F631" s="20"/>
      <c r="G631" s="20"/>
      <c r="H631" s="20"/>
      <c r="I631" s="122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4.25" customHeight="1">
      <c r="A632" s="20"/>
      <c r="B632" s="20"/>
      <c r="C632" s="20"/>
      <c r="D632" s="20"/>
      <c r="E632" s="20"/>
      <c r="F632" s="20"/>
      <c r="G632" s="20"/>
      <c r="H632" s="20"/>
      <c r="I632" s="122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4.25" customHeight="1">
      <c r="A633" s="20"/>
      <c r="B633" s="20"/>
      <c r="C633" s="20"/>
      <c r="D633" s="20"/>
      <c r="E633" s="20"/>
      <c r="F633" s="20"/>
      <c r="G633" s="20"/>
      <c r="H633" s="20"/>
      <c r="I633" s="122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4.25" customHeight="1">
      <c r="A634" s="20"/>
      <c r="B634" s="20"/>
      <c r="C634" s="20"/>
      <c r="D634" s="20"/>
      <c r="E634" s="20"/>
      <c r="F634" s="20"/>
      <c r="G634" s="20"/>
      <c r="H634" s="20"/>
      <c r="I634" s="122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4.25" customHeight="1">
      <c r="A635" s="20"/>
      <c r="B635" s="20"/>
      <c r="C635" s="20"/>
      <c r="D635" s="20"/>
      <c r="E635" s="20"/>
      <c r="F635" s="20"/>
      <c r="G635" s="20"/>
      <c r="H635" s="20"/>
      <c r="I635" s="122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4.25" customHeight="1">
      <c r="A636" s="20"/>
      <c r="B636" s="20"/>
      <c r="C636" s="20"/>
      <c r="D636" s="20"/>
      <c r="E636" s="20"/>
      <c r="F636" s="20"/>
      <c r="G636" s="20"/>
      <c r="H636" s="20"/>
      <c r="I636" s="122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4.25" customHeight="1">
      <c r="A637" s="20"/>
      <c r="B637" s="20"/>
      <c r="C637" s="20"/>
      <c r="D637" s="20"/>
      <c r="E637" s="20"/>
      <c r="F637" s="20"/>
      <c r="G637" s="20"/>
      <c r="H637" s="20"/>
      <c r="I637" s="122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4.25" customHeight="1">
      <c r="A638" s="20"/>
      <c r="B638" s="20"/>
      <c r="C638" s="20"/>
      <c r="D638" s="20"/>
      <c r="E638" s="20"/>
      <c r="F638" s="20"/>
      <c r="G638" s="20"/>
      <c r="H638" s="20"/>
      <c r="I638" s="122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4.25" customHeight="1">
      <c r="A639" s="20"/>
      <c r="B639" s="20"/>
      <c r="C639" s="20"/>
      <c r="D639" s="20"/>
      <c r="E639" s="20"/>
      <c r="F639" s="20"/>
      <c r="G639" s="20"/>
      <c r="H639" s="20"/>
      <c r="I639" s="122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4.25" customHeight="1">
      <c r="A640" s="20"/>
      <c r="B640" s="20"/>
      <c r="C640" s="20"/>
      <c r="D640" s="20"/>
      <c r="E640" s="20"/>
      <c r="F640" s="20"/>
      <c r="G640" s="20"/>
      <c r="H640" s="20"/>
      <c r="I640" s="122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4.25" customHeight="1">
      <c r="A641" s="20"/>
      <c r="B641" s="20"/>
      <c r="C641" s="20"/>
      <c r="D641" s="20"/>
      <c r="E641" s="20"/>
      <c r="F641" s="20"/>
      <c r="G641" s="20"/>
      <c r="H641" s="20"/>
      <c r="I641" s="122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4.25" customHeight="1">
      <c r="A642" s="20"/>
      <c r="B642" s="20"/>
      <c r="C642" s="20"/>
      <c r="D642" s="20"/>
      <c r="E642" s="20"/>
      <c r="F642" s="20"/>
      <c r="G642" s="20"/>
      <c r="H642" s="20"/>
      <c r="I642" s="122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4.25" customHeight="1">
      <c r="A643" s="20"/>
      <c r="B643" s="20"/>
      <c r="C643" s="20"/>
      <c r="D643" s="20"/>
      <c r="E643" s="20"/>
      <c r="F643" s="20"/>
      <c r="G643" s="20"/>
      <c r="H643" s="20"/>
      <c r="I643" s="122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4.25" customHeight="1">
      <c r="A644" s="20"/>
      <c r="B644" s="20"/>
      <c r="C644" s="20"/>
      <c r="D644" s="20"/>
      <c r="E644" s="20"/>
      <c r="F644" s="20"/>
      <c r="G644" s="20"/>
      <c r="H644" s="20"/>
      <c r="I644" s="122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4.25" customHeight="1">
      <c r="A645" s="20"/>
      <c r="B645" s="20"/>
      <c r="C645" s="20"/>
      <c r="D645" s="20"/>
      <c r="E645" s="20"/>
      <c r="F645" s="20"/>
      <c r="G645" s="20"/>
      <c r="H645" s="20"/>
      <c r="I645" s="122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4.25" customHeight="1">
      <c r="A646" s="20"/>
      <c r="B646" s="20"/>
      <c r="C646" s="20"/>
      <c r="D646" s="20"/>
      <c r="E646" s="20"/>
      <c r="F646" s="20"/>
      <c r="G646" s="20"/>
      <c r="H646" s="20"/>
      <c r="I646" s="122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4.25" customHeight="1">
      <c r="A647" s="20"/>
      <c r="B647" s="20"/>
      <c r="C647" s="20"/>
      <c r="D647" s="20"/>
      <c r="E647" s="20"/>
      <c r="F647" s="20"/>
      <c r="G647" s="20"/>
      <c r="H647" s="20"/>
      <c r="I647" s="122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4.25" customHeight="1">
      <c r="A648" s="20"/>
      <c r="B648" s="20"/>
      <c r="C648" s="20"/>
      <c r="D648" s="20"/>
      <c r="E648" s="20"/>
      <c r="F648" s="20"/>
      <c r="G648" s="20"/>
      <c r="H648" s="20"/>
      <c r="I648" s="122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4.25" customHeight="1">
      <c r="A649" s="20"/>
      <c r="B649" s="20"/>
      <c r="C649" s="20"/>
      <c r="D649" s="20"/>
      <c r="E649" s="20"/>
      <c r="F649" s="20"/>
      <c r="G649" s="20"/>
      <c r="H649" s="20"/>
      <c r="I649" s="122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4.25" customHeight="1">
      <c r="A650" s="20"/>
      <c r="B650" s="20"/>
      <c r="C650" s="20"/>
      <c r="D650" s="20"/>
      <c r="E650" s="20"/>
      <c r="F650" s="20"/>
      <c r="G650" s="20"/>
      <c r="H650" s="20"/>
      <c r="I650" s="122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4.25" customHeight="1">
      <c r="A651" s="20"/>
      <c r="B651" s="20"/>
      <c r="C651" s="20"/>
      <c r="D651" s="20"/>
      <c r="E651" s="20"/>
      <c r="F651" s="20"/>
      <c r="G651" s="20"/>
      <c r="H651" s="20"/>
      <c r="I651" s="122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4.25" customHeight="1">
      <c r="A652" s="20"/>
      <c r="B652" s="20"/>
      <c r="C652" s="20"/>
      <c r="D652" s="20"/>
      <c r="E652" s="20"/>
      <c r="F652" s="20"/>
      <c r="G652" s="20"/>
      <c r="H652" s="20"/>
      <c r="I652" s="122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4.25" customHeight="1">
      <c r="A653" s="20"/>
      <c r="B653" s="20"/>
      <c r="C653" s="20"/>
      <c r="D653" s="20"/>
      <c r="E653" s="20"/>
      <c r="F653" s="20"/>
      <c r="G653" s="20"/>
      <c r="H653" s="20"/>
      <c r="I653" s="122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4.25" customHeight="1">
      <c r="A654" s="20"/>
      <c r="B654" s="20"/>
      <c r="C654" s="20"/>
      <c r="D654" s="20"/>
      <c r="E654" s="20"/>
      <c r="F654" s="20"/>
      <c r="G654" s="20"/>
      <c r="H654" s="20"/>
      <c r="I654" s="122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4.25" customHeight="1">
      <c r="A655" s="20"/>
      <c r="B655" s="20"/>
      <c r="C655" s="20"/>
      <c r="D655" s="20"/>
      <c r="E655" s="20"/>
      <c r="F655" s="20"/>
      <c r="G655" s="20"/>
      <c r="H655" s="20"/>
      <c r="I655" s="122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4.25" customHeight="1">
      <c r="A656" s="20"/>
      <c r="B656" s="20"/>
      <c r="C656" s="20"/>
      <c r="D656" s="20"/>
      <c r="E656" s="20"/>
      <c r="F656" s="20"/>
      <c r="G656" s="20"/>
      <c r="H656" s="20"/>
      <c r="I656" s="122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4.25" customHeight="1">
      <c r="A657" s="20"/>
      <c r="B657" s="20"/>
      <c r="C657" s="20"/>
      <c r="D657" s="20"/>
      <c r="E657" s="20"/>
      <c r="F657" s="20"/>
      <c r="G657" s="20"/>
      <c r="H657" s="20"/>
      <c r="I657" s="122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4.25" customHeight="1">
      <c r="A658" s="20"/>
      <c r="B658" s="20"/>
      <c r="C658" s="20"/>
      <c r="D658" s="20"/>
      <c r="E658" s="20"/>
      <c r="F658" s="20"/>
      <c r="G658" s="20"/>
      <c r="H658" s="20"/>
      <c r="I658" s="122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4.25" customHeight="1">
      <c r="A659" s="20"/>
      <c r="B659" s="20"/>
      <c r="C659" s="20"/>
      <c r="D659" s="20"/>
      <c r="E659" s="20"/>
      <c r="F659" s="20"/>
      <c r="G659" s="20"/>
      <c r="H659" s="20"/>
      <c r="I659" s="122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4.25" customHeight="1">
      <c r="A660" s="20"/>
      <c r="B660" s="20"/>
      <c r="C660" s="20"/>
      <c r="D660" s="20"/>
      <c r="E660" s="20"/>
      <c r="F660" s="20"/>
      <c r="G660" s="20"/>
      <c r="H660" s="20"/>
      <c r="I660" s="122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4.25" customHeight="1">
      <c r="A661" s="20"/>
      <c r="B661" s="20"/>
      <c r="C661" s="20"/>
      <c r="D661" s="20"/>
      <c r="E661" s="20"/>
      <c r="F661" s="20"/>
      <c r="G661" s="20"/>
      <c r="H661" s="20"/>
      <c r="I661" s="122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4.25" customHeight="1">
      <c r="A662" s="20"/>
      <c r="B662" s="20"/>
      <c r="C662" s="20"/>
      <c r="D662" s="20"/>
      <c r="E662" s="20"/>
      <c r="F662" s="20"/>
      <c r="G662" s="20"/>
      <c r="H662" s="20"/>
      <c r="I662" s="122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4.25" customHeight="1">
      <c r="A663" s="20"/>
      <c r="B663" s="20"/>
      <c r="C663" s="20"/>
      <c r="D663" s="20"/>
      <c r="E663" s="20"/>
      <c r="F663" s="20"/>
      <c r="G663" s="20"/>
      <c r="H663" s="20"/>
      <c r="I663" s="122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4.25" customHeight="1">
      <c r="A664" s="20"/>
      <c r="B664" s="20"/>
      <c r="C664" s="20"/>
      <c r="D664" s="20"/>
      <c r="E664" s="20"/>
      <c r="F664" s="20"/>
      <c r="G664" s="20"/>
      <c r="H664" s="20"/>
      <c r="I664" s="122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4.25" customHeight="1">
      <c r="A665" s="20"/>
      <c r="B665" s="20"/>
      <c r="C665" s="20"/>
      <c r="D665" s="20"/>
      <c r="E665" s="20"/>
      <c r="F665" s="20"/>
      <c r="G665" s="20"/>
      <c r="H665" s="20"/>
      <c r="I665" s="122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4.25" customHeight="1">
      <c r="A666" s="20"/>
      <c r="B666" s="20"/>
      <c r="C666" s="20"/>
      <c r="D666" s="20"/>
      <c r="E666" s="20"/>
      <c r="F666" s="20"/>
      <c r="G666" s="20"/>
      <c r="H666" s="20"/>
      <c r="I666" s="122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4.25" customHeight="1">
      <c r="A667" s="20"/>
      <c r="B667" s="20"/>
      <c r="C667" s="20"/>
      <c r="D667" s="20"/>
      <c r="E667" s="20"/>
      <c r="F667" s="20"/>
      <c r="G667" s="20"/>
      <c r="H667" s="20"/>
      <c r="I667" s="122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4.25" customHeight="1">
      <c r="A668" s="20"/>
      <c r="B668" s="20"/>
      <c r="C668" s="20"/>
      <c r="D668" s="20"/>
      <c r="E668" s="20"/>
      <c r="F668" s="20"/>
      <c r="G668" s="20"/>
      <c r="H668" s="20"/>
      <c r="I668" s="122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4.25" customHeight="1">
      <c r="A669" s="20"/>
      <c r="B669" s="20"/>
      <c r="C669" s="20"/>
      <c r="D669" s="20"/>
      <c r="E669" s="20"/>
      <c r="F669" s="20"/>
      <c r="G669" s="20"/>
      <c r="H669" s="20"/>
      <c r="I669" s="122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4.25" customHeight="1">
      <c r="A670" s="20"/>
      <c r="B670" s="20"/>
      <c r="C670" s="20"/>
      <c r="D670" s="20"/>
      <c r="E670" s="20"/>
      <c r="F670" s="20"/>
      <c r="G670" s="20"/>
      <c r="H670" s="20"/>
      <c r="I670" s="122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4.25" customHeight="1">
      <c r="A671" s="20"/>
      <c r="B671" s="20"/>
      <c r="C671" s="20"/>
      <c r="D671" s="20"/>
      <c r="E671" s="20"/>
      <c r="F671" s="20"/>
      <c r="G671" s="20"/>
      <c r="H671" s="20"/>
      <c r="I671" s="122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4.25" customHeight="1">
      <c r="A672" s="20"/>
      <c r="B672" s="20"/>
      <c r="C672" s="20"/>
      <c r="D672" s="20"/>
      <c r="E672" s="20"/>
      <c r="F672" s="20"/>
      <c r="G672" s="20"/>
      <c r="H672" s="20"/>
      <c r="I672" s="122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4.25" customHeight="1">
      <c r="A673" s="20"/>
      <c r="B673" s="20"/>
      <c r="C673" s="20"/>
      <c r="D673" s="20"/>
      <c r="E673" s="20"/>
      <c r="F673" s="20"/>
      <c r="G673" s="20"/>
      <c r="H673" s="20"/>
      <c r="I673" s="122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4.25" customHeight="1">
      <c r="A674" s="20"/>
      <c r="B674" s="20"/>
      <c r="C674" s="20"/>
      <c r="D674" s="20"/>
      <c r="E674" s="20"/>
      <c r="F674" s="20"/>
      <c r="G674" s="20"/>
      <c r="H674" s="20"/>
      <c r="I674" s="122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4.25" customHeight="1">
      <c r="A675" s="20"/>
      <c r="B675" s="20"/>
      <c r="C675" s="20"/>
      <c r="D675" s="20"/>
      <c r="E675" s="20"/>
      <c r="F675" s="20"/>
      <c r="G675" s="20"/>
      <c r="H675" s="20"/>
      <c r="I675" s="122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4.25" customHeight="1">
      <c r="A676" s="20"/>
      <c r="B676" s="20"/>
      <c r="C676" s="20"/>
      <c r="D676" s="20"/>
      <c r="E676" s="20"/>
      <c r="F676" s="20"/>
      <c r="G676" s="20"/>
      <c r="H676" s="20"/>
      <c r="I676" s="122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4.25" customHeight="1">
      <c r="A677" s="20"/>
      <c r="B677" s="20"/>
      <c r="C677" s="20"/>
      <c r="D677" s="20"/>
      <c r="E677" s="20"/>
      <c r="F677" s="20"/>
      <c r="G677" s="20"/>
      <c r="H677" s="20"/>
      <c r="I677" s="122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4.25" customHeight="1">
      <c r="A678" s="20"/>
      <c r="B678" s="20"/>
      <c r="C678" s="20"/>
      <c r="D678" s="20"/>
      <c r="E678" s="20"/>
      <c r="F678" s="20"/>
      <c r="G678" s="20"/>
      <c r="H678" s="20"/>
      <c r="I678" s="122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4.25" customHeight="1">
      <c r="A679" s="20"/>
      <c r="B679" s="20"/>
      <c r="C679" s="20"/>
      <c r="D679" s="20"/>
      <c r="E679" s="20"/>
      <c r="F679" s="20"/>
      <c r="G679" s="20"/>
      <c r="H679" s="20"/>
      <c r="I679" s="122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4.25" customHeight="1">
      <c r="A680" s="20"/>
      <c r="B680" s="20"/>
      <c r="C680" s="20"/>
      <c r="D680" s="20"/>
      <c r="E680" s="20"/>
      <c r="F680" s="20"/>
      <c r="G680" s="20"/>
      <c r="H680" s="20"/>
      <c r="I680" s="122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4.25" customHeight="1">
      <c r="A681" s="20"/>
      <c r="B681" s="20"/>
      <c r="C681" s="20"/>
      <c r="D681" s="20"/>
      <c r="E681" s="20"/>
      <c r="F681" s="20"/>
      <c r="G681" s="20"/>
      <c r="H681" s="20"/>
      <c r="I681" s="122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4.25" customHeight="1">
      <c r="A682" s="20"/>
      <c r="B682" s="20"/>
      <c r="C682" s="20"/>
      <c r="D682" s="20"/>
      <c r="E682" s="20"/>
      <c r="F682" s="20"/>
      <c r="G682" s="20"/>
      <c r="H682" s="20"/>
      <c r="I682" s="122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4.25" customHeight="1">
      <c r="A683" s="20"/>
      <c r="B683" s="20"/>
      <c r="C683" s="20"/>
      <c r="D683" s="20"/>
      <c r="E683" s="20"/>
      <c r="F683" s="20"/>
      <c r="G683" s="20"/>
      <c r="H683" s="20"/>
      <c r="I683" s="122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4.25" customHeight="1">
      <c r="A684" s="20"/>
      <c r="B684" s="20"/>
      <c r="C684" s="20"/>
      <c r="D684" s="20"/>
      <c r="E684" s="20"/>
      <c r="F684" s="20"/>
      <c r="G684" s="20"/>
      <c r="H684" s="20"/>
      <c r="I684" s="122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4.25" customHeight="1">
      <c r="A685" s="20"/>
      <c r="B685" s="20"/>
      <c r="C685" s="20"/>
      <c r="D685" s="20"/>
      <c r="E685" s="20"/>
      <c r="F685" s="20"/>
      <c r="G685" s="20"/>
      <c r="H685" s="20"/>
      <c r="I685" s="122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4.25" customHeight="1">
      <c r="A686" s="20"/>
      <c r="B686" s="20"/>
      <c r="C686" s="20"/>
      <c r="D686" s="20"/>
      <c r="E686" s="20"/>
      <c r="F686" s="20"/>
      <c r="G686" s="20"/>
      <c r="H686" s="20"/>
      <c r="I686" s="122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4.25" customHeight="1">
      <c r="A687" s="20"/>
      <c r="B687" s="20"/>
      <c r="C687" s="20"/>
      <c r="D687" s="20"/>
      <c r="E687" s="20"/>
      <c r="F687" s="20"/>
      <c r="G687" s="20"/>
      <c r="H687" s="20"/>
      <c r="I687" s="122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4.25" customHeight="1">
      <c r="A688" s="20"/>
      <c r="B688" s="20"/>
      <c r="C688" s="20"/>
      <c r="D688" s="20"/>
      <c r="E688" s="20"/>
      <c r="F688" s="20"/>
      <c r="G688" s="20"/>
      <c r="H688" s="20"/>
      <c r="I688" s="122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4.25" customHeight="1">
      <c r="A689" s="20"/>
      <c r="B689" s="20"/>
      <c r="C689" s="20"/>
      <c r="D689" s="20"/>
      <c r="E689" s="20"/>
      <c r="F689" s="20"/>
      <c r="G689" s="20"/>
      <c r="H689" s="20"/>
      <c r="I689" s="122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4.25" customHeight="1">
      <c r="A690" s="20"/>
      <c r="B690" s="20"/>
      <c r="C690" s="20"/>
      <c r="D690" s="20"/>
      <c r="E690" s="20"/>
      <c r="F690" s="20"/>
      <c r="G690" s="20"/>
      <c r="H690" s="20"/>
      <c r="I690" s="122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4.25" customHeight="1">
      <c r="A691" s="20"/>
      <c r="B691" s="20"/>
      <c r="C691" s="20"/>
      <c r="D691" s="20"/>
      <c r="E691" s="20"/>
      <c r="F691" s="20"/>
      <c r="G691" s="20"/>
      <c r="H691" s="20"/>
      <c r="I691" s="122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4.25" customHeight="1">
      <c r="A692" s="20"/>
      <c r="B692" s="20"/>
      <c r="C692" s="20"/>
      <c r="D692" s="20"/>
      <c r="E692" s="20"/>
      <c r="F692" s="20"/>
      <c r="G692" s="20"/>
      <c r="H692" s="20"/>
      <c r="I692" s="122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4.25" customHeight="1">
      <c r="A693" s="20"/>
      <c r="B693" s="20"/>
      <c r="C693" s="20"/>
      <c r="D693" s="20"/>
      <c r="E693" s="20"/>
      <c r="F693" s="20"/>
      <c r="G693" s="20"/>
      <c r="H693" s="20"/>
      <c r="I693" s="122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4.25" customHeight="1">
      <c r="A694" s="20"/>
      <c r="B694" s="20"/>
      <c r="C694" s="20"/>
      <c r="D694" s="20"/>
      <c r="E694" s="20"/>
      <c r="F694" s="20"/>
      <c r="G694" s="20"/>
      <c r="H694" s="20"/>
      <c r="I694" s="122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4.25" customHeight="1">
      <c r="A695" s="20"/>
      <c r="B695" s="20"/>
      <c r="C695" s="20"/>
      <c r="D695" s="20"/>
      <c r="E695" s="20"/>
      <c r="F695" s="20"/>
      <c r="G695" s="20"/>
      <c r="H695" s="20"/>
      <c r="I695" s="122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4.25" customHeight="1">
      <c r="A696" s="20"/>
      <c r="B696" s="20"/>
      <c r="C696" s="20"/>
      <c r="D696" s="20"/>
      <c r="E696" s="20"/>
      <c r="F696" s="20"/>
      <c r="G696" s="20"/>
      <c r="H696" s="20"/>
      <c r="I696" s="122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4.25" customHeight="1">
      <c r="A697" s="20"/>
      <c r="B697" s="20"/>
      <c r="C697" s="20"/>
      <c r="D697" s="20"/>
      <c r="E697" s="20"/>
      <c r="F697" s="20"/>
      <c r="G697" s="20"/>
      <c r="H697" s="20"/>
      <c r="I697" s="122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4.25" customHeight="1">
      <c r="A698" s="20"/>
      <c r="B698" s="20"/>
      <c r="C698" s="20"/>
      <c r="D698" s="20"/>
      <c r="E698" s="20"/>
      <c r="F698" s="20"/>
      <c r="G698" s="20"/>
      <c r="H698" s="20"/>
      <c r="I698" s="122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4.25" customHeight="1">
      <c r="A699" s="20"/>
      <c r="B699" s="20"/>
      <c r="C699" s="20"/>
      <c r="D699" s="20"/>
      <c r="E699" s="20"/>
      <c r="F699" s="20"/>
      <c r="G699" s="20"/>
      <c r="H699" s="20"/>
      <c r="I699" s="122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4.25" customHeight="1">
      <c r="A700" s="20"/>
      <c r="B700" s="20"/>
      <c r="C700" s="20"/>
      <c r="D700" s="20"/>
      <c r="E700" s="20"/>
      <c r="F700" s="20"/>
      <c r="G700" s="20"/>
      <c r="H700" s="20"/>
      <c r="I700" s="122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4.25" customHeight="1">
      <c r="A701" s="20"/>
      <c r="B701" s="20"/>
      <c r="C701" s="20"/>
      <c r="D701" s="20"/>
      <c r="E701" s="20"/>
      <c r="F701" s="20"/>
      <c r="G701" s="20"/>
      <c r="H701" s="20"/>
      <c r="I701" s="122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4.25" customHeight="1">
      <c r="A702" s="20"/>
      <c r="B702" s="20"/>
      <c r="C702" s="20"/>
      <c r="D702" s="20"/>
      <c r="E702" s="20"/>
      <c r="F702" s="20"/>
      <c r="G702" s="20"/>
      <c r="H702" s="20"/>
      <c r="I702" s="122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4.25" customHeight="1">
      <c r="A703" s="20"/>
      <c r="B703" s="20"/>
      <c r="C703" s="20"/>
      <c r="D703" s="20"/>
      <c r="E703" s="20"/>
      <c r="F703" s="20"/>
      <c r="G703" s="20"/>
      <c r="H703" s="20"/>
      <c r="I703" s="122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4.25" customHeight="1">
      <c r="A704" s="20"/>
      <c r="B704" s="20"/>
      <c r="C704" s="20"/>
      <c r="D704" s="20"/>
      <c r="E704" s="20"/>
      <c r="F704" s="20"/>
      <c r="G704" s="20"/>
      <c r="H704" s="20"/>
      <c r="I704" s="122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4.25" customHeight="1">
      <c r="A705" s="20"/>
      <c r="B705" s="20"/>
      <c r="C705" s="20"/>
      <c r="D705" s="20"/>
      <c r="E705" s="20"/>
      <c r="F705" s="20"/>
      <c r="G705" s="20"/>
      <c r="H705" s="20"/>
      <c r="I705" s="122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4.25" customHeight="1">
      <c r="A706" s="20"/>
      <c r="B706" s="20"/>
      <c r="C706" s="20"/>
      <c r="D706" s="20"/>
      <c r="E706" s="20"/>
      <c r="F706" s="20"/>
      <c r="G706" s="20"/>
      <c r="H706" s="20"/>
      <c r="I706" s="122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4.25" customHeight="1">
      <c r="A707" s="20"/>
      <c r="B707" s="20"/>
      <c r="C707" s="20"/>
      <c r="D707" s="20"/>
      <c r="E707" s="20"/>
      <c r="F707" s="20"/>
      <c r="G707" s="20"/>
      <c r="H707" s="20"/>
      <c r="I707" s="122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4.25" customHeight="1">
      <c r="A708" s="20"/>
      <c r="B708" s="20"/>
      <c r="C708" s="20"/>
      <c r="D708" s="20"/>
      <c r="E708" s="20"/>
      <c r="F708" s="20"/>
      <c r="G708" s="20"/>
      <c r="H708" s="20"/>
      <c r="I708" s="122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4.25" customHeight="1">
      <c r="A709" s="20"/>
      <c r="B709" s="20"/>
      <c r="C709" s="20"/>
      <c r="D709" s="20"/>
      <c r="E709" s="20"/>
      <c r="F709" s="20"/>
      <c r="G709" s="20"/>
      <c r="H709" s="20"/>
      <c r="I709" s="122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4.25" customHeight="1">
      <c r="A710" s="20"/>
      <c r="B710" s="20"/>
      <c r="C710" s="20"/>
      <c r="D710" s="20"/>
      <c r="E710" s="20"/>
      <c r="F710" s="20"/>
      <c r="G710" s="20"/>
      <c r="H710" s="20"/>
      <c r="I710" s="122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4.25" customHeight="1">
      <c r="A711" s="20"/>
      <c r="B711" s="20"/>
      <c r="C711" s="20"/>
      <c r="D711" s="20"/>
      <c r="E711" s="20"/>
      <c r="F711" s="20"/>
      <c r="G711" s="20"/>
      <c r="H711" s="20"/>
      <c r="I711" s="122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4.25" customHeight="1">
      <c r="A712" s="20"/>
      <c r="B712" s="20"/>
      <c r="C712" s="20"/>
      <c r="D712" s="20"/>
      <c r="E712" s="20"/>
      <c r="F712" s="20"/>
      <c r="G712" s="20"/>
      <c r="H712" s="20"/>
      <c r="I712" s="122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4.25" customHeight="1">
      <c r="A713" s="20"/>
      <c r="B713" s="20"/>
      <c r="C713" s="20"/>
      <c r="D713" s="20"/>
      <c r="E713" s="20"/>
      <c r="F713" s="20"/>
      <c r="G713" s="20"/>
      <c r="H713" s="20"/>
      <c r="I713" s="122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4.25" customHeight="1">
      <c r="A714" s="20"/>
      <c r="B714" s="20"/>
      <c r="C714" s="20"/>
      <c r="D714" s="20"/>
      <c r="E714" s="20"/>
      <c r="F714" s="20"/>
      <c r="G714" s="20"/>
      <c r="H714" s="20"/>
      <c r="I714" s="122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4.25" customHeight="1">
      <c r="A715" s="20"/>
      <c r="B715" s="20"/>
      <c r="C715" s="20"/>
      <c r="D715" s="20"/>
      <c r="E715" s="20"/>
      <c r="F715" s="20"/>
      <c r="G715" s="20"/>
      <c r="H715" s="20"/>
      <c r="I715" s="122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4.25" customHeight="1">
      <c r="A716" s="20"/>
      <c r="B716" s="20"/>
      <c r="C716" s="20"/>
      <c r="D716" s="20"/>
      <c r="E716" s="20"/>
      <c r="F716" s="20"/>
      <c r="G716" s="20"/>
      <c r="H716" s="20"/>
      <c r="I716" s="122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4.25" customHeight="1">
      <c r="A717" s="20"/>
      <c r="B717" s="20"/>
      <c r="C717" s="20"/>
      <c r="D717" s="20"/>
      <c r="E717" s="20"/>
      <c r="F717" s="20"/>
      <c r="G717" s="20"/>
      <c r="H717" s="20"/>
      <c r="I717" s="122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4.25" customHeight="1">
      <c r="A718" s="20"/>
      <c r="B718" s="20"/>
      <c r="C718" s="20"/>
      <c r="D718" s="20"/>
      <c r="E718" s="20"/>
      <c r="F718" s="20"/>
      <c r="G718" s="20"/>
      <c r="H718" s="20"/>
      <c r="I718" s="122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4.25" customHeight="1">
      <c r="A719" s="20"/>
      <c r="B719" s="20"/>
      <c r="C719" s="20"/>
      <c r="D719" s="20"/>
      <c r="E719" s="20"/>
      <c r="F719" s="20"/>
      <c r="G719" s="20"/>
      <c r="H719" s="20"/>
      <c r="I719" s="122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4.25" customHeight="1">
      <c r="A720" s="20"/>
      <c r="B720" s="20"/>
      <c r="C720" s="20"/>
      <c r="D720" s="20"/>
      <c r="E720" s="20"/>
      <c r="F720" s="20"/>
      <c r="G720" s="20"/>
      <c r="H720" s="20"/>
      <c r="I720" s="122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4.25" customHeight="1">
      <c r="A721" s="20"/>
      <c r="B721" s="20"/>
      <c r="C721" s="20"/>
      <c r="D721" s="20"/>
      <c r="E721" s="20"/>
      <c r="F721" s="20"/>
      <c r="G721" s="20"/>
      <c r="H721" s="20"/>
      <c r="I721" s="122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4.25" customHeight="1">
      <c r="A722" s="20"/>
      <c r="B722" s="20"/>
      <c r="C722" s="20"/>
      <c r="D722" s="20"/>
      <c r="E722" s="20"/>
      <c r="F722" s="20"/>
      <c r="G722" s="20"/>
      <c r="H722" s="20"/>
      <c r="I722" s="122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4.25" customHeight="1">
      <c r="A723" s="20"/>
      <c r="B723" s="20"/>
      <c r="C723" s="20"/>
      <c r="D723" s="20"/>
      <c r="E723" s="20"/>
      <c r="F723" s="20"/>
      <c r="G723" s="20"/>
      <c r="H723" s="20"/>
      <c r="I723" s="122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4.25" customHeight="1">
      <c r="A724" s="20"/>
      <c r="B724" s="20"/>
      <c r="C724" s="20"/>
      <c r="D724" s="20"/>
      <c r="E724" s="20"/>
      <c r="F724" s="20"/>
      <c r="G724" s="20"/>
      <c r="H724" s="20"/>
      <c r="I724" s="122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4.25" customHeight="1">
      <c r="A725" s="20"/>
      <c r="B725" s="20"/>
      <c r="C725" s="20"/>
      <c r="D725" s="20"/>
      <c r="E725" s="20"/>
      <c r="F725" s="20"/>
      <c r="G725" s="20"/>
      <c r="H725" s="20"/>
      <c r="I725" s="122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4.25" customHeight="1">
      <c r="A726" s="20"/>
      <c r="B726" s="20"/>
      <c r="C726" s="20"/>
      <c r="D726" s="20"/>
      <c r="E726" s="20"/>
      <c r="F726" s="20"/>
      <c r="G726" s="20"/>
      <c r="H726" s="20"/>
      <c r="I726" s="122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4.25" customHeight="1">
      <c r="A727" s="20"/>
      <c r="B727" s="20"/>
      <c r="C727" s="20"/>
      <c r="D727" s="20"/>
      <c r="E727" s="20"/>
      <c r="F727" s="20"/>
      <c r="G727" s="20"/>
      <c r="H727" s="20"/>
      <c r="I727" s="122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4.25" customHeight="1">
      <c r="A728" s="20"/>
      <c r="B728" s="20"/>
      <c r="C728" s="20"/>
      <c r="D728" s="20"/>
      <c r="E728" s="20"/>
      <c r="F728" s="20"/>
      <c r="G728" s="20"/>
      <c r="H728" s="20"/>
      <c r="I728" s="122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4.25" customHeight="1">
      <c r="A729" s="20"/>
      <c r="B729" s="20"/>
      <c r="C729" s="20"/>
      <c r="D729" s="20"/>
      <c r="E729" s="20"/>
      <c r="F729" s="20"/>
      <c r="G729" s="20"/>
      <c r="H729" s="20"/>
      <c r="I729" s="122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4.25" customHeight="1">
      <c r="A730" s="20"/>
      <c r="B730" s="20"/>
      <c r="C730" s="20"/>
      <c r="D730" s="20"/>
      <c r="E730" s="20"/>
      <c r="F730" s="20"/>
      <c r="G730" s="20"/>
      <c r="H730" s="20"/>
      <c r="I730" s="122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4.25" customHeight="1">
      <c r="A731" s="20"/>
      <c r="B731" s="20"/>
      <c r="C731" s="20"/>
      <c r="D731" s="20"/>
      <c r="E731" s="20"/>
      <c r="F731" s="20"/>
      <c r="G731" s="20"/>
      <c r="H731" s="20"/>
      <c r="I731" s="122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4.25" customHeight="1">
      <c r="A732" s="20"/>
      <c r="B732" s="20"/>
      <c r="C732" s="20"/>
      <c r="D732" s="20"/>
      <c r="E732" s="20"/>
      <c r="F732" s="20"/>
      <c r="G732" s="20"/>
      <c r="H732" s="20"/>
      <c r="I732" s="122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4.25" customHeight="1">
      <c r="A733" s="20"/>
      <c r="B733" s="20"/>
      <c r="C733" s="20"/>
      <c r="D733" s="20"/>
      <c r="E733" s="20"/>
      <c r="F733" s="20"/>
      <c r="G733" s="20"/>
      <c r="H733" s="20"/>
      <c r="I733" s="122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4.25" customHeight="1">
      <c r="A734" s="20"/>
      <c r="B734" s="20"/>
      <c r="C734" s="20"/>
      <c r="D734" s="20"/>
      <c r="E734" s="20"/>
      <c r="F734" s="20"/>
      <c r="G734" s="20"/>
      <c r="H734" s="20"/>
      <c r="I734" s="122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4.25" customHeight="1">
      <c r="A735" s="20"/>
      <c r="B735" s="20"/>
      <c r="C735" s="20"/>
      <c r="D735" s="20"/>
      <c r="E735" s="20"/>
      <c r="F735" s="20"/>
      <c r="G735" s="20"/>
      <c r="H735" s="20"/>
      <c r="I735" s="122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4.25" customHeight="1">
      <c r="A736" s="20"/>
      <c r="B736" s="20"/>
      <c r="C736" s="20"/>
      <c r="D736" s="20"/>
      <c r="E736" s="20"/>
      <c r="F736" s="20"/>
      <c r="G736" s="20"/>
      <c r="H736" s="20"/>
      <c r="I736" s="122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4.25" customHeight="1">
      <c r="A737" s="20"/>
      <c r="B737" s="20"/>
      <c r="C737" s="20"/>
      <c r="D737" s="20"/>
      <c r="E737" s="20"/>
      <c r="F737" s="20"/>
      <c r="G737" s="20"/>
      <c r="H737" s="20"/>
      <c r="I737" s="122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4.25" customHeight="1">
      <c r="A738" s="20"/>
      <c r="B738" s="20"/>
      <c r="C738" s="20"/>
      <c r="D738" s="20"/>
      <c r="E738" s="20"/>
      <c r="F738" s="20"/>
      <c r="G738" s="20"/>
      <c r="H738" s="20"/>
      <c r="I738" s="122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4.25" customHeight="1">
      <c r="A739" s="20"/>
      <c r="B739" s="20"/>
      <c r="C739" s="20"/>
      <c r="D739" s="20"/>
      <c r="E739" s="20"/>
      <c r="F739" s="20"/>
      <c r="G739" s="20"/>
      <c r="H739" s="20"/>
      <c r="I739" s="122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4.25" customHeight="1">
      <c r="A740" s="20"/>
      <c r="B740" s="20"/>
      <c r="C740" s="20"/>
      <c r="D740" s="20"/>
      <c r="E740" s="20"/>
      <c r="F740" s="20"/>
      <c r="G740" s="20"/>
      <c r="H740" s="20"/>
      <c r="I740" s="122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4.25" customHeight="1">
      <c r="A741" s="20"/>
      <c r="B741" s="20"/>
      <c r="C741" s="20"/>
      <c r="D741" s="20"/>
      <c r="E741" s="20"/>
      <c r="F741" s="20"/>
      <c r="G741" s="20"/>
      <c r="H741" s="20"/>
      <c r="I741" s="122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4.25" customHeight="1">
      <c r="A742" s="20"/>
      <c r="B742" s="20"/>
      <c r="C742" s="20"/>
      <c r="D742" s="20"/>
      <c r="E742" s="20"/>
      <c r="F742" s="20"/>
      <c r="G742" s="20"/>
      <c r="H742" s="20"/>
      <c r="I742" s="122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4.25" customHeight="1">
      <c r="A743" s="20"/>
      <c r="B743" s="20"/>
      <c r="C743" s="20"/>
      <c r="D743" s="20"/>
      <c r="E743" s="20"/>
      <c r="F743" s="20"/>
      <c r="G743" s="20"/>
      <c r="H743" s="20"/>
      <c r="I743" s="122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4.25" customHeight="1">
      <c r="A744" s="20"/>
      <c r="B744" s="20"/>
      <c r="C744" s="20"/>
      <c r="D744" s="20"/>
      <c r="E744" s="20"/>
      <c r="F744" s="20"/>
      <c r="G744" s="20"/>
      <c r="H744" s="20"/>
      <c r="I744" s="122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4.25" customHeight="1">
      <c r="A745" s="20"/>
      <c r="B745" s="20"/>
      <c r="C745" s="20"/>
      <c r="D745" s="20"/>
      <c r="E745" s="20"/>
      <c r="F745" s="20"/>
      <c r="G745" s="20"/>
      <c r="H745" s="20"/>
      <c r="I745" s="122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4.25" customHeight="1">
      <c r="A746" s="20"/>
      <c r="B746" s="20"/>
      <c r="C746" s="20"/>
      <c r="D746" s="20"/>
      <c r="E746" s="20"/>
      <c r="F746" s="20"/>
      <c r="G746" s="20"/>
      <c r="H746" s="20"/>
      <c r="I746" s="122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4.25" customHeight="1">
      <c r="A747" s="20"/>
      <c r="B747" s="20"/>
      <c r="C747" s="20"/>
      <c r="D747" s="20"/>
      <c r="E747" s="20"/>
      <c r="F747" s="20"/>
      <c r="G747" s="20"/>
      <c r="H747" s="20"/>
      <c r="I747" s="122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4.25" customHeight="1">
      <c r="A748" s="20"/>
      <c r="B748" s="20"/>
      <c r="C748" s="20"/>
      <c r="D748" s="20"/>
      <c r="E748" s="20"/>
      <c r="F748" s="20"/>
      <c r="G748" s="20"/>
      <c r="H748" s="20"/>
      <c r="I748" s="122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4.25" customHeight="1">
      <c r="A749" s="20"/>
      <c r="B749" s="20"/>
      <c r="C749" s="20"/>
      <c r="D749" s="20"/>
      <c r="E749" s="20"/>
      <c r="F749" s="20"/>
      <c r="G749" s="20"/>
      <c r="H749" s="20"/>
      <c r="I749" s="122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4.25" customHeight="1">
      <c r="A750" s="20"/>
      <c r="B750" s="20"/>
      <c r="C750" s="20"/>
      <c r="D750" s="20"/>
      <c r="E750" s="20"/>
      <c r="F750" s="20"/>
      <c r="G750" s="20"/>
      <c r="H750" s="20"/>
      <c r="I750" s="122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4.25" customHeight="1">
      <c r="A751" s="20"/>
      <c r="B751" s="20"/>
      <c r="C751" s="20"/>
      <c r="D751" s="20"/>
      <c r="E751" s="20"/>
      <c r="F751" s="20"/>
      <c r="G751" s="20"/>
      <c r="H751" s="20"/>
      <c r="I751" s="122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4.25" customHeight="1">
      <c r="A752" s="20"/>
      <c r="B752" s="20"/>
      <c r="C752" s="20"/>
      <c r="D752" s="20"/>
      <c r="E752" s="20"/>
      <c r="F752" s="20"/>
      <c r="G752" s="20"/>
      <c r="H752" s="20"/>
      <c r="I752" s="122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4.25" customHeight="1">
      <c r="A753" s="20"/>
      <c r="B753" s="20"/>
      <c r="C753" s="20"/>
      <c r="D753" s="20"/>
      <c r="E753" s="20"/>
      <c r="F753" s="20"/>
      <c r="G753" s="20"/>
      <c r="H753" s="20"/>
      <c r="I753" s="122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4.25" customHeight="1">
      <c r="A754" s="20"/>
      <c r="B754" s="20"/>
      <c r="C754" s="20"/>
      <c r="D754" s="20"/>
      <c r="E754" s="20"/>
      <c r="F754" s="20"/>
      <c r="G754" s="20"/>
      <c r="H754" s="20"/>
      <c r="I754" s="122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4.25" customHeight="1">
      <c r="A755" s="20"/>
      <c r="B755" s="20"/>
      <c r="C755" s="20"/>
      <c r="D755" s="20"/>
      <c r="E755" s="20"/>
      <c r="F755" s="20"/>
      <c r="G755" s="20"/>
      <c r="H755" s="20"/>
      <c r="I755" s="122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4.25" customHeight="1">
      <c r="A756" s="20"/>
      <c r="B756" s="20"/>
      <c r="C756" s="20"/>
      <c r="D756" s="20"/>
      <c r="E756" s="20"/>
      <c r="F756" s="20"/>
      <c r="G756" s="20"/>
      <c r="H756" s="20"/>
      <c r="I756" s="122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4.25" customHeight="1">
      <c r="A757" s="20"/>
      <c r="B757" s="20"/>
      <c r="C757" s="20"/>
      <c r="D757" s="20"/>
      <c r="E757" s="20"/>
      <c r="F757" s="20"/>
      <c r="G757" s="20"/>
      <c r="H757" s="20"/>
      <c r="I757" s="122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4.25" customHeight="1">
      <c r="A758" s="20"/>
      <c r="B758" s="20"/>
      <c r="C758" s="20"/>
      <c r="D758" s="20"/>
      <c r="E758" s="20"/>
      <c r="F758" s="20"/>
      <c r="G758" s="20"/>
      <c r="H758" s="20"/>
      <c r="I758" s="122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4.25" customHeight="1">
      <c r="A759" s="20"/>
      <c r="B759" s="20"/>
      <c r="C759" s="20"/>
      <c r="D759" s="20"/>
      <c r="E759" s="20"/>
      <c r="F759" s="20"/>
      <c r="G759" s="20"/>
      <c r="H759" s="20"/>
      <c r="I759" s="122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4.25" customHeight="1">
      <c r="A760" s="20"/>
      <c r="B760" s="20"/>
      <c r="C760" s="20"/>
      <c r="D760" s="20"/>
      <c r="E760" s="20"/>
      <c r="F760" s="20"/>
      <c r="G760" s="20"/>
      <c r="H760" s="20"/>
      <c r="I760" s="122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4.25" customHeight="1">
      <c r="A761" s="20"/>
      <c r="B761" s="20"/>
      <c r="C761" s="20"/>
      <c r="D761" s="20"/>
      <c r="E761" s="20"/>
      <c r="F761" s="20"/>
      <c r="G761" s="20"/>
      <c r="H761" s="20"/>
      <c r="I761" s="122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4.25" customHeight="1">
      <c r="A762" s="20"/>
      <c r="B762" s="20"/>
      <c r="C762" s="20"/>
      <c r="D762" s="20"/>
      <c r="E762" s="20"/>
      <c r="F762" s="20"/>
      <c r="G762" s="20"/>
      <c r="H762" s="20"/>
      <c r="I762" s="122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4.25" customHeight="1">
      <c r="A763" s="20"/>
      <c r="B763" s="20"/>
      <c r="C763" s="20"/>
      <c r="D763" s="20"/>
      <c r="E763" s="20"/>
      <c r="F763" s="20"/>
      <c r="G763" s="20"/>
      <c r="H763" s="20"/>
      <c r="I763" s="122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4.25" customHeight="1">
      <c r="A764" s="20"/>
      <c r="B764" s="20"/>
      <c r="C764" s="20"/>
      <c r="D764" s="20"/>
      <c r="E764" s="20"/>
      <c r="F764" s="20"/>
      <c r="G764" s="20"/>
      <c r="H764" s="20"/>
      <c r="I764" s="122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4.25" customHeight="1">
      <c r="A765" s="20"/>
      <c r="B765" s="20"/>
      <c r="C765" s="20"/>
      <c r="D765" s="20"/>
      <c r="E765" s="20"/>
      <c r="F765" s="20"/>
      <c r="G765" s="20"/>
      <c r="H765" s="20"/>
      <c r="I765" s="122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4.25" customHeight="1">
      <c r="A766" s="20"/>
      <c r="B766" s="20"/>
      <c r="C766" s="20"/>
      <c r="D766" s="20"/>
      <c r="E766" s="20"/>
      <c r="F766" s="20"/>
      <c r="G766" s="20"/>
      <c r="H766" s="20"/>
      <c r="I766" s="122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4.25" customHeight="1">
      <c r="A767" s="20"/>
      <c r="B767" s="20"/>
      <c r="C767" s="20"/>
      <c r="D767" s="20"/>
      <c r="E767" s="20"/>
      <c r="F767" s="20"/>
      <c r="G767" s="20"/>
      <c r="H767" s="20"/>
      <c r="I767" s="122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4.25" customHeight="1">
      <c r="A768" s="20"/>
      <c r="B768" s="20"/>
      <c r="C768" s="20"/>
      <c r="D768" s="20"/>
      <c r="E768" s="20"/>
      <c r="F768" s="20"/>
      <c r="G768" s="20"/>
      <c r="H768" s="20"/>
      <c r="I768" s="122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4.25" customHeight="1">
      <c r="A769" s="20"/>
      <c r="B769" s="20"/>
      <c r="C769" s="20"/>
      <c r="D769" s="20"/>
      <c r="E769" s="20"/>
      <c r="F769" s="20"/>
      <c r="G769" s="20"/>
      <c r="H769" s="20"/>
      <c r="I769" s="122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4.25" customHeight="1">
      <c r="A770" s="20"/>
      <c r="B770" s="20"/>
      <c r="C770" s="20"/>
      <c r="D770" s="20"/>
      <c r="E770" s="20"/>
      <c r="F770" s="20"/>
      <c r="G770" s="20"/>
      <c r="H770" s="20"/>
      <c r="I770" s="122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4.25" customHeight="1">
      <c r="A771" s="20"/>
      <c r="B771" s="20"/>
      <c r="C771" s="20"/>
      <c r="D771" s="20"/>
      <c r="E771" s="20"/>
      <c r="F771" s="20"/>
      <c r="G771" s="20"/>
      <c r="H771" s="20"/>
      <c r="I771" s="122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4.25" customHeight="1">
      <c r="A772" s="20"/>
      <c r="B772" s="20"/>
      <c r="C772" s="20"/>
      <c r="D772" s="20"/>
      <c r="E772" s="20"/>
      <c r="F772" s="20"/>
      <c r="G772" s="20"/>
      <c r="H772" s="20"/>
      <c r="I772" s="122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4.25" customHeight="1">
      <c r="A773" s="20"/>
      <c r="B773" s="20"/>
      <c r="C773" s="20"/>
      <c r="D773" s="20"/>
      <c r="E773" s="20"/>
      <c r="F773" s="20"/>
      <c r="G773" s="20"/>
      <c r="H773" s="20"/>
      <c r="I773" s="122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4.25" customHeight="1">
      <c r="A774" s="20"/>
      <c r="B774" s="20"/>
      <c r="C774" s="20"/>
      <c r="D774" s="20"/>
      <c r="E774" s="20"/>
      <c r="F774" s="20"/>
      <c r="G774" s="20"/>
      <c r="H774" s="20"/>
      <c r="I774" s="122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4.25" customHeight="1">
      <c r="A775" s="20"/>
      <c r="B775" s="20"/>
      <c r="C775" s="20"/>
      <c r="D775" s="20"/>
      <c r="E775" s="20"/>
      <c r="F775" s="20"/>
      <c r="G775" s="20"/>
      <c r="H775" s="20"/>
      <c r="I775" s="122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4.25" customHeight="1">
      <c r="A776" s="20"/>
      <c r="B776" s="20"/>
      <c r="C776" s="20"/>
      <c r="D776" s="20"/>
      <c r="E776" s="20"/>
      <c r="F776" s="20"/>
      <c r="G776" s="20"/>
      <c r="H776" s="20"/>
      <c r="I776" s="122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4.25" customHeight="1">
      <c r="A777" s="20"/>
      <c r="B777" s="20"/>
      <c r="C777" s="20"/>
      <c r="D777" s="20"/>
      <c r="E777" s="20"/>
      <c r="F777" s="20"/>
      <c r="G777" s="20"/>
      <c r="H777" s="20"/>
      <c r="I777" s="122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4.25" customHeight="1">
      <c r="A778" s="20"/>
      <c r="B778" s="20"/>
      <c r="C778" s="20"/>
      <c r="D778" s="20"/>
      <c r="E778" s="20"/>
      <c r="F778" s="20"/>
      <c r="G778" s="20"/>
      <c r="H778" s="20"/>
      <c r="I778" s="122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4.25" customHeight="1">
      <c r="A779" s="20"/>
      <c r="B779" s="20"/>
      <c r="C779" s="20"/>
      <c r="D779" s="20"/>
      <c r="E779" s="20"/>
      <c r="F779" s="20"/>
      <c r="G779" s="20"/>
      <c r="H779" s="20"/>
      <c r="I779" s="122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4.25" customHeight="1">
      <c r="A780" s="20"/>
      <c r="B780" s="20"/>
      <c r="C780" s="20"/>
      <c r="D780" s="20"/>
      <c r="E780" s="20"/>
      <c r="F780" s="20"/>
      <c r="G780" s="20"/>
      <c r="H780" s="20"/>
      <c r="I780" s="122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4.25" customHeight="1">
      <c r="A781" s="20"/>
      <c r="B781" s="20"/>
      <c r="C781" s="20"/>
      <c r="D781" s="20"/>
      <c r="E781" s="20"/>
      <c r="F781" s="20"/>
      <c r="G781" s="20"/>
      <c r="H781" s="20"/>
      <c r="I781" s="122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4.25" customHeight="1">
      <c r="A782" s="20"/>
      <c r="B782" s="20"/>
      <c r="C782" s="20"/>
      <c r="D782" s="20"/>
      <c r="E782" s="20"/>
      <c r="F782" s="20"/>
      <c r="G782" s="20"/>
      <c r="H782" s="20"/>
      <c r="I782" s="122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4.25" customHeight="1">
      <c r="A783" s="20"/>
      <c r="B783" s="20"/>
      <c r="C783" s="20"/>
      <c r="D783" s="20"/>
      <c r="E783" s="20"/>
      <c r="F783" s="20"/>
      <c r="G783" s="20"/>
      <c r="H783" s="20"/>
      <c r="I783" s="122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4.25" customHeight="1">
      <c r="A784" s="20"/>
      <c r="B784" s="20"/>
      <c r="C784" s="20"/>
      <c r="D784" s="20"/>
      <c r="E784" s="20"/>
      <c r="F784" s="20"/>
      <c r="G784" s="20"/>
      <c r="H784" s="20"/>
      <c r="I784" s="122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4.25" customHeight="1">
      <c r="A785" s="20"/>
      <c r="B785" s="20"/>
      <c r="C785" s="20"/>
      <c r="D785" s="20"/>
      <c r="E785" s="20"/>
      <c r="F785" s="20"/>
      <c r="G785" s="20"/>
      <c r="H785" s="20"/>
      <c r="I785" s="122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4.25" customHeight="1">
      <c r="A786" s="20"/>
      <c r="B786" s="20"/>
      <c r="C786" s="20"/>
      <c r="D786" s="20"/>
      <c r="E786" s="20"/>
      <c r="F786" s="20"/>
      <c r="G786" s="20"/>
      <c r="H786" s="20"/>
      <c r="I786" s="122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4.25" customHeight="1">
      <c r="A787" s="20"/>
      <c r="B787" s="20"/>
      <c r="C787" s="20"/>
      <c r="D787" s="20"/>
      <c r="E787" s="20"/>
      <c r="F787" s="20"/>
      <c r="G787" s="20"/>
      <c r="H787" s="20"/>
      <c r="I787" s="122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4.25" customHeight="1">
      <c r="A788" s="20"/>
      <c r="B788" s="20"/>
      <c r="C788" s="20"/>
      <c r="D788" s="20"/>
      <c r="E788" s="20"/>
      <c r="F788" s="20"/>
      <c r="G788" s="20"/>
      <c r="H788" s="20"/>
      <c r="I788" s="122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4.25" customHeight="1">
      <c r="A789" s="20"/>
      <c r="B789" s="20"/>
      <c r="C789" s="20"/>
      <c r="D789" s="20"/>
      <c r="E789" s="20"/>
      <c r="F789" s="20"/>
      <c r="G789" s="20"/>
      <c r="H789" s="20"/>
      <c r="I789" s="122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4.25" customHeight="1">
      <c r="A790" s="20"/>
      <c r="B790" s="20"/>
      <c r="C790" s="20"/>
      <c r="D790" s="20"/>
      <c r="E790" s="20"/>
      <c r="F790" s="20"/>
      <c r="G790" s="20"/>
      <c r="H790" s="20"/>
      <c r="I790" s="122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4.25" customHeight="1">
      <c r="A791" s="20"/>
      <c r="B791" s="20"/>
      <c r="C791" s="20"/>
      <c r="D791" s="20"/>
      <c r="E791" s="20"/>
      <c r="F791" s="20"/>
      <c r="G791" s="20"/>
      <c r="H791" s="20"/>
      <c r="I791" s="122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4.25" customHeight="1">
      <c r="A792" s="20"/>
      <c r="B792" s="20"/>
      <c r="C792" s="20"/>
      <c r="D792" s="20"/>
      <c r="E792" s="20"/>
      <c r="F792" s="20"/>
      <c r="G792" s="20"/>
      <c r="H792" s="20"/>
      <c r="I792" s="122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4.25" customHeight="1">
      <c r="A793" s="20"/>
      <c r="B793" s="20"/>
      <c r="C793" s="20"/>
      <c r="D793" s="20"/>
      <c r="E793" s="20"/>
      <c r="F793" s="20"/>
      <c r="G793" s="20"/>
      <c r="H793" s="20"/>
      <c r="I793" s="122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4.25" customHeight="1">
      <c r="A794" s="20"/>
      <c r="B794" s="20"/>
      <c r="C794" s="20"/>
      <c r="D794" s="20"/>
      <c r="E794" s="20"/>
      <c r="F794" s="20"/>
      <c r="G794" s="20"/>
      <c r="H794" s="20"/>
      <c r="I794" s="122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4.25" customHeight="1">
      <c r="A795" s="20"/>
      <c r="B795" s="20"/>
      <c r="C795" s="20"/>
      <c r="D795" s="20"/>
      <c r="E795" s="20"/>
      <c r="F795" s="20"/>
      <c r="G795" s="20"/>
      <c r="H795" s="20"/>
      <c r="I795" s="122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4.25" customHeight="1">
      <c r="A796" s="20"/>
      <c r="B796" s="20"/>
      <c r="C796" s="20"/>
      <c r="D796" s="20"/>
      <c r="E796" s="20"/>
      <c r="F796" s="20"/>
      <c r="G796" s="20"/>
      <c r="H796" s="20"/>
      <c r="I796" s="122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4.25" customHeight="1">
      <c r="A797" s="20"/>
      <c r="B797" s="20"/>
      <c r="C797" s="20"/>
      <c r="D797" s="20"/>
      <c r="E797" s="20"/>
      <c r="F797" s="20"/>
      <c r="G797" s="20"/>
      <c r="H797" s="20"/>
      <c r="I797" s="122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4.25" customHeight="1">
      <c r="A798" s="20"/>
      <c r="B798" s="20"/>
      <c r="C798" s="20"/>
      <c r="D798" s="20"/>
      <c r="E798" s="20"/>
      <c r="F798" s="20"/>
      <c r="G798" s="20"/>
      <c r="H798" s="20"/>
      <c r="I798" s="122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4.25" customHeight="1">
      <c r="A799" s="20"/>
      <c r="B799" s="20"/>
      <c r="C799" s="20"/>
      <c r="D799" s="20"/>
      <c r="E799" s="20"/>
      <c r="F799" s="20"/>
      <c r="G799" s="20"/>
      <c r="H799" s="20"/>
      <c r="I799" s="122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4.25" customHeight="1">
      <c r="A800" s="20"/>
      <c r="B800" s="20"/>
      <c r="C800" s="20"/>
      <c r="D800" s="20"/>
      <c r="E800" s="20"/>
      <c r="F800" s="20"/>
      <c r="G800" s="20"/>
      <c r="H800" s="20"/>
      <c r="I800" s="122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4.25" customHeight="1">
      <c r="A801" s="20"/>
      <c r="B801" s="20"/>
      <c r="C801" s="20"/>
      <c r="D801" s="20"/>
      <c r="E801" s="20"/>
      <c r="F801" s="20"/>
      <c r="G801" s="20"/>
      <c r="H801" s="20"/>
      <c r="I801" s="122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4.25" customHeight="1">
      <c r="A802" s="20"/>
      <c r="B802" s="20"/>
      <c r="C802" s="20"/>
      <c r="D802" s="20"/>
      <c r="E802" s="20"/>
      <c r="F802" s="20"/>
      <c r="G802" s="20"/>
      <c r="H802" s="20"/>
      <c r="I802" s="122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4.25" customHeight="1">
      <c r="A803" s="20"/>
      <c r="B803" s="20"/>
      <c r="C803" s="20"/>
      <c r="D803" s="20"/>
      <c r="E803" s="20"/>
      <c r="F803" s="20"/>
      <c r="G803" s="20"/>
      <c r="H803" s="20"/>
      <c r="I803" s="122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4.25" customHeight="1">
      <c r="A804" s="20"/>
      <c r="B804" s="20"/>
      <c r="C804" s="20"/>
      <c r="D804" s="20"/>
      <c r="E804" s="20"/>
      <c r="F804" s="20"/>
      <c r="G804" s="20"/>
      <c r="H804" s="20"/>
      <c r="I804" s="122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4.25" customHeight="1">
      <c r="A805" s="20"/>
      <c r="B805" s="20"/>
      <c r="C805" s="20"/>
      <c r="D805" s="20"/>
      <c r="E805" s="20"/>
      <c r="F805" s="20"/>
      <c r="G805" s="20"/>
      <c r="H805" s="20"/>
      <c r="I805" s="122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4.25" customHeight="1">
      <c r="A806" s="20"/>
      <c r="B806" s="20"/>
      <c r="C806" s="20"/>
      <c r="D806" s="20"/>
      <c r="E806" s="20"/>
      <c r="F806" s="20"/>
      <c r="G806" s="20"/>
      <c r="H806" s="20"/>
      <c r="I806" s="122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4.25" customHeight="1">
      <c r="A807" s="20"/>
      <c r="B807" s="20"/>
      <c r="C807" s="20"/>
      <c r="D807" s="20"/>
      <c r="E807" s="20"/>
      <c r="F807" s="20"/>
      <c r="G807" s="20"/>
      <c r="H807" s="20"/>
      <c r="I807" s="122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4.25" customHeight="1">
      <c r="A808" s="20"/>
      <c r="B808" s="20"/>
      <c r="C808" s="20"/>
      <c r="D808" s="20"/>
      <c r="E808" s="20"/>
      <c r="F808" s="20"/>
      <c r="G808" s="20"/>
      <c r="H808" s="20"/>
      <c r="I808" s="122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4.25" customHeight="1">
      <c r="A809" s="20"/>
      <c r="B809" s="20"/>
      <c r="C809" s="20"/>
      <c r="D809" s="20"/>
      <c r="E809" s="20"/>
      <c r="F809" s="20"/>
      <c r="G809" s="20"/>
      <c r="H809" s="20"/>
      <c r="I809" s="122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4.25" customHeight="1">
      <c r="A810" s="20"/>
      <c r="B810" s="20"/>
      <c r="C810" s="20"/>
      <c r="D810" s="20"/>
      <c r="E810" s="20"/>
      <c r="F810" s="20"/>
      <c r="G810" s="20"/>
      <c r="H810" s="20"/>
      <c r="I810" s="122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4.25" customHeight="1">
      <c r="A811" s="20"/>
      <c r="B811" s="20"/>
      <c r="C811" s="20"/>
      <c r="D811" s="20"/>
      <c r="E811" s="20"/>
      <c r="F811" s="20"/>
      <c r="G811" s="20"/>
      <c r="H811" s="20"/>
      <c r="I811" s="122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4.25" customHeight="1">
      <c r="A812" s="20"/>
      <c r="B812" s="20"/>
      <c r="C812" s="20"/>
      <c r="D812" s="20"/>
      <c r="E812" s="20"/>
      <c r="F812" s="20"/>
      <c r="G812" s="20"/>
      <c r="H812" s="20"/>
      <c r="I812" s="122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4.25" customHeight="1">
      <c r="A813" s="20"/>
      <c r="B813" s="20"/>
      <c r="C813" s="20"/>
      <c r="D813" s="20"/>
      <c r="E813" s="20"/>
      <c r="F813" s="20"/>
      <c r="G813" s="20"/>
      <c r="H813" s="20"/>
      <c r="I813" s="122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4.25" customHeight="1">
      <c r="A814" s="20"/>
      <c r="B814" s="20"/>
      <c r="C814" s="20"/>
      <c r="D814" s="20"/>
      <c r="E814" s="20"/>
      <c r="F814" s="20"/>
      <c r="G814" s="20"/>
      <c r="H814" s="20"/>
      <c r="I814" s="122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4.25" customHeight="1">
      <c r="A815" s="20"/>
      <c r="B815" s="20"/>
      <c r="C815" s="20"/>
      <c r="D815" s="20"/>
      <c r="E815" s="20"/>
      <c r="F815" s="20"/>
      <c r="G815" s="20"/>
      <c r="H815" s="20"/>
      <c r="I815" s="122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4.25" customHeight="1">
      <c r="A816" s="20"/>
      <c r="B816" s="20"/>
      <c r="C816" s="20"/>
      <c r="D816" s="20"/>
      <c r="E816" s="20"/>
      <c r="F816" s="20"/>
      <c r="G816" s="20"/>
      <c r="H816" s="20"/>
      <c r="I816" s="122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4.25" customHeight="1">
      <c r="A817" s="20"/>
      <c r="B817" s="20"/>
      <c r="C817" s="20"/>
      <c r="D817" s="20"/>
      <c r="E817" s="20"/>
      <c r="F817" s="20"/>
      <c r="G817" s="20"/>
      <c r="H817" s="20"/>
      <c r="I817" s="122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4.25" customHeight="1">
      <c r="A818" s="20"/>
      <c r="B818" s="20"/>
      <c r="C818" s="20"/>
      <c r="D818" s="20"/>
      <c r="E818" s="20"/>
      <c r="F818" s="20"/>
      <c r="G818" s="20"/>
      <c r="H818" s="20"/>
      <c r="I818" s="122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4.25" customHeight="1">
      <c r="A819" s="20"/>
      <c r="B819" s="20"/>
      <c r="C819" s="20"/>
      <c r="D819" s="20"/>
      <c r="E819" s="20"/>
      <c r="F819" s="20"/>
      <c r="G819" s="20"/>
      <c r="H819" s="20"/>
      <c r="I819" s="122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4.25" customHeight="1">
      <c r="A820" s="20"/>
      <c r="B820" s="20"/>
      <c r="C820" s="20"/>
      <c r="D820" s="20"/>
      <c r="E820" s="20"/>
      <c r="F820" s="20"/>
      <c r="G820" s="20"/>
      <c r="H820" s="20"/>
      <c r="I820" s="122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4.25" customHeight="1">
      <c r="A821" s="20"/>
      <c r="B821" s="20"/>
      <c r="C821" s="20"/>
      <c r="D821" s="20"/>
      <c r="E821" s="20"/>
      <c r="F821" s="20"/>
      <c r="G821" s="20"/>
      <c r="H821" s="20"/>
      <c r="I821" s="122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4.25" customHeight="1">
      <c r="A822" s="20"/>
      <c r="B822" s="20"/>
      <c r="C822" s="20"/>
      <c r="D822" s="20"/>
      <c r="E822" s="20"/>
      <c r="F822" s="20"/>
      <c r="G822" s="20"/>
      <c r="H822" s="20"/>
      <c r="I822" s="122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4.25" customHeight="1">
      <c r="A823" s="20"/>
      <c r="B823" s="20"/>
      <c r="C823" s="20"/>
      <c r="D823" s="20"/>
      <c r="E823" s="20"/>
      <c r="F823" s="20"/>
      <c r="G823" s="20"/>
      <c r="H823" s="20"/>
      <c r="I823" s="122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4.25" customHeight="1">
      <c r="A824" s="20"/>
      <c r="B824" s="20"/>
      <c r="C824" s="20"/>
      <c r="D824" s="20"/>
      <c r="E824" s="20"/>
      <c r="F824" s="20"/>
      <c r="G824" s="20"/>
      <c r="H824" s="20"/>
      <c r="I824" s="122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4.25" customHeight="1">
      <c r="A825" s="20"/>
      <c r="B825" s="20"/>
      <c r="C825" s="20"/>
      <c r="D825" s="20"/>
      <c r="E825" s="20"/>
      <c r="F825" s="20"/>
      <c r="G825" s="20"/>
      <c r="H825" s="20"/>
      <c r="I825" s="122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4.25" customHeight="1">
      <c r="A826" s="20"/>
      <c r="B826" s="20"/>
      <c r="C826" s="20"/>
      <c r="D826" s="20"/>
      <c r="E826" s="20"/>
      <c r="F826" s="20"/>
      <c r="G826" s="20"/>
      <c r="H826" s="20"/>
      <c r="I826" s="122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4.25" customHeight="1">
      <c r="A827" s="20"/>
      <c r="B827" s="20"/>
      <c r="C827" s="20"/>
      <c r="D827" s="20"/>
      <c r="E827" s="20"/>
      <c r="F827" s="20"/>
      <c r="G827" s="20"/>
      <c r="H827" s="20"/>
      <c r="I827" s="122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4.25" customHeight="1">
      <c r="A828" s="20"/>
      <c r="B828" s="20"/>
      <c r="C828" s="20"/>
      <c r="D828" s="20"/>
      <c r="E828" s="20"/>
      <c r="F828" s="20"/>
      <c r="G828" s="20"/>
      <c r="H828" s="20"/>
      <c r="I828" s="122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4.25" customHeight="1">
      <c r="A829" s="20"/>
      <c r="B829" s="20"/>
      <c r="C829" s="20"/>
      <c r="D829" s="20"/>
      <c r="E829" s="20"/>
      <c r="F829" s="20"/>
      <c r="G829" s="20"/>
      <c r="H829" s="20"/>
      <c r="I829" s="122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4.25" customHeight="1">
      <c r="A830" s="20"/>
      <c r="B830" s="20"/>
      <c r="C830" s="20"/>
      <c r="D830" s="20"/>
      <c r="E830" s="20"/>
      <c r="F830" s="20"/>
      <c r="G830" s="20"/>
      <c r="H830" s="20"/>
      <c r="I830" s="122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4.25" customHeight="1">
      <c r="A831" s="20"/>
      <c r="B831" s="20"/>
      <c r="C831" s="20"/>
      <c r="D831" s="20"/>
      <c r="E831" s="20"/>
      <c r="F831" s="20"/>
      <c r="G831" s="20"/>
      <c r="H831" s="20"/>
      <c r="I831" s="122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4.25" customHeight="1">
      <c r="A832" s="20"/>
      <c r="B832" s="20"/>
      <c r="C832" s="20"/>
      <c r="D832" s="20"/>
      <c r="E832" s="20"/>
      <c r="F832" s="20"/>
      <c r="G832" s="20"/>
      <c r="H832" s="20"/>
      <c r="I832" s="122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4.25" customHeight="1">
      <c r="A833" s="20"/>
      <c r="B833" s="20"/>
      <c r="C833" s="20"/>
      <c r="D833" s="20"/>
      <c r="E833" s="20"/>
      <c r="F833" s="20"/>
      <c r="G833" s="20"/>
      <c r="H833" s="20"/>
      <c r="I833" s="122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4.25" customHeight="1">
      <c r="A834" s="20"/>
      <c r="B834" s="20"/>
      <c r="C834" s="20"/>
      <c r="D834" s="20"/>
      <c r="E834" s="20"/>
      <c r="F834" s="20"/>
      <c r="G834" s="20"/>
      <c r="H834" s="20"/>
      <c r="I834" s="122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4.25" customHeight="1">
      <c r="A835" s="20"/>
      <c r="B835" s="20"/>
      <c r="C835" s="20"/>
      <c r="D835" s="20"/>
      <c r="E835" s="20"/>
      <c r="F835" s="20"/>
      <c r="G835" s="20"/>
      <c r="H835" s="20"/>
      <c r="I835" s="122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4.25" customHeight="1">
      <c r="A836" s="20"/>
      <c r="B836" s="20"/>
      <c r="C836" s="20"/>
      <c r="D836" s="20"/>
      <c r="E836" s="20"/>
      <c r="F836" s="20"/>
      <c r="G836" s="20"/>
      <c r="H836" s="20"/>
      <c r="I836" s="122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4.25" customHeight="1">
      <c r="A837" s="20"/>
      <c r="B837" s="20"/>
      <c r="C837" s="20"/>
      <c r="D837" s="20"/>
      <c r="E837" s="20"/>
      <c r="F837" s="20"/>
      <c r="G837" s="20"/>
      <c r="H837" s="20"/>
      <c r="I837" s="122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4.25" customHeight="1">
      <c r="A838" s="20"/>
      <c r="B838" s="20"/>
      <c r="C838" s="20"/>
      <c r="D838" s="20"/>
      <c r="E838" s="20"/>
      <c r="F838" s="20"/>
      <c r="G838" s="20"/>
      <c r="H838" s="20"/>
      <c r="I838" s="122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4.25" customHeight="1">
      <c r="A839" s="20"/>
      <c r="B839" s="20"/>
      <c r="C839" s="20"/>
      <c r="D839" s="20"/>
      <c r="E839" s="20"/>
      <c r="F839" s="20"/>
      <c r="G839" s="20"/>
      <c r="H839" s="20"/>
      <c r="I839" s="122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4.25" customHeight="1">
      <c r="A840" s="20"/>
      <c r="B840" s="20"/>
      <c r="C840" s="20"/>
      <c r="D840" s="20"/>
      <c r="E840" s="20"/>
      <c r="F840" s="20"/>
      <c r="G840" s="20"/>
      <c r="H840" s="20"/>
      <c r="I840" s="122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4.25" customHeight="1">
      <c r="A841" s="20"/>
      <c r="B841" s="20"/>
      <c r="C841" s="20"/>
      <c r="D841" s="20"/>
      <c r="E841" s="20"/>
      <c r="F841" s="20"/>
      <c r="G841" s="20"/>
      <c r="H841" s="20"/>
      <c r="I841" s="122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4.25" customHeight="1">
      <c r="A842" s="20"/>
      <c r="B842" s="20"/>
      <c r="C842" s="20"/>
      <c r="D842" s="20"/>
      <c r="E842" s="20"/>
      <c r="F842" s="20"/>
      <c r="G842" s="20"/>
      <c r="H842" s="20"/>
      <c r="I842" s="122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4.25" customHeight="1">
      <c r="A843" s="20"/>
      <c r="B843" s="20"/>
      <c r="C843" s="20"/>
      <c r="D843" s="20"/>
      <c r="E843" s="20"/>
      <c r="F843" s="20"/>
      <c r="G843" s="20"/>
      <c r="H843" s="20"/>
      <c r="I843" s="122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4.25" customHeight="1">
      <c r="A844" s="20"/>
      <c r="B844" s="20"/>
      <c r="C844" s="20"/>
      <c r="D844" s="20"/>
      <c r="E844" s="20"/>
      <c r="F844" s="20"/>
      <c r="G844" s="20"/>
      <c r="H844" s="20"/>
      <c r="I844" s="122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4.25" customHeight="1">
      <c r="A845" s="20"/>
      <c r="B845" s="20"/>
      <c r="C845" s="20"/>
      <c r="D845" s="20"/>
      <c r="E845" s="20"/>
      <c r="F845" s="20"/>
      <c r="G845" s="20"/>
      <c r="H845" s="20"/>
      <c r="I845" s="122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4.25" customHeight="1">
      <c r="A846" s="20"/>
      <c r="B846" s="20"/>
      <c r="C846" s="20"/>
      <c r="D846" s="20"/>
      <c r="E846" s="20"/>
      <c r="F846" s="20"/>
      <c r="G846" s="20"/>
      <c r="H846" s="20"/>
      <c r="I846" s="122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4.25" customHeight="1">
      <c r="A847" s="20"/>
      <c r="B847" s="20"/>
      <c r="C847" s="20"/>
      <c r="D847" s="20"/>
      <c r="E847" s="20"/>
      <c r="F847" s="20"/>
      <c r="G847" s="20"/>
      <c r="H847" s="20"/>
      <c r="I847" s="122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4.25" customHeight="1">
      <c r="A848" s="20"/>
      <c r="B848" s="20"/>
      <c r="C848" s="20"/>
      <c r="D848" s="20"/>
      <c r="E848" s="20"/>
      <c r="F848" s="20"/>
      <c r="G848" s="20"/>
      <c r="H848" s="20"/>
      <c r="I848" s="122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4.25" customHeight="1">
      <c r="A849" s="20"/>
      <c r="B849" s="20"/>
      <c r="C849" s="20"/>
      <c r="D849" s="20"/>
      <c r="E849" s="20"/>
      <c r="F849" s="20"/>
      <c r="G849" s="20"/>
      <c r="H849" s="20"/>
      <c r="I849" s="122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4.25" customHeight="1">
      <c r="A850" s="20"/>
      <c r="B850" s="20"/>
      <c r="C850" s="20"/>
      <c r="D850" s="20"/>
      <c r="E850" s="20"/>
      <c r="F850" s="20"/>
      <c r="G850" s="20"/>
      <c r="H850" s="20"/>
      <c r="I850" s="122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4.25" customHeight="1">
      <c r="A851" s="20"/>
      <c r="B851" s="20"/>
      <c r="C851" s="20"/>
      <c r="D851" s="20"/>
      <c r="E851" s="20"/>
      <c r="F851" s="20"/>
      <c r="G851" s="20"/>
      <c r="H851" s="20"/>
      <c r="I851" s="122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4.25" customHeight="1">
      <c r="A852" s="20"/>
      <c r="B852" s="20"/>
      <c r="C852" s="20"/>
      <c r="D852" s="20"/>
      <c r="E852" s="20"/>
      <c r="F852" s="20"/>
      <c r="G852" s="20"/>
      <c r="H852" s="20"/>
      <c r="I852" s="122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4.25" customHeight="1">
      <c r="A853" s="20"/>
      <c r="B853" s="20"/>
      <c r="C853" s="20"/>
      <c r="D853" s="20"/>
      <c r="E853" s="20"/>
      <c r="F853" s="20"/>
      <c r="G853" s="20"/>
      <c r="H853" s="20"/>
      <c r="I853" s="122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4.25" customHeight="1">
      <c r="A854" s="20"/>
      <c r="B854" s="20"/>
      <c r="C854" s="20"/>
      <c r="D854" s="20"/>
      <c r="E854" s="20"/>
      <c r="F854" s="20"/>
      <c r="G854" s="20"/>
      <c r="H854" s="20"/>
      <c r="I854" s="122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4.25" customHeight="1">
      <c r="A855" s="20"/>
      <c r="B855" s="20"/>
      <c r="C855" s="20"/>
      <c r="D855" s="20"/>
      <c r="E855" s="20"/>
      <c r="F855" s="20"/>
      <c r="G855" s="20"/>
      <c r="H855" s="20"/>
      <c r="I855" s="122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4.25" customHeight="1">
      <c r="A856" s="20"/>
      <c r="B856" s="20"/>
      <c r="C856" s="20"/>
      <c r="D856" s="20"/>
      <c r="E856" s="20"/>
      <c r="F856" s="20"/>
      <c r="G856" s="20"/>
      <c r="H856" s="20"/>
      <c r="I856" s="122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4.25" customHeight="1">
      <c r="A857" s="20"/>
      <c r="B857" s="20"/>
      <c r="C857" s="20"/>
      <c r="D857" s="20"/>
      <c r="E857" s="20"/>
      <c r="F857" s="20"/>
      <c r="G857" s="20"/>
      <c r="H857" s="20"/>
      <c r="I857" s="122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4.25" customHeight="1">
      <c r="A858" s="20"/>
      <c r="B858" s="20"/>
      <c r="C858" s="20"/>
      <c r="D858" s="20"/>
      <c r="E858" s="20"/>
      <c r="F858" s="20"/>
      <c r="G858" s="20"/>
      <c r="H858" s="20"/>
      <c r="I858" s="122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4.25" customHeight="1">
      <c r="A859" s="20"/>
      <c r="B859" s="20"/>
      <c r="C859" s="20"/>
      <c r="D859" s="20"/>
      <c r="E859" s="20"/>
      <c r="F859" s="20"/>
      <c r="G859" s="20"/>
      <c r="H859" s="20"/>
      <c r="I859" s="122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4.25" customHeight="1">
      <c r="A860" s="20"/>
      <c r="B860" s="20"/>
      <c r="C860" s="20"/>
      <c r="D860" s="20"/>
      <c r="E860" s="20"/>
      <c r="F860" s="20"/>
      <c r="G860" s="20"/>
      <c r="H860" s="20"/>
      <c r="I860" s="122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4.25" customHeight="1">
      <c r="A861" s="20"/>
      <c r="B861" s="20"/>
      <c r="C861" s="20"/>
      <c r="D861" s="20"/>
      <c r="E861" s="20"/>
      <c r="F861" s="20"/>
      <c r="G861" s="20"/>
      <c r="H861" s="20"/>
      <c r="I861" s="122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4.25" customHeight="1">
      <c r="A862" s="20"/>
      <c r="B862" s="20"/>
      <c r="C862" s="20"/>
      <c r="D862" s="20"/>
      <c r="E862" s="20"/>
      <c r="F862" s="20"/>
      <c r="G862" s="20"/>
      <c r="H862" s="20"/>
      <c r="I862" s="122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4.25" customHeight="1">
      <c r="A863" s="20"/>
      <c r="B863" s="20"/>
      <c r="C863" s="20"/>
      <c r="D863" s="20"/>
      <c r="E863" s="20"/>
      <c r="F863" s="20"/>
      <c r="G863" s="20"/>
      <c r="H863" s="20"/>
      <c r="I863" s="122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4.25" customHeight="1">
      <c r="A864" s="20"/>
      <c r="B864" s="20"/>
      <c r="C864" s="20"/>
      <c r="D864" s="20"/>
      <c r="E864" s="20"/>
      <c r="F864" s="20"/>
      <c r="G864" s="20"/>
      <c r="H864" s="20"/>
      <c r="I864" s="122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4.25" customHeight="1">
      <c r="A865" s="20"/>
      <c r="B865" s="20"/>
      <c r="C865" s="20"/>
      <c r="D865" s="20"/>
      <c r="E865" s="20"/>
      <c r="F865" s="20"/>
      <c r="G865" s="20"/>
      <c r="H865" s="20"/>
      <c r="I865" s="122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4.25" customHeight="1">
      <c r="A866" s="20"/>
      <c r="B866" s="20"/>
      <c r="C866" s="20"/>
      <c r="D866" s="20"/>
      <c r="E866" s="20"/>
      <c r="F866" s="20"/>
      <c r="G866" s="20"/>
      <c r="H866" s="20"/>
      <c r="I866" s="122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4.25" customHeight="1">
      <c r="A867" s="20"/>
      <c r="B867" s="20"/>
      <c r="C867" s="20"/>
      <c r="D867" s="20"/>
      <c r="E867" s="20"/>
      <c r="F867" s="20"/>
      <c r="G867" s="20"/>
      <c r="H867" s="20"/>
      <c r="I867" s="122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4.25" customHeight="1">
      <c r="A868" s="20"/>
      <c r="B868" s="20"/>
      <c r="C868" s="20"/>
      <c r="D868" s="20"/>
      <c r="E868" s="20"/>
      <c r="F868" s="20"/>
      <c r="G868" s="20"/>
      <c r="H868" s="20"/>
      <c r="I868" s="122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4.25" customHeight="1">
      <c r="A869" s="20"/>
      <c r="B869" s="20"/>
      <c r="C869" s="20"/>
      <c r="D869" s="20"/>
      <c r="E869" s="20"/>
      <c r="F869" s="20"/>
      <c r="G869" s="20"/>
      <c r="H869" s="20"/>
      <c r="I869" s="122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4.25" customHeight="1">
      <c r="A870" s="20"/>
      <c r="B870" s="20"/>
      <c r="C870" s="20"/>
      <c r="D870" s="20"/>
      <c r="E870" s="20"/>
      <c r="F870" s="20"/>
      <c r="G870" s="20"/>
      <c r="H870" s="20"/>
      <c r="I870" s="122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4.25" customHeight="1">
      <c r="A871" s="20"/>
      <c r="B871" s="20"/>
      <c r="C871" s="20"/>
      <c r="D871" s="20"/>
      <c r="E871" s="20"/>
      <c r="F871" s="20"/>
      <c r="G871" s="20"/>
      <c r="H871" s="20"/>
      <c r="I871" s="122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4.25" customHeight="1">
      <c r="A872" s="20"/>
      <c r="B872" s="20"/>
      <c r="C872" s="20"/>
      <c r="D872" s="20"/>
      <c r="E872" s="20"/>
      <c r="F872" s="20"/>
      <c r="G872" s="20"/>
      <c r="H872" s="20"/>
      <c r="I872" s="122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4.25" customHeight="1">
      <c r="A873" s="20"/>
      <c r="B873" s="20"/>
      <c r="C873" s="20"/>
      <c r="D873" s="20"/>
      <c r="E873" s="20"/>
      <c r="F873" s="20"/>
      <c r="G873" s="20"/>
      <c r="H873" s="20"/>
      <c r="I873" s="122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4.25" customHeight="1">
      <c r="A874" s="20"/>
      <c r="B874" s="20"/>
      <c r="C874" s="20"/>
      <c r="D874" s="20"/>
      <c r="E874" s="20"/>
      <c r="F874" s="20"/>
      <c r="G874" s="20"/>
      <c r="H874" s="20"/>
      <c r="I874" s="122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4.25" customHeight="1">
      <c r="A875" s="20"/>
      <c r="B875" s="20"/>
      <c r="C875" s="20"/>
      <c r="D875" s="20"/>
      <c r="E875" s="20"/>
      <c r="F875" s="20"/>
      <c r="G875" s="20"/>
      <c r="H875" s="20"/>
      <c r="I875" s="122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4.25" customHeight="1">
      <c r="A876" s="20"/>
      <c r="B876" s="20"/>
      <c r="C876" s="20"/>
      <c r="D876" s="20"/>
      <c r="E876" s="20"/>
      <c r="F876" s="20"/>
      <c r="G876" s="20"/>
      <c r="H876" s="20"/>
      <c r="I876" s="122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4.25" customHeight="1">
      <c r="A877" s="20"/>
      <c r="B877" s="20"/>
      <c r="C877" s="20"/>
      <c r="D877" s="20"/>
      <c r="E877" s="20"/>
      <c r="F877" s="20"/>
      <c r="G877" s="20"/>
      <c r="H877" s="20"/>
      <c r="I877" s="122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4.25" customHeight="1">
      <c r="A878" s="20"/>
      <c r="B878" s="20"/>
      <c r="C878" s="20"/>
      <c r="D878" s="20"/>
      <c r="E878" s="20"/>
      <c r="F878" s="20"/>
      <c r="G878" s="20"/>
      <c r="H878" s="20"/>
      <c r="I878" s="122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4.25" customHeight="1">
      <c r="A879" s="20"/>
      <c r="B879" s="20"/>
      <c r="C879" s="20"/>
      <c r="D879" s="20"/>
      <c r="E879" s="20"/>
      <c r="F879" s="20"/>
      <c r="G879" s="20"/>
      <c r="H879" s="20"/>
      <c r="I879" s="122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4.25" customHeight="1">
      <c r="A880" s="20"/>
      <c r="B880" s="20"/>
      <c r="C880" s="20"/>
      <c r="D880" s="20"/>
      <c r="E880" s="20"/>
      <c r="F880" s="20"/>
      <c r="G880" s="20"/>
      <c r="H880" s="20"/>
      <c r="I880" s="122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4.25" customHeight="1">
      <c r="A881" s="20"/>
      <c r="B881" s="20"/>
      <c r="C881" s="20"/>
      <c r="D881" s="20"/>
      <c r="E881" s="20"/>
      <c r="F881" s="20"/>
      <c r="G881" s="20"/>
      <c r="H881" s="20"/>
      <c r="I881" s="122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4.25" customHeight="1">
      <c r="A882" s="20"/>
      <c r="B882" s="20"/>
      <c r="C882" s="20"/>
      <c r="D882" s="20"/>
      <c r="E882" s="20"/>
      <c r="F882" s="20"/>
      <c r="G882" s="20"/>
      <c r="H882" s="20"/>
      <c r="I882" s="122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4.25" customHeight="1">
      <c r="A883" s="20"/>
      <c r="B883" s="20"/>
      <c r="C883" s="20"/>
      <c r="D883" s="20"/>
      <c r="E883" s="20"/>
      <c r="F883" s="20"/>
      <c r="G883" s="20"/>
      <c r="H883" s="20"/>
      <c r="I883" s="122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4.25" customHeight="1">
      <c r="A884" s="20"/>
      <c r="B884" s="20"/>
      <c r="C884" s="20"/>
      <c r="D884" s="20"/>
      <c r="E884" s="20"/>
      <c r="F884" s="20"/>
      <c r="G884" s="20"/>
      <c r="H884" s="20"/>
      <c r="I884" s="122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4.25" customHeight="1">
      <c r="A885" s="20"/>
      <c r="B885" s="20"/>
      <c r="C885" s="20"/>
      <c r="D885" s="20"/>
      <c r="E885" s="20"/>
      <c r="F885" s="20"/>
      <c r="G885" s="20"/>
      <c r="H885" s="20"/>
      <c r="I885" s="122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4.25" customHeight="1">
      <c r="A886" s="20"/>
      <c r="B886" s="20"/>
      <c r="C886" s="20"/>
      <c r="D886" s="20"/>
      <c r="E886" s="20"/>
      <c r="F886" s="20"/>
      <c r="G886" s="20"/>
      <c r="H886" s="20"/>
      <c r="I886" s="122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4.25" customHeight="1">
      <c r="A887" s="20"/>
      <c r="B887" s="20"/>
      <c r="C887" s="20"/>
      <c r="D887" s="20"/>
      <c r="E887" s="20"/>
      <c r="F887" s="20"/>
      <c r="G887" s="20"/>
      <c r="H887" s="20"/>
      <c r="I887" s="122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4.25" customHeight="1">
      <c r="A888" s="20"/>
      <c r="B888" s="20"/>
      <c r="C888" s="20"/>
      <c r="D888" s="20"/>
      <c r="E888" s="20"/>
      <c r="F888" s="20"/>
      <c r="G888" s="20"/>
      <c r="H888" s="20"/>
      <c r="I888" s="122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4.25" customHeight="1">
      <c r="A889" s="20"/>
      <c r="B889" s="20"/>
      <c r="C889" s="20"/>
      <c r="D889" s="20"/>
      <c r="E889" s="20"/>
      <c r="F889" s="20"/>
      <c r="G889" s="20"/>
      <c r="H889" s="20"/>
      <c r="I889" s="122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4.25" customHeight="1">
      <c r="A890" s="20"/>
      <c r="B890" s="20"/>
      <c r="C890" s="20"/>
      <c r="D890" s="20"/>
      <c r="E890" s="20"/>
      <c r="F890" s="20"/>
      <c r="G890" s="20"/>
      <c r="H890" s="20"/>
      <c r="I890" s="122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4.25" customHeight="1">
      <c r="A891" s="20"/>
      <c r="B891" s="20"/>
      <c r="C891" s="20"/>
      <c r="D891" s="20"/>
      <c r="E891" s="20"/>
      <c r="F891" s="20"/>
      <c r="G891" s="20"/>
      <c r="H891" s="20"/>
      <c r="I891" s="122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4.25" customHeight="1">
      <c r="A892" s="20"/>
      <c r="B892" s="20"/>
      <c r="C892" s="20"/>
      <c r="D892" s="20"/>
      <c r="E892" s="20"/>
      <c r="F892" s="20"/>
      <c r="G892" s="20"/>
      <c r="H892" s="20"/>
      <c r="I892" s="122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4.25" customHeight="1">
      <c r="A893" s="20"/>
      <c r="B893" s="20"/>
      <c r="C893" s="20"/>
      <c r="D893" s="20"/>
      <c r="E893" s="20"/>
      <c r="F893" s="20"/>
      <c r="G893" s="20"/>
      <c r="H893" s="20"/>
      <c r="I893" s="122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4.25" customHeight="1">
      <c r="A894" s="20"/>
      <c r="B894" s="20"/>
      <c r="C894" s="20"/>
      <c r="D894" s="20"/>
      <c r="E894" s="20"/>
      <c r="F894" s="20"/>
      <c r="G894" s="20"/>
      <c r="H894" s="20"/>
      <c r="I894" s="122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4.25" customHeight="1">
      <c r="A895" s="20"/>
      <c r="B895" s="20"/>
      <c r="C895" s="20"/>
      <c r="D895" s="20"/>
      <c r="E895" s="20"/>
      <c r="F895" s="20"/>
      <c r="G895" s="20"/>
      <c r="H895" s="20"/>
      <c r="I895" s="122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4.25" customHeight="1">
      <c r="A896" s="20"/>
      <c r="B896" s="20"/>
      <c r="C896" s="20"/>
      <c r="D896" s="20"/>
      <c r="E896" s="20"/>
      <c r="F896" s="20"/>
      <c r="G896" s="20"/>
      <c r="H896" s="20"/>
      <c r="I896" s="122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4.25" customHeight="1">
      <c r="A897" s="20"/>
      <c r="B897" s="20"/>
      <c r="C897" s="20"/>
      <c r="D897" s="20"/>
      <c r="E897" s="20"/>
      <c r="F897" s="20"/>
      <c r="G897" s="20"/>
      <c r="H897" s="20"/>
      <c r="I897" s="122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4.25" customHeight="1">
      <c r="A898" s="20"/>
      <c r="B898" s="20"/>
      <c r="C898" s="20"/>
      <c r="D898" s="20"/>
      <c r="E898" s="20"/>
      <c r="F898" s="20"/>
      <c r="G898" s="20"/>
      <c r="H898" s="20"/>
      <c r="I898" s="122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4.25" customHeight="1">
      <c r="A899" s="20"/>
      <c r="B899" s="20"/>
      <c r="C899" s="20"/>
      <c r="D899" s="20"/>
      <c r="E899" s="20"/>
      <c r="F899" s="20"/>
      <c r="G899" s="20"/>
      <c r="H899" s="20"/>
      <c r="I899" s="122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4.25" customHeight="1">
      <c r="A900" s="20"/>
      <c r="B900" s="20"/>
      <c r="C900" s="20"/>
      <c r="D900" s="20"/>
      <c r="E900" s="20"/>
      <c r="F900" s="20"/>
      <c r="G900" s="20"/>
      <c r="H900" s="20"/>
      <c r="I900" s="122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4.25" customHeight="1">
      <c r="A901" s="20"/>
      <c r="B901" s="20"/>
      <c r="C901" s="20"/>
      <c r="D901" s="20"/>
      <c r="E901" s="20"/>
      <c r="F901" s="20"/>
      <c r="G901" s="20"/>
      <c r="H901" s="20"/>
      <c r="I901" s="122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4.25" customHeight="1">
      <c r="A902" s="20"/>
      <c r="B902" s="20"/>
      <c r="C902" s="20"/>
      <c r="D902" s="20"/>
      <c r="E902" s="20"/>
      <c r="F902" s="20"/>
      <c r="G902" s="20"/>
      <c r="H902" s="20"/>
      <c r="I902" s="122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4.25" customHeight="1">
      <c r="A903" s="20"/>
      <c r="B903" s="20"/>
      <c r="C903" s="20"/>
      <c r="D903" s="20"/>
      <c r="E903" s="20"/>
      <c r="F903" s="20"/>
      <c r="G903" s="20"/>
      <c r="H903" s="20"/>
      <c r="I903" s="122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4.25" customHeight="1">
      <c r="A904" s="20"/>
      <c r="B904" s="20"/>
      <c r="C904" s="20"/>
      <c r="D904" s="20"/>
      <c r="E904" s="20"/>
      <c r="F904" s="20"/>
      <c r="G904" s="20"/>
      <c r="H904" s="20"/>
      <c r="I904" s="122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4.25" customHeight="1">
      <c r="A905" s="20"/>
      <c r="B905" s="20"/>
      <c r="C905" s="20"/>
      <c r="D905" s="20"/>
      <c r="E905" s="20"/>
      <c r="F905" s="20"/>
      <c r="G905" s="20"/>
      <c r="H905" s="20"/>
      <c r="I905" s="122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4.25" customHeight="1">
      <c r="A906" s="20"/>
      <c r="B906" s="20"/>
      <c r="C906" s="20"/>
      <c r="D906" s="20"/>
      <c r="E906" s="20"/>
      <c r="F906" s="20"/>
      <c r="G906" s="20"/>
      <c r="H906" s="20"/>
      <c r="I906" s="122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4.25" customHeight="1">
      <c r="A907" s="20"/>
      <c r="B907" s="20"/>
      <c r="C907" s="20"/>
      <c r="D907" s="20"/>
      <c r="E907" s="20"/>
      <c r="F907" s="20"/>
      <c r="G907" s="20"/>
      <c r="H907" s="20"/>
      <c r="I907" s="122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4.25" customHeight="1">
      <c r="A908" s="20"/>
      <c r="B908" s="20"/>
      <c r="C908" s="20"/>
      <c r="D908" s="20"/>
      <c r="E908" s="20"/>
      <c r="F908" s="20"/>
      <c r="G908" s="20"/>
      <c r="H908" s="20"/>
      <c r="I908" s="122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4.25" customHeight="1">
      <c r="A909" s="20"/>
      <c r="B909" s="20"/>
      <c r="C909" s="20"/>
      <c r="D909" s="20"/>
      <c r="E909" s="20"/>
      <c r="F909" s="20"/>
      <c r="G909" s="20"/>
      <c r="H909" s="20"/>
      <c r="I909" s="122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4.25" customHeight="1">
      <c r="A910" s="20"/>
      <c r="B910" s="20"/>
      <c r="C910" s="20"/>
      <c r="D910" s="20"/>
      <c r="E910" s="20"/>
      <c r="F910" s="20"/>
      <c r="G910" s="20"/>
      <c r="H910" s="20"/>
      <c r="I910" s="122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4.25" customHeight="1">
      <c r="A911" s="20"/>
      <c r="B911" s="20"/>
      <c r="C911" s="20"/>
      <c r="D911" s="20"/>
      <c r="E911" s="20"/>
      <c r="F911" s="20"/>
      <c r="G911" s="20"/>
      <c r="H911" s="20"/>
      <c r="I911" s="122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4.25" customHeight="1">
      <c r="A912" s="20"/>
      <c r="B912" s="20"/>
      <c r="C912" s="20"/>
      <c r="D912" s="20"/>
      <c r="E912" s="20"/>
      <c r="F912" s="20"/>
      <c r="G912" s="20"/>
      <c r="H912" s="20"/>
      <c r="I912" s="122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4.25" customHeight="1">
      <c r="A913" s="20"/>
      <c r="B913" s="20"/>
      <c r="C913" s="20"/>
      <c r="D913" s="20"/>
      <c r="E913" s="20"/>
      <c r="F913" s="20"/>
      <c r="G913" s="20"/>
      <c r="H913" s="20"/>
      <c r="I913" s="122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4.25" customHeight="1">
      <c r="A914" s="20"/>
      <c r="B914" s="20"/>
      <c r="C914" s="20"/>
      <c r="D914" s="20"/>
      <c r="E914" s="20"/>
      <c r="F914" s="20"/>
      <c r="G914" s="20"/>
      <c r="H914" s="20"/>
      <c r="I914" s="122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4.25" customHeight="1">
      <c r="A915" s="20"/>
      <c r="B915" s="20"/>
      <c r="C915" s="20"/>
      <c r="D915" s="20"/>
      <c r="E915" s="20"/>
      <c r="F915" s="20"/>
      <c r="G915" s="20"/>
      <c r="H915" s="20"/>
      <c r="I915" s="122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4.25" customHeight="1">
      <c r="A916" s="20"/>
      <c r="B916" s="20"/>
      <c r="C916" s="20"/>
      <c r="D916" s="20"/>
      <c r="E916" s="20"/>
      <c r="F916" s="20"/>
      <c r="G916" s="20"/>
      <c r="H916" s="20"/>
      <c r="I916" s="122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4.25" customHeight="1">
      <c r="A917" s="20"/>
      <c r="B917" s="20"/>
      <c r="C917" s="20"/>
      <c r="D917" s="20"/>
      <c r="E917" s="20"/>
      <c r="F917" s="20"/>
      <c r="G917" s="20"/>
      <c r="H917" s="20"/>
      <c r="I917" s="122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4.25" customHeight="1">
      <c r="A918" s="20"/>
      <c r="B918" s="20"/>
      <c r="C918" s="20"/>
      <c r="D918" s="20"/>
      <c r="E918" s="20"/>
      <c r="F918" s="20"/>
      <c r="G918" s="20"/>
      <c r="H918" s="20"/>
      <c r="I918" s="122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4.25" customHeight="1">
      <c r="A919" s="20"/>
      <c r="B919" s="20"/>
      <c r="C919" s="20"/>
      <c r="D919" s="20"/>
      <c r="E919" s="20"/>
      <c r="F919" s="20"/>
      <c r="G919" s="20"/>
      <c r="H919" s="20"/>
      <c r="I919" s="122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4.25" customHeight="1">
      <c r="A920" s="20"/>
      <c r="B920" s="20"/>
      <c r="C920" s="20"/>
      <c r="D920" s="20"/>
      <c r="E920" s="20"/>
      <c r="F920" s="20"/>
      <c r="G920" s="20"/>
      <c r="H920" s="20"/>
      <c r="I920" s="122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4.25" customHeight="1">
      <c r="A921" s="20"/>
      <c r="B921" s="20"/>
      <c r="C921" s="20"/>
      <c r="D921" s="20"/>
      <c r="E921" s="20"/>
      <c r="F921" s="20"/>
      <c r="G921" s="20"/>
      <c r="H921" s="20"/>
      <c r="I921" s="122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4.25" customHeight="1">
      <c r="A922" s="20"/>
      <c r="B922" s="20"/>
      <c r="C922" s="20"/>
      <c r="D922" s="20"/>
      <c r="E922" s="20"/>
      <c r="F922" s="20"/>
      <c r="G922" s="20"/>
      <c r="H922" s="20"/>
      <c r="I922" s="122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4.25" customHeight="1">
      <c r="A923" s="20"/>
      <c r="B923" s="20"/>
      <c r="C923" s="20"/>
      <c r="D923" s="20"/>
      <c r="E923" s="20"/>
      <c r="F923" s="20"/>
      <c r="G923" s="20"/>
      <c r="H923" s="20"/>
      <c r="I923" s="122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4.25" customHeight="1">
      <c r="A924" s="20"/>
      <c r="B924" s="20"/>
      <c r="C924" s="20"/>
      <c r="D924" s="20"/>
      <c r="E924" s="20"/>
      <c r="F924" s="20"/>
      <c r="G924" s="20"/>
      <c r="H924" s="20"/>
      <c r="I924" s="122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4.25" customHeight="1">
      <c r="A925" s="20"/>
      <c r="B925" s="20"/>
      <c r="C925" s="20"/>
      <c r="D925" s="20"/>
      <c r="E925" s="20"/>
      <c r="F925" s="20"/>
      <c r="G925" s="20"/>
      <c r="H925" s="20"/>
      <c r="I925" s="122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4.25" customHeight="1">
      <c r="A926" s="20"/>
      <c r="B926" s="20"/>
      <c r="C926" s="20"/>
      <c r="D926" s="20"/>
      <c r="E926" s="20"/>
      <c r="F926" s="20"/>
      <c r="G926" s="20"/>
      <c r="H926" s="20"/>
      <c r="I926" s="122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4.25" customHeight="1">
      <c r="A927" s="20"/>
      <c r="B927" s="20"/>
      <c r="C927" s="20"/>
      <c r="D927" s="20"/>
      <c r="E927" s="20"/>
      <c r="F927" s="20"/>
      <c r="G927" s="20"/>
      <c r="H927" s="20"/>
      <c r="I927" s="122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4.25" customHeight="1">
      <c r="A928" s="20"/>
      <c r="B928" s="20"/>
      <c r="C928" s="20"/>
      <c r="D928" s="20"/>
      <c r="E928" s="20"/>
      <c r="F928" s="20"/>
      <c r="G928" s="20"/>
      <c r="H928" s="20"/>
      <c r="I928" s="122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4.25" customHeight="1">
      <c r="A929" s="20"/>
      <c r="B929" s="20"/>
      <c r="C929" s="20"/>
      <c r="D929" s="20"/>
      <c r="E929" s="20"/>
      <c r="F929" s="20"/>
      <c r="G929" s="20"/>
      <c r="H929" s="20"/>
      <c r="I929" s="122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4.25" customHeight="1">
      <c r="A930" s="20"/>
      <c r="B930" s="20"/>
      <c r="C930" s="20"/>
      <c r="D930" s="20"/>
      <c r="E930" s="20"/>
      <c r="F930" s="20"/>
      <c r="G930" s="20"/>
      <c r="H930" s="20"/>
      <c r="I930" s="122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4.25" customHeight="1">
      <c r="A931" s="20"/>
      <c r="B931" s="20"/>
      <c r="C931" s="20"/>
      <c r="D931" s="20"/>
      <c r="E931" s="20"/>
      <c r="F931" s="20"/>
      <c r="G931" s="20"/>
      <c r="H931" s="20"/>
      <c r="I931" s="122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4.25" customHeight="1">
      <c r="A932" s="20"/>
      <c r="B932" s="20"/>
      <c r="C932" s="20"/>
      <c r="D932" s="20"/>
      <c r="E932" s="20"/>
      <c r="F932" s="20"/>
      <c r="G932" s="20"/>
      <c r="H932" s="20"/>
      <c r="I932" s="122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4.25" customHeight="1">
      <c r="A933" s="20"/>
      <c r="B933" s="20"/>
      <c r="C933" s="20"/>
      <c r="D933" s="20"/>
      <c r="E933" s="20"/>
      <c r="F933" s="20"/>
      <c r="G933" s="20"/>
      <c r="H933" s="20"/>
      <c r="I933" s="122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4.25" customHeight="1">
      <c r="A934" s="20"/>
      <c r="B934" s="20"/>
      <c r="C934" s="20"/>
      <c r="D934" s="20"/>
      <c r="E934" s="20"/>
      <c r="F934" s="20"/>
      <c r="G934" s="20"/>
      <c r="H934" s="20"/>
      <c r="I934" s="122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4.25" customHeight="1">
      <c r="A935" s="20"/>
      <c r="B935" s="20"/>
      <c r="C935" s="20"/>
      <c r="D935" s="20"/>
      <c r="E935" s="20"/>
      <c r="F935" s="20"/>
      <c r="G935" s="20"/>
      <c r="H935" s="20"/>
      <c r="I935" s="122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4.25" customHeight="1">
      <c r="A936" s="20"/>
      <c r="B936" s="20"/>
      <c r="C936" s="20"/>
      <c r="D936" s="20"/>
      <c r="E936" s="20"/>
      <c r="F936" s="20"/>
      <c r="G936" s="20"/>
      <c r="H936" s="20"/>
      <c r="I936" s="122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4.25" customHeight="1">
      <c r="A937" s="20"/>
      <c r="B937" s="20"/>
      <c r="C937" s="20"/>
      <c r="D937" s="20"/>
      <c r="E937" s="20"/>
      <c r="F937" s="20"/>
      <c r="G937" s="20"/>
      <c r="H937" s="20"/>
      <c r="I937" s="122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4.25" customHeight="1">
      <c r="A938" s="20"/>
      <c r="B938" s="20"/>
      <c r="C938" s="20"/>
      <c r="D938" s="20"/>
      <c r="E938" s="20"/>
      <c r="F938" s="20"/>
      <c r="G938" s="20"/>
      <c r="H938" s="20"/>
      <c r="I938" s="122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4.25" customHeight="1">
      <c r="A939" s="20"/>
      <c r="B939" s="20"/>
      <c r="C939" s="20"/>
      <c r="D939" s="20"/>
      <c r="E939" s="20"/>
      <c r="F939" s="20"/>
      <c r="G939" s="20"/>
      <c r="H939" s="20"/>
      <c r="I939" s="122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4.25" customHeight="1">
      <c r="A940" s="20"/>
      <c r="B940" s="20"/>
      <c r="C940" s="20"/>
      <c r="D940" s="20"/>
      <c r="E940" s="20"/>
      <c r="F940" s="20"/>
      <c r="G940" s="20"/>
      <c r="H940" s="20"/>
      <c r="I940" s="122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4.25" customHeight="1">
      <c r="A941" s="20"/>
      <c r="B941" s="20"/>
      <c r="C941" s="20"/>
      <c r="D941" s="20"/>
      <c r="E941" s="20"/>
      <c r="F941" s="20"/>
      <c r="G941" s="20"/>
      <c r="H941" s="20"/>
      <c r="I941" s="122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4.25" customHeight="1">
      <c r="A942" s="20"/>
      <c r="B942" s="20"/>
      <c r="C942" s="20"/>
      <c r="D942" s="20"/>
      <c r="E942" s="20"/>
      <c r="F942" s="20"/>
      <c r="G942" s="20"/>
      <c r="H942" s="20"/>
      <c r="I942" s="122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4.25" customHeight="1">
      <c r="A943" s="20"/>
      <c r="B943" s="20"/>
      <c r="C943" s="20"/>
      <c r="D943" s="20"/>
      <c r="E943" s="20"/>
      <c r="F943" s="20"/>
      <c r="G943" s="20"/>
      <c r="H943" s="20"/>
      <c r="I943" s="122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4.25" customHeight="1">
      <c r="A944" s="20"/>
      <c r="B944" s="20"/>
      <c r="C944" s="20"/>
      <c r="D944" s="20"/>
      <c r="E944" s="20"/>
      <c r="F944" s="20"/>
      <c r="G944" s="20"/>
      <c r="H944" s="20"/>
      <c r="I944" s="122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4.25" customHeight="1">
      <c r="A945" s="20"/>
      <c r="B945" s="20"/>
      <c r="C945" s="20"/>
      <c r="D945" s="20"/>
      <c r="E945" s="20"/>
      <c r="F945" s="20"/>
      <c r="G945" s="20"/>
      <c r="H945" s="20"/>
      <c r="I945" s="122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4.25" customHeight="1">
      <c r="A946" s="20"/>
      <c r="B946" s="20"/>
      <c r="C946" s="20"/>
      <c r="D946" s="20"/>
      <c r="E946" s="20"/>
      <c r="F946" s="20"/>
      <c r="G946" s="20"/>
      <c r="H946" s="20"/>
      <c r="I946" s="122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4.25" customHeight="1">
      <c r="A947" s="20"/>
      <c r="B947" s="20"/>
      <c r="C947" s="20"/>
      <c r="D947" s="20"/>
      <c r="E947" s="20"/>
      <c r="F947" s="20"/>
      <c r="G947" s="20"/>
      <c r="H947" s="20"/>
      <c r="I947" s="122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4.25" customHeight="1">
      <c r="A948" s="20"/>
      <c r="B948" s="20"/>
      <c r="C948" s="20"/>
      <c r="D948" s="20"/>
      <c r="E948" s="20"/>
      <c r="F948" s="20"/>
      <c r="G948" s="20"/>
      <c r="H948" s="20"/>
      <c r="I948" s="122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4.25" customHeight="1">
      <c r="A949" s="20"/>
      <c r="B949" s="20"/>
      <c r="C949" s="20"/>
      <c r="D949" s="20"/>
      <c r="E949" s="20"/>
      <c r="F949" s="20"/>
      <c r="G949" s="20"/>
      <c r="H949" s="20"/>
      <c r="I949" s="122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4.25" customHeight="1">
      <c r="A950" s="20"/>
      <c r="B950" s="20"/>
      <c r="C950" s="20"/>
      <c r="D950" s="20"/>
      <c r="E950" s="20"/>
      <c r="F950" s="20"/>
      <c r="G950" s="20"/>
      <c r="H950" s="20"/>
      <c r="I950" s="122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4.25" customHeight="1">
      <c r="A951" s="20"/>
      <c r="B951" s="20"/>
      <c r="C951" s="20"/>
      <c r="D951" s="20"/>
      <c r="E951" s="20"/>
      <c r="F951" s="20"/>
      <c r="G951" s="20"/>
      <c r="H951" s="20"/>
      <c r="I951" s="122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4.25" customHeight="1">
      <c r="A952" s="20"/>
      <c r="B952" s="20"/>
      <c r="C952" s="20"/>
      <c r="D952" s="20"/>
      <c r="E952" s="20"/>
      <c r="F952" s="20"/>
      <c r="G952" s="20"/>
      <c r="H952" s="20"/>
      <c r="I952" s="122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4.25" customHeight="1">
      <c r="A953" s="20"/>
      <c r="B953" s="20"/>
      <c r="C953" s="20"/>
      <c r="D953" s="20"/>
      <c r="E953" s="20"/>
      <c r="F953" s="20"/>
      <c r="G953" s="20"/>
      <c r="H953" s="20"/>
      <c r="I953" s="122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4.25" customHeight="1">
      <c r="A954" s="20"/>
      <c r="B954" s="20"/>
      <c r="C954" s="20"/>
      <c r="D954" s="20"/>
      <c r="E954" s="20"/>
      <c r="F954" s="20"/>
      <c r="G954" s="20"/>
      <c r="H954" s="20"/>
      <c r="I954" s="122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4.25" customHeight="1">
      <c r="A955" s="20"/>
      <c r="B955" s="20"/>
      <c r="C955" s="20"/>
      <c r="D955" s="20"/>
      <c r="E955" s="20"/>
      <c r="F955" s="20"/>
      <c r="G955" s="20"/>
      <c r="H955" s="20"/>
      <c r="I955" s="122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4.25" customHeight="1">
      <c r="A956" s="20"/>
      <c r="B956" s="20"/>
      <c r="C956" s="20"/>
      <c r="D956" s="20"/>
      <c r="E956" s="20"/>
      <c r="F956" s="20"/>
      <c r="G956" s="20"/>
      <c r="H956" s="20"/>
      <c r="I956" s="122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4.25" customHeight="1">
      <c r="A957" s="20"/>
      <c r="B957" s="20"/>
      <c r="C957" s="20"/>
      <c r="D957" s="20"/>
      <c r="E957" s="20"/>
      <c r="F957" s="20"/>
      <c r="G957" s="20"/>
      <c r="H957" s="20"/>
      <c r="I957" s="122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4.25" customHeight="1">
      <c r="A958" s="20"/>
      <c r="B958" s="20"/>
      <c r="C958" s="20"/>
      <c r="D958" s="20"/>
      <c r="E958" s="20"/>
      <c r="F958" s="20"/>
      <c r="G958" s="20"/>
      <c r="H958" s="20"/>
      <c r="I958" s="122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4.25" customHeight="1">
      <c r="A959" s="20"/>
      <c r="B959" s="20"/>
      <c r="C959" s="20"/>
      <c r="D959" s="20"/>
      <c r="E959" s="20"/>
      <c r="F959" s="20"/>
      <c r="G959" s="20"/>
      <c r="H959" s="20"/>
      <c r="I959" s="122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4.25" customHeight="1">
      <c r="A960" s="20"/>
      <c r="B960" s="20"/>
      <c r="C960" s="20"/>
      <c r="D960" s="20"/>
      <c r="E960" s="20"/>
      <c r="F960" s="20"/>
      <c r="G960" s="20"/>
      <c r="H960" s="20"/>
      <c r="I960" s="122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4.25" customHeight="1">
      <c r="A961" s="20"/>
      <c r="B961" s="20"/>
      <c r="C961" s="20"/>
      <c r="D961" s="20"/>
      <c r="E961" s="20"/>
      <c r="F961" s="20"/>
      <c r="G961" s="20"/>
      <c r="H961" s="20"/>
      <c r="I961" s="122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4.25" customHeight="1">
      <c r="A962" s="20"/>
      <c r="B962" s="20"/>
      <c r="C962" s="20"/>
      <c r="D962" s="20"/>
      <c r="E962" s="20"/>
      <c r="F962" s="20"/>
      <c r="G962" s="20"/>
      <c r="H962" s="20"/>
      <c r="I962" s="122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4.25" customHeight="1">
      <c r="A963" s="20"/>
      <c r="B963" s="20"/>
      <c r="C963" s="20"/>
      <c r="D963" s="20"/>
      <c r="E963" s="20"/>
      <c r="F963" s="20"/>
      <c r="G963" s="20"/>
      <c r="H963" s="20"/>
      <c r="I963" s="122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4.25" customHeight="1">
      <c r="A964" s="20"/>
      <c r="B964" s="20"/>
      <c r="C964" s="20"/>
      <c r="D964" s="20"/>
      <c r="E964" s="20"/>
      <c r="F964" s="20"/>
      <c r="G964" s="20"/>
      <c r="H964" s="20"/>
      <c r="I964" s="122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4.25" customHeight="1">
      <c r="A965" s="20"/>
      <c r="B965" s="20"/>
      <c r="C965" s="20"/>
      <c r="D965" s="20"/>
      <c r="E965" s="20"/>
      <c r="F965" s="20"/>
      <c r="G965" s="20"/>
      <c r="H965" s="20"/>
      <c r="I965" s="122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4.25" customHeight="1">
      <c r="A966" s="20"/>
      <c r="B966" s="20"/>
      <c r="C966" s="20"/>
      <c r="D966" s="20"/>
      <c r="E966" s="20"/>
      <c r="F966" s="20"/>
      <c r="G966" s="20"/>
      <c r="H966" s="20"/>
      <c r="I966" s="122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4.25" customHeight="1">
      <c r="A967" s="20"/>
      <c r="B967" s="20"/>
      <c r="C967" s="20"/>
      <c r="D967" s="20"/>
      <c r="E967" s="20"/>
      <c r="F967" s="20"/>
      <c r="G967" s="20"/>
      <c r="H967" s="20"/>
      <c r="I967" s="122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4.25" customHeight="1">
      <c r="A968" s="20"/>
      <c r="B968" s="20"/>
      <c r="C968" s="20"/>
      <c r="D968" s="20"/>
      <c r="E968" s="20"/>
      <c r="F968" s="20"/>
      <c r="G968" s="20"/>
      <c r="H968" s="20"/>
      <c r="I968" s="122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4.25" customHeight="1">
      <c r="A969" s="20"/>
      <c r="B969" s="20"/>
      <c r="C969" s="20"/>
      <c r="D969" s="20"/>
      <c r="E969" s="20"/>
      <c r="F969" s="20"/>
      <c r="G969" s="20"/>
      <c r="H969" s="20"/>
      <c r="I969" s="122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4.25" customHeight="1">
      <c r="A970" s="20"/>
      <c r="B970" s="20"/>
      <c r="C970" s="20"/>
      <c r="D970" s="20"/>
      <c r="E970" s="20"/>
      <c r="F970" s="20"/>
      <c r="G970" s="20"/>
      <c r="H970" s="20"/>
      <c r="I970" s="122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4.25" customHeight="1">
      <c r="A971" s="20"/>
      <c r="B971" s="20"/>
      <c r="C971" s="20"/>
      <c r="D971" s="20"/>
      <c r="E971" s="20"/>
      <c r="F971" s="20"/>
      <c r="G971" s="20"/>
      <c r="H971" s="20"/>
      <c r="I971" s="122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4.25" customHeight="1">
      <c r="A972" s="20"/>
      <c r="B972" s="20"/>
      <c r="C972" s="20"/>
      <c r="D972" s="20"/>
      <c r="E972" s="20"/>
      <c r="F972" s="20"/>
      <c r="G972" s="20"/>
      <c r="H972" s="20"/>
      <c r="I972" s="122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4.25" customHeight="1">
      <c r="A973" s="20"/>
      <c r="B973" s="20"/>
      <c r="C973" s="20"/>
      <c r="D973" s="20"/>
      <c r="E973" s="20"/>
      <c r="F973" s="20"/>
      <c r="G973" s="20"/>
      <c r="H973" s="20"/>
      <c r="I973" s="122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4.25" customHeight="1">
      <c r="A974" s="20"/>
      <c r="B974" s="20"/>
      <c r="C974" s="20"/>
      <c r="D974" s="20"/>
      <c r="E974" s="20"/>
      <c r="F974" s="20"/>
      <c r="G974" s="20"/>
      <c r="H974" s="20"/>
      <c r="I974" s="122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4.25" customHeight="1">
      <c r="A975" s="20"/>
      <c r="B975" s="20"/>
      <c r="C975" s="20"/>
      <c r="D975" s="20"/>
      <c r="E975" s="20"/>
      <c r="F975" s="20"/>
      <c r="G975" s="20"/>
      <c r="H975" s="20"/>
      <c r="I975" s="122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4.25" customHeight="1">
      <c r="A976" s="20"/>
      <c r="B976" s="20"/>
      <c r="C976" s="20"/>
      <c r="D976" s="20"/>
      <c r="E976" s="20"/>
      <c r="F976" s="20"/>
      <c r="G976" s="20"/>
      <c r="H976" s="20"/>
      <c r="I976" s="122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4.25" customHeight="1">
      <c r="A977" s="20"/>
      <c r="B977" s="20"/>
      <c r="C977" s="20"/>
      <c r="D977" s="20"/>
      <c r="E977" s="20"/>
      <c r="F977" s="20"/>
      <c r="G977" s="20"/>
      <c r="H977" s="20"/>
      <c r="I977" s="122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4.25" customHeight="1">
      <c r="A978" s="20"/>
      <c r="B978" s="20"/>
      <c r="C978" s="20"/>
      <c r="D978" s="20"/>
      <c r="E978" s="20"/>
      <c r="F978" s="20"/>
      <c r="G978" s="20"/>
      <c r="H978" s="20"/>
      <c r="I978" s="122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4.25" customHeight="1">
      <c r="A979" s="20"/>
      <c r="B979" s="20"/>
      <c r="C979" s="20"/>
      <c r="D979" s="20"/>
      <c r="E979" s="20"/>
      <c r="F979" s="20"/>
      <c r="G979" s="20"/>
      <c r="H979" s="20"/>
      <c r="I979" s="122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4.25" customHeight="1">
      <c r="A980" s="20"/>
      <c r="B980" s="20"/>
      <c r="C980" s="20"/>
      <c r="D980" s="20"/>
      <c r="E980" s="20"/>
      <c r="F980" s="20"/>
      <c r="G980" s="20"/>
      <c r="H980" s="20"/>
      <c r="I980" s="122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4.25" customHeight="1">
      <c r="A981" s="20"/>
      <c r="B981" s="20"/>
      <c r="C981" s="20"/>
      <c r="D981" s="20"/>
      <c r="E981" s="20"/>
      <c r="F981" s="20"/>
      <c r="G981" s="20"/>
      <c r="H981" s="20"/>
      <c r="I981" s="122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4.25" customHeight="1">
      <c r="A982" s="20"/>
      <c r="B982" s="20"/>
      <c r="C982" s="20"/>
      <c r="D982" s="20"/>
      <c r="E982" s="20"/>
      <c r="F982" s="20"/>
      <c r="G982" s="20"/>
      <c r="H982" s="20"/>
      <c r="I982" s="122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4.25" customHeight="1">
      <c r="A983" s="20"/>
      <c r="B983" s="20"/>
      <c r="C983" s="20"/>
      <c r="D983" s="20"/>
      <c r="E983" s="20"/>
      <c r="F983" s="20"/>
      <c r="G983" s="20"/>
      <c r="H983" s="20"/>
      <c r="I983" s="122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4.25" customHeight="1">
      <c r="A984" s="20"/>
      <c r="B984" s="20"/>
      <c r="C984" s="20"/>
      <c r="D984" s="20"/>
      <c r="E984" s="20"/>
      <c r="F984" s="20"/>
      <c r="G984" s="20"/>
      <c r="H984" s="20"/>
      <c r="I984" s="122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4.25" customHeight="1">
      <c r="A985" s="20"/>
      <c r="B985" s="20"/>
      <c r="C985" s="20"/>
      <c r="D985" s="20"/>
      <c r="E985" s="20"/>
      <c r="F985" s="20"/>
      <c r="G985" s="20"/>
      <c r="H985" s="20"/>
      <c r="I985" s="122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4.25" customHeight="1">
      <c r="A986" s="20"/>
      <c r="B986" s="20"/>
      <c r="C986" s="20"/>
      <c r="D986" s="20"/>
      <c r="E986" s="20"/>
      <c r="F986" s="20"/>
      <c r="G986" s="20"/>
      <c r="H986" s="20"/>
      <c r="I986" s="122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4.25" customHeight="1">
      <c r="A987" s="20"/>
      <c r="B987" s="20"/>
      <c r="C987" s="20"/>
      <c r="D987" s="20"/>
      <c r="E987" s="20"/>
      <c r="F987" s="20"/>
      <c r="G987" s="20"/>
      <c r="H987" s="20"/>
      <c r="I987" s="122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4.25" customHeight="1">
      <c r="A988" s="20"/>
      <c r="B988" s="20"/>
      <c r="C988" s="20"/>
      <c r="D988" s="20"/>
      <c r="E988" s="20"/>
      <c r="F988" s="20"/>
      <c r="G988" s="20"/>
      <c r="H988" s="20"/>
      <c r="I988" s="122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4.25" customHeight="1">
      <c r="A989" s="20"/>
      <c r="B989" s="20"/>
      <c r="C989" s="20"/>
      <c r="D989" s="20"/>
      <c r="E989" s="20"/>
      <c r="F989" s="20"/>
      <c r="G989" s="20"/>
      <c r="H989" s="20"/>
      <c r="I989" s="122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4.25" customHeight="1">
      <c r="A990" s="20"/>
      <c r="B990" s="20"/>
      <c r="C990" s="20"/>
      <c r="D990" s="20"/>
      <c r="E990" s="20"/>
      <c r="F990" s="20"/>
      <c r="G990" s="20"/>
      <c r="H990" s="20"/>
      <c r="I990" s="122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4.25" customHeight="1">
      <c r="A991" s="20"/>
      <c r="B991" s="20"/>
      <c r="C991" s="20"/>
      <c r="D991" s="20"/>
      <c r="E991" s="20"/>
      <c r="F991" s="20"/>
      <c r="G991" s="20"/>
      <c r="H991" s="20"/>
      <c r="I991" s="122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4.25" customHeight="1">
      <c r="A992" s="20"/>
      <c r="B992" s="20"/>
      <c r="C992" s="20"/>
      <c r="D992" s="20"/>
      <c r="E992" s="20"/>
      <c r="F992" s="20"/>
      <c r="G992" s="20"/>
      <c r="H992" s="20"/>
      <c r="I992" s="122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4.25" customHeight="1">
      <c r="A993" s="20"/>
      <c r="B993" s="20"/>
      <c r="C993" s="20"/>
      <c r="D993" s="20"/>
      <c r="E993" s="20"/>
      <c r="F993" s="20"/>
      <c r="G993" s="20"/>
      <c r="H993" s="20"/>
      <c r="I993" s="122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4.25" customHeight="1">
      <c r="A994" s="20"/>
      <c r="B994" s="20"/>
      <c r="C994" s="20"/>
      <c r="D994" s="20"/>
      <c r="E994" s="20"/>
      <c r="F994" s="20"/>
      <c r="G994" s="20"/>
      <c r="H994" s="20"/>
      <c r="I994" s="122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4.25" customHeight="1">
      <c r="A995" s="20"/>
      <c r="B995" s="20"/>
      <c r="C995" s="20"/>
      <c r="D995" s="20"/>
      <c r="E995" s="20"/>
      <c r="F995" s="20"/>
      <c r="G995" s="20"/>
      <c r="H995" s="20"/>
      <c r="I995" s="122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4.25" customHeight="1">
      <c r="A996" s="20"/>
      <c r="B996" s="20"/>
      <c r="C996" s="20"/>
      <c r="D996" s="20"/>
      <c r="E996" s="20"/>
      <c r="F996" s="20"/>
      <c r="G996" s="20"/>
      <c r="H996" s="20"/>
      <c r="I996" s="122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4.25" customHeight="1">
      <c r="A997" s="20"/>
      <c r="B997" s="20"/>
      <c r="C997" s="20"/>
      <c r="D997" s="20"/>
      <c r="E997" s="20"/>
      <c r="F997" s="20"/>
      <c r="G997" s="20"/>
      <c r="H997" s="20"/>
      <c r="I997" s="122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4.25" customHeight="1">
      <c r="A998" s="20"/>
      <c r="B998" s="20"/>
      <c r="C998" s="20"/>
      <c r="D998" s="20"/>
      <c r="E998" s="20"/>
      <c r="F998" s="20"/>
      <c r="G998" s="20"/>
      <c r="H998" s="20"/>
      <c r="I998" s="122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4.25" customHeight="1">
      <c r="A999" s="20"/>
      <c r="B999" s="20"/>
      <c r="C999" s="20"/>
      <c r="D999" s="20"/>
      <c r="E999" s="20"/>
      <c r="F999" s="20"/>
      <c r="G999" s="20"/>
      <c r="H999" s="20"/>
      <c r="I999" s="122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4.25" customHeight="1">
      <c r="A1000" s="20"/>
      <c r="B1000" s="20"/>
      <c r="C1000" s="20"/>
      <c r="D1000" s="20"/>
      <c r="E1000" s="20"/>
      <c r="F1000" s="20"/>
      <c r="G1000" s="20"/>
      <c r="H1000" s="20"/>
      <c r="I1000" s="122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C1:Y1000"/>
  <sheetViews>
    <sheetView workbookViewId="0"/>
  </sheetViews>
  <sheetFormatPr baseColWidth="10" defaultColWidth="15.1640625" defaultRowHeight="15" customHeight="1" x14ac:dyDescent="0"/>
  <cols>
    <col min="1" max="26" width="7.5" customWidth="1"/>
  </cols>
  <sheetData>
    <row r="1" spans="3:6" ht="14.25" customHeight="1">
      <c r="D1" s="4" t="s">
        <v>3</v>
      </c>
      <c r="E1" s="4" t="s">
        <v>3</v>
      </c>
      <c r="F1" s="73" t="s">
        <v>3</v>
      </c>
    </row>
    <row r="2" spans="3:6" ht="14.25" hidden="1" customHeight="1">
      <c r="D2" s="14">
        <v>0.05</v>
      </c>
      <c r="E2" s="14">
        <v>7.4999999999999997E-2</v>
      </c>
      <c r="F2" s="20" t="s">
        <v>173</v>
      </c>
    </row>
    <row r="3" spans="3:6" ht="14.25" hidden="1" customHeight="1">
      <c r="C3" s="20"/>
      <c r="D3" s="22"/>
      <c r="E3" s="22"/>
      <c r="F3" s="17" t="s">
        <v>23</v>
      </c>
    </row>
    <row r="4" spans="3:6" ht="14.25" hidden="1" customHeight="1">
      <c r="C4" s="20"/>
      <c r="D4" s="22">
        <v>0.05</v>
      </c>
      <c r="E4" s="22">
        <v>0.05</v>
      </c>
      <c r="F4" s="20" t="s">
        <v>197</v>
      </c>
    </row>
    <row r="5" spans="3:6" ht="14.25" hidden="1" customHeight="1">
      <c r="C5" s="20"/>
      <c r="D5" s="31">
        <v>2.5000000000000001E-2</v>
      </c>
      <c r="E5" s="31">
        <v>0.05</v>
      </c>
      <c r="F5" s="29" t="s">
        <v>312</v>
      </c>
    </row>
    <row r="6" spans="3:6" ht="14.25" hidden="1" customHeight="1">
      <c r="C6" s="20"/>
      <c r="D6" s="22"/>
      <c r="E6" s="22"/>
      <c r="F6" s="17" t="s">
        <v>23</v>
      </c>
    </row>
    <row r="7" spans="3:6" ht="14.25" hidden="1" customHeight="1">
      <c r="C7" s="20"/>
      <c r="D7" s="22">
        <v>2.5000000000000001E-2</v>
      </c>
      <c r="E7" s="22">
        <v>2.5000000000000001E-2</v>
      </c>
      <c r="F7" s="20" t="s">
        <v>317</v>
      </c>
    </row>
    <row r="8" spans="3:6" ht="14.25" hidden="1" customHeight="1">
      <c r="C8" s="20"/>
      <c r="D8" s="22">
        <v>0.05</v>
      </c>
      <c r="E8" s="22">
        <v>0.05</v>
      </c>
      <c r="F8" s="20"/>
    </row>
    <row r="9" spans="3:6" ht="14.25" hidden="1" customHeight="1">
      <c r="C9" s="20"/>
      <c r="D9" s="31">
        <v>0.05</v>
      </c>
      <c r="E9" s="31">
        <v>0.05</v>
      </c>
      <c r="F9" s="29" t="s">
        <v>467</v>
      </c>
    </row>
    <row r="10" spans="3:6" ht="14.25" hidden="1" customHeight="1">
      <c r="C10" s="20"/>
      <c r="D10" s="22">
        <v>2.5000000000000001E-2</v>
      </c>
      <c r="E10" s="22">
        <v>2.5000000000000001E-2</v>
      </c>
      <c r="F10" s="26" t="str">
        <f>F7</f>
        <v>STUN:opponent:1:1:1.8:0.01</v>
      </c>
    </row>
    <row r="11" spans="3:6" ht="14.25" hidden="1" customHeight="1">
      <c r="C11" s="20"/>
      <c r="D11" s="22">
        <v>2.5000000000000001E-2</v>
      </c>
      <c r="E11" s="22">
        <v>2.5000000000000001E-2</v>
      </c>
      <c r="F11" s="20" t="s">
        <v>317</v>
      </c>
    </row>
    <row r="12" spans="3:6" ht="14.25" hidden="1" customHeight="1">
      <c r="C12" s="20"/>
      <c r="D12" s="22">
        <v>0.05</v>
      </c>
      <c r="E12" s="22">
        <v>0.05</v>
      </c>
      <c r="F12" s="20" t="s">
        <v>197</v>
      </c>
    </row>
    <row r="13" spans="3:6" ht="14.25" hidden="1" customHeight="1">
      <c r="C13" s="20"/>
      <c r="D13" s="31">
        <v>0.05</v>
      </c>
      <c r="E13" s="31">
        <v>0.05</v>
      </c>
      <c r="F13" s="29" t="s">
        <v>327</v>
      </c>
    </row>
    <row r="14" spans="3:6" ht="14.25" hidden="1" customHeight="1">
      <c r="C14" s="20"/>
      <c r="D14" s="22"/>
      <c r="E14" s="22"/>
      <c r="F14" s="17" t="s">
        <v>23</v>
      </c>
    </row>
    <row r="15" spans="3:6" ht="14.25" hidden="1" customHeight="1">
      <c r="C15" s="20"/>
      <c r="D15" s="22">
        <v>2.5000000000000001E-2</v>
      </c>
      <c r="E15" s="22">
        <v>2.5000000000000001E-2</v>
      </c>
      <c r="F15" s="20" t="s">
        <v>330</v>
      </c>
    </row>
    <row r="16" spans="3:6" ht="14.25" hidden="1" customHeight="1">
      <c r="C16" s="20"/>
      <c r="D16" s="22">
        <v>0.05</v>
      </c>
      <c r="E16" s="22">
        <v>0.05</v>
      </c>
      <c r="F16" s="20"/>
    </row>
    <row r="17" spans="3:13" ht="14.25" hidden="1" customHeight="1">
      <c r="C17" s="20"/>
      <c r="D17" s="31">
        <v>2.5000000000000001E-2</v>
      </c>
      <c r="E17" s="31">
        <v>7.4999999999999997E-2</v>
      </c>
      <c r="F17" s="29" t="s">
        <v>334</v>
      </c>
    </row>
    <row r="18" spans="3:13" ht="14.25" hidden="1" customHeight="1">
      <c r="C18" s="20"/>
      <c r="D18" s="22">
        <v>0.05</v>
      </c>
      <c r="E18" s="22">
        <v>0.05</v>
      </c>
      <c r="F18" s="20" t="s">
        <v>337</v>
      </c>
    </row>
    <row r="19" spans="3:13" ht="14.25" hidden="1" customHeight="1">
      <c r="C19" s="20"/>
      <c r="D19" s="22"/>
      <c r="E19" s="22"/>
      <c r="F19" s="20" t="e">
        <f>IF(#REF!=0,"N/A",IF(Y19=FALSE,V19&amp;":"&amp;W19&amp;":"&amp;X19&amp;":"&amp;ROUND(AD19,3)&amp;":"&amp;ROUND(AE19,3),V19&amp;":"&amp;W19&amp;":"&amp;X19&amp;":"&amp;Y19&amp;":"&amp;ROUND(AD19,3)&amp;":"&amp;ROUND(AE19,3)))</f>
        <v>#REF!</v>
      </c>
    </row>
    <row r="20" spans="3:13" ht="14.25" hidden="1" customHeight="1">
      <c r="C20" s="20"/>
      <c r="D20" s="22">
        <v>0.05</v>
      </c>
      <c r="E20" s="22">
        <v>0.05</v>
      </c>
      <c r="F20" s="20" t="s">
        <v>337</v>
      </c>
    </row>
    <row r="21" spans="3:13" ht="14.25" hidden="1" customHeight="1">
      <c r="C21" s="20"/>
      <c r="D21" s="31"/>
      <c r="E21" s="31"/>
      <c r="F21" s="17" t="s">
        <v>23</v>
      </c>
    </row>
    <row r="22" spans="3:13" ht="14.25" hidden="1" customHeight="1">
      <c r="C22" s="20"/>
      <c r="D22" s="87" t="s">
        <v>3</v>
      </c>
      <c r="E22" s="87" t="s">
        <v>3</v>
      </c>
      <c r="F22" s="72" t="s">
        <v>3</v>
      </c>
    </row>
    <row r="23" spans="3:13" ht="14.25" hidden="1" customHeight="1">
      <c r="C23" s="20"/>
      <c r="D23" s="14"/>
      <c r="E23" s="14"/>
      <c r="F23" s="20" t="e">
        <f t="shared" ref="F23:F24" si="0">IF(#REF!=0,"N/A",IF(Y23=FALSE,V23&amp;":"&amp;W23&amp;":"&amp;X23&amp;":"&amp;ROUND(AD23,3)&amp;":"&amp;ROUND(AE23,3),V23&amp;":"&amp;W23&amp;":"&amp;X23&amp;":"&amp;Y23&amp;":"&amp;ROUND(AD23,3)&amp;":"&amp;ROUND(AE23,3)))</f>
        <v>#REF!</v>
      </c>
    </row>
    <row r="24" spans="3:13" ht="14.25" hidden="1" customHeight="1">
      <c r="C24" s="20"/>
      <c r="D24" s="22">
        <v>2.5000000000000001E-2</v>
      </c>
      <c r="E24" s="22">
        <v>0.05</v>
      </c>
      <c r="F24" s="20" t="e">
        <f t="shared" si="0"/>
        <v>#REF!</v>
      </c>
    </row>
    <row r="25" spans="3:13" ht="14.25" hidden="1" customHeight="1">
      <c r="C25" s="20"/>
      <c r="D25" s="22">
        <v>0.05</v>
      </c>
      <c r="E25" s="22">
        <v>0.05</v>
      </c>
      <c r="F25" s="17" t="s">
        <v>348</v>
      </c>
    </row>
    <row r="26" spans="3:13" ht="14.25" customHeight="1">
      <c r="C26" s="20"/>
      <c r="D26" s="31">
        <v>2.5000000000000001E-2</v>
      </c>
      <c r="E26" s="31">
        <v>0.1</v>
      </c>
      <c r="F26" s="29" t="s">
        <v>388</v>
      </c>
    </row>
    <row r="27" spans="3:13" ht="14.25" hidden="1" customHeight="1">
      <c r="C27" s="20"/>
      <c r="D27" s="22">
        <v>0.05</v>
      </c>
      <c r="E27" s="22">
        <v>0.05</v>
      </c>
      <c r="F27" s="20" t="s">
        <v>467</v>
      </c>
    </row>
    <row r="28" spans="3:13" ht="14.25" hidden="1" customHeight="1">
      <c r="C28" s="20"/>
      <c r="D28" s="22">
        <v>0.1</v>
      </c>
      <c r="E28" s="22">
        <v>0.125</v>
      </c>
      <c r="F28" s="20" t="e">
        <f>IF(#REF!=0,"N/A",IF(Y28=FALSE,V28&amp;":"&amp;W28&amp;":"&amp;X28&amp;":"&amp;ROUND(AD28,3)&amp;":"&amp;ROUND(AE28,3),V28&amp;":"&amp;W28&amp;":"&amp;X28&amp;":"&amp;Y28&amp;":"&amp;ROUND(AD28,3)&amp;":"&amp;ROUND(AE28,3)))</f>
        <v>#REF!</v>
      </c>
    </row>
    <row r="29" spans="3:13" ht="14.25" customHeight="1">
      <c r="C29" s="20"/>
      <c r="D29" s="22">
        <v>0.05</v>
      </c>
      <c r="E29" s="22">
        <v>0.05</v>
      </c>
      <c r="F29" s="20" t="s">
        <v>158</v>
      </c>
      <c r="K29" s="52">
        <v>1.2999999999999999E-2</v>
      </c>
      <c r="L29" s="121">
        <f>K29*100</f>
        <v>1.3</v>
      </c>
      <c r="M29" s="121">
        <f>K29*200</f>
        <v>2.6</v>
      </c>
    </row>
    <row r="30" spans="3:13" ht="14.25" hidden="1" customHeight="1">
      <c r="C30" s="20"/>
      <c r="D30" s="22">
        <v>0.05</v>
      </c>
      <c r="E30" s="22">
        <v>0.1</v>
      </c>
      <c r="F30" s="20" t="e">
        <f>IF(#REF!=0,"N/A",IF(Y30=FALSE,V30&amp;":"&amp;W30&amp;":"&amp;X30&amp;":"&amp;ROUND(AD30,3)&amp;":"&amp;ROUND(AE30,3),V30&amp;":"&amp;W30&amp;":"&amp;X30&amp;":"&amp;Y30&amp;":"&amp;ROUND(AD30,3)&amp;":"&amp;ROUND(AE30,3)))</f>
        <v>#REF!</v>
      </c>
    </row>
    <row r="31" spans="3:13" ht="14.25" hidden="1" customHeight="1">
      <c r="C31" s="20"/>
      <c r="D31" s="14">
        <v>0.05</v>
      </c>
      <c r="E31" s="14">
        <v>7.4999999999999997E-2</v>
      </c>
      <c r="F31" s="12" t="s">
        <v>173</v>
      </c>
    </row>
    <row r="32" spans="3:13" ht="14.25" hidden="1" customHeight="1">
      <c r="C32" s="20"/>
      <c r="D32" s="22">
        <v>2.5000000000000001E-2</v>
      </c>
      <c r="E32" s="22">
        <v>0.1</v>
      </c>
      <c r="F32" s="20"/>
    </row>
    <row r="33" spans="3:13" ht="14.25" hidden="1" customHeight="1">
      <c r="C33" s="20"/>
      <c r="D33" s="22">
        <v>0.05</v>
      </c>
      <c r="E33" s="22">
        <v>0.05</v>
      </c>
      <c r="F33" s="20" t="s">
        <v>197</v>
      </c>
    </row>
    <row r="34" spans="3:13" ht="14.25" hidden="1" customHeight="1">
      <c r="C34" s="20"/>
      <c r="D34" s="31">
        <v>2.5000000000000001E-2</v>
      </c>
      <c r="E34" s="31">
        <v>7.4999999999999997E-2</v>
      </c>
      <c r="F34" s="20" t="e">
        <f>IF(#REF!=0,"N/A",IF(Y34=FALSE,V34&amp;":"&amp;W34&amp;":"&amp;X34&amp;":"&amp;ROUND(AD34,3)&amp;":"&amp;ROUND(AE34,3),V34&amp;":"&amp;W34&amp;":"&amp;X34&amp;":"&amp;Y34&amp;":"&amp;ROUND(AD34,3)&amp;":"&amp;ROUND(AE34,3)))</f>
        <v>#REF!</v>
      </c>
    </row>
    <row r="35" spans="3:13" ht="14.25" hidden="1" customHeight="1">
      <c r="C35" s="20"/>
      <c r="D35" s="22"/>
      <c r="E35" s="22"/>
      <c r="F35" s="17" t="s">
        <v>23</v>
      </c>
    </row>
    <row r="36" spans="3:13" ht="14.25" hidden="1" customHeight="1">
      <c r="C36" s="20"/>
      <c r="D36" s="22">
        <v>0.05</v>
      </c>
      <c r="E36" s="22">
        <v>0.05</v>
      </c>
      <c r="F36" s="20" t="s">
        <v>125</v>
      </c>
    </row>
    <row r="37" spans="3:13" ht="14.25" hidden="1" customHeight="1">
      <c r="C37" s="20"/>
      <c r="D37" s="22">
        <v>0.05</v>
      </c>
      <c r="E37" s="22">
        <v>0.05</v>
      </c>
      <c r="F37" s="20" t="e">
        <f t="shared" ref="F37:F38" si="1">IF(#REF!=0,"N/A",IF(Y37=FALSE,V37&amp;":"&amp;W37&amp;":"&amp;X37&amp;":"&amp;ROUND(AD37,3)&amp;":"&amp;ROUND(AE37,3),V37&amp;":"&amp;W37&amp;":"&amp;X37&amp;":"&amp;Y37&amp;":"&amp;ROUND(AD37,3)&amp;":"&amp;ROUND(AE37,3)))</f>
        <v>#REF!</v>
      </c>
    </row>
    <row r="38" spans="3:13" ht="14.25" hidden="1" customHeight="1">
      <c r="C38" s="20"/>
      <c r="D38" s="22">
        <v>0.05</v>
      </c>
      <c r="E38" s="22">
        <v>0.1</v>
      </c>
      <c r="F38" s="20" t="e">
        <f t="shared" si="1"/>
        <v>#REF!</v>
      </c>
    </row>
    <row r="39" spans="3:13" ht="14.25" hidden="1" customHeight="1">
      <c r="C39" s="20"/>
      <c r="D39" s="14">
        <v>0.1</v>
      </c>
      <c r="E39" s="14">
        <v>0.1</v>
      </c>
      <c r="F39" s="12" t="s">
        <v>467</v>
      </c>
    </row>
    <row r="40" spans="3:13" ht="14.25" hidden="1" customHeight="1">
      <c r="C40" s="20"/>
      <c r="D40" s="22">
        <v>0.05</v>
      </c>
      <c r="E40" s="22">
        <v>0.1</v>
      </c>
      <c r="F40" s="20" t="e">
        <f>IF(#REF!=0,"N/A",IF(Y40=FALSE,V40&amp;":"&amp;W40&amp;":"&amp;X40&amp;":"&amp;ROUND(AD40,3)&amp;":"&amp;ROUND(AE40,3),V40&amp;":"&amp;W40&amp;":"&amp;X40&amp;":"&amp;Y40&amp;":"&amp;ROUND(AD40,3)&amp;":"&amp;ROUND(AE40,3)))</f>
        <v>#REF!</v>
      </c>
    </row>
    <row r="41" spans="3:13" ht="14.25" hidden="1" customHeight="1">
      <c r="C41" s="20"/>
      <c r="D41" s="22">
        <v>0.05</v>
      </c>
      <c r="E41" s="22">
        <v>0.05</v>
      </c>
      <c r="F41" s="17" t="s">
        <v>23</v>
      </c>
    </row>
    <row r="42" spans="3:13" ht="14.25" hidden="1" customHeight="1">
      <c r="C42" s="20"/>
      <c r="D42" s="31">
        <v>0.05</v>
      </c>
      <c r="E42" s="31">
        <v>0.1</v>
      </c>
      <c r="F42" s="20" t="e">
        <f>IF(#REF!=0,"N/A",IF(Y42=FALSE,V42&amp;":"&amp;W42&amp;":"&amp;X42&amp;":"&amp;ROUND(AD42,3)&amp;":"&amp;ROUND(AE42,3),V42&amp;":"&amp;W42&amp;":"&amp;X42&amp;":"&amp;Y42&amp;":"&amp;ROUND(AD42,3)&amp;":"&amp;ROUND(AE42,3)))</f>
        <v>#REF!</v>
      </c>
    </row>
    <row r="43" spans="3:13" ht="14.25" hidden="1" customHeight="1">
      <c r="C43" s="20"/>
      <c r="D43" s="86" t="s">
        <v>3</v>
      </c>
      <c r="E43" s="86" t="s">
        <v>3</v>
      </c>
      <c r="F43" s="10" t="s">
        <v>3</v>
      </c>
    </row>
    <row r="44" spans="3:13" ht="14.25" hidden="1" customHeight="1">
      <c r="C44" s="20"/>
      <c r="D44" s="14"/>
      <c r="E44" s="14"/>
      <c r="F44" s="20" t="e">
        <f>IF(#REF!=0,"",IF(Y44=FALSE,V44&amp;":"&amp;W44&amp;":"&amp;X44&amp;":"&amp;ROUND(AD44,3)&amp;":"&amp;ROUND(AE44,3),V44&amp;":"&amp;W44&amp;":"&amp;X44&amp;":"&amp;Y44&amp;":"&amp;ROUND(AD44,3)&amp;":"&amp;ROUND(AE44,3)))</f>
        <v>#REF!</v>
      </c>
    </row>
    <row r="45" spans="3:13" ht="14.25" customHeight="1">
      <c r="C45" s="20"/>
      <c r="D45" s="22">
        <v>0.05</v>
      </c>
      <c r="E45" s="22">
        <v>0.05</v>
      </c>
      <c r="F45" s="20" t="s">
        <v>158</v>
      </c>
      <c r="L45" s="121">
        <f t="shared" ref="L45:M45" si="2">L29-0.84</f>
        <v>0.46000000000000008</v>
      </c>
      <c r="M45" s="121">
        <f t="shared" si="2"/>
        <v>1.7600000000000002</v>
      </c>
    </row>
    <row r="46" spans="3:13" ht="14.25" hidden="1" customHeight="1">
      <c r="C46" s="20"/>
      <c r="D46" s="22">
        <v>0.05</v>
      </c>
      <c r="E46" s="22">
        <v>0.05</v>
      </c>
      <c r="F46" s="20" t="s">
        <v>197</v>
      </c>
    </row>
    <row r="47" spans="3:13" ht="14.25" customHeight="1">
      <c r="C47" s="20"/>
      <c r="D47" s="31">
        <v>0.05</v>
      </c>
      <c r="E47" s="31">
        <v>0.05</v>
      </c>
      <c r="F47" s="29" t="s">
        <v>158</v>
      </c>
      <c r="L47" s="121">
        <f t="shared" ref="L47:M47" si="3">L45*5.5</f>
        <v>2.5300000000000002</v>
      </c>
      <c r="M47" s="26">
        <f t="shared" si="3"/>
        <v>9.6800000000000015</v>
      </c>
    </row>
    <row r="48" spans="3:13" ht="14.25" hidden="1" customHeight="1">
      <c r="C48" s="20"/>
      <c r="D48" s="22"/>
      <c r="E48" s="22"/>
      <c r="F48" s="20" t="e">
        <f>IF(#REF!=0,"",IF(Y48=FALSE,V48&amp;":"&amp;W48&amp;":"&amp;X48&amp;":"&amp;ROUND(AD48,3)&amp;":"&amp;ROUND(AE48,3),V48&amp;":"&amp;W48&amp;":"&amp;X48&amp;":"&amp;Y48&amp;":"&amp;ROUND(AD48,3)&amp;":"&amp;ROUND(AE48,3)))</f>
        <v>#REF!</v>
      </c>
    </row>
    <row r="49" spans="3:6" ht="14.25" customHeight="1">
      <c r="C49" s="20"/>
      <c r="D49" s="22">
        <v>0.05</v>
      </c>
      <c r="E49" s="22">
        <v>0.05</v>
      </c>
      <c r="F49" s="20" t="s">
        <v>413</v>
      </c>
    </row>
    <row r="50" spans="3:6" ht="14.25" hidden="1" customHeight="1">
      <c r="C50" s="20"/>
      <c r="D50" s="22">
        <v>0.05</v>
      </c>
      <c r="E50" s="22">
        <v>0.05</v>
      </c>
      <c r="F50" s="17" t="s">
        <v>23</v>
      </c>
    </row>
    <row r="51" spans="3:6" ht="14.25" customHeight="1">
      <c r="C51" s="20"/>
      <c r="D51" s="22">
        <v>0.05</v>
      </c>
      <c r="E51" s="22">
        <v>7.4999999999999997E-2</v>
      </c>
      <c r="F51" s="20" t="s">
        <v>351</v>
      </c>
    </row>
    <row r="52" spans="3:6" ht="14.25" customHeight="1">
      <c r="C52" s="20"/>
      <c r="D52" s="14">
        <v>0.05</v>
      </c>
      <c r="E52" s="14">
        <v>7.4999999999999997E-2</v>
      </c>
      <c r="F52" s="12" t="s">
        <v>359</v>
      </c>
    </row>
    <row r="53" spans="3:6" ht="14.25" hidden="1" customHeight="1">
      <c r="C53" s="20"/>
      <c r="D53" s="22"/>
      <c r="E53" s="22"/>
      <c r="F53" s="17" t="s">
        <v>23</v>
      </c>
    </row>
    <row r="54" spans="3:6" ht="14.25" hidden="1" customHeight="1">
      <c r="C54" s="20"/>
      <c r="D54" s="22">
        <v>0.05</v>
      </c>
      <c r="E54" s="22">
        <v>0.05</v>
      </c>
      <c r="F54" s="20" t="s">
        <v>197</v>
      </c>
    </row>
    <row r="55" spans="3:6" ht="14.25" customHeight="1">
      <c r="C55" s="20"/>
      <c r="D55" s="31">
        <v>0.05</v>
      </c>
      <c r="E55" s="31">
        <v>7.4999999999999997E-2</v>
      </c>
      <c r="F55" s="29" t="s">
        <v>391</v>
      </c>
    </row>
    <row r="56" spans="3:6" ht="14.25" customHeight="1">
      <c r="C56" s="20"/>
      <c r="D56" s="22">
        <v>0.05</v>
      </c>
      <c r="E56" s="22">
        <v>7.4999999999999997E-2</v>
      </c>
      <c r="F56" s="20" t="s">
        <v>417</v>
      </c>
    </row>
    <row r="57" spans="3:6" ht="14.25" hidden="1" customHeight="1">
      <c r="C57" s="20"/>
      <c r="D57" s="22"/>
      <c r="E57" s="22"/>
      <c r="F57" s="17" t="s">
        <v>23</v>
      </c>
    </row>
    <row r="58" spans="3:6" ht="14.25" hidden="1" customHeight="1">
      <c r="C58" s="20"/>
      <c r="D58" s="22">
        <v>0.05</v>
      </c>
      <c r="E58" s="22">
        <v>0.05</v>
      </c>
      <c r="F58" s="20" t="s">
        <v>197</v>
      </c>
    </row>
    <row r="59" spans="3:6" ht="14.25" hidden="1" customHeight="1">
      <c r="C59" s="20"/>
      <c r="D59" s="22">
        <v>0.05</v>
      </c>
      <c r="E59" s="22">
        <v>0.05</v>
      </c>
      <c r="F59" s="20" t="e">
        <f>IF(#REF!=0,"N/A",IF(Y59=FALSE,V59&amp;":"&amp;W59&amp;":"&amp;X59&amp;":"&amp;ROUND(AD59,3)&amp;":"&amp;ROUND(AE59,3),V59&amp;":"&amp;W59&amp;":"&amp;X59&amp;":"&amp;Y59&amp;":"&amp;ROUND(AD59,3)&amp;":"&amp;ROUND(AE59,3)))</f>
        <v>#REF!</v>
      </c>
    </row>
    <row r="60" spans="3:6" ht="14.25" customHeight="1">
      <c r="C60" s="20"/>
      <c r="D60" s="14">
        <v>0.05</v>
      </c>
      <c r="E60" s="14">
        <v>7.4999999999999997E-2</v>
      </c>
      <c r="F60" s="12" t="s">
        <v>456</v>
      </c>
    </row>
    <row r="61" spans="3:6" ht="14.25" hidden="1" customHeight="1">
      <c r="C61" s="20"/>
      <c r="D61" s="22"/>
      <c r="E61" s="22"/>
      <c r="F61" s="17" t="s">
        <v>23</v>
      </c>
    </row>
    <row r="62" spans="3:6" ht="14.25" customHeight="1">
      <c r="C62" s="20"/>
      <c r="D62" s="22">
        <v>0.05</v>
      </c>
      <c r="E62" s="22">
        <v>0.1</v>
      </c>
      <c r="F62" s="20" t="s">
        <v>396</v>
      </c>
    </row>
    <row r="63" spans="3:6" ht="14.25" hidden="1" customHeight="1">
      <c r="C63" s="20"/>
      <c r="D63" s="31">
        <v>0.05</v>
      </c>
      <c r="E63" s="31">
        <v>0.05</v>
      </c>
      <c r="F63" s="97">
        <f>G34</f>
        <v>0</v>
      </c>
    </row>
    <row r="64" spans="3:6" ht="14.25" hidden="1" customHeight="1">
      <c r="C64" s="20"/>
      <c r="D64" s="86" t="s">
        <v>3</v>
      </c>
      <c r="E64" s="86" t="s">
        <v>3</v>
      </c>
      <c r="F64" s="10" t="s">
        <v>3</v>
      </c>
    </row>
    <row r="65" spans="3:6" ht="14.25" hidden="1" customHeight="1">
      <c r="C65" s="20"/>
      <c r="D65" s="14"/>
      <c r="E65" s="14"/>
      <c r="F65" s="17" t="s">
        <v>23</v>
      </c>
    </row>
    <row r="66" spans="3:6" ht="14.25" hidden="1" customHeight="1">
      <c r="C66" s="20"/>
      <c r="D66" s="22">
        <v>0.05</v>
      </c>
      <c r="E66" s="22">
        <v>0.1</v>
      </c>
      <c r="F66" s="20" t="e">
        <f>IF(#REF!=0,"N/A",IF(Y66=FALSE,V66&amp;":"&amp;W66&amp;":"&amp;X66&amp;":"&amp;ROUND(AD66,3)&amp;":"&amp;ROUND(AE66,3),V66&amp;":"&amp;W66&amp;":"&amp;X66&amp;":"&amp;Y66&amp;":"&amp;ROUND(AD66,3)&amp;":"&amp;ROUND(AE66,3)))</f>
        <v>#REF!</v>
      </c>
    </row>
    <row r="67" spans="3:6" ht="14.25" hidden="1" customHeight="1">
      <c r="C67" s="20"/>
      <c r="D67" s="22">
        <v>0.05</v>
      </c>
      <c r="E67" s="22">
        <v>0.05</v>
      </c>
      <c r="F67" s="20" t="s">
        <v>197</v>
      </c>
    </row>
    <row r="68" spans="3:6" ht="14.25" hidden="1" customHeight="1">
      <c r="C68" s="20"/>
      <c r="D68" s="31">
        <v>7.4999999999999997E-2</v>
      </c>
      <c r="E68" s="31">
        <v>7.4999999999999997E-2</v>
      </c>
      <c r="F68" s="20" t="e">
        <f t="shared" ref="F68:F69" si="4">IF(#REF!=0,"N/A",IF(Y68=FALSE,V68&amp;":"&amp;W68&amp;":"&amp;X68&amp;":"&amp;ROUND(AD68,3)&amp;":"&amp;ROUND(AE68,3),V68&amp;":"&amp;W68&amp;":"&amp;X68&amp;":"&amp;Y68&amp;":"&amp;ROUND(AD68,3)&amp;":"&amp;ROUND(AE68,3)))</f>
        <v>#REF!</v>
      </c>
    </row>
    <row r="69" spans="3:6" ht="14.25" hidden="1" customHeight="1">
      <c r="C69" s="20"/>
      <c r="D69" s="22">
        <v>7.4999999999999997E-2</v>
      </c>
      <c r="E69" s="22">
        <v>0.125</v>
      </c>
      <c r="F69" s="20" t="e">
        <f t="shared" si="4"/>
        <v>#REF!</v>
      </c>
    </row>
    <row r="70" spans="3:6" ht="14.25" hidden="1" customHeight="1">
      <c r="C70" s="20"/>
      <c r="D70" s="22">
        <v>2.5000000000000001E-2</v>
      </c>
      <c r="E70" s="22">
        <v>0.05</v>
      </c>
      <c r="F70" s="20" t="s">
        <v>27</v>
      </c>
    </row>
    <row r="71" spans="3:6" ht="14.25" hidden="1" customHeight="1">
      <c r="C71" s="20"/>
      <c r="D71" s="22">
        <v>0.05</v>
      </c>
      <c r="E71" s="22">
        <v>0.05</v>
      </c>
      <c r="F71" s="20" t="s">
        <v>197</v>
      </c>
    </row>
    <row r="72" spans="3:6" ht="14.25" hidden="1" customHeight="1">
      <c r="C72" s="20"/>
      <c r="D72" s="22">
        <v>0.05</v>
      </c>
      <c r="E72" s="22">
        <v>0.05</v>
      </c>
      <c r="F72" s="26">
        <f>F63</f>
        <v>0</v>
      </c>
    </row>
    <row r="73" spans="3:6" ht="14.25" hidden="1" customHeight="1">
      <c r="C73" s="20"/>
      <c r="D73" s="14">
        <v>7.4999999999999997E-2</v>
      </c>
      <c r="E73" s="14">
        <v>7.4999999999999997E-2</v>
      </c>
      <c r="F73" s="20" t="e">
        <f t="shared" ref="F73:F74" si="5">IF(#REF!=0,"N/A",IF(Y73=FALSE,V73&amp;":"&amp;W73&amp;":"&amp;X73&amp;":"&amp;ROUND(AD73,3)&amp;":"&amp;ROUND(AE73,3),V73&amp;":"&amp;W73&amp;":"&amp;X73&amp;":"&amp;Y73&amp;":"&amp;ROUND(AD73,3)&amp;":"&amp;ROUND(AE73,3)))</f>
        <v>#REF!</v>
      </c>
    </row>
    <row r="74" spans="3:6" ht="14.25" hidden="1" customHeight="1">
      <c r="C74" s="20"/>
      <c r="D74" s="22">
        <v>0.1</v>
      </c>
      <c r="E74" s="22">
        <v>0.1</v>
      </c>
      <c r="F74" s="20" t="e">
        <f t="shared" si="5"/>
        <v>#REF!</v>
      </c>
    </row>
    <row r="75" spans="3:6" ht="14.25" hidden="1" customHeight="1">
      <c r="C75" s="20"/>
      <c r="D75" s="22">
        <v>0.05</v>
      </c>
      <c r="E75" s="22">
        <v>0.05</v>
      </c>
      <c r="F75" s="17" t="s">
        <v>23</v>
      </c>
    </row>
    <row r="76" spans="3:6" ht="14.25" hidden="1" customHeight="1">
      <c r="C76" s="20"/>
      <c r="D76" s="31">
        <v>0.05</v>
      </c>
      <c r="E76" s="31">
        <v>7.4999999999999997E-2</v>
      </c>
      <c r="F76" s="29" t="s">
        <v>439</v>
      </c>
    </row>
    <row r="77" spans="3:6" ht="14.25" hidden="1" customHeight="1">
      <c r="C77" s="20"/>
      <c r="D77" s="22">
        <v>2.5000000000000001E-2</v>
      </c>
      <c r="E77" s="22">
        <v>7.4999999999999997E-2</v>
      </c>
      <c r="F77" s="20" t="e">
        <f t="shared" ref="F77:F78" si="6">IF(#REF!=0,"N/A",IF(Y77=FALSE,V77&amp;":"&amp;W77&amp;":"&amp;X77&amp;":"&amp;ROUND(AD77,3)&amp;":"&amp;ROUND(AE77,3),V77&amp;":"&amp;W77&amp;":"&amp;X77&amp;":"&amp;Y77&amp;":"&amp;ROUND(AD77,3)&amp;":"&amp;ROUND(AE77,3)))</f>
        <v>#REF!</v>
      </c>
    </row>
    <row r="78" spans="3:6" ht="14.25" hidden="1" customHeight="1">
      <c r="C78" s="20"/>
      <c r="D78" s="22">
        <v>7.4999999999999997E-2</v>
      </c>
      <c r="E78" s="22">
        <v>7.4999999999999997E-2</v>
      </c>
      <c r="F78" s="20" t="e">
        <f t="shared" si="6"/>
        <v>#REF!</v>
      </c>
    </row>
    <row r="79" spans="3:6" ht="14.25" hidden="1" customHeight="1">
      <c r="C79" s="20"/>
      <c r="D79" s="22">
        <v>0.05</v>
      </c>
      <c r="E79" s="22">
        <v>0.05</v>
      </c>
      <c r="F79" s="20" t="s">
        <v>444</v>
      </c>
    </row>
    <row r="80" spans="3:6" ht="14.25" hidden="1" customHeight="1">
      <c r="C80" s="20"/>
      <c r="D80" s="22">
        <v>0.05</v>
      </c>
      <c r="E80" s="22">
        <v>7.4999999999999997E-2</v>
      </c>
      <c r="F80" s="26">
        <f>G34</f>
        <v>0</v>
      </c>
    </row>
    <row r="81" spans="3:6" ht="14.25" hidden="1" customHeight="1">
      <c r="C81" s="20"/>
      <c r="D81" s="14">
        <v>0.05</v>
      </c>
      <c r="E81" s="14">
        <v>0.05</v>
      </c>
      <c r="F81" s="99">
        <f>F80</f>
        <v>0</v>
      </c>
    </row>
    <row r="82" spans="3:6" ht="14.25" hidden="1" customHeight="1">
      <c r="C82" s="20"/>
      <c r="D82" s="22">
        <v>0.05</v>
      </c>
      <c r="E82" s="22">
        <v>0.05</v>
      </c>
      <c r="F82" s="20" t="s">
        <v>451</v>
      </c>
    </row>
    <row r="83" spans="3:6" ht="14.25" hidden="1" customHeight="1">
      <c r="C83" s="20"/>
      <c r="D83" s="22">
        <v>0.05</v>
      </c>
      <c r="E83" s="22">
        <v>0.05</v>
      </c>
      <c r="F83" s="20" t="s">
        <v>197</v>
      </c>
    </row>
    <row r="84" spans="3:6" ht="14.25" customHeight="1">
      <c r="C84" s="20"/>
      <c r="D84" s="31">
        <v>0.1</v>
      </c>
      <c r="E84" s="31">
        <v>0.1</v>
      </c>
      <c r="F84" s="29" t="s">
        <v>404</v>
      </c>
    </row>
    <row r="85" spans="3:6" ht="14.25" hidden="1" customHeight="1">
      <c r="C85" s="20"/>
      <c r="D85" s="20"/>
    </row>
    <row r="86" spans="3:6" ht="14.25" hidden="1" customHeight="1">
      <c r="C86" s="20"/>
      <c r="D86" s="20"/>
    </row>
    <row r="87" spans="3:6" ht="14.25" hidden="1" customHeight="1">
      <c r="C87" s="20"/>
      <c r="D87" s="20"/>
    </row>
    <row r="88" spans="3:6" ht="14.25" hidden="1" customHeight="1">
      <c r="C88" s="20"/>
      <c r="D88" s="20"/>
    </row>
    <row r="89" spans="3:6" ht="14.25" hidden="1" customHeight="1">
      <c r="C89" s="20"/>
      <c r="D89" s="20"/>
    </row>
    <row r="90" spans="3:6" ht="14.25" hidden="1" customHeight="1">
      <c r="C90" s="20"/>
      <c r="D90" s="20"/>
    </row>
    <row r="91" spans="3:6" ht="14.25" hidden="1" customHeight="1">
      <c r="C91" s="20"/>
      <c r="D91" s="20"/>
    </row>
    <row r="92" spans="3:6" ht="14.25" hidden="1" customHeight="1">
      <c r="C92" s="20"/>
      <c r="D92" s="20"/>
    </row>
    <row r="93" spans="3:6" ht="14.25" hidden="1" customHeight="1">
      <c r="C93" s="20"/>
      <c r="D93" s="20"/>
    </row>
    <row r="94" spans="3:6" ht="14.25" hidden="1" customHeight="1">
      <c r="C94" s="20"/>
      <c r="D94" s="20"/>
    </row>
    <row r="95" spans="3:6" ht="14.25" hidden="1" customHeight="1">
      <c r="C95" s="20"/>
      <c r="D95" s="20"/>
    </row>
    <row r="96" spans="3:6" ht="14.25" hidden="1" customHeight="1">
      <c r="C96" s="20"/>
      <c r="D96" s="20"/>
    </row>
    <row r="97" spans="3:16" ht="14.25" hidden="1" customHeight="1">
      <c r="C97" s="20"/>
      <c r="D97" s="20"/>
    </row>
    <row r="98" spans="3:16" ht="14.25" hidden="1" customHeight="1">
      <c r="C98" s="20"/>
      <c r="D98" s="20"/>
    </row>
    <row r="99" spans="3:16" ht="14.25" hidden="1" customHeight="1">
      <c r="C99" s="20"/>
      <c r="D99" s="20"/>
    </row>
    <row r="100" spans="3:16" ht="14.25" hidden="1" customHeight="1">
      <c r="C100" s="20"/>
    </row>
    <row r="101" spans="3:16" ht="14.25" hidden="1" customHeight="1">
      <c r="C101" s="20"/>
      <c r="D101" s="20"/>
    </row>
    <row r="102" spans="3:16" ht="14.25" customHeight="1">
      <c r="D102" s="31">
        <v>2.5000000000000001E-2</v>
      </c>
      <c r="E102" s="31">
        <v>0.05</v>
      </c>
      <c r="F102" s="28" t="s">
        <v>127</v>
      </c>
    </row>
    <row r="103" spans="3:16" ht="14.25" customHeight="1">
      <c r="D103" s="44">
        <v>0.05</v>
      </c>
      <c r="E103" s="44">
        <v>0.1</v>
      </c>
      <c r="F103" s="42" t="s">
        <v>158</v>
      </c>
    </row>
    <row r="104" spans="3:16" ht="14.25" customHeight="1"/>
    <row r="105" spans="3:16" ht="14.25" customHeight="1"/>
    <row r="106" spans="3:16" ht="14.25" customHeight="1"/>
    <row r="107" spans="3:16" ht="14.25" customHeight="1">
      <c r="D107" s="22">
        <v>0.05</v>
      </c>
      <c r="E107" s="22">
        <v>7.4999999999999997E-2</v>
      </c>
      <c r="F107" s="20" t="s">
        <v>351</v>
      </c>
      <c r="G107" s="20"/>
      <c r="L107" s="22">
        <v>0.05</v>
      </c>
      <c r="M107" s="22">
        <v>0.05</v>
      </c>
      <c r="N107" s="20" t="s">
        <v>158</v>
      </c>
      <c r="O107" s="20"/>
      <c r="P107" s="20"/>
    </row>
    <row r="108" spans="3:16" ht="14.25" customHeight="1">
      <c r="D108" s="14">
        <v>0.05</v>
      </c>
      <c r="E108" s="14">
        <v>7.4999999999999997E-2</v>
      </c>
      <c r="F108" s="12" t="s">
        <v>359</v>
      </c>
      <c r="G108" s="20"/>
      <c r="L108" s="22">
        <v>0.05</v>
      </c>
      <c r="M108" s="22">
        <v>0.05</v>
      </c>
      <c r="N108" s="20" t="s">
        <v>158</v>
      </c>
      <c r="O108" s="20"/>
      <c r="P108" s="20"/>
    </row>
    <row r="109" spans="3:16" ht="14.25" customHeight="1">
      <c r="D109" s="31">
        <v>0.05</v>
      </c>
      <c r="E109" s="31">
        <v>7.4999999999999997E-2</v>
      </c>
      <c r="F109" s="29" t="s">
        <v>391</v>
      </c>
      <c r="G109" s="20"/>
      <c r="L109" s="31">
        <v>0.05</v>
      </c>
      <c r="M109" s="31">
        <v>0.05</v>
      </c>
      <c r="N109" s="29" t="s">
        <v>158</v>
      </c>
      <c r="O109" s="20"/>
      <c r="P109" s="20"/>
    </row>
    <row r="110" spans="3:16" ht="14.25" customHeight="1">
      <c r="D110" s="22">
        <v>0.05</v>
      </c>
      <c r="E110" s="22">
        <v>7.4999999999999997E-2</v>
      </c>
      <c r="F110" s="20" t="s">
        <v>417</v>
      </c>
      <c r="G110" s="20"/>
      <c r="L110" s="22">
        <v>0.05</v>
      </c>
      <c r="M110" s="22">
        <v>0.05</v>
      </c>
      <c r="N110" s="20" t="s">
        <v>413</v>
      </c>
      <c r="O110" s="20"/>
      <c r="P110" s="20"/>
    </row>
    <row r="111" spans="3:16" ht="14.25" customHeight="1">
      <c r="D111" s="14">
        <v>0.05</v>
      </c>
      <c r="E111" s="14">
        <v>7.4999999999999997E-2</v>
      </c>
      <c r="F111" s="12" t="s">
        <v>456</v>
      </c>
      <c r="G111" s="20"/>
    </row>
    <row r="112" spans="3:16" ht="14.25" customHeight="1"/>
    <row r="113" spans="5:25" ht="14.25" customHeight="1"/>
    <row r="114" spans="5:25" ht="14.25" customHeight="1"/>
    <row r="115" spans="5:25" ht="14.25" customHeight="1"/>
    <row r="116" spans="5:25" ht="14.25" customHeight="1">
      <c r="F116" s="52">
        <v>0.05</v>
      </c>
      <c r="G116" s="52">
        <v>7.4999999999999997E-2</v>
      </c>
      <c r="L116" s="52">
        <v>0.05</v>
      </c>
      <c r="M116" s="52">
        <v>0.05</v>
      </c>
    </row>
    <row r="117" spans="5:25" ht="14.25" customHeight="1">
      <c r="E117" s="52">
        <v>1.35</v>
      </c>
      <c r="L117" s="52">
        <v>2.72</v>
      </c>
      <c r="M117" s="121">
        <f>L117*3</f>
        <v>8.16</v>
      </c>
    </row>
    <row r="118" spans="5:25" ht="14.25" customHeight="1">
      <c r="E118" s="52">
        <v>1.37E-2</v>
      </c>
      <c r="F118" s="121">
        <f>E118*100</f>
        <v>1.37</v>
      </c>
      <c r="G118" s="121">
        <f>E118*200</f>
        <v>2.74</v>
      </c>
      <c r="L118" s="52">
        <v>0.84</v>
      </c>
      <c r="M118" s="121">
        <f>L118*5.5</f>
        <v>4.62</v>
      </c>
    </row>
    <row r="119" spans="5:25" ht="14.25" customHeight="1">
      <c r="F119" s="121">
        <f>F118+E117</f>
        <v>2.72</v>
      </c>
      <c r="G119" s="121">
        <f>G118+E117</f>
        <v>4.09</v>
      </c>
    </row>
    <row r="120" spans="5:25" ht="14.25" customHeight="1"/>
    <row r="121" spans="5:25" ht="14.25" customHeight="1"/>
    <row r="122" spans="5:25" ht="14.25" customHeight="1"/>
    <row r="123" spans="5:25" ht="14.25" customHeight="1"/>
    <row r="124" spans="5:25" ht="14.25" customHeight="1">
      <c r="V124" s="52">
        <v>139940</v>
      </c>
    </row>
    <row r="125" spans="5:25" ht="14.25" customHeight="1">
      <c r="V125" s="52">
        <v>729.29520191999995</v>
      </c>
      <c r="W125" s="121">
        <f t="shared" ref="W125:W127" si="7">V125/V$124</f>
        <v>5.2114849358296409E-3</v>
      </c>
      <c r="Y125" s="52">
        <v>1</v>
      </c>
    </row>
    <row r="126" spans="5:25" ht="14.25" customHeight="1">
      <c r="V126" s="52">
        <v>1093.94280288</v>
      </c>
      <c r="W126" s="26">
        <f t="shared" si="7"/>
        <v>7.8172274037444627E-3</v>
      </c>
      <c r="X126" s="121">
        <f t="shared" ref="X126:X127" si="8">W126/W125</f>
        <v>1.5000000000000002</v>
      </c>
      <c r="Y126" s="52">
        <v>1.5</v>
      </c>
    </row>
    <row r="127" spans="5:25" ht="14.25" customHeight="1">
      <c r="V127" s="52">
        <v>2187.8856057600001</v>
      </c>
      <c r="W127" s="26">
        <f t="shared" si="7"/>
        <v>1.5634454807488925E-2</v>
      </c>
      <c r="X127" s="26">
        <f t="shared" si="8"/>
        <v>2</v>
      </c>
      <c r="Y127" s="121">
        <f>W127/W125</f>
        <v>3.0000000000000004</v>
      </c>
    </row>
    <row r="128" spans="5:25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F1:F101">
    <filterColumn colId="0">
      <filters blank="1">
        <filter val="RDAM:opponent:DAM:3:3:TSTA:1.35:0.014"/>
        <filter val="RDAM:opponent:DAM:3:3:TSTA:1.35:0.014:AOE:1:50:0"/>
        <filter val="RDAM:opponent:STAT:3:3:DAM:0.01:0.017"/>
        <filter val="RDAM:opponent:STAT:3:3:DAM:3.33"/>
        <filter val="RDAM:opponent:TINC:3:3:DAM:-0.84:0.013"/>
        <filter val="RDAM:opponent:TINC:3:3:DAM:0.84:0"/>
        <filter val="RDAM:opponent:TSTA:3:3:DAM:1.35:0.0137"/>
        <filter val="RDAM:opponent:TSTA:3:3:DAM:1.35:0.014"/>
        <filter val="RDAM:opponent:TSTA:3:3:DAM:1.35:0.014:AOE:1:100:0"/>
        <filter val="RDAM:opponent:TSTA:3:3:DAM:2.72:0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Elemental C</vt:lpstr>
      <vt:lpstr>Elemental J</vt:lpstr>
      <vt:lpstr>Elemental EJ</vt:lpstr>
      <vt:lpstr>ChuuninValues</vt:lpstr>
      <vt:lpstr>JouninValues</vt:lpstr>
      <vt:lpstr>EJValues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Lyaruu</dc:creator>
  <cp:lastModifiedBy>Mathias Gruber</cp:lastModifiedBy>
  <dcterms:created xsi:type="dcterms:W3CDTF">2015-12-09T13:59:21Z</dcterms:created>
  <dcterms:modified xsi:type="dcterms:W3CDTF">2015-12-11T18:47:08Z</dcterms:modified>
</cp:coreProperties>
</file>