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ocuments\PlatformIO\Projects\ESP32_DSLR_ASSISTANT\"/>
    </mc:Choice>
  </mc:AlternateContent>
  <xr:revisionPtr revIDLastSave="0" documentId="13_ncr:1_{E7C529F3-B63F-4BD3-BE76-CA6EC0C2B5D1}" xr6:coauthVersionLast="47" xr6:coauthVersionMax="47" xr10:uidLastSave="{00000000-0000-0000-0000-000000000000}"/>
  <bookViews>
    <workbookView xWindow="8520" yWindow="555" windowWidth="18300" windowHeight="15270" activeTab="4" xr2:uid="{A5B5F94B-7E33-4413-A185-0B58D04340CA}"/>
  </bookViews>
  <sheets>
    <sheet name="Feuil1" sheetId="1" r:id="rId1"/>
    <sheet name="Feuil3" sheetId="3" r:id="rId2"/>
    <sheet name="Feuil2" sheetId="2" r:id="rId3"/>
    <sheet name="DESC" sheetId="4" r:id="rId4"/>
    <sheet name="NEW 01" sheetId="8" r:id="rId5"/>
    <sheet name="Feuil5" sheetId="7" r:id="rId6"/>
    <sheet name="Feuil4" sheetId="6" r:id="rId7"/>
    <sheet name="OP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1" i="7"/>
  <c r="I77" i="6"/>
  <c r="I74" i="6"/>
  <c r="I78" i="6"/>
  <c r="I80" i="6"/>
  <c r="I81" i="6"/>
  <c r="I82" i="6"/>
  <c r="I91" i="6"/>
  <c r="I92" i="6"/>
  <c r="I93" i="6"/>
  <c r="I94" i="6"/>
  <c r="I95" i="6"/>
  <c r="I96" i="6"/>
  <c r="I97" i="6"/>
  <c r="I73" i="6"/>
  <c r="O41" i="6"/>
  <c r="K59" i="6"/>
  <c r="K60" i="6"/>
  <c r="I53" i="6"/>
  <c r="I49" i="6"/>
  <c r="K47" i="6"/>
  <c r="I47" i="6"/>
  <c r="I46" i="6"/>
  <c r="K44" i="6"/>
  <c r="I44" i="6"/>
  <c r="I41" i="6"/>
  <c r="I40" i="6"/>
  <c r="I26" i="6"/>
  <c r="K52" i="6"/>
  <c r="K48" i="6"/>
  <c r="K39" i="6"/>
  <c r="I30" i="6"/>
  <c r="I32" i="6"/>
  <c r="I33" i="6"/>
  <c r="I34" i="6"/>
  <c r="I36" i="6"/>
  <c r="I37" i="6"/>
  <c r="I39" i="6"/>
  <c r="I43" i="6"/>
  <c r="I48" i="6"/>
  <c r="I50" i="6"/>
  <c r="I52" i="6"/>
  <c r="I55" i="6"/>
  <c r="I57" i="6"/>
  <c r="I59" i="6"/>
  <c r="I60" i="6"/>
  <c r="I61" i="6"/>
  <c r="I62" i="6"/>
  <c r="I63" i="6"/>
  <c r="I64" i="6"/>
  <c r="I65" i="6"/>
  <c r="I28" i="6"/>
  <c r="D32" i="6"/>
  <c r="D33" i="6"/>
  <c r="D34" i="6"/>
  <c r="D36" i="6"/>
  <c r="D37" i="6"/>
  <c r="D39" i="6"/>
  <c r="D41" i="6"/>
  <c r="D43" i="6"/>
  <c r="D48" i="6"/>
  <c r="D50" i="6"/>
  <c r="D52" i="6"/>
  <c r="D55" i="6"/>
  <c r="D57" i="6"/>
  <c r="D59" i="6"/>
  <c r="D60" i="6"/>
  <c r="D61" i="6"/>
  <c r="D62" i="6"/>
  <c r="D63" i="6"/>
  <c r="D64" i="6"/>
  <c r="D65" i="6"/>
  <c r="D66" i="6"/>
  <c r="D67" i="6"/>
  <c r="D68" i="6"/>
  <c r="D69" i="6"/>
  <c r="D23" i="6"/>
  <c r="D24" i="6"/>
  <c r="D25" i="6"/>
  <c r="D26" i="6"/>
  <c r="D28" i="6"/>
  <c r="D30" i="6"/>
  <c r="D22" i="6"/>
  <c r="J4" i="6"/>
  <c r="J3" i="6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H16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H14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H12" i="3"/>
  <c r="BC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H7" i="3"/>
  <c r="H6" i="3"/>
  <c r="Y49" i="1"/>
  <c r="Z49" i="1" s="1"/>
  <c r="V49" i="1"/>
  <c r="T49" i="1"/>
  <c r="U49" i="1" s="1"/>
  <c r="Y48" i="1"/>
  <c r="Z48" i="1" s="1"/>
  <c r="V48" i="1"/>
  <c r="T48" i="1"/>
  <c r="U48" i="1" s="1"/>
  <c r="Y47" i="1"/>
  <c r="Z47" i="1" s="1"/>
  <c r="V47" i="1"/>
  <c r="T47" i="1"/>
  <c r="U47" i="1" s="1"/>
  <c r="Y46" i="1"/>
  <c r="Z46" i="1" s="1"/>
  <c r="V46" i="1"/>
  <c r="T46" i="1"/>
  <c r="U46" i="1" s="1"/>
  <c r="Y45" i="1"/>
  <c r="Z45" i="1" s="1"/>
  <c r="V45" i="1"/>
  <c r="T45" i="1"/>
  <c r="U45" i="1" s="1"/>
  <c r="R45" i="1" s="1"/>
  <c r="T41" i="1"/>
  <c r="Y41" i="1"/>
  <c r="T42" i="1"/>
  <c r="U42" i="1" s="1"/>
  <c r="R42" i="1" s="1"/>
  <c r="V42" i="1"/>
  <c r="Y42" i="1"/>
  <c r="Z42" i="1" s="1"/>
  <c r="T43" i="1"/>
  <c r="U43" i="1" s="1"/>
  <c r="V43" i="1"/>
  <c r="Y43" i="1"/>
  <c r="Z43" i="1" s="1"/>
  <c r="T40" i="1"/>
  <c r="U40" i="1" s="1"/>
  <c r="V40" i="1"/>
  <c r="Y40" i="1"/>
  <c r="Z40" i="1" s="1"/>
  <c r="Z18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6" i="1"/>
  <c r="V37" i="1"/>
  <c r="U29" i="1"/>
  <c r="R29" i="1" s="1"/>
  <c r="U30" i="1"/>
  <c r="U37" i="1"/>
  <c r="R38" i="1"/>
  <c r="R32" i="1"/>
  <c r="R35" i="1"/>
  <c r="V39" i="1"/>
  <c r="T38" i="1"/>
  <c r="T39" i="1"/>
  <c r="U39" i="1" s="1"/>
  <c r="R39" i="1" s="1"/>
  <c r="Y39" i="1"/>
  <c r="Z39" i="1" s="1"/>
  <c r="T36" i="1"/>
  <c r="U36" i="1" s="1"/>
  <c r="R36" i="1" s="1"/>
  <c r="Y36" i="1"/>
  <c r="Z36" i="1" s="1"/>
  <c r="T37" i="1"/>
  <c r="Y37" i="1"/>
  <c r="Z37" i="1" s="1"/>
  <c r="Y34" i="1"/>
  <c r="Z34" i="1" s="1"/>
  <c r="T34" i="1"/>
  <c r="U34" i="1" s="1"/>
  <c r="Y33" i="1"/>
  <c r="Z33" i="1" s="1"/>
  <c r="T33" i="1"/>
  <c r="U33" i="1" s="1"/>
  <c r="W33" i="1" s="1"/>
  <c r="Y30" i="1"/>
  <c r="Z30" i="1" s="1"/>
  <c r="T17" i="1"/>
  <c r="U17" i="1" s="1"/>
  <c r="W17" i="1" s="1"/>
  <c r="T30" i="1"/>
  <c r="T31" i="1"/>
  <c r="U31" i="1" s="1"/>
  <c r="W31" i="1" s="1"/>
  <c r="R31" i="1" s="1"/>
  <c r="Y31" i="1"/>
  <c r="Z31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17" i="1"/>
  <c r="Z17" i="1" s="1"/>
  <c r="T18" i="1"/>
  <c r="U18" i="1" s="1"/>
  <c r="T19" i="1"/>
  <c r="U19" i="1" s="1"/>
  <c r="W19" i="1" s="1"/>
  <c r="R19" i="1" s="1"/>
  <c r="T20" i="1"/>
  <c r="U20" i="1" s="1"/>
  <c r="W20" i="1" s="1"/>
  <c r="R20" i="1" s="1"/>
  <c r="T21" i="1"/>
  <c r="U21" i="1" s="1"/>
  <c r="R21" i="1" s="1"/>
  <c r="T22" i="1"/>
  <c r="U22" i="1" s="1"/>
  <c r="R22" i="1" s="1"/>
  <c r="T23" i="1"/>
  <c r="U23" i="1" s="1"/>
  <c r="R23" i="1" s="1"/>
  <c r="T24" i="1"/>
  <c r="U24" i="1" s="1"/>
  <c r="T25" i="1"/>
  <c r="U25" i="1" s="1"/>
  <c r="T26" i="1"/>
  <c r="U26" i="1" s="1"/>
  <c r="T27" i="1"/>
  <c r="U27" i="1" s="1"/>
  <c r="W27" i="1" s="1"/>
  <c r="R27" i="1" s="1"/>
  <c r="T28" i="1"/>
  <c r="U28" i="1" s="1"/>
  <c r="W28" i="1" s="1"/>
  <c r="R28" i="1" s="1"/>
  <c r="W36" i="1" l="1"/>
  <c r="W49" i="1"/>
  <c r="R49" i="1" s="1"/>
  <c r="W48" i="1"/>
  <c r="R48" i="1" s="1"/>
  <c r="W45" i="1"/>
  <c r="W42" i="1"/>
  <c r="W47" i="1"/>
  <c r="R47" i="1"/>
  <c r="W46" i="1"/>
  <c r="R46" i="1" s="1"/>
  <c r="W43" i="1"/>
  <c r="R43" i="1" s="1"/>
  <c r="W40" i="1"/>
  <c r="R40" i="1"/>
  <c r="W18" i="1"/>
  <c r="R18" i="1" s="1"/>
  <c r="W34" i="1"/>
  <c r="R34" i="1" s="1"/>
  <c r="W24" i="1"/>
  <c r="R24" i="1" s="1"/>
  <c r="W30" i="1"/>
  <c r="W26" i="1"/>
  <c r="R26" i="1" s="1"/>
  <c r="W25" i="1"/>
  <c r="R25" i="1" s="1"/>
  <c r="W37" i="1"/>
  <c r="R37" i="1" s="1"/>
  <c r="R33" i="1"/>
  <c r="R17" i="1"/>
  <c r="R30" i="1"/>
  <c r="W39" i="1"/>
</calcChain>
</file>

<file path=xl/sharedStrings.xml><?xml version="1.0" encoding="utf-8"?>
<sst xmlns="http://schemas.openxmlformats.org/spreadsheetml/2006/main" count="1847" uniqueCount="405">
  <si>
    <t>00000000:</t>
  </si>
  <si>
    <t>0E</t>
  </si>
  <si>
    <t>00</t>
  </si>
  <si>
    <t>02</t>
  </si>
  <si>
    <t>C7</t>
  </si>
  <si>
    <t>90</t>
  </si>
  <si>
    <t>10</t>
  </si>
  <si>
    <t>15</t>
  </si>
  <si>
    <t>0F</t>
  </si>
  <si>
    <t>D0</t>
  </si>
  <si>
    <t>07</t>
  </si>
  <si>
    <t>01</t>
  </si>
  <si>
    <t>//</t>
  </si>
  <si>
    <t>0A</t>
  </si>
  <si>
    <t>0B</t>
  </si>
  <si>
    <t>40</t>
  </si>
  <si>
    <t>06</t>
  </si>
  <si>
    <t>08</t>
  </si>
  <si>
    <t>09</t>
  </si>
  <si>
    <t>6E</t>
  </si>
  <si>
    <t>6F</t>
  </si>
  <si>
    <t>0D</t>
  </si>
  <si>
    <t>3C</t>
  </si>
  <si>
    <t>3D</t>
  </si>
  <si>
    <t>19</t>
  </si>
  <si>
    <t>03</t>
  </si>
  <si>
    <t>compteur</t>
  </si>
  <si>
    <t xml:space="preserve">set </t>
  </si>
  <si>
    <t>0xD100</t>
  </si>
  <si>
    <t>dividende</t>
  </si>
  <si>
    <t>diviseur hex</t>
  </si>
  <si>
    <t>diviseur int</t>
  </si>
  <si>
    <t>division</t>
  </si>
  <si>
    <t>1/2,5</t>
  </si>
  <si>
    <t>16</t>
  </si>
  <si>
    <t>A4</t>
  </si>
  <si>
    <t>04</t>
  </si>
  <si>
    <t>D1</t>
  </si>
  <si>
    <t>91</t>
  </si>
  <si>
    <t>05</t>
  </si>
  <si>
    <t>7A</t>
  </si>
  <si>
    <t>63</t>
  </si>
  <si>
    <t>50</t>
  </si>
  <si>
    <t>=CONCATENER(P18;O18;N18;M18)</t>
  </si>
  <si>
    <t>20</t>
  </si>
  <si>
    <t>4E</t>
  </si>
  <si>
    <t>C6</t>
  </si>
  <si>
    <t>39</t>
  </si>
  <si>
    <t>76</t>
  </si>
  <si>
    <t>30</t>
  </si>
  <si>
    <t>F4</t>
  </si>
  <si>
    <t>F2</t>
  </si>
  <si>
    <t>C2</t>
  </si>
  <si>
    <t>85</t>
  </si>
  <si>
    <t>86</t>
  </si>
  <si>
    <t>0C</t>
  </si>
  <si>
    <t>84</t>
  </si>
  <si>
    <t>83</t>
  </si>
  <si>
    <t>82</t>
  </si>
  <si>
    <t>81</t>
  </si>
  <si>
    <t>A2</t>
  </si>
  <si>
    <t>75</t>
  </si>
  <si>
    <t>A3</t>
  </si>
  <si>
    <t>Device</t>
  </si>
  <si>
    <t>Property:</t>
  </si>
  <si>
    <t>StillCaptureMode</t>
  </si>
  <si>
    <t>Data</t>
  </si>
  <si>
    <t>Type:</t>
  </si>
  <si>
    <t>UINT16</t>
  </si>
  <si>
    <t>Get/Set:</t>
  </si>
  <si>
    <t>Get/Set</t>
  </si>
  <si>
    <t>Default</t>
  </si>
  <si>
    <t>Value:</t>
  </si>
  <si>
    <t>Current</t>
  </si>
  <si>
    <t>Enumeration:</t>
  </si>
  <si>
    <t>{0001,</t>
  </si>
  <si>
    <t>8016}</t>
  </si>
  <si>
    <t>14</t>
  </si>
  <si>
    <t>24</t>
  </si>
  <si>
    <t>25</t>
  </si>
  <si>
    <t>13</t>
  </si>
  <si>
    <t>11</t>
  </si>
  <si>
    <t>80</t>
  </si>
  <si>
    <t>5013</t>
  </si>
  <si>
    <t>0001</t>
  </si>
  <si>
    <t>0002,</t>
  </si>
  <si>
    <t>8011,</t>
  </si>
  <si>
    <t>8014,</t>
  </si>
  <si>
    <t>8015,</t>
  </si>
  <si>
    <t>ContTypeOff</t>
  </si>
  <si>
    <t>OpCode</t>
  </si>
  <si>
    <t>TransidOff</t>
  </si>
  <si>
    <t>PayloadOff Param1</t>
  </si>
  <si>
    <t>Param2</t>
  </si>
  <si>
    <t>Param3</t>
  </si>
  <si>
    <t>3</t>
  </si>
  <si>
    <t>12</t>
  </si>
  <si>
    <t>0</t>
  </si>
  <si>
    <t>32</t>
  </si>
  <si>
    <t>6</t>
  </si>
  <si>
    <t>1</t>
  </si>
  <si>
    <t>7</t>
  </si>
  <si>
    <t>bad</t>
  </si>
  <si>
    <t>good</t>
  </si>
  <si>
    <r>
      <t>OperFlags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flags</t>
    </r>
    <r>
      <rPr>
        <sz val="11"/>
        <color rgb="FFD4D4D4"/>
        <rFont val="Consolas"/>
        <family val="3"/>
      </rPr>
      <t> = {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};</t>
    </r>
  </si>
  <si>
    <r>
      <t>struct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OperFlags</t>
    </r>
  </si>
  <si>
    <t>    {</t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</si>
  <si>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opParams</t>
    </r>
    <r>
      <rPr>
        <sz val="11"/>
        <color rgb="FFD4D4D4"/>
        <rFont val="Consolas"/>
        <family val="3"/>
      </rPr>
      <t>    :  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7 - maximum number of operation parameters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</si>
  <si>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rsParams</t>
    </r>
    <r>
      <rPr>
        <sz val="11"/>
        <color rgb="FFD4D4D4"/>
        <rFont val="Consolas"/>
        <family val="3"/>
      </rPr>
      <t>    :  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7 - maximum number of response parameters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</si>
  <si>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txOperation</t>
    </r>
    <r>
      <rPr>
        <sz val="11"/>
        <color rgb="FFD4D4D4"/>
        <rFont val="Consolas"/>
        <family val="3"/>
      </rPr>
      <t> :  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I-&gt;R operation if the flag is set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</si>
  <si>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dataStage</t>
    </r>
    <r>
      <rPr>
        <sz val="11"/>
        <color rgb="FFD4D4D4"/>
        <rFont val="Consolas"/>
        <family val="3"/>
      </rPr>
      <t>   :  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operation has data stage if the flag is set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</si>
  <si>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typeOfVoid</t>
    </r>
    <r>
      <rPr>
        <sz val="11"/>
        <color rgb="FFD4D4D4"/>
        <rFont val="Consolas"/>
        <family val="3"/>
      </rPr>
      <t>  :  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0 - NULL, 1 - PTPReadParser/PTPDataSupplyer, 2 - WRITEPARSER, 3 - buffer pointer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</si>
  <si>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dataSize</t>
    </r>
    <r>
      <rPr>
        <sz val="11"/>
        <color rgb="FFD4D4D4"/>
        <rFont val="Consolas"/>
        <family val="3"/>
      </rPr>
      <t>    :   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size of data buffer (64 bytes maximum)</t>
    </r>
  </si>
  <si>
    <t>    };</t>
  </si>
  <si>
    <t xml:space="preserve">Device Property: </t>
  </si>
  <si>
    <t>Data Type:</t>
  </si>
  <si>
    <t>Default Value:</t>
  </si>
  <si>
    <t>D406</t>
  </si>
  <si>
    <t>Vendor defined</t>
  </si>
  <si>
    <t>STR</t>
  </si>
  <si>
    <t>D407</t>
  </si>
  <si>
    <t>Get</t>
  </si>
  <si>
    <t>00000001</t>
  </si>
  <si>
    <t xml:space="preserve">Current Value:  </t>
  </si>
  <si>
    <t>D303</t>
  </si>
  <si>
    <t>UINT8</t>
  </si>
  <si>
    <t>5001</t>
  </si>
  <si>
    <t>BatteryLevel</t>
  </si>
  <si>
    <t>64</t>
  </si>
  <si>
    <t>Range(Min, Max, Step)</t>
  </si>
  <si>
    <t>{00,64,01}</t>
  </si>
  <si>
    <t>ImageSize</t>
  </si>
  <si>
    <t>Enumeration</t>
  </si>
  <si>
    <t>{3000, 3000, 7800, 3400, 3000, 3000, 3000, 0000, 0A00, 0034, 0034, 0039, 0036, 0078, 0033, 0030, 0030, 0030, 0000, 320A, 3900, 3900, 3200, 7800, 3200, 3000, 3000, 3000, 0000</t>
  </si>
  <si>
    <t>5004</t>
  </si>
  <si>
    <t>CompressionSetting</t>
  </si>
  <si>
    <t>{00, 01, 02, 04, 07}</t>
  </si>
  <si>
    <t>5005</t>
  </si>
  <si>
    <t>WhiteBalance</t>
  </si>
  <si>
    <t>0002</t>
  </si>
  <si>
    <t>{0002, 0004, 0005, 0006, 0007, 8010, 8011, 8013}</t>
  </si>
  <si>
    <t>5007</t>
  </si>
  <si>
    <t>Fnumber</t>
  </si>
  <si>
    <t>015E</t>
  </si>
  <si>
    <t>{015E, 0190, 01C2, 01F4, 0230, 0276, 02C6, 0320, 0384, 03E8, 044C, 0514, 0578, 0640, 0708, 07D0, 0898}</t>
  </si>
  <si>
    <t>5008</t>
  </si>
  <si>
    <t>FocalLength</t>
  </si>
  <si>
    <t>UINT32</t>
  </si>
  <si>
    <t>00000640</t>
  </si>
  <si>
    <t>{00000640, 00007530, 00000001}</t>
  </si>
  <si>
    <t>500A</t>
  </si>
  <si>
    <t>FocusMode</t>
  </si>
  <si>
    <t>8012</t>
  </si>
  <si>
    <t>8010</t>
  </si>
  <si>
    <t>{0001, 8010, 8011, 8012, 8013}</t>
  </si>
  <si>
    <t>500B</t>
  </si>
  <si>
    <t>ExposureMeteringMode</t>
  </si>
  <si>
    <t>0003</t>
  </si>
  <si>
    <t>{0002, 0003, 0004}</t>
  </si>
  <si>
    <t>500C</t>
  </si>
  <si>
    <t>FlashMode</t>
  </si>
  <si>
    <t>{0004, 8010, 8012}</t>
  </si>
  <si>
    <t>500D</t>
  </si>
  <si>
    <t>ExposureTime</t>
  </si>
  <si>
    <t>00000002</t>
  </si>
  <si>
    <t>00000D05</t>
  </si>
  <si>
    <t>500E</t>
  </si>
  <si>
    <t>ExposureProgramMode</t>
  </si>
  <si>
    <t>001</t>
  </si>
  <si>
    <t>{00000002, 00000003, 00000004, 00000005, 00000006, 00000008, 0000000A, 0000000C, 0000000F, 00000014, 00000019, 0000001F, 00000028, 00000032, 0000003E, 00000050, 00000064, 0000007D, 000000A6, 000000C8, 000000FA, 0000014D, 00000190, 000001F4, 0000029A, 00000301, 000003E8, 000004E2, 00000682, 000007D0, 000009C4, 00000D05, 00000FA0, 00001388, 0000186A, 00001E0, 00002710, 000032C8, 00003E80, 00004E20, 000061A8, 00007530, 00009C40, 0000C350, 0000EA60, 00013880, 000186A0, 0001FBD0, 000249F0, 00030D40, 0003D090, 000493E0, FFFFFFFD, FFFFFFFF}</t>
  </si>
  <si>
    <t>{0001, 0002, 0003, 0004, 8010, 8011, 8012, 8013, 8014, 8015, 8016, 8017, 8019}</t>
  </si>
  <si>
    <t>500F</t>
  </si>
  <si>
    <t>ExposureIndex</t>
  </si>
  <si>
    <t>0064</t>
  </si>
  <si>
    <t>0640</t>
  </si>
  <si>
    <t>{0064, 00C8, 0190, 0320, 0640, 0C80, 1900, 3200, 6400}</t>
  </si>
  <si>
    <t>5010</t>
  </si>
  <si>
    <t>ExposureBiasCompensation</t>
  </si>
  <si>
    <t>0000</t>
  </si>
  <si>
    <t>{EC78, EDC6, EF13, F060, F1AE, F2FB, F448, F596, F6E3, F830, F97E, FACB, FC18, FD66, FEB3, 0000, 014D, 029A, 03E8, 0535, 0682, 07D0, 091D, 0A6A, 0BB8, 0D05, 0E52, 0FA0, 10ED, 123A, 1388}</t>
  </si>
  <si>
    <t>5011</t>
  </si>
  <si>
    <t>DateTime</t>
  </si>
  <si>
    <t>{0001, 0002, 8011, 8014, 8015, 8016}</t>
  </si>
  <si>
    <t>5018</t>
  </si>
  <si>
    <t>BurstNumber</t>
  </si>
  <si>
    <t>{0001, 0064, 0001}</t>
  </si>
  <si>
    <t>501C</t>
  </si>
  <si>
    <t>FocusMeteringMode</t>
  </si>
  <si>
    <t>8011</t>
  </si>
  <si>
    <t>{0002, 8010, 8011, 8012}</t>
  </si>
  <si>
    <t>5448484812052484848 (6000x4000)</t>
  </si>
  <si>
    <t xml:space="preserve"> 50484952484948498448484848484816 (20140101T000000)</t>
  </si>
  <si>
    <t>D015</t>
  </si>
  <si>
    <t>{00, 01, 01}</t>
  </si>
  <si>
    <t>D01F</t>
  </si>
  <si>
    <t>D032</t>
  </si>
  <si>
    <t>D037</t>
  </si>
  <si>
    <t>{00, 0C, 01}</t>
  </si>
  <si>
    <t>D05D</t>
  </si>
  <si>
    <t>{00, 03, 01}</t>
  </si>
  <si>
    <t>D06B</t>
  </si>
  <si>
    <t>D08A</t>
  </si>
  <si>
    <t>D08F</t>
  </si>
  <si>
    <t>D09C</t>
  </si>
  <si>
    <t>D0A0</t>
  </si>
  <si>
    <t>{00, 05, 01}</t>
  </si>
  <si>
    <t>D0A4</t>
  </si>
  <si>
    <t>00000000</t>
  </si>
  <si>
    <t>00004000</t>
  </si>
  <si>
    <t>D0B5</t>
  </si>
  <si>
    <t>00000064</t>
  </si>
  <si>
    <t>D0E0</t>
  </si>
  <si>
    <t>00EA</t>
  </si>
  <si>
    <t>D0E1</t>
  </si>
  <si>
    <t>D0E2</t>
  </si>
  <si>
    <t>1F</t>
  </si>
  <si>
    <t>D0E3</t>
  </si>
  <si>
    <t>00001388</t>
  </si>
  <si>
    <t>D0E4</t>
  </si>
  <si>
    <t>00007530</t>
  </si>
  <si>
    <t>D100</t>
  </si>
  <si>
    <t>00010FA0</t>
  </si>
  <si>
    <t>000A0010</t>
  </si>
  <si>
    <t>{00010FA0, 00010C80, 000109C4, 000107D0, 00010640, 000104E2, 000103E8, 00010320, 00010280, 000101F4, 00010190, 00010140, 000100FA, 000100C8, 000100A0, 0001007D, 00010064, 00010050, 0001003C, 00010032, 00010028, 0001001E, 00010019, 00010014, 0001000F, 0001000D, 0001000A, 00010008, 00010006, 00010005, 00010004, 00010003, 000A0019, 00010002, 000A0010, 000A000D, 00010001, 000D000A, 0010000A, 00020001, 0019000A, 00030001, 00040001, 00050001, 00060001, 00080001, 000A0001, 000D0001, 000F0001, 00140001, 00190001, 001E0001, FFFFFFFD, FFFFFFFF}</t>
  </si>
  <si>
    <t>D101</t>
  </si>
  <si>
    <t>D102</t>
  </si>
  <si>
    <t>D10B</t>
  </si>
  <si>
    <t>{00, 02, 01}</t>
  </si>
  <si>
    <t>D14E</t>
  </si>
  <si>
    <t>D161</t>
  </si>
  <si>
    <t>{00, 04, 01}</t>
  </si>
  <si>
    <t>D163</t>
  </si>
  <si>
    <t>D16A</t>
  </si>
  <si>
    <t>D1A2</t>
  </si>
  <si>
    <t>D1A3</t>
  </si>
  <si>
    <t>D1A4</t>
  </si>
  <si>
    <t>D1AC</t>
  </si>
  <si>
    <t>{01, 02}</t>
  </si>
  <si>
    <t>D1B5</t>
  </si>
  <si>
    <t>{0000, 8010, 8011, 8012, 8013, 8020}</t>
  </si>
  <si>
    <t>D1F0</t>
  </si>
  <si>
    <t>D1F1</t>
  </si>
  <si>
    <t>0800</t>
  </si>
  <si>
    <t>{0000, FFFF, 0001}</t>
  </si>
  <si>
    <t>D200</t>
  </si>
  <si>
    <t>{0001, 0002, 0003, 0004, 0005, 0006}</t>
  </si>
  <si>
    <t>D201</t>
  </si>
  <si>
    <t>{}</t>
  </si>
  <si>
    <t>871051101001111191154754464846535151484648327784806710897115115681141051181011144754464846535151484648</t>
  </si>
  <si>
    <t>PS_DPC_AFMode</t>
  </si>
  <si>
    <t>PS_DPC_ExpCompensation</t>
  </si>
  <si>
    <t>PS_DPC_DispAv</t>
  </si>
  <si>
    <t>NK_DPC_LongExposureNoiseReduction</t>
  </si>
  <si>
    <t>NK_DPC_NoCFCard</t>
  </si>
  <si>
    <t>NK_DPC_LensID</t>
  </si>
  <si>
    <t>NK_DPC_FocalLengthMin</t>
  </si>
  <si>
    <t>NK_DPC_FocalLengthMax</t>
  </si>
  <si>
    <t>NK_DPC_ExposureTime</t>
  </si>
  <si>
    <t>NK_DPC_ACPower</t>
  </si>
  <si>
    <t>EOS_DPC_ShutterSpeed</t>
  </si>
  <si>
    <t>NK_DPC_AutofocusMode</t>
  </si>
  <si>
    <t>NK_DPC_AFAssist</t>
  </si>
  <si>
    <t>Device Property Guessed</t>
  </si>
  <si>
    <t>Device Property Text:</t>
  </si>
  <si>
    <t>A</t>
  </si>
  <si>
    <t>3F</t>
  </si>
  <si>
    <t>8220 : 201C =&gt; Invalid prop value</t>
  </si>
  <si>
    <t>8193 : 2001 =&gt; Tout va bien !!!</t>
  </si>
  <si>
    <t>4496x3000</t>
  </si>
  <si>
    <t>2992x2000</t>
  </si>
  <si>
    <t>Color Space</t>
  </si>
  <si>
    <t>Clean Image Sensor</t>
  </si>
  <si>
    <t>Retractable Lens Warning</t>
  </si>
  <si>
    <t>MoveScreenSize</t>
  </si>
  <si>
    <t>MoveRecProhibitCondi</t>
  </si>
  <si>
    <t>ISO control sensitivity</t>
  </si>
  <si>
    <t>LensSort</t>
  </si>
  <si>
    <t>LensType</t>
  </si>
  <si>
    <t>Recording Media</t>
  </si>
  <si>
    <t>ActiveDLightning</t>
  </si>
  <si>
    <t>ISO auto</t>
  </si>
  <si>
    <t>LiveViewStatus</t>
  </si>
  <si>
    <t>LV zoom ratio</t>
  </si>
  <si>
    <t>LV prohibit condi</t>
  </si>
  <si>
    <t>LV movie mode</t>
  </si>
  <si>
    <t>0x9200</t>
  </si>
  <si>
    <t>GetPreviewImg</t>
  </si>
  <si>
    <t>0x9001</t>
  </si>
  <si>
    <t>StartLiveView</t>
  </si>
  <si>
    <t>0x9202</t>
  </si>
  <si>
    <t>EndLiveView</t>
  </si>
  <si>
    <t>0x9203</t>
  </si>
  <si>
    <t>GetLiveViewImg</t>
  </si>
  <si>
    <t>0x9204</t>
  </si>
  <si>
    <t>MfDrive</t>
  </si>
  <si>
    <t>0x9205</t>
  </si>
  <si>
    <t>ChangeAfArea</t>
  </si>
  <si>
    <t>0x9206</t>
  </si>
  <si>
    <t>AfDriveCancel</t>
  </si>
  <si>
    <t>LiveViewAFArea</t>
  </si>
  <si>
    <t>9205</t>
  </si>
  <si>
    <t>change focus area</t>
  </si>
  <si>
    <t>x</t>
  </si>
  <si>
    <t>y</t>
  </si>
  <si>
    <t>GetLiveImgView</t>
  </si>
  <si>
    <t>90C7</t>
  </si>
  <si>
    <t>Check Event</t>
  </si>
  <si>
    <t>90C8</t>
  </si>
  <si>
    <t>Device Ready</t>
  </si>
  <si>
    <t>90C1</t>
  </si>
  <si>
    <t>Focus</t>
  </si>
  <si>
    <t>////////</t>
  </si>
  <si>
    <t>Get device prop</t>
  </si>
  <si>
    <t>LV Status</t>
  </si>
  <si>
    <t>90C0</t>
  </si>
  <si>
    <t>Capture</t>
  </si>
  <si>
    <t>NK_OC_Capture</t>
  </si>
  <si>
    <t xml:space="preserve">para </t>
  </si>
  <si>
    <t>FF FF FF FF</t>
  </si>
  <si>
    <t>01 00 00 2B</t>
  </si>
  <si>
    <t>PTP_OC_GetObjectInfo</t>
  </si>
  <si>
    <t>Get Obk info</t>
  </si>
  <si>
    <t>Get Obj</t>
  </si>
  <si>
    <t>PTP_OC_GetObject</t>
  </si>
  <si>
    <t>PTP_DPC_NIKON_LiveViewProhibitCondition</t>
  </si>
  <si>
    <t>,,,</t>
  </si>
  <si>
    <t>Para</t>
  </si>
  <si>
    <t>para</t>
  </si>
  <si>
    <t>LV Proh Con</t>
  </si>
  <si>
    <t>usb.endpoint_address == 0x02 &amp;&amp; usb.transfer_type == 0x03 &amp;&amp; usb.src == host</t>
  </si>
  <si>
    <t>A002</t>
  </si>
  <si>
    <t>Out of focus</t>
  </si>
  <si>
    <t>OK</t>
  </si>
  <si>
    <t>No Event</t>
  </si>
  <si>
    <t>reponse</t>
  </si>
  <si>
    <t>response</t>
  </si>
  <si>
    <t>Event</t>
  </si>
  <si>
    <t>00 01 C1 01 00 00 2B 06 40 A4 D1 00 00</t>
  </si>
  <si>
    <t>1b 00 f0 da 35 3b 01 e5 ff ff 00 00 00 00 09 00 01 01 00 05 00 81 03 ae 00 00 00 ae 00 00 00 02 00 08 10 c0 02 00 00 00 00 00 00 01 38 00 00 c2 77 2b 00 08 38 8c 27 00 00 a0 00 00 00 78 00 00 00 70 17 00 00 a0 0f 00 00 00 00 00 00 00 00 00 00 00 00 00 00 00 00 00 00 00 00 0d 44 00 53 00 43 00 5f 00 30 00 30 00 30 00 30 00 2e 00 4a 00 50 00 47 00 00 00 14 32 00 30 00 32 00 31 00 30 00 32 00 32 00 31 00 54 00 31 00 38 00 31 00 33 00 31 00 30 00 00 00 00 00 00 00 00 00 00 00 14 32 00 30 00 32 00 31 00 30 00 32 00 32 00 31 00 54 00 31 00 38 00 31 00 33 00 31 00 30 00 00 00 00 00 00 00 00 00 00 00 00</t>
  </si>
  <si>
    <t>1b00f0da353b01e5ffff0000000009000101000500810300020000ce772b0002000910c1020000ffd8ffe1fffe45786966000049492a00080000000b000f0102001200000094000000100102000c000000a80000001201030001000000010000001a01050001000000b40000001b01050001000000bc000000280103000100000002000000310102000a000000c40000003201020014000000d00000001302030001000000010000006987040001000000e40000002588040001000000043b0000183b000000004e494b4f4e20434f52504f524154494f4e0000004e494b4f4e204433333030002c010000010000002c010000010000005665722e312e303120000000323032313a30323a32312031383a31333a31300029009a82050001000000d80200009d82050001000000e00200002288030001000000030000002788030001000000800c00003088030001000000020000000090070004000000303233300390020014000000e80200000490020014000000fc02000001910700040000000102030002910500010000001003000004920a0001000000180300000592050001000000200300000792030001000000050000000892030001000000000000000992030001000000000000000a92050001000000280300007c920700783700006c030000869207002c0000003003000090920200030000003530000091920200030000003530000092920200030000003530000000a007000400</t>
  </si>
  <si>
    <t>00 00 00 00</t>
  </si>
  <si>
    <t>PTP_OC_NIKON_InitiateCaptureRecInMedia</t>
  </si>
  <si>
    <t>PTP_OC_MTP_GetObjectPropDesc</t>
  </si>
  <si>
    <t>DC02</t>
  </si>
  <si>
    <t>MTP_OPC_Object_Format</t>
  </si>
  <si>
    <t>PTP_OPC_AssociationType</t>
  </si>
  <si>
    <t>6E 00 19 29</t>
  </si>
  <si>
    <t>ae</t>
  </si>
  <si>
    <t>FF</t>
  </si>
  <si>
    <t>imgSize</t>
  </si>
  <si>
    <t>BatteryLv</t>
  </si>
  <si>
    <t>CompSett</t>
  </si>
  <si>
    <t>WhiteBal</t>
  </si>
  <si>
    <t>FocalLen</t>
  </si>
  <si>
    <t>ExpMetMod</t>
  </si>
  <si>
    <t>FlashMod</t>
  </si>
  <si>
    <t>ExpTime</t>
  </si>
  <si>
    <t>ExpPrgMod</t>
  </si>
  <si>
    <t>ExpIndex</t>
  </si>
  <si>
    <t>ExpBiaCmp</t>
  </si>
  <si>
    <t>StlCptMod</t>
  </si>
  <si>
    <t>BurstNbr</t>
  </si>
  <si>
    <t>FocMetMod</t>
  </si>
  <si>
    <t>AfMode</t>
  </si>
  <si>
    <t>ExpComp</t>
  </si>
  <si>
    <t>ColorSpac</t>
  </si>
  <si>
    <t>DispAv</t>
  </si>
  <si>
    <t>LgExpNsRd</t>
  </si>
  <si>
    <t>NoSdCard</t>
  </si>
  <si>
    <t>IsoCtlSen</t>
  </si>
  <si>
    <t>LensId</t>
  </si>
  <si>
    <t>FclLenMin</t>
  </si>
  <si>
    <t>FclLenMa</t>
  </si>
  <si>
    <t>ExpTimeNk</t>
  </si>
  <si>
    <t>AcPower</t>
  </si>
  <si>
    <t>ShtrSpeed</t>
  </si>
  <si>
    <t>RcdMedia</t>
  </si>
  <si>
    <t>Dlight</t>
  </si>
  <si>
    <t>AfModeNk</t>
  </si>
  <si>
    <t>AfAssist</t>
  </si>
  <si>
    <t>IsoAuto</t>
  </si>
  <si>
    <t>LVStatus</t>
  </si>
  <si>
    <t>LVZoomRt</t>
  </si>
  <si>
    <t>LVProh</t>
  </si>
  <si>
    <t>LVMovieMd</t>
  </si>
  <si>
    <t>LVAfArea</t>
  </si>
  <si>
    <t>1b</t>
  </si>
  <si>
    <t>aa</t>
  </si>
  <si>
    <t>4e</t>
  </si>
  <si>
    <t>77</t>
  </si>
  <si>
    <t>0e</t>
  </si>
  <si>
    <t>c6</t>
  </si>
  <si>
    <t>ff</t>
  </si>
  <si>
    <t>0c</t>
  </si>
  <si>
    <t>c7</t>
  </si>
  <si>
    <t>e1</t>
  </si>
  <si>
    <t>FB</t>
  </si>
  <si>
    <t>B8</t>
  </si>
  <si>
    <t>FC</t>
  </si>
  <si>
    <t>0x9207</t>
  </si>
  <si>
    <r>
      <t>PTP_OC_NIKON_TerminateCapture</t>
    </r>
    <r>
      <rPr>
        <sz val="9"/>
        <color rgb="FF24292E"/>
        <rFont val="Consolas"/>
        <family val="3"/>
      </rPr>
      <t xml:space="preserve"> </t>
    </r>
    <r>
      <rPr>
        <sz val="9"/>
        <color theme="1"/>
        <rFont val="Consolas"/>
        <family val="3"/>
      </rPr>
      <t>0x920c</t>
    </r>
  </si>
  <si>
    <t>2params</t>
  </si>
  <si>
    <t xml:space="preserve"> que des 0</t>
  </si>
  <si>
    <t xml:space="preserve">2 params </t>
  </si>
  <si>
    <t>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</si>
</sst>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  <font>
      <sz val="11"/>
      <color rgb="FF6A9955"/>
      <name val="Consolas"/>
      <family val="3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6F42C1"/>
      <name val="Consolas"/>
      <family val="3"/>
    </font>
    <font>
      <sz val="9"/>
      <color rgb="FF005CC5"/>
      <name val="Consolas"/>
      <family val="3"/>
    </font>
    <font>
      <sz val="9"/>
      <color theme="1"/>
      <name val="Consolas"/>
      <family val="3"/>
    </font>
    <font>
      <sz val="9"/>
      <color rgb="FF24292E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4" borderId="0" xfId="0" applyNumberFormat="1" applyFill="1" applyAlignment="1">
      <alignment horizontal="center"/>
    </xf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3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0" borderId="0" xfId="0" applyNumberFormat="1"/>
    <xf numFmtId="0" fontId="0" fillId="2" borderId="0" xfId="0" applyNumberFormat="1" applyFill="1" applyAlignment="1">
      <alignment horizontal="center"/>
    </xf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13" borderId="0" xfId="0" applyNumberFormat="1" applyFill="1"/>
    <xf numFmtId="49" fontId="0" fillId="14" borderId="0" xfId="0" applyNumberFormat="1" applyFill="1"/>
    <xf numFmtId="49" fontId="0" fillId="15" borderId="0" xfId="0" applyNumberFormat="1" applyFill="1"/>
    <xf numFmtId="0" fontId="1" fillId="5" borderId="0" xfId="0" applyFont="1" applyFill="1"/>
    <xf numFmtId="0" fontId="0" fillId="0" borderId="0" xfId="0" applyAlignment="1">
      <alignment textRotation="255" shrinkToFit="1"/>
    </xf>
    <xf numFmtId="0" fontId="0" fillId="0" borderId="0" xfId="0" applyAlignment="1">
      <alignment horizontal="center" textRotation="255" shrinkToFit="1"/>
    </xf>
    <xf numFmtId="0" fontId="2" fillId="5" borderId="0" xfId="0" applyFont="1" applyFill="1" applyAlignment="1">
      <alignment vertical="top" textRotation="90" shrinkToFit="1"/>
    </xf>
    <xf numFmtId="0" fontId="0" fillId="0" borderId="0" xfId="0" applyNumberForma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NumberFormat="1" applyFill="1"/>
    <xf numFmtId="49" fontId="0" fillId="16" borderId="0" xfId="0" applyNumberFormat="1" applyFill="1"/>
    <xf numFmtId="49" fontId="0" fillId="18" borderId="0" xfId="0" applyNumberFormat="1" applyFill="1"/>
    <xf numFmtId="0" fontId="7" fillId="18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49" fontId="10" fillId="17" borderId="1" xfId="0" applyNumberFormat="1" applyFont="1" applyFill="1" applyBorder="1"/>
    <xf numFmtId="49" fontId="10" fillId="17" borderId="2" xfId="0" applyNumberFormat="1" applyFont="1" applyFill="1" applyBorder="1"/>
    <xf numFmtId="49" fontId="7" fillId="16" borderId="0" xfId="0" applyNumberFormat="1" applyFont="1" applyFill="1" applyAlignment="1">
      <alignment vertical="center"/>
    </xf>
    <xf numFmtId="49" fontId="0" fillId="19" borderId="0" xfId="0" applyNumberFormat="1" applyFill="1"/>
    <xf numFmtId="0" fontId="0" fillId="8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1" fillId="0" borderId="0" xfId="0" applyFont="1"/>
    <xf numFmtId="0" fontId="0" fillId="23" borderId="0" xfId="0" applyFill="1"/>
    <xf numFmtId="0" fontId="11" fillId="22" borderId="0" xfId="0" applyFont="1" applyFill="1"/>
    <xf numFmtId="0" fontId="0" fillId="14" borderId="0" xfId="0" applyFill="1"/>
    <xf numFmtId="49" fontId="0" fillId="16" borderId="3" xfId="0" applyNumberFormat="1" applyFont="1" applyFill="1" applyBorder="1"/>
    <xf numFmtId="49" fontId="0" fillId="16" borderId="4" xfId="0" applyNumberFormat="1" applyFont="1" applyFill="1" applyBorder="1"/>
    <xf numFmtId="49" fontId="0" fillId="24" borderId="3" xfId="0" applyNumberFormat="1" applyFont="1" applyFill="1" applyBorder="1"/>
    <xf numFmtId="49" fontId="0" fillId="24" borderId="4" xfId="0" applyNumberFormat="1" applyFont="1" applyFill="1" applyBorder="1"/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18" borderId="3" xfId="0" applyNumberFormat="1" applyFont="1" applyFill="1" applyBorder="1"/>
    <xf numFmtId="49" fontId="0" fillId="18" borderId="4" xfId="0" applyNumberFormat="1" applyFont="1" applyFill="1" applyBorder="1"/>
    <xf numFmtId="49" fontId="0" fillId="19" borderId="3" xfId="0" applyNumberFormat="1" applyFont="1" applyFill="1" applyBorder="1"/>
    <xf numFmtId="0" fontId="7" fillId="18" borderId="4" xfId="0" applyFont="1" applyFill="1" applyBorder="1" applyAlignment="1">
      <alignment vertical="center"/>
    </xf>
    <xf numFmtId="0" fontId="7" fillId="16" borderId="4" xfId="0" applyFont="1" applyFill="1" applyBorder="1" applyAlignment="1">
      <alignment vertical="center"/>
    </xf>
    <xf numFmtId="49" fontId="0" fillId="3" borderId="4" xfId="0" applyNumberFormat="1" applyFont="1" applyFill="1" applyBorder="1"/>
    <xf numFmtId="0" fontId="7" fillId="3" borderId="4" xfId="0" applyFont="1" applyFill="1" applyBorder="1" applyAlignment="1">
      <alignment vertical="center"/>
    </xf>
    <xf numFmtId="49" fontId="7" fillId="16" borderId="4" xfId="0" applyNumberFormat="1" applyFont="1" applyFill="1" applyBorder="1" applyAlignment="1">
      <alignment vertical="center"/>
    </xf>
    <xf numFmtId="49" fontId="0" fillId="16" borderId="0" xfId="0" applyNumberFormat="1" applyFont="1" applyFill="1" applyBorder="1"/>
    <xf numFmtId="49" fontId="0" fillId="25" borderId="0" xfId="0" applyNumberFormat="1" applyFill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561333</xdr:colOff>
      <xdr:row>28</xdr:row>
      <xdr:rowOff>75524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314C9F-CFA3-4581-8DC7-77F1656D4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33333" cy="5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24</xdr:col>
      <xdr:colOff>199363</xdr:colOff>
      <xdr:row>17</xdr:row>
      <xdr:rowOff>190429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FD9A18-52B9-41AA-B893-9987EAB5D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4200525"/>
          <a:ext cx="5295238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23</xdr:col>
      <xdr:colOff>199388</xdr:colOff>
      <xdr:row>24</xdr:row>
      <xdr:rowOff>161857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9F825BD-2657-4F8B-A215-06A07EA6E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5534025"/>
          <a:ext cx="5095238" cy="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218323</xdr:colOff>
      <xdr:row>10</xdr:row>
      <xdr:rowOff>133214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5449DF5-3B88-4296-9423-BDC283643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6019048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75561</xdr:colOff>
      <xdr:row>15</xdr:row>
      <xdr:rowOff>95143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7AE2773-A0D1-4F55-ACC7-403D8729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5114286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704227</xdr:colOff>
      <xdr:row>3</xdr:row>
      <xdr:rowOff>161833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EB5EBDD-D958-4C32-A79A-EF42E6FC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980952" cy="7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816B9-F5C6-4421-929F-20BE102DB234}" name="Tableau1" displayName="Tableau1" ref="A1:I56" totalsRowShown="0" headerRowDxfId="12">
  <autoFilter ref="A1:I56" xr:uid="{2CEA85EC-CC60-4D17-BBA2-7B01FDC516EF}"/>
  <sortState xmlns:xlrd2="http://schemas.microsoft.com/office/spreadsheetml/2017/richdata2" ref="A2:I55">
    <sortCondition ref="A1:A55"/>
  </sortState>
  <tableColumns count="9">
    <tableColumn id="1" xr3:uid="{F0061344-D9B2-4F1E-8386-B492B0EDEACA}" name="Device Property: " dataDxfId="11"/>
    <tableColumn id="2" xr3:uid="{197AA8B9-0F83-4CD2-A1E3-6AB1AB10F4AD}" name="Device Property Text:" dataDxfId="10"/>
    <tableColumn id="9" xr3:uid="{8FE40D82-E09A-4AD6-AA49-9D6150212F3E}" name="Device Property Guessed" dataDxfId="9"/>
    <tableColumn id="3" xr3:uid="{23251AC3-D51F-4E92-91E4-C4C8C816674A}" name="Data Type:" dataDxfId="8"/>
    <tableColumn id="4" xr3:uid="{63A3A394-10AC-432E-8094-C8D2A89ED47B}" name="Get/Set:" dataDxfId="7"/>
    <tableColumn id="5" xr3:uid="{99FD597C-9E87-473D-A9BB-50FBC6130323}" name="Default Value:" dataDxfId="6"/>
    <tableColumn id="6" xr3:uid="{73060711-627B-4AAC-8B61-44B9ABE96742}" name="Current Value:  " dataDxfId="5"/>
    <tableColumn id="7" xr3:uid="{C3177C2F-6F13-458D-AB06-F43A74A8149B}" name="Range(Min, Max, Step)" dataDxfId="4"/>
    <tableColumn id="8" xr3:uid="{98A02694-38B7-4C40-B1D6-8C0B71258CA5}" name="Enumer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DDD1C-ED53-472D-BC01-A74E99409C55}" name="Tableau2" displayName="Tableau2" ref="A1:B8" totalsRowShown="0" headerRowDxfId="2" headerRowBorderDxfId="1" tableBorderDxfId="0">
  <autoFilter ref="A1:B8" xr:uid="{8520BB5F-23B8-4230-95BC-C12C5F6C43CF}"/>
  <tableColumns count="2">
    <tableColumn id="1" xr3:uid="{F5C0A2A4-769D-477D-81F8-13030FB1236B}" name="Device Property: "/>
    <tableColumn id="2" xr3:uid="{2EC8D1E5-7A41-4884-8CBC-37A1C057D5B7}" name="Device Property Text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6A74-44C4-441F-8D8E-B147B7C9EA8E}">
  <dimension ref="A1:AF61"/>
  <sheetViews>
    <sheetView topLeftCell="A22" workbookViewId="0">
      <selection activeCell="Y17" sqref="Y17"/>
    </sheetView>
  </sheetViews>
  <sheetFormatPr baseColWidth="10" defaultRowHeight="15" x14ac:dyDescent="0.25"/>
  <cols>
    <col min="1" max="6" width="3" style="2" bestFit="1" customWidth="1"/>
    <col min="7" max="7" width="3.140625" style="2" bestFit="1" customWidth="1"/>
    <col min="8" max="8" width="3" style="2" bestFit="1" customWidth="1"/>
    <col min="9" max="9" width="9.7109375" style="2" customWidth="1"/>
    <col min="10" max="12" width="3" style="2" bestFit="1" customWidth="1"/>
    <col min="13" max="14" width="5" style="13" bestFit="1" customWidth="1"/>
    <col min="15" max="15" width="11.42578125" style="15"/>
    <col min="16" max="17" width="3" style="20" bestFit="1" customWidth="1"/>
    <col min="18" max="18" width="6.42578125" style="20" customWidth="1"/>
    <col min="19" max="19" width="3" style="20" bestFit="1" customWidth="1"/>
    <col min="20" max="20" width="11.85546875" style="13" bestFit="1" customWidth="1"/>
    <col min="21" max="21" width="11" style="13" bestFit="1" customWidth="1"/>
    <col min="22" max="22" width="10" style="21" bestFit="1" customWidth="1"/>
    <col min="23" max="23" width="8.85546875" style="20" customWidth="1"/>
    <col min="24" max="24" width="3.28515625" style="2" bestFit="1" customWidth="1"/>
    <col min="25" max="25" width="9.28515625" style="20" bestFit="1" customWidth="1"/>
    <col min="26" max="26" width="8" style="20" bestFit="1" customWidth="1"/>
    <col min="27" max="27" width="3" style="20" bestFit="1" customWidth="1"/>
    <col min="28" max="28" width="3.28515625" style="2" bestFit="1" customWidth="1"/>
    <col min="29" max="29" width="3" style="2" bestFit="1" customWidth="1"/>
    <col min="30" max="30" width="3.28515625" style="2" bestFit="1" customWidth="1"/>
    <col min="31" max="31" width="3" style="20" bestFit="1" customWidth="1"/>
    <col min="32" max="16384" width="11.42578125" style="22"/>
  </cols>
  <sheetData>
    <row r="1" spans="1:32" customFormat="1" x14ac:dyDescent="0.25">
      <c r="A1" s="1"/>
      <c r="B1" s="1"/>
      <c r="C1" s="1"/>
      <c r="D1" s="1"/>
      <c r="E1" s="1"/>
      <c r="F1" s="1"/>
      <c r="G1" s="1"/>
      <c r="H1" s="1"/>
      <c r="I1" s="1" t="s">
        <v>26</v>
      </c>
      <c r="J1" s="1"/>
      <c r="K1" s="1"/>
      <c r="L1" s="1"/>
      <c r="M1" s="12"/>
      <c r="N1" s="12"/>
      <c r="O1" s="14"/>
      <c r="P1" s="3"/>
      <c r="Q1" s="3"/>
      <c r="R1" s="3"/>
      <c r="S1" s="3"/>
      <c r="T1" s="12"/>
      <c r="U1" s="12"/>
      <c r="V1" s="16"/>
      <c r="W1" s="3"/>
      <c r="X1" s="1"/>
      <c r="Y1" s="3"/>
      <c r="Z1" s="3"/>
      <c r="AA1" s="3"/>
      <c r="AB1" s="1"/>
      <c r="AC1" s="1"/>
      <c r="AD1" s="1"/>
      <c r="AE1" s="3"/>
    </row>
    <row r="2" spans="1:32" customFormat="1" x14ac:dyDescent="0.25">
      <c r="A2" s="2" t="s">
        <v>1</v>
      </c>
      <c r="B2" s="2" t="s">
        <v>2</v>
      </c>
      <c r="C2" s="2" t="s">
        <v>2</v>
      </c>
      <c r="D2" s="2" t="s">
        <v>2</v>
      </c>
      <c r="E2" s="2" t="s">
        <v>3</v>
      </c>
      <c r="F2" s="2" t="s">
        <v>2</v>
      </c>
      <c r="G2" s="2" t="s">
        <v>4</v>
      </c>
      <c r="H2" s="2" t="s">
        <v>5</v>
      </c>
      <c r="I2" s="2" t="s">
        <v>1</v>
      </c>
      <c r="J2" s="2" t="s">
        <v>2</v>
      </c>
      <c r="K2" s="2" t="s">
        <v>2</v>
      </c>
      <c r="L2" s="2" t="s">
        <v>2</v>
      </c>
      <c r="M2" s="13" t="s">
        <v>2</v>
      </c>
      <c r="N2" s="13" t="s">
        <v>2</v>
      </c>
      <c r="O2" s="15" t="s">
        <v>0</v>
      </c>
      <c r="P2" s="3"/>
      <c r="Q2" s="3"/>
      <c r="R2" s="3"/>
      <c r="S2" s="3"/>
      <c r="T2" s="12"/>
      <c r="U2" s="12"/>
      <c r="V2" s="16"/>
      <c r="W2" s="3"/>
      <c r="X2" s="1"/>
      <c r="Y2" s="3"/>
      <c r="Z2" s="3"/>
      <c r="AA2" s="3"/>
      <c r="AB2" s="1"/>
      <c r="AC2" s="1"/>
      <c r="AD2" s="1"/>
      <c r="AE2" s="3"/>
    </row>
    <row r="3" spans="1:32" customFormat="1" x14ac:dyDescent="0.25">
      <c r="A3" s="2" t="s">
        <v>1</v>
      </c>
      <c r="B3" s="2" t="s">
        <v>2</v>
      </c>
      <c r="C3" s="2" t="s">
        <v>2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5</v>
      </c>
      <c r="I3" s="2" t="s">
        <v>13</v>
      </c>
      <c r="J3" s="2" t="s">
        <v>2</v>
      </c>
      <c r="K3" s="2" t="s">
        <v>2</v>
      </c>
      <c r="L3" s="2" t="s">
        <v>2</v>
      </c>
      <c r="M3" s="13" t="s">
        <v>2</v>
      </c>
      <c r="N3" s="13" t="s">
        <v>2</v>
      </c>
      <c r="O3" s="15" t="s">
        <v>0</v>
      </c>
      <c r="P3" s="3"/>
      <c r="Q3" s="3"/>
      <c r="R3" s="3"/>
      <c r="S3" s="3"/>
      <c r="T3" s="12"/>
      <c r="U3" s="12"/>
      <c r="V3" s="16"/>
      <c r="W3" s="3"/>
      <c r="X3" s="1"/>
      <c r="Y3" s="3"/>
      <c r="Z3" s="3"/>
      <c r="AA3" s="3"/>
      <c r="AB3" s="1"/>
      <c r="AC3" s="1"/>
      <c r="AD3" s="1"/>
      <c r="AE3" s="3"/>
    </row>
    <row r="4" spans="1:32" customFormat="1" x14ac:dyDescent="0.25">
      <c r="A4" s="2" t="s">
        <v>1</v>
      </c>
      <c r="B4" s="2" t="s">
        <v>2</v>
      </c>
      <c r="C4" s="2" t="s">
        <v>2</v>
      </c>
      <c r="D4" s="2" t="s">
        <v>2</v>
      </c>
      <c r="E4" s="2" t="s">
        <v>3</v>
      </c>
      <c r="F4" s="2" t="s">
        <v>2</v>
      </c>
      <c r="G4" s="2" t="s">
        <v>4</v>
      </c>
      <c r="H4" s="2" t="s">
        <v>5</v>
      </c>
      <c r="I4" s="2" t="s">
        <v>17</v>
      </c>
      <c r="J4" s="2" t="s">
        <v>2</v>
      </c>
      <c r="K4" s="2" t="s">
        <v>2</v>
      </c>
      <c r="L4" s="2" t="s">
        <v>2</v>
      </c>
      <c r="M4" s="13" t="s">
        <v>2</v>
      </c>
      <c r="N4" s="13" t="s">
        <v>2</v>
      </c>
      <c r="O4" s="15" t="s">
        <v>0</v>
      </c>
      <c r="P4" s="3"/>
      <c r="Q4" s="3"/>
      <c r="R4" s="3"/>
      <c r="S4" s="3"/>
      <c r="T4" s="12"/>
      <c r="U4" s="12"/>
      <c r="V4" s="16"/>
      <c r="W4" s="3"/>
      <c r="X4" s="1"/>
      <c r="Y4" s="3"/>
      <c r="Z4" s="3"/>
      <c r="AA4" s="3"/>
      <c r="AB4" s="1"/>
      <c r="AC4" s="1"/>
      <c r="AD4" s="1"/>
      <c r="AE4" s="3" t="s">
        <v>27</v>
      </c>
      <c r="AF4" t="s">
        <v>28</v>
      </c>
    </row>
    <row r="5" spans="1:32" customFormat="1" x14ac:dyDescent="0.25">
      <c r="A5" s="2" t="s">
        <v>1</v>
      </c>
      <c r="B5" s="2" t="s">
        <v>2</v>
      </c>
      <c r="C5" s="2" t="s">
        <v>2</v>
      </c>
      <c r="D5" s="2" t="s">
        <v>2</v>
      </c>
      <c r="E5" s="2" t="s">
        <v>3</v>
      </c>
      <c r="F5" s="2" t="s">
        <v>2</v>
      </c>
      <c r="G5" s="2" t="s">
        <v>4</v>
      </c>
      <c r="H5" s="2" t="s">
        <v>5</v>
      </c>
      <c r="I5" s="2" t="s">
        <v>16</v>
      </c>
      <c r="J5" s="2" t="s">
        <v>2</v>
      </c>
      <c r="K5" s="2" t="s">
        <v>2</v>
      </c>
      <c r="L5" s="2" t="s">
        <v>2</v>
      </c>
      <c r="M5" s="13" t="s">
        <v>2</v>
      </c>
      <c r="N5" s="13" t="s">
        <v>2</v>
      </c>
      <c r="O5" s="15" t="s">
        <v>0</v>
      </c>
      <c r="P5" s="3"/>
      <c r="Q5" s="3"/>
      <c r="R5" s="3"/>
      <c r="S5" s="3"/>
      <c r="T5" s="12"/>
      <c r="U5" s="12"/>
      <c r="V5" s="16"/>
      <c r="W5" s="3"/>
      <c r="X5" s="1"/>
      <c r="Y5" s="3"/>
      <c r="Z5" s="3"/>
      <c r="AA5" s="3"/>
      <c r="AB5" s="1"/>
      <c r="AC5" s="1"/>
      <c r="AD5" s="1"/>
      <c r="AE5" s="3"/>
    </row>
    <row r="6" spans="1:32" customForma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2"/>
      <c r="N6" s="12"/>
      <c r="O6" s="14"/>
      <c r="P6" s="3"/>
      <c r="Q6" s="3"/>
      <c r="R6" s="3"/>
      <c r="S6" s="3"/>
      <c r="T6" s="12"/>
      <c r="U6" s="12"/>
      <c r="V6" s="16"/>
      <c r="W6" s="3"/>
      <c r="X6" s="1"/>
      <c r="Y6" s="3"/>
      <c r="Z6" s="3"/>
      <c r="AA6" s="3"/>
      <c r="AB6" s="1"/>
      <c r="AC6" s="1"/>
      <c r="AD6" s="1"/>
      <c r="AE6" s="3"/>
    </row>
    <row r="7" spans="1:32" customFormat="1" x14ac:dyDescent="0.25">
      <c r="A7" s="2" t="s">
        <v>1</v>
      </c>
      <c r="B7" s="2" t="s">
        <v>2</v>
      </c>
      <c r="C7" s="2" t="s">
        <v>2</v>
      </c>
      <c r="D7" s="2" t="s">
        <v>2</v>
      </c>
      <c r="E7" s="2" t="s">
        <v>3</v>
      </c>
      <c r="F7" s="2" t="s">
        <v>2</v>
      </c>
      <c r="G7" s="2" t="s">
        <v>4</v>
      </c>
      <c r="H7" s="2" t="s">
        <v>5</v>
      </c>
      <c r="I7" s="2" t="s">
        <v>19</v>
      </c>
      <c r="J7" s="2" t="s">
        <v>2</v>
      </c>
      <c r="K7" s="2" t="s">
        <v>2</v>
      </c>
      <c r="L7" s="2" t="s">
        <v>2</v>
      </c>
      <c r="M7" s="13" t="s">
        <v>2</v>
      </c>
      <c r="N7" s="13" t="s">
        <v>2</v>
      </c>
      <c r="O7" s="15" t="s">
        <v>0</v>
      </c>
      <c r="P7" s="3"/>
      <c r="Q7" s="3"/>
      <c r="R7" s="3"/>
      <c r="S7" s="3"/>
      <c r="T7" s="12"/>
      <c r="U7" s="12"/>
      <c r="V7" s="16"/>
      <c r="W7" s="3"/>
      <c r="X7" s="1"/>
      <c r="Y7" s="3"/>
      <c r="Z7" s="3"/>
      <c r="AA7" s="3"/>
      <c r="AB7" s="1"/>
      <c r="AC7" s="1"/>
      <c r="AD7" s="1"/>
      <c r="AE7" s="3"/>
    </row>
    <row r="8" spans="1:32" customFormat="1" x14ac:dyDescent="0.25">
      <c r="A8" s="2" t="s">
        <v>1</v>
      </c>
      <c r="B8" s="2" t="s">
        <v>2</v>
      </c>
      <c r="C8" s="2" t="s">
        <v>2</v>
      </c>
      <c r="D8" s="2" t="s">
        <v>2</v>
      </c>
      <c r="E8" s="2" t="s">
        <v>3</v>
      </c>
      <c r="F8" s="2" t="s">
        <v>2</v>
      </c>
      <c r="G8" s="2" t="s">
        <v>4</v>
      </c>
      <c r="H8" s="2" t="s">
        <v>5</v>
      </c>
      <c r="I8" s="2" t="s">
        <v>22</v>
      </c>
      <c r="J8" s="2" t="s">
        <v>2</v>
      </c>
      <c r="K8" s="2" t="s">
        <v>2</v>
      </c>
      <c r="L8" s="2" t="s">
        <v>2</v>
      </c>
      <c r="M8" s="13" t="s">
        <v>2</v>
      </c>
      <c r="N8" s="13" t="s">
        <v>2</v>
      </c>
      <c r="O8" s="15" t="s">
        <v>0</v>
      </c>
      <c r="P8" s="3"/>
      <c r="Q8" s="3"/>
      <c r="R8" s="3"/>
      <c r="S8" s="3"/>
      <c r="T8" s="12"/>
      <c r="U8" s="12"/>
      <c r="V8" s="16"/>
      <c r="W8" s="3"/>
      <c r="X8" s="1"/>
      <c r="Y8" s="3"/>
      <c r="Z8" s="3"/>
      <c r="AA8" s="3"/>
      <c r="AB8" s="1"/>
      <c r="AC8" s="1"/>
      <c r="AD8" s="1"/>
      <c r="AE8" s="3"/>
    </row>
    <row r="9" spans="1:32" customFormat="1" x14ac:dyDescent="0.25">
      <c r="A9" s="2" t="s">
        <v>1</v>
      </c>
      <c r="B9" s="2" t="s">
        <v>2</v>
      </c>
      <c r="C9" s="2" t="s">
        <v>2</v>
      </c>
      <c r="D9" s="2" t="s">
        <v>2</v>
      </c>
      <c r="E9" s="2" t="s">
        <v>3</v>
      </c>
      <c r="F9" s="2" t="s">
        <v>2</v>
      </c>
      <c r="G9" s="2" t="s">
        <v>4</v>
      </c>
      <c r="H9" s="2" t="s">
        <v>5</v>
      </c>
      <c r="I9" s="2" t="s">
        <v>22</v>
      </c>
      <c r="J9" s="2" t="s">
        <v>2</v>
      </c>
      <c r="K9" s="2" t="s">
        <v>2</v>
      </c>
      <c r="L9" s="2" t="s">
        <v>2</v>
      </c>
      <c r="M9" s="13" t="s">
        <v>2</v>
      </c>
      <c r="N9" s="13" t="s">
        <v>2</v>
      </c>
      <c r="O9" s="15" t="s">
        <v>0</v>
      </c>
      <c r="P9" s="3"/>
      <c r="Q9" s="3"/>
      <c r="R9" s="3"/>
      <c r="S9" s="3"/>
      <c r="T9" s="12"/>
      <c r="U9" s="12"/>
      <c r="V9" s="16"/>
      <c r="W9" s="3"/>
      <c r="X9" s="1"/>
      <c r="Y9" s="3"/>
      <c r="Z9" s="3"/>
      <c r="AA9" s="3"/>
      <c r="AB9" s="1"/>
      <c r="AC9" s="1"/>
      <c r="AD9" s="1"/>
      <c r="AE9" s="3"/>
    </row>
    <row r="10" spans="1:32" customForma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2"/>
      <c r="N10" s="12"/>
      <c r="O10" s="14"/>
      <c r="P10" s="3"/>
      <c r="Q10" s="3"/>
      <c r="R10" s="3"/>
      <c r="S10" s="3"/>
      <c r="T10" s="12"/>
      <c r="U10" s="12"/>
      <c r="V10" s="16"/>
      <c r="W10" s="3"/>
      <c r="X10" s="1"/>
      <c r="Y10" s="3"/>
      <c r="Z10" s="3"/>
      <c r="AA10" s="3"/>
      <c r="AB10" s="1"/>
      <c r="AC10" s="1"/>
      <c r="AD10" s="1"/>
      <c r="AE10" s="3"/>
    </row>
    <row r="11" spans="1:32" customFormat="1" x14ac:dyDescent="0.25">
      <c r="A11" s="2" t="s">
        <v>1</v>
      </c>
      <c r="B11" s="2" t="s">
        <v>2</v>
      </c>
      <c r="C11" s="2" t="s">
        <v>2</v>
      </c>
      <c r="D11" s="2" t="s">
        <v>2</v>
      </c>
      <c r="E11" s="2" t="s">
        <v>3</v>
      </c>
      <c r="F11" s="2" t="s">
        <v>2</v>
      </c>
      <c r="G11" s="2" t="s">
        <v>4</v>
      </c>
      <c r="H11" s="2" t="s">
        <v>5</v>
      </c>
      <c r="I11" s="2" t="s">
        <v>19</v>
      </c>
      <c r="J11" s="2" t="s">
        <v>2</v>
      </c>
      <c r="K11" s="2" t="s">
        <v>2</v>
      </c>
      <c r="L11" s="2" t="s">
        <v>2</v>
      </c>
      <c r="M11" s="13" t="s">
        <v>2</v>
      </c>
      <c r="N11" s="13" t="s">
        <v>2</v>
      </c>
      <c r="O11" s="15" t="s">
        <v>0</v>
      </c>
      <c r="P11" s="3"/>
      <c r="Q11" s="3"/>
      <c r="R11" s="3"/>
      <c r="S11" s="3"/>
      <c r="T11" s="12"/>
      <c r="U11" s="12"/>
      <c r="V11" s="16"/>
      <c r="W11" s="3"/>
      <c r="X11" s="1"/>
      <c r="Y11" s="3"/>
      <c r="Z11" s="3"/>
      <c r="AA11" s="3"/>
      <c r="AB11" s="1"/>
      <c r="AC11" s="1"/>
      <c r="AD11" s="1"/>
      <c r="AE11" s="3"/>
    </row>
    <row r="12" spans="1:32" customFormat="1" x14ac:dyDescent="0.25">
      <c r="A12" s="2" t="s">
        <v>1</v>
      </c>
      <c r="B12" s="2" t="s">
        <v>2</v>
      </c>
      <c r="C12" s="2" t="s">
        <v>2</v>
      </c>
      <c r="D12" s="2" t="s">
        <v>2</v>
      </c>
      <c r="E12" s="2" t="s">
        <v>3</v>
      </c>
      <c r="F12" s="2" t="s">
        <v>2</v>
      </c>
      <c r="G12" s="2" t="s">
        <v>4</v>
      </c>
      <c r="H12" s="2" t="s">
        <v>5</v>
      </c>
      <c r="I12" s="2" t="s">
        <v>22</v>
      </c>
      <c r="J12" s="2" t="s">
        <v>2</v>
      </c>
      <c r="K12" s="2" t="s">
        <v>2</v>
      </c>
      <c r="L12" s="2" t="s">
        <v>2</v>
      </c>
      <c r="M12" s="13" t="s">
        <v>2</v>
      </c>
      <c r="N12" s="13" t="s">
        <v>2</v>
      </c>
      <c r="O12" s="15" t="s">
        <v>0</v>
      </c>
      <c r="P12" s="3"/>
      <c r="Q12" s="3"/>
      <c r="R12" s="3"/>
      <c r="S12" s="3"/>
      <c r="T12" s="12"/>
      <c r="U12" s="12"/>
      <c r="V12" s="16"/>
      <c r="W12" s="3"/>
      <c r="X12" s="1"/>
      <c r="Y12" s="3"/>
      <c r="Z12" s="3"/>
      <c r="AA12" s="3"/>
      <c r="AB12" s="1"/>
      <c r="AC12" s="1"/>
      <c r="AD12" s="1"/>
      <c r="AE12" s="3"/>
    </row>
    <row r="13" spans="1:32" customFormat="1" x14ac:dyDescent="0.25">
      <c r="A13" s="2" t="s">
        <v>1</v>
      </c>
      <c r="B13" s="2" t="s">
        <v>2</v>
      </c>
      <c r="C13" s="2" t="s">
        <v>2</v>
      </c>
      <c r="D13" s="2" t="s">
        <v>2</v>
      </c>
      <c r="E13" s="2" t="s">
        <v>3</v>
      </c>
      <c r="F13" s="2" t="s">
        <v>2</v>
      </c>
      <c r="G13" s="2" t="s">
        <v>4</v>
      </c>
      <c r="H13" s="2" t="s">
        <v>5</v>
      </c>
      <c r="I13" s="2" t="s">
        <v>22</v>
      </c>
      <c r="J13" s="2" t="s">
        <v>2</v>
      </c>
      <c r="K13" s="2" t="s">
        <v>2</v>
      </c>
      <c r="L13" s="2" t="s">
        <v>2</v>
      </c>
      <c r="M13" s="13" t="s">
        <v>2</v>
      </c>
      <c r="N13" s="13" t="s">
        <v>2</v>
      </c>
      <c r="O13" s="15" t="s">
        <v>0</v>
      </c>
      <c r="P13" s="3"/>
      <c r="Q13" s="3"/>
      <c r="R13" s="3"/>
      <c r="S13" s="3"/>
      <c r="T13" s="12"/>
      <c r="U13" s="12"/>
      <c r="V13" s="16"/>
      <c r="W13" s="3"/>
      <c r="X13" s="1"/>
      <c r="Y13" s="3"/>
      <c r="Z13" s="3"/>
      <c r="AA13" s="3"/>
      <c r="AB13" s="1"/>
      <c r="AC13" s="1"/>
      <c r="AD13" s="1"/>
      <c r="AE13" s="3"/>
    </row>
    <row r="14" spans="1:32" customFormat="1" x14ac:dyDescent="0.25">
      <c r="A14" s="2" t="s">
        <v>1</v>
      </c>
      <c r="B14" s="2" t="s">
        <v>2</v>
      </c>
      <c r="C14" s="2" t="s">
        <v>2</v>
      </c>
      <c r="D14" s="2" t="s">
        <v>2</v>
      </c>
      <c r="E14" s="2" t="s">
        <v>3</v>
      </c>
      <c r="F14" s="2" t="s">
        <v>2</v>
      </c>
      <c r="G14" s="2" t="s">
        <v>4</v>
      </c>
      <c r="H14" s="2" t="s">
        <v>5</v>
      </c>
      <c r="I14" s="2" t="s">
        <v>22</v>
      </c>
      <c r="J14" s="2" t="s">
        <v>2</v>
      </c>
      <c r="K14" s="2" t="s">
        <v>2</v>
      </c>
      <c r="L14" s="2" t="s">
        <v>2</v>
      </c>
      <c r="M14" s="13" t="s">
        <v>2</v>
      </c>
      <c r="N14" s="13" t="s">
        <v>2</v>
      </c>
      <c r="O14" s="15" t="s">
        <v>0</v>
      </c>
      <c r="P14" s="3"/>
      <c r="Q14" s="3"/>
      <c r="R14" s="3"/>
      <c r="S14" s="3"/>
      <c r="T14" s="12"/>
      <c r="U14" s="12"/>
      <c r="V14" s="16"/>
      <c r="W14" s="3"/>
      <c r="X14" s="1"/>
      <c r="Y14" s="3"/>
      <c r="Z14" s="3"/>
      <c r="AA14" s="3"/>
      <c r="AB14" s="1"/>
      <c r="AC14" s="1"/>
      <c r="AD14" s="1"/>
      <c r="AE14" s="3"/>
    </row>
    <row r="15" spans="1:32" customFormat="1" x14ac:dyDescent="0.25">
      <c r="A15" s="2" t="s">
        <v>1</v>
      </c>
      <c r="B15" s="2" t="s">
        <v>2</v>
      </c>
      <c r="C15" s="2" t="s">
        <v>2</v>
      </c>
      <c r="D15" s="2" t="s">
        <v>2</v>
      </c>
      <c r="E15" s="2" t="s">
        <v>3</v>
      </c>
      <c r="F15" s="2" t="s">
        <v>2</v>
      </c>
      <c r="G15" s="2" t="s">
        <v>4</v>
      </c>
      <c r="H15" s="2" t="s">
        <v>5</v>
      </c>
      <c r="I15" s="2" t="s">
        <v>22</v>
      </c>
      <c r="J15" s="2" t="s">
        <v>2</v>
      </c>
      <c r="K15" s="2" t="s">
        <v>2</v>
      </c>
      <c r="L15" s="2" t="s">
        <v>2</v>
      </c>
      <c r="M15" s="13" t="s">
        <v>2</v>
      </c>
      <c r="N15" s="13" t="s">
        <v>2</v>
      </c>
      <c r="O15" s="15" t="s">
        <v>0</v>
      </c>
      <c r="P15" s="3"/>
      <c r="Q15" s="3"/>
      <c r="R15" s="3"/>
      <c r="S15" s="3"/>
      <c r="T15" s="12"/>
      <c r="U15" s="12"/>
      <c r="V15" s="16"/>
      <c r="W15" s="3"/>
      <c r="X15" s="1"/>
      <c r="Y15" s="3"/>
      <c r="Z15" s="3"/>
      <c r="AA15" s="3"/>
      <c r="AB15" s="1"/>
      <c r="AC15" s="1"/>
      <c r="AD15" s="1"/>
      <c r="AE15" s="3"/>
    </row>
    <row r="16" spans="1:32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2"/>
      <c r="N16" s="12"/>
      <c r="O16" s="14"/>
      <c r="P16" s="3"/>
      <c r="Q16" s="3"/>
      <c r="R16" s="3"/>
      <c r="S16" s="3"/>
      <c r="T16" s="12" t="s">
        <v>30</v>
      </c>
      <c r="U16" s="12" t="s">
        <v>31</v>
      </c>
      <c r="V16" s="16" t="s">
        <v>29</v>
      </c>
      <c r="W16" s="3" t="s">
        <v>32</v>
      </c>
      <c r="X16" s="1"/>
      <c r="Y16" s="3"/>
      <c r="Z16" s="3"/>
      <c r="AA16" s="3"/>
      <c r="AB16" s="1"/>
      <c r="AC16" s="1"/>
      <c r="AD16" s="1"/>
      <c r="AE16" s="3"/>
    </row>
    <row r="17" spans="1:31" s="11" customFormat="1" x14ac:dyDescent="0.25">
      <c r="A17" s="8" t="s">
        <v>6</v>
      </c>
      <c r="B17" s="8" t="s">
        <v>2</v>
      </c>
      <c r="C17" s="8" t="s">
        <v>2</v>
      </c>
      <c r="D17" s="8" t="s">
        <v>2</v>
      </c>
      <c r="E17" s="8" t="s">
        <v>3</v>
      </c>
      <c r="F17" s="8" t="s">
        <v>2</v>
      </c>
      <c r="G17" s="8" t="s">
        <v>7</v>
      </c>
      <c r="H17" s="8" t="s">
        <v>6</v>
      </c>
      <c r="I17" s="8" t="s">
        <v>8</v>
      </c>
      <c r="J17" s="8" t="s">
        <v>2</v>
      </c>
      <c r="K17" s="8" t="s">
        <v>2</v>
      </c>
      <c r="L17" s="8" t="s">
        <v>2</v>
      </c>
      <c r="M17" s="13" t="s">
        <v>9</v>
      </c>
      <c r="N17" s="13" t="s">
        <v>10</v>
      </c>
      <c r="O17" s="15" t="s">
        <v>11</v>
      </c>
      <c r="P17" s="8" t="s">
        <v>2</v>
      </c>
      <c r="Q17" s="9" t="s">
        <v>12</v>
      </c>
      <c r="R17" s="23" t="str">
        <f t="shared" ref="R17:R38" si="0">IF(U17=20487,"APT",IF(U17=53504,"SHTSP",W17))</f>
        <v>1/2000</v>
      </c>
      <c r="S17" s="10"/>
      <c r="T17" s="12" t="str">
        <f>CONCATENATE(N17,M17)</f>
        <v>07D0</v>
      </c>
      <c r="U17" s="12">
        <f t="shared" ref="U17:U37" si="1">HEX2DEC(T17)</f>
        <v>2000</v>
      </c>
      <c r="V17" s="16">
        <f t="shared" ref="V17:V37" si="2">HEX2DEC(O17)</f>
        <v>1</v>
      </c>
      <c r="W17" s="10" t="str">
        <f>CONCATENATE(V17,"/",U17)</f>
        <v>1/2000</v>
      </c>
      <c r="X17" s="10"/>
      <c r="Y17" s="10" t="str">
        <f t="shared" ref="Y17:Y28" si="3">CONCATENATE(P17,O17,N17,M17)</f>
        <v>000107D0</v>
      </c>
      <c r="Z17" s="10">
        <f t="shared" ref="Z17:Z18" si="4">HEX2DEC(Y17)</f>
        <v>67536</v>
      </c>
      <c r="AA17" s="10"/>
      <c r="AB17" s="10"/>
      <c r="AC17" s="10"/>
      <c r="AD17" s="10"/>
      <c r="AE17" s="10"/>
    </row>
    <row r="18" spans="1:31" s="7" customFormat="1" x14ac:dyDescent="0.25">
      <c r="A18" s="4" t="s">
        <v>6</v>
      </c>
      <c r="B18" s="4" t="s">
        <v>2</v>
      </c>
      <c r="C18" s="4" t="s">
        <v>2</v>
      </c>
      <c r="D18" s="4" t="s">
        <v>2</v>
      </c>
      <c r="E18" s="4" t="s">
        <v>3</v>
      </c>
      <c r="F18" s="4" t="s">
        <v>2</v>
      </c>
      <c r="G18" s="4" t="s">
        <v>7</v>
      </c>
      <c r="H18" s="4" t="s">
        <v>6</v>
      </c>
      <c r="I18" s="4" t="s">
        <v>14</v>
      </c>
      <c r="J18" s="4" t="s">
        <v>2</v>
      </c>
      <c r="K18" s="4" t="s">
        <v>2</v>
      </c>
      <c r="L18" s="4" t="s">
        <v>2</v>
      </c>
      <c r="M18" s="13" t="s">
        <v>15</v>
      </c>
      <c r="N18" s="13" t="s">
        <v>16</v>
      </c>
      <c r="O18" s="15" t="s">
        <v>11</v>
      </c>
      <c r="P18" s="4" t="s">
        <v>2</v>
      </c>
      <c r="Q18" s="5" t="s">
        <v>12</v>
      </c>
      <c r="R18" s="23" t="str">
        <f t="shared" si="0"/>
        <v>1/1600</v>
      </c>
      <c r="S18" s="6"/>
      <c r="T18" s="12" t="str">
        <f t="shared" ref="T18:T28" si="5">CONCATENATE(N18,M18)</f>
        <v>0640</v>
      </c>
      <c r="U18" s="12">
        <f t="shared" si="1"/>
        <v>1600</v>
      </c>
      <c r="V18" s="16">
        <f t="shared" si="2"/>
        <v>1</v>
      </c>
      <c r="W18" s="10" t="str">
        <f t="shared" ref="W18:W20" si="6">CONCATENATE(V18,"/",U18)</f>
        <v>1/1600</v>
      </c>
      <c r="X18" s="6"/>
      <c r="Y18" s="4" t="s">
        <v>43</v>
      </c>
      <c r="Z18" s="10" t="e">
        <f t="shared" si="4"/>
        <v>#NUM!</v>
      </c>
      <c r="AA18" s="6"/>
      <c r="AB18" s="6"/>
      <c r="AC18" s="6"/>
      <c r="AD18" s="6"/>
      <c r="AE18" s="6"/>
    </row>
    <row r="19" spans="1:31" s="11" customFormat="1" x14ac:dyDescent="0.25">
      <c r="A19" s="8" t="s">
        <v>6</v>
      </c>
      <c r="B19" s="8" t="s">
        <v>2</v>
      </c>
      <c r="C19" s="8" t="s">
        <v>2</v>
      </c>
      <c r="D19" s="8" t="s">
        <v>2</v>
      </c>
      <c r="E19" s="8" t="s">
        <v>3</v>
      </c>
      <c r="F19" s="8" t="s">
        <v>2</v>
      </c>
      <c r="G19" s="8" t="s">
        <v>7</v>
      </c>
      <c r="H19" s="8" t="s">
        <v>6</v>
      </c>
      <c r="I19" s="8" t="s">
        <v>18</v>
      </c>
      <c r="J19" s="8" t="s">
        <v>2</v>
      </c>
      <c r="K19" s="8" t="s">
        <v>2</v>
      </c>
      <c r="L19" s="8" t="s">
        <v>2</v>
      </c>
      <c r="M19" s="13" t="s">
        <v>11</v>
      </c>
      <c r="N19" s="13" t="s">
        <v>2</v>
      </c>
      <c r="O19" s="15" t="s">
        <v>11</v>
      </c>
      <c r="P19" s="8" t="s">
        <v>2</v>
      </c>
      <c r="Q19" s="9" t="s">
        <v>12</v>
      </c>
      <c r="R19" s="23" t="str">
        <f t="shared" si="0"/>
        <v>1/1</v>
      </c>
      <c r="S19" s="10"/>
      <c r="T19" s="12" t="str">
        <f t="shared" si="5"/>
        <v>0001</v>
      </c>
      <c r="U19" s="12">
        <f t="shared" si="1"/>
        <v>1</v>
      </c>
      <c r="V19" s="16">
        <f t="shared" si="2"/>
        <v>1</v>
      </c>
      <c r="W19" s="10" t="str">
        <f t="shared" si="6"/>
        <v>1/1</v>
      </c>
      <c r="X19" s="10"/>
      <c r="Y19" s="10" t="str">
        <f t="shared" si="3"/>
        <v>00010001</v>
      </c>
      <c r="Z19" s="10">
        <f>HEX2DEC(Y19)</f>
        <v>65537</v>
      </c>
      <c r="AA19" s="10"/>
      <c r="AB19" s="10"/>
      <c r="AC19" s="10"/>
      <c r="AD19" s="10"/>
      <c r="AE19" s="10"/>
    </row>
    <row r="20" spans="1:31" s="7" customFormat="1" x14ac:dyDescent="0.25">
      <c r="A20" s="4" t="s">
        <v>6</v>
      </c>
      <c r="B20" s="4" t="s">
        <v>2</v>
      </c>
      <c r="C20" s="4" t="s">
        <v>2</v>
      </c>
      <c r="D20" s="4" t="s">
        <v>2</v>
      </c>
      <c r="E20" s="4" t="s">
        <v>3</v>
      </c>
      <c r="F20" s="4" t="s">
        <v>2</v>
      </c>
      <c r="G20" s="4" t="s">
        <v>7</v>
      </c>
      <c r="H20" s="4" t="s">
        <v>6</v>
      </c>
      <c r="I20" s="4" t="s">
        <v>10</v>
      </c>
      <c r="J20" s="4" t="s">
        <v>2</v>
      </c>
      <c r="K20" s="4" t="s">
        <v>2</v>
      </c>
      <c r="L20" s="4" t="s">
        <v>2</v>
      </c>
      <c r="M20" s="13" t="s">
        <v>15</v>
      </c>
      <c r="N20" s="13" t="s">
        <v>16</v>
      </c>
      <c r="O20" s="15" t="s">
        <v>11</v>
      </c>
      <c r="P20" s="4" t="s">
        <v>2</v>
      </c>
      <c r="R20" s="23" t="str">
        <f t="shared" si="0"/>
        <v>1/1600</v>
      </c>
      <c r="S20" s="6"/>
      <c r="T20" s="12" t="str">
        <f t="shared" si="5"/>
        <v>0640</v>
      </c>
      <c r="U20" s="12">
        <f t="shared" si="1"/>
        <v>1600</v>
      </c>
      <c r="V20" s="16">
        <f t="shared" si="2"/>
        <v>1</v>
      </c>
      <c r="W20" s="10" t="str">
        <f t="shared" si="6"/>
        <v>1/1600</v>
      </c>
      <c r="X20" s="6"/>
      <c r="Y20" s="6" t="str">
        <f t="shared" si="3"/>
        <v>00010640</v>
      </c>
      <c r="Z20" s="10">
        <f t="shared" ref="Z20:Z28" si="7">HEX2DEC(Y20)</f>
        <v>67136</v>
      </c>
      <c r="AA20" s="6"/>
      <c r="AB20" s="6"/>
      <c r="AC20" s="6"/>
      <c r="AD20" s="6"/>
      <c r="AE20" s="6"/>
    </row>
    <row r="21" spans="1:31" s="11" customFormat="1" x14ac:dyDescent="0.25">
      <c r="A21" s="8" t="s">
        <v>6</v>
      </c>
      <c r="B21" s="8" t="s">
        <v>2</v>
      </c>
      <c r="C21" s="8" t="s">
        <v>2</v>
      </c>
      <c r="D21" s="8" t="s">
        <v>2</v>
      </c>
      <c r="E21" s="8" t="s">
        <v>3</v>
      </c>
      <c r="F21" s="8" t="s">
        <v>2</v>
      </c>
      <c r="G21" s="8" t="s">
        <v>7</v>
      </c>
      <c r="H21" s="8" t="s">
        <v>6</v>
      </c>
      <c r="I21" s="8" t="s">
        <v>20</v>
      </c>
      <c r="J21" s="8" t="s">
        <v>2</v>
      </c>
      <c r="K21" s="8" t="s">
        <v>2</v>
      </c>
      <c r="L21" s="8" t="s">
        <v>2</v>
      </c>
      <c r="M21" s="13" t="s">
        <v>21</v>
      </c>
      <c r="N21" s="13" t="s">
        <v>2</v>
      </c>
      <c r="O21" s="15" t="s">
        <v>13</v>
      </c>
      <c r="P21" s="8" t="s">
        <v>2</v>
      </c>
      <c r="Q21" s="9" t="s">
        <v>12</v>
      </c>
      <c r="R21" s="23">
        <f t="shared" si="0"/>
        <v>7.6923076923076927E-2</v>
      </c>
      <c r="S21" s="10"/>
      <c r="T21" s="12" t="str">
        <f t="shared" si="5"/>
        <v>000D</v>
      </c>
      <c r="U21" s="12">
        <f t="shared" si="1"/>
        <v>13</v>
      </c>
      <c r="V21" s="16">
        <f t="shared" si="2"/>
        <v>10</v>
      </c>
      <c r="W21" s="17">
        <v>7.6923076923076927E-2</v>
      </c>
      <c r="X21" s="10"/>
      <c r="Y21" s="10" t="str">
        <f t="shared" si="3"/>
        <v>000A000D</v>
      </c>
      <c r="Z21" s="10">
        <f t="shared" si="7"/>
        <v>655373</v>
      </c>
      <c r="AA21" s="10"/>
      <c r="AB21" s="10"/>
      <c r="AC21" s="10"/>
      <c r="AD21" s="10"/>
      <c r="AE21" s="10"/>
    </row>
    <row r="22" spans="1:31" s="7" customFormat="1" x14ac:dyDescent="0.25">
      <c r="A22" s="4" t="s">
        <v>6</v>
      </c>
      <c r="B22" s="4" t="s">
        <v>2</v>
      </c>
      <c r="C22" s="4" t="s">
        <v>2</v>
      </c>
      <c r="D22" s="4" t="s">
        <v>2</v>
      </c>
      <c r="E22" s="4" t="s">
        <v>3</v>
      </c>
      <c r="F22" s="4" t="s">
        <v>2</v>
      </c>
      <c r="G22" s="4" t="s">
        <v>7</v>
      </c>
      <c r="H22" s="4" t="s">
        <v>6</v>
      </c>
      <c r="I22" s="4" t="s">
        <v>23</v>
      </c>
      <c r="J22" s="4" t="s">
        <v>2</v>
      </c>
      <c r="K22" s="4" t="s">
        <v>2</v>
      </c>
      <c r="L22" s="4" t="s">
        <v>2</v>
      </c>
      <c r="M22" s="13" t="s">
        <v>6</v>
      </c>
      <c r="N22" s="13" t="s">
        <v>2</v>
      </c>
      <c r="O22" s="15" t="s">
        <v>13</v>
      </c>
      <c r="P22" s="4" t="s">
        <v>2</v>
      </c>
      <c r="Q22" s="5" t="s">
        <v>12</v>
      </c>
      <c r="R22" s="23">
        <f t="shared" si="0"/>
        <v>6.25E-2</v>
      </c>
      <c r="S22" s="6"/>
      <c r="T22" s="12" t="str">
        <f t="shared" si="5"/>
        <v>0010</v>
      </c>
      <c r="U22" s="12">
        <f t="shared" si="1"/>
        <v>16</v>
      </c>
      <c r="V22" s="16">
        <f t="shared" si="2"/>
        <v>10</v>
      </c>
      <c r="W22" s="17">
        <v>6.25E-2</v>
      </c>
      <c r="X22" s="6"/>
      <c r="Y22" s="6" t="str">
        <f t="shared" si="3"/>
        <v>000A0010</v>
      </c>
      <c r="Z22" s="10">
        <f t="shared" si="7"/>
        <v>655376</v>
      </c>
      <c r="AA22" s="6"/>
      <c r="AB22" s="6"/>
      <c r="AC22" s="6"/>
      <c r="AD22" s="6"/>
      <c r="AE22" s="6"/>
    </row>
    <row r="23" spans="1:31" s="11" customFormat="1" x14ac:dyDescent="0.25">
      <c r="A23" s="8" t="s">
        <v>6</v>
      </c>
      <c r="B23" s="8" t="s">
        <v>2</v>
      </c>
      <c r="C23" s="8" t="s">
        <v>2</v>
      </c>
      <c r="D23" s="8" t="s">
        <v>2</v>
      </c>
      <c r="E23" s="8" t="s">
        <v>3</v>
      </c>
      <c r="F23" s="8" t="s">
        <v>2</v>
      </c>
      <c r="G23" s="8" t="s">
        <v>7</v>
      </c>
      <c r="H23" s="8" t="s">
        <v>6</v>
      </c>
      <c r="I23" s="8" t="s">
        <v>23</v>
      </c>
      <c r="J23" s="8" t="s">
        <v>2</v>
      </c>
      <c r="K23" s="8" t="s">
        <v>2</v>
      </c>
      <c r="L23" s="8" t="s">
        <v>2</v>
      </c>
      <c r="M23" s="13" t="s">
        <v>24</v>
      </c>
      <c r="N23" s="13" t="s">
        <v>2</v>
      </c>
      <c r="O23" s="15" t="s">
        <v>13</v>
      </c>
      <c r="P23" s="8" t="s">
        <v>2</v>
      </c>
      <c r="Q23" s="9" t="s">
        <v>12</v>
      </c>
      <c r="R23" s="23" t="str">
        <f t="shared" si="0"/>
        <v>1/2,5</v>
      </c>
      <c r="S23" s="10"/>
      <c r="T23" s="12" t="str">
        <f t="shared" si="5"/>
        <v>0019</v>
      </c>
      <c r="U23" s="12">
        <f t="shared" si="1"/>
        <v>25</v>
      </c>
      <c r="V23" s="16">
        <f t="shared" si="2"/>
        <v>10</v>
      </c>
      <c r="W23" s="17" t="s">
        <v>33</v>
      </c>
      <c r="X23" s="10"/>
      <c r="Y23" s="10" t="str">
        <f t="shared" si="3"/>
        <v>000A0019</v>
      </c>
      <c r="Z23" s="10">
        <f t="shared" si="7"/>
        <v>655385</v>
      </c>
      <c r="AA23" s="10"/>
      <c r="AB23" s="10"/>
      <c r="AC23" s="10"/>
      <c r="AD23" s="10"/>
      <c r="AE23" s="10"/>
    </row>
    <row r="24" spans="1:31" s="7" customFormat="1" x14ac:dyDescent="0.25">
      <c r="A24" s="4" t="s">
        <v>6</v>
      </c>
      <c r="B24" s="4" t="s">
        <v>2</v>
      </c>
      <c r="C24" s="4" t="s">
        <v>2</v>
      </c>
      <c r="D24" s="4" t="s">
        <v>2</v>
      </c>
      <c r="E24" s="4" t="s">
        <v>3</v>
      </c>
      <c r="F24" s="4" t="s">
        <v>2</v>
      </c>
      <c r="G24" s="4" t="s">
        <v>7</v>
      </c>
      <c r="H24" s="4" t="s">
        <v>6</v>
      </c>
      <c r="I24" s="4" t="s">
        <v>20</v>
      </c>
      <c r="J24" s="4" t="s">
        <v>2</v>
      </c>
      <c r="K24" s="4" t="s">
        <v>2</v>
      </c>
      <c r="L24" s="4" t="s">
        <v>2</v>
      </c>
      <c r="M24" s="13" t="s">
        <v>13</v>
      </c>
      <c r="N24" s="13" t="s">
        <v>2</v>
      </c>
      <c r="O24" s="15" t="s">
        <v>21</v>
      </c>
      <c r="P24" s="4" t="s">
        <v>2</v>
      </c>
      <c r="Q24" s="5" t="s">
        <v>12</v>
      </c>
      <c r="R24" s="23">
        <f t="shared" si="0"/>
        <v>1.3</v>
      </c>
      <c r="S24" s="6"/>
      <c r="T24" s="12" t="str">
        <f t="shared" si="5"/>
        <v>000A</v>
      </c>
      <c r="U24" s="12">
        <f t="shared" si="1"/>
        <v>10</v>
      </c>
      <c r="V24" s="16">
        <f t="shared" si="2"/>
        <v>13</v>
      </c>
      <c r="W24" s="18">
        <f>V24/U24</f>
        <v>1.3</v>
      </c>
      <c r="X24" s="6"/>
      <c r="Y24" s="6" t="str">
        <f t="shared" si="3"/>
        <v>000D000A</v>
      </c>
      <c r="Z24" s="10">
        <f t="shared" si="7"/>
        <v>851978</v>
      </c>
      <c r="AA24" s="6"/>
      <c r="AB24" s="6"/>
      <c r="AC24" s="6"/>
      <c r="AD24" s="6"/>
      <c r="AE24" s="6"/>
    </row>
    <row r="25" spans="1:31" s="11" customFormat="1" x14ac:dyDescent="0.25">
      <c r="A25" s="8" t="s">
        <v>6</v>
      </c>
      <c r="B25" s="8" t="s">
        <v>2</v>
      </c>
      <c r="C25" s="8" t="s">
        <v>2</v>
      </c>
      <c r="D25" s="8" t="s">
        <v>2</v>
      </c>
      <c r="E25" s="8" t="s">
        <v>3</v>
      </c>
      <c r="F25" s="8" t="s">
        <v>2</v>
      </c>
      <c r="G25" s="8" t="s">
        <v>7</v>
      </c>
      <c r="H25" s="8" t="s">
        <v>6</v>
      </c>
      <c r="I25" s="8" t="s">
        <v>23</v>
      </c>
      <c r="J25" s="8" t="s">
        <v>2</v>
      </c>
      <c r="K25" s="8" t="s">
        <v>2</v>
      </c>
      <c r="L25" s="8" t="s">
        <v>2</v>
      </c>
      <c r="M25" s="13" t="s">
        <v>13</v>
      </c>
      <c r="N25" s="13" t="s">
        <v>2</v>
      </c>
      <c r="O25" s="15" t="s">
        <v>6</v>
      </c>
      <c r="P25" s="8" t="s">
        <v>2</v>
      </c>
      <c r="Q25" s="9" t="s">
        <v>12</v>
      </c>
      <c r="R25" s="23">
        <f t="shared" si="0"/>
        <v>1.6</v>
      </c>
      <c r="S25" s="10"/>
      <c r="T25" s="12" t="str">
        <f t="shared" si="5"/>
        <v>000A</v>
      </c>
      <c r="U25" s="12">
        <f t="shared" si="1"/>
        <v>10</v>
      </c>
      <c r="V25" s="16">
        <f t="shared" si="2"/>
        <v>16</v>
      </c>
      <c r="W25" s="18">
        <f t="shared" ref="W25:W28" si="8">V25/U25</f>
        <v>1.6</v>
      </c>
      <c r="X25" s="10"/>
      <c r="Y25" s="10" t="str">
        <f t="shared" si="3"/>
        <v>0010000A</v>
      </c>
      <c r="Z25" s="10">
        <f t="shared" si="7"/>
        <v>1048586</v>
      </c>
      <c r="AA25" s="10"/>
      <c r="AB25" s="10"/>
      <c r="AC25" s="10"/>
      <c r="AD25" s="10"/>
      <c r="AE25" s="10"/>
    </row>
    <row r="26" spans="1:31" s="7" customFormat="1" x14ac:dyDescent="0.25">
      <c r="A26" s="4" t="s">
        <v>6</v>
      </c>
      <c r="B26" s="4" t="s">
        <v>2</v>
      </c>
      <c r="C26" s="4" t="s">
        <v>2</v>
      </c>
      <c r="D26" s="4" t="s">
        <v>2</v>
      </c>
      <c r="E26" s="4" t="s">
        <v>3</v>
      </c>
      <c r="F26" s="4" t="s">
        <v>2</v>
      </c>
      <c r="G26" s="4" t="s">
        <v>7</v>
      </c>
      <c r="H26" s="4" t="s">
        <v>6</v>
      </c>
      <c r="I26" s="4" t="s">
        <v>23</v>
      </c>
      <c r="J26" s="4" t="s">
        <v>2</v>
      </c>
      <c r="K26" s="4" t="s">
        <v>2</v>
      </c>
      <c r="L26" s="4" t="s">
        <v>2</v>
      </c>
      <c r="M26" s="13" t="s">
        <v>11</v>
      </c>
      <c r="N26" s="13" t="s">
        <v>2</v>
      </c>
      <c r="O26" s="15" t="s">
        <v>3</v>
      </c>
      <c r="P26" s="4" t="s">
        <v>2</v>
      </c>
      <c r="Q26" s="5" t="s">
        <v>12</v>
      </c>
      <c r="R26" s="23">
        <f t="shared" si="0"/>
        <v>2</v>
      </c>
      <c r="S26" s="6"/>
      <c r="T26" s="12" t="str">
        <f t="shared" si="5"/>
        <v>0001</v>
      </c>
      <c r="U26" s="12">
        <f t="shared" si="1"/>
        <v>1</v>
      </c>
      <c r="V26" s="16">
        <f t="shared" si="2"/>
        <v>2</v>
      </c>
      <c r="W26" s="19">
        <f t="shared" si="8"/>
        <v>2</v>
      </c>
      <c r="X26" s="6"/>
      <c r="Y26" s="6" t="str">
        <f t="shared" si="3"/>
        <v>00020001</v>
      </c>
      <c r="Z26" s="10">
        <f t="shared" si="7"/>
        <v>131073</v>
      </c>
      <c r="AA26" s="6"/>
      <c r="AB26" s="6"/>
      <c r="AC26" s="6"/>
      <c r="AD26" s="6"/>
      <c r="AE26" s="6"/>
    </row>
    <row r="27" spans="1:31" s="11" customFormat="1" x14ac:dyDescent="0.25">
      <c r="A27" s="8" t="s">
        <v>6</v>
      </c>
      <c r="B27" s="8" t="s">
        <v>2</v>
      </c>
      <c r="C27" s="8" t="s">
        <v>2</v>
      </c>
      <c r="D27" s="8" t="s">
        <v>2</v>
      </c>
      <c r="E27" s="8" t="s">
        <v>3</v>
      </c>
      <c r="F27" s="8" t="s">
        <v>2</v>
      </c>
      <c r="G27" s="8" t="s">
        <v>7</v>
      </c>
      <c r="H27" s="8" t="s">
        <v>6</v>
      </c>
      <c r="I27" s="8" t="s">
        <v>23</v>
      </c>
      <c r="J27" s="8" t="s">
        <v>2</v>
      </c>
      <c r="K27" s="8" t="s">
        <v>2</v>
      </c>
      <c r="L27" s="8" t="s">
        <v>2</v>
      </c>
      <c r="M27" s="13" t="s">
        <v>13</v>
      </c>
      <c r="N27" s="13" t="s">
        <v>2</v>
      </c>
      <c r="O27" s="15" t="s">
        <v>24</v>
      </c>
      <c r="P27" s="8" t="s">
        <v>2</v>
      </c>
      <c r="Q27" s="9" t="s">
        <v>12</v>
      </c>
      <c r="R27" s="23">
        <f t="shared" si="0"/>
        <v>2.5</v>
      </c>
      <c r="S27" s="10"/>
      <c r="T27" s="12" t="str">
        <f t="shared" si="5"/>
        <v>000A</v>
      </c>
      <c r="U27" s="12">
        <f t="shared" si="1"/>
        <v>10</v>
      </c>
      <c r="V27" s="16">
        <f t="shared" si="2"/>
        <v>25</v>
      </c>
      <c r="W27" s="18">
        <f t="shared" si="8"/>
        <v>2.5</v>
      </c>
      <c r="X27" s="10"/>
      <c r="Y27" s="10" t="str">
        <f t="shared" si="3"/>
        <v>0019000A</v>
      </c>
      <c r="Z27" s="10">
        <f t="shared" si="7"/>
        <v>1638410</v>
      </c>
      <c r="AA27" s="10"/>
      <c r="AB27" s="10"/>
      <c r="AC27" s="10"/>
      <c r="AD27" s="10"/>
      <c r="AE27" s="10"/>
    </row>
    <row r="28" spans="1:31" s="7" customFormat="1" x14ac:dyDescent="0.25">
      <c r="A28" s="4" t="s">
        <v>6</v>
      </c>
      <c r="B28" s="4" t="s">
        <v>2</v>
      </c>
      <c r="C28" s="4" t="s">
        <v>2</v>
      </c>
      <c r="D28" s="4" t="s">
        <v>2</v>
      </c>
      <c r="E28" s="4" t="s">
        <v>3</v>
      </c>
      <c r="F28" s="4" t="s">
        <v>2</v>
      </c>
      <c r="G28" s="4" t="s">
        <v>7</v>
      </c>
      <c r="H28" s="4" t="s">
        <v>6</v>
      </c>
      <c r="I28" s="4" t="s">
        <v>23</v>
      </c>
      <c r="J28" s="4" t="s">
        <v>2</v>
      </c>
      <c r="K28" s="4" t="s">
        <v>2</v>
      </c>
      <c r="L28" s="4" t="s">
        <v>2</v>
      </c>
      <c r="M28" s="13" t="s">
        <v>11</v>
      </c>
      <c r="N28" s="13" t="s">
        <v>2</v>
      </c>
      <c r="O28" s="15" t="s">
        <v>25</v>
      </c>
      <c r="P28" s="4" t="s">
        <v>2</v>
      </c>
      <c r="Q28" s="5" t="s">
        <v>12</v>
      </c>
      <c r="R28" s="23">
        <f t="shared" si="0"/>
        <v>3</v>
      </c>
      <c r="S28" s="6"/>
      <c r="T28" s="12" t="str">
        <f t="shared" si="5"/>
        <v>0001</v>
      </c>
      <c r="U28" s="12">
        <f t="shared" si="1"/>
        <v>1</v>
      </c>
      <c r="V28" s="16">
        <f t="shared" si="2"/>
        <v>3</v>
      </c>
      <c r="W28" s="19">
        <f t="shared" si="8"/>
        <v>3</v>
      </c>
      <c r="X28" s="6"/>
      <c r="Y28" s="6" t="str">
        <f t="shared" si="3"/>
        <v>00030001</v>
      </c>
      <c r="Z28" s="10">
        <f t="shared" si="7"/>
        <v>196609</v>
      </c>
      <c r="AA28" s="6"/>
      <c r="AB28" s="6"/>
      <c r="AC28" s="6"/>
      <c r="AD28" s="6"/>
      <c r="AE28" s="6"/>
    </row>
    <row r="29" spans="1:31" customForma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2"/>
      <c r="N29" s="12"/>
      <c r="O29" s="14"/>
      <c r="P29" s="3"/>
      <c r="Q29" s="3"/>
      <c r="R29" s="23">
        <f t="shared" si="0"/>
        <v>0</v>
      </c>
      <c r="S29" s="6"/>
      <c r="T29" s="12"/>
      <c r="U29" s="12">
        <f t="shared" si="1"/>
        <v>0</v>
      </c>
      <c r="V29" s="16">
        <f t="shared" si="2"/>
        <v>0</v>
      </c>
      <c r="W29" s="19"/>
      <c r="X29" s="6"/>
      <c r="Y29" s="6"/>
      <c r="Z29" s="10"/>
      <c r="AA29" s="3"/>
      <c r="AB29" s="1"/>
      <c r="AC29" s="1"/>
      <c r="AD29" s="1"/>
      <c r="AE29" s="3"/>
    </row>
    <row r="30" spans="1:31" x14ac:dyDescent="0.25">
      <c r="A30" s="2">
        <v>10</v>
      </c>
      <c r="B30" s="2" t="s">
        <v>2</v>
      </c>
      <c r="C30" s="2" t="s">
        <v>2</v>
      </c>
      <c r="D30" s="2" t="s">
        <v>2</v>
      </c>
      <c r="E30" s="2" t="s">
        <v>11</v>
      </c>
      <c r="F30" s="2" t="s">
        <v>2</v>
      </c>
      <c r="G30" s="2" t="s">
        <v>34</v>
      </c>
      <c r="H30" s="2" t="s">
        <v>6</v>
      </c>
      <c r="I30" s="2" t="s">
        <v>35</v>
      </c>
      <c r="J30" s="2" t="s">
        <v>36</v>
      </c>
      <c r="K30" s="2" t="s">
        <v>2</v>
      </c>
      <c r="L30" s="2" t="s">
        <v>2</v>
      </c>
      <c r="M30" s="13" t="s">
        <v>2</v>
      </c>
      <c r="N30" s="13" t="s">
        <v>37</v>
      </c>
      <c r="O30" s="15" t="s">
        <v>2</v>
      </c>
      <c r="P30" s="20" t="s">
        <v>2</v>
      </c>
      <c r="R30" s="23" t="str">
        <f t="shared" si="0"/>
        <v>SHTSP</v>
      </c>
      <c r="S30" s="6"/>
      <c r="T30" s="12" t="str">
        <f t="shared" ref="T30:T31" si="9">CONCATENATE(N30,M30)</f>
        <v>D100</v>
      </c>
      <c r="U30" s="12">
        <f t="shared" si="1"/>
        <v>53504</v>
      </c>
      <c r="V30" s="16">
        <f t="shared" si="2"/>
        <v>0</v>
      </c>
      <c r="W30" s="19">
        <f t="shared" ref="W30:W31" si="10">V30/U30</f>
        <v>0</v>
      </c>
      <c r="X30" s="6"/>
      <c r="Y30" s="6" t="str">
        <f>CONCATENATE(P30,O30,N30,M30)</f>
        <v>0000D100</v>
      </c>
      <c r="Z30" s="10">
        <f t="shared" ref="Z30:Z31" si="11">HEX2DEC(Y30)</f>
        <v>53504</v>
      </c>
    </row>
    <row r="31" spans="1:31" x14ac:dyDescent="0.25">
      <c r="A31" s="2">
        <v>10</v>
      </c>
      <c r="B31" s="2" t="s">
        <v>2</v>
      </c>
      <c r="C31" s="2" t="s">
        <v>2</v>
      </c>
      <c r="D31" s="2" t="s">
        <v>2</v>
      </c>
      <c r="E31" s="2" t="s">
        <v>3</v>
      </c>
      <c r="F31" s="2" t="s">
        <v>2</v>
      </c>
      <c r="G31" s="2" t="s">
        <v>34</v>
      </c>
      <c r="H31" s="2" t="s">
        <v>6</v>
      </c>
      <c r="I31" s="2" t="s">
        <v>35</v>
      </c>
      <c r="J31" s="2" t="s">
        <v>36</v>
      </c>
      <c r="K31" s="2" t="s">
        <v>2</v>
      </c>
      <c r="L31" s="2" t="s">
        <v>2</v>
      </c>
      <c r="M31" s="13" t="s">
        <v>11</v>
      </c>
      <c r="N31" s="13" t="s">
        <v>2</v>
      </c>
      <c r="O31" s="15" t="s">
        <v>16</v>
      </c>
      <c r="P31" s="20" t="s">
        <v>2</v>
      </c>
      <c r="R31" s="23">
        <f t="shared" si="0"/>
        <v>6</v>
      </c>
      <c r="S31" s="6"/>
      <c r="T31" s="12" t="str">
        <f t="shared" si="9"/>
        <v>0001</v>
      </c>
      <c r="U31" s="12">
        <f t="shared" si="1"/>
        <v>1</v>
      </c>
      <c r="V31" s="16">
        <f t="shared" si="2"/>
        <v>6</v>
      </c>
      <c r="W31" s="19">
        <f t="shared" si="10"/>
        <v>6</v>
      </c>
      <c r="X31" s="6"/>
      <c r="Y31" s="6" t="str">
        <f t="shared" ref="Y31" si="12">CONCATENATE(P31,O31,N31,M31)</f>
        <v>00060001</v>
      </c>
      <c r="Z31" s="10">
        <f t="shared" si="11"/>
        <v>393217</v>
      </c>
    </row>
    <row r="32" spans="1:3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3">
        <f t="shared" si="0"/>
        <v>0</v>
      </c>
      <c r="S32" s="22"/>
      <c r="T32" s="22"/>
      <c r="U32" s="12"/>
      <c r="V32" s="16"/>
      <c r="W32" s="22"/>
      <c r="X32" s="22"/>
      <c r="Y32" s="22"/>
      <c r="Z32" s="22"/>
    </row>
    <row r="33" spans="1:31" x14ac:dyDescent="0.25">
      <c r="A33" s="2">
        <v>10</v>
      </c>
      <c r="B33" s="2" t="s">
        <v>2</v>
      </c>
      <c r="C33" s="2" t="s">
        <v>2</v>
      </c>
      <c r="D33" s="2" t="s">
        <v>2</v>
      </c>
      <c r="E33" s="2" t="s">
        <v>11</v>
      </c>
      <c r="F33" s="2" t="s">
        <v>2</v>
      </c>
      <c r="G33" s="2" t="s">
        <v>34</v>
      </c>
      <c r="H33" s="2" t="s">
        <v>6</v>
      </c>
      <c r="I33" s="2" t="s">
        <v>38</v>
      </c>
      <c r="J33" s="2" t="s">
        <v>36</v>
      </c>
      <c r="K33" s="2" t="s">
        <v>2</v>
      </c>
      <c r="L33" s="2" t="s">
        <v>2</v>
      </c>
      <c r="M33" s="13" t="s">
        <v>2</v>
      </c>
      <c r="N33" s="13" t="s">
        <v>37</v>
      </c>
      <c r="O33" s="15" t="s">
        <v>2</v>
      </c>
      <c r="P33" s="20" t="s">
        <v>2</v>
      </c>
      <c r="R33" s="23" t="str">
        <f t="shared" si="0"/>
        <v>SHTSP</v>
      </c>
      <c r="S33" s="6"/>
      <c r="T33" s="12" t="str">
        <f t="shared" ref="T33" si="13">CONCATENATE(N33,M33)</f>
        <v>D100</v>
      </c>
      <c r="U33" s="12">
        <f t="shared" si="1"/>
        <v>53504</v>
      </c>
      <c r="V33" s="16">
        <f t="shared" si="2"/>
        <v>0</v>
      </c>
      <c r="W33" s="19">
        <f t="shared" ref="W33" si="14">V33/U33</f>
        <v>0</v>
      </c>
      <c r="X33" s="6"/>
      <c r="Y33" s="6" t="str">
        <f t="shared" ref="Y33" si="15">CONCATENATE(P33,O33,N33,M33)</f>
        <v>0000D100</v>
      </c>
      <c r="Z33" s="10">
        <f t="shared" ref="Z33" si="16">HEX2DEC(Y33)</f>
        <v>53504</v>
      </c>
    </row>
    <row r="34" spans="1:31" x14ac:dyDescent="0.25">
      <c r="A34" s="2">
        <v>10</v>
      </c>
      <c r="B34" s="2" t="s">
        <v>2</v>
      </c>
      <c r="C34" s="2" t="s">
        <v>2</v>
      </c>
      <c r="D34" s="2" t="s">
        <v>2</v>
      </c>
      <c r="E34" s="2" t="s">
        <v>3</v>
      </c>
      <c r="F34" s="2" t="s">
        <v>2</v>
      </c>
      <c r="G34" s="2" t="s">
        <v>34</v>
      </c>
      <c r="H34" s="2" t="s">
        <v>6</v>
      </c>
      <c r="I34" s="2" t="s">
        <v>38</v>
      </c>
      <c r="J34" s="2" t="s">
        <v>36</v>
      </c>
      <c r="K34" s="2" t="s">
        <v>2</v>
      </c>
      <c r="L34" s="2" t="s">
        <v>2</v>
      </c>
      <c r="M34" s="13" t="s">
        <v>11</v>
      </c>
      <c r="N34" s="13" t="s">
        <v>2</v>
      </c>
      <c r="O34" s="15" t="s">
        <v>39</v>
      </c>
      <c r="P34" s="20" t="s">
        <v>2</v>
      </c>
      <c r="R34" s="23">
        <f t="shared" si="0"/>
        <v>5</v>
      </c>
      <c r="S34" s="6"/>
      <c r="T34" s="12" t="str">
        <f t="shared" ref="T34" si="17">CONCATENATE(N34,M34)</f>
        <v>0001</v>
      </c>
      <c r="U34" s="12">
        <f t="shared" si="1"/>
        <v>1</v>
      </c>
      <c r="V34" s="16">
        <f t="shared" si="2"/>
        <v>5</v>
      </c>
      <c r="W34" s="19">
        <f t="shared" ref="W34" si="18">V34/U34</f>
        <v>5</v>
      </c>
      <c r="X34" s="6"/>
      <c r="Y34" s="6" t="str">
        <f t="shared" ref="Y34" si="19">CONCATENATE(P34,O34,N34,M34)</f>
        <v>00050001</v>
      </c>
      <c r="Z34" s="10">
        <f t="shared" ref="Z34" si="20">HEX2DEC(Y34)</f>
        <v>327681</v>
      </c>
    </row>
    <row r="35" spans="1:31" x14ac:dyDescent="0.25">
      <c r="R35" s="23">
        <f t="shared" si="0"/>
        <v>0</v>
      </c>
      <c r="T35" s="12"/>
      <c r="U35" s="12"/>
      <c r="V35" s="16"/>
      <c r="W35" s="19"/>
      <c r="X35" s="6"/>
      <c r="Y35" s="6"/>
      <c r="Z35" s="10"/>
    </row>
    <row r="36" spans="1:31" x14ac:dyDescent="0.25">
      <c r="A36" s="2" t="s">
        <v>6</v>
      </c>
      <c r="B36" s="2" t="s">
        <v>2</v>
      </c>
      <c r="C36" s="2" t="s">
        <v>2</v>
      </c>
      <c r="D36" s="2" t="s">
        <v>2</v>
      </c>
      <c r="E36" s="2" t="s">
        <v>11</v>
      </c>
      <c r="F36" s="2" t="s">
        <v>2</v>
      </c>
      <c r="G36" s="2" t="s">
        <v>34</v>
      </c>
      <c r="H36" s="2" t="s">
        <v>6</v>
      </c>
      <c r="I36" s="2" t="s">
        <v>40</v>
      </c>
      <c r="J36" s="2" t="s">
        <v>36</v>
      </c>
      <c r="K36" s="2" t="s">
        <v>2</v>
      </c>
      <c r="L36" s="2" t="s">
        <v>2</v>
      </c>
      <c r="M36" s="13" t="s">
        <v>2</v>
      </c>
      <c r="N36" s="13" t="s">
        <v>37</v>
      </c>
      <c r="O36" s="15" t="s">
        <v>2</v>
      </c>
      <c r="P36" s="20" t="s">
        <v>2</v>
      </c>
      <c r="R36" s="23" t="str">
        <f t="shared" si="0"/>
        <v>SHTSP</v>
      </c>
      <c r="T36" s="12" t="str">
        <f t="shared" ref="T36:T37" si="21">CONCATENATE(N36,M36)</f>
        <v>D100</v>
      </c>
      <c r="U36" s="12">
        <f t="shared" si="1"/>
        <v>53504</v>
      </c>
      <c r="V36" s="16">
        <f t="shared" si="2"/>
        <v>0</v>
      </c>
      <c r="W36" s="19">
        <f t="shared" ref="W36:W37" si="22">V36/U36</f>
        <v>0</v>
      </c>
      <c r="X36" s="6"/>
      <c r="Y36" s="6" t="str">
        <f t="shared" ref="Y36:Y37" si="23">CONCATENATE(P36,O36,N36,M36)</f>
        <v>0000D100</v>
      </c>
      <c r="Z36" s="10">
        <f t="shared" ref="Z36:Z37" si="24">HEX2DEC(Y36)</f>
        <v>53504</v>
      </c>
    </row>
    <row r="37" spans="1:31" x14ac:dyDescent="0.25">
      <c r="A37" s="2" t="s">
        <v>6</v>
      </c>
      <c r="B37" s="2" t="s">
        <v>2</v>
      </c>
      <c r="C37" s="2" t="s">
        <v>2</v>
      </c>
      <c r="D37" s="2" t="s">
        <v>2</v>
      </c>
      <c r="E37" s="2" t="s">
        <v>3</v>
      </c>
      <c r="F37" s="2" t="s">
        <v>2</v>
      </c>
      <c r="G37" s="2" t="s">
        <v>34</v>
      </c>
      <c r="H37" s="2" t="s">
        <v>6</v>
      </c>
      <c r="I37" s="2" t="s">
        <v>40</v>
      </c>
      <c r="J37" s="2" t="s">
        <v>36</v>
      </c>
      <c r="K37" s="2" t="s">
        <v>2</v>
      </c>
      <c r="L37" s="2" t="s">
        <v>2</v>
      </c>
      <c r="M37" s="13" t="s">
        <v>11</v>
      </c>
      <c r="N37" s="13" t="s">
        <v>2</v>
      </c>
      <c r="O37" s="15" t="s">
        <v>36</v>
      </c>
      <c r="P37" s="20" t="s">
        <v>2</v>
      </c>
      <c r="R37" s="23">
        <f t="shared" si="0"/>
        <v>4</v>
      </c>
      <c r="T37" s="12" t="str">
        <f t="shared" si="21"/>
        <v>0001</v>
      </c>
      <c r="U37" s="12">
        <f t="shared" si="1"/>
        <v>1</v>
      </c>
      <c r="V37" s="16">
        <f t="shared" si="2"/>
        <v>4</v>
      </c>
      <c r="W37" s="19">
        <f t="shared" si="22"/>
        <v>4</v>
      </c>
      <c r="X37" s="6"/>
      <c r="Y37" s="6" t="str">
        <f t="shared" si="23"/>
        <v>00040001</v>
      </c>
      <c r="Z37" s="10">
        <f t="shared" si="24"/>
        <v>262145</v>
      </c>
    </row>
    <row r="38" spans="1:31" x14ac:dyDescent="0.25">
      <c r="R38" s="23">
        <f t="shared" si="0"/>
        <v>0</v>
      </c>
      <c r="T38" s="12" t="str">
        <f t="shared" ref="T38:T39" si="25">CONCATENATE(N38,M38)</f>
        <v/>
      </c>
      <c r="U38" s="12"/>
      <c r="V38" s="16"/>
      <c r="W38" s="19"/>
      <c r="X38" s="6"/>
      <c r="Y38" s="6"/>
      <c r="Z38" s="10"/>
    </row>
    <row r="39" spans="1:31" x14ac:dyDescent="0.25">
      <c r="A39" s="2" t="s">
        <v>6</v>
      </c>
      <c r="B39" s="2" t="s">
        <v>2</v>
      </c>
      <c r="C39" s="2" t="s">
        <v>2</v>
      </c>
      <c r="D39" s="2" t="s">
        <v>2</v>
      </c>
      <c r="E39" s="2" t="s">
        <v>11</v>
      </c>
      <c r="F39" s="2" t="s">
        <v>2</v>
      </c>
      <c r="G39" s="2" t="s">
        <v>34</v>
      </c>
      <c r="H39" s="2" t="s">
        <v>6</v>
      </c>
      <c r="I39" s="2" t="s">
        <v>41</v>
      </c>
      <c r="J39" s="2" t="s">
        <v>36</v>
      </c>
      <c r="K39" s="2" t="s">
        <v>2</v>
      </c>
      <c r="L39" s="2" t="s">
        <v>2</v>
      </c>
      <c r="M39" s="13" t="s">
        <v>10</v>
      </c>
      <c r="N39" s="13" t="s">
        <v>42</v>
      </c>
      <c r="O39" s="15" t="s">
        <v>2</v>
      </c>
      <c r="P39" s="20" t="s">
        <v>2</v>
      </c>
      <c r="R39" s="23" t="str">
        <f t="shared" ref="R39" si="26">IF(U39=20487,"APT",IF(U39=53504,"SHTSP",W39))</f>
        <v>APT</v>
      </c>
      <c r="T39" s="12" t="str">
        <f t="shared" si="25"/>
        <v>5007</v>
      </c>
      <c r="U39" s="12">
        <f>HEX2DEC(T39)</f>
        <v>20487</v>
      </c>
      <c r="V39" s="16">
        <f>HEX2DEC(O39)</f>
        <v>0</v>
      </c>
      <c r="W39" s="19">
        <f t="shared" ref="W39" si="27">V39/U39</f>
        <v>0</v>
      </c>
      <c r="X39" s="6"/>
      <c r="Y39" s="6" t="str">
        <f t="shared" ref="Y39" si="28">CONCATENATE(P39,O39,N39,M39)</f>
        <v>00005007</v>
      </c>
      <c r="Z39" s="10">
        <f t="shared" ref="Z39" si="29">HEX2DEC(Y39)</f>
        <v>20487</v>
      </c>
    </row>
    <row r="40" spans="1:31" x14ac:dyDescent="0.25">
      <c r="A40" s="2" t="s">
        <v>6</v>
      </c>
      <c r="B40" s="2" t="s">
        <v>2</v>
      </c>
      <c r="C40" s="2" t="s">
        <v>2</v>
      </c>
      <c r="D40" s="2" t="s">
        <v>2</v>
      </c>
      <c r="E40" s="2" t="s">
        <v>3</v>
      </c>
      <c r="F40" s="2" t="s">
        <v>2</v>
      </c>
      <c r="G40" s="2" t="s">
        <v>34</v>
      </c>
      <c r="H40" s="2" t="s">
        <v>6</v>
      </c>
      <c r="I40" s="2" t="s">
        <v>41</v>
      </c>
      <c r="J40" s="2" t="s">
        <v>36</v>
      </c>
      <c r="K40" s="2" t="s">
        <v>2</v>
      </c>
      <c r="L40" s="2" t="s">
        <v>2</v>
      </c>
      <c r="M40" s="13" t="s">
        <v>44</v>
      </c>
      <c r="N40" s="13" t="s">
        <v>25</v>
      </c>
      <c r="O40" s="15" t="s">
        <v>2</v>
      </c>
      <c r="P40" s="20" t="s">
        <v>2</v>
      </c>
      <c r="R40" s="23">
        <f t="shared" ref="R40" si="30">IF(U40=20487,"APT",IF(U40=53504,"SHTSP",W40))</f>
        <v>0</v>
      </c>
      <c r="T40" s="12" t="str">
        <f t="shared" ref="T40" si="31">CONCATENATE(N40,M40)</f>
        <v>0320</v>
      </c>
      <c r="U40" s="12">
        <f>HEX2DEC(T40)</f>
        <v>800</v>
      </c>
      <c r="V40" s="16">
        <f>HEX2DEC(O40)</f>
        <v>0</v>
      </c>
      <c r="W40" s="19">
        <f t="shared" ref="W40" si="32">V40/U40</f>
        <v>0</v>
      </c>
      <c r="X40" s="6"/>
      <c r="Y40" s="6" t="str">
        <f t="shared" ref="Y40" si="33">CONCATENATE(P40,O40,N40,M40)</f>
        <v>00000320</v>
      </c>
      <c r="Z40" s="10">
        <f t="shared" ref="Z40" si="34">HEX2DEC(Y40)</f>
        <v>800</v>
      </c>
    </row>
    <row r="41" spans="1:31" x14ac:dyDescent="0.25">
      <c r="R41" s="23"/>
      <c r="T41" s="12" t="str">
        <f t="shared" ref="T41:T43" si="35">CONCATENATE(N41,M41)</f>
        <v/>
      </c>
      <c r="U41" s="12"/>
      <c r="V41" s="16"/>
      <c r="W41" s="19"/>
      <c r="X41" s="6"/>
      <c r="Y41" s="6" t="str">
        <f t="shared" ref="Y41:Y43" si="36">CONCATENATE(P41,O41,N41,M41)</f>
        <v/>
      </c>
      <c r="Z41" s="10"/>
    </row>
    <row r="42" spans="1:31" x14ac:dyDescent="0.25">
      <c r="A42" s="2">
        <v>10</v>
      </c>
      <c r="B42" s="2" t="s">
        <v>2</v>
      </c>
      <c r="C42" s="2" t="s">
        <v>2</v>
      </c>
      <c r="D42" s="2" t="s">
        <v>2</v>
      </c>
      <c r="E42" s="2" t="s">
        <v>11</v>
      </c>
      <c r="F42" s="2" t="s">
        <v>2</v>
      </c>
      <c r="G42" s="2" t="s">
        <v>34</v>
      </c>
      <c r="H42" s="2" t="s">
        <v>6</v>
      </c>
      <c r="I42" s="2" t="s">
        <v>45</v>
      </c>
      <c r="J42" s="2" t="s">
        <v>36</v>
      </c>
      <c r="K42" s="2" t="s">
        <v>2</v>
      </c>
      <c r="L42" s="2" t="s">
        <v>2</v>
      </c>
      <c r="M42" s="13" t="s">
        <v>10</v>
      </c>
      <c r="N42" s="13" t="s">
        <v>42</v>
      </c>
      <c r="O42" s="15" t="s">
        <v>2</v>
      </c>
      <c r="P42" s="20" t="s">
        <v>2</v>
      </c>
      <c r="R42" s="23" t="str">
        <f t="shared" ref="R42:R43" si="37">IF(U42=20487,"APT",IF(U42=53504,"SHTSP",W42))</f>
        <v>APT</v>
      </c>
      <c r="T42" s="12" t="str">
        <f t="shared" si="35"/>
        <v>5007</v>
      </c>
      <c r="U42" s="12">
        <f t="shared" ref="U42:U49" si="38">HEX2DEC(T42)</f>
        <v>20487</v>
      </c>
      <c r="V42" s="16">
        <f t="shared" ref="V42:V43" si="39">HEX2DEC(O42)</f>
        <v>0</v>
      </c>
      <c r="W42" s="19">
        <f t="shared" ref="W42:W43" si="40">V42/U42</f>
        <v>0</v>
      </c>
      <c r="X42" s="6"/>
      <c r="Y42" s="6" t="str">
        <f t="shared" si="36"/>
        <v>00005007</v>
      </c>
      <c r="Z42" s="10">
        <f t="shared" ref="Z42:Z43" si="41">HEX2DEC(Y42)</f>
        <v>20487</v>
      </c>
    </row>
    <row r="43" spans="1:31" x14ac:dyDescent="0.25">
      <c r="A43" s="2" t="s">
        <v>6</v>
      </c>
      <c r="B43" s="2" t="s">
        <v>2</v>
      </c>
      <c r="C43" s="2" t="s">
        <v>2</v>
      </c>
      <c r="D43" s="2" t="s">
        <v>2</v>
      </c>
      <c r="E43" s="2" t="s">
        <v>3</v>
      </c>
      <c r="F43" s="2" t="s">
        <v>2</v>
      </c>
      <c r="G43" s="2" t="s">
        <v>34</v>
      </c>
      <c r="H43" s="2" t="s">
        <v>6</v>
      </c>
      <c r="I43" s="2" t="s">
        <v>45</v>
      </c>
      <c r="J43" s="2" t="s">
        <v>36</v>
      </c>
      <c r="K43" s="2" t="s">
        <v>2</v>
      </c>
      <c r="L43" s="2" t="s">
        <v>2</v>
      </c>
      <c r="M43" s="13" t="s">
        <v>46</v>
      </c>
      <c r="N43" s="13" t="s">
        <v>3</v>
      </c>
      <c r="O43" s="15" t="s">
        <v>2</v>
      </c>
      <c r="P43" s="20" t="s">
        <v>2</v>
      </c>
      <c r="R43" s="23">
        <f t="shared" si="37"/>
        <v>0</v>
      </c>
      <c r="T43" s="12" t="str">
        <f t="shared" si="35"/>
        <v>02C6</v>
      </c>
      <c r="U43" s="12">
        <f t="shared" si="38"/>
        <v>710</v>
      </c>
      <c r="V43" s="16">
        <f t="shared" si="39"/>
        <v>0</v>
      </c>
      <c r="W43" s="19">
        <f t="shared" si="40"/>
        <v>0</v>
      </c>
      <c r="X43" s="6"/>
      <c r="Y43" s="6" t="str">
        <f t="shared" si="36"/>
        <v>000002C6</v>
      </c>
      <c r="Z43" s="10">
        <f t="shared" si="41"/>
        <v>710</v>
      </c>
    </row>
    <row r="45" spans="1:31" x14ac:dyDescent="0.25">
      <c r="A45" s="2">
        <v>10</v>
      </c>
      <c r="B45" s="2" t="s">
        <v>2</v>
      </c>
      <c r="C45" s="2" t="s">
        <v>2</v>
      </c>
      <c r="D45" s="2" t="s">
        <v>2</v>
      </c>
      <c r="E45" s="2" t="s">
        <v>11</v>
      </c>
      <c r="F45" s="2" t="s">
        <v>2</v>
      </c>
      <c r="G45" s="2" t="s">
        <v>34</v>
      </c>
      <c r="H45" s="2" t="s">
        <v>6</v>
      </c>
      <c r="I45" s="2" t="s">
        <v>47</v>
      </c>
      <c r="J45" s="2" t="s">
        <v>36</v>
      </c>
      <c r="K45" s="2" t="s">
        <v>2</v>
      </c>
      <c r="L45" s="2" t="s">
        <v>2</v>
      </c>
      <c r="M45" s="13" t="s">
        <v>10</v>
      </c>
      <c r="N45" s="13" t="s">
        <v>42</v>
      </c>
      <c r="O45" s="15" t="s">
        <v>2</v>
      </c>
      <c r="P45" s="20" t="s">
        <v>2</v>
      </c>
      <c r="R45" s="23" t="str">
        <f t="shared" ref="R45:R46" si="42">IF(U45=20487,"APT",IF(U45=53504,"SHTSP",W45))</f>
        <v>APT</v>
      </c>
      <c r="T45" s="12" t="str">
        <f t="shared" ref="T45:T46" si="43">CONCATENATE(N45,M45)</f>
        <v>5007</v>
      </c>
      <c r="U45" s="12">
        <f t="shared" si="38"/>
        <v>20487</v>
      </c>
      <c r="V45" s="16">
        <f t="shared" ref="V45:V46" si="44">HEX2DEC(O45)</f>
        <v>0</v>
      </c>
      <c r="W45" s="19">
        <f t="shared" ref="W45:W46" si="45">V45/U45</f>
        <v>0</v>
      </c>
      <c r="X45" s="6"/>
      <c r="Y45" s="6" t="str">
        <f t="shared" ref="Y45:Y46" si="46">CONCATENATE(P45,O45,N45,M45)</f>
        <v>00005007</v>
      </c>
      <c r="Z45" s="10">
        <f t="shared" ref="Z45:Z46" si="47">HEX2DEC(Y45)</f>
        <v>20487</v>
      </c>
    </row>
    <row r="46" spans="1:31" x14ac:dyDescent="0.25">
      <c r="A46" s="2" t="s">
        <v>6</v>
      </c>
      <c r="B46" s="2" t="s">
        <v>2</v>
      </c>
      <c r="C46" s="2" t="s">
        <v>2</v>
      </c>
      <c r="D46" s="2" t="s">
        <v>2</v>
      </c>
      <c r="E46" s="2" t="s">
        <v>3</v>
      </c>
      <c r="F46" s="2" t="s">
        <v>2</v>
      </c>
      <c r="G46" s="2" t="s">
        <v>34</v>
      </c>
      <c r="H46" s="2" t="s">
        <v>6</v>
      </c>
      <c r="I46" s="2" t="s">
        <v>47</v>
      </c>
      <c r="J46" s="2" t="s">
        <v>36</v>
      </c>
      <c r="K46" s="2" t="s">
        <v>2</v>
      </c>
      <c r="L46" s="2" t="s">
        <v>2</v>
      </c>
      <c r="M46" s="13" t="s">
        <v>48</v>
      </c>
      <c r="N46" s="13" t="s">
        <v>3</v>
      </c>
      <c r="O46" s="15" t="s">
        <v>2</v>
      </c>
      <c r="P46" s="20" t="s">
        <v>2</v>
      </c>
      <c r="R46" s="23">
        <f t="shared" si="42"/>
        <v>0</v>
      </c>
      <c r="T46" s="12" t="str">
        <f t="shared" si="43"/>
        <v>0276</v>
      </c>
      <c r="U46" s="12">
        <f t="shared" si="38"/>
        <v>630</v>
      </c>
      <c r="V46" s="16">
        <f t="shared" si="44"/>
        <v>0</v>
      </c>
      <c r="W46" s="19">
        <f t="shared" si="45"/>
        <v>0</v>
      </c>
      <c r="X46" s="6"/>
      <c r="Y46" s="6" t="str">
        <f t="shared" si="46"/>
        <v>00000276</v>
      </c>
      <c r="Z46" s="10">
        <f t="shared" si="47"/>
        <v>630</v>
      </c>
    </row>
    <row r="47" spans="1:31" customFormat="1" x14ac:dyDescent="0.25">
      <c r="A47" s="2" t="s">
        <v>6</v>
      </c>
      <c r="B47" s="2" t="s">
        <v>2</v>
      </c>
      <c r="C47" s="2" t="s">
        <v>2</v>
      </c>
      <c r="D47" s="2" t="s">
        <v>2</v>
      </c>
      <c r="E47" s="2" t="s">
        <v>3</v>
      </c>
      <c r="F47" s="2" t="s">
        <v>2</v>
      </c>
      <c r="G47" s="2" t="s">
        <v>34</v>
      </c>
      <c r="H47" s="2" t="s">
        <v>6</v>
      </c>
      <c r="I47" s="2" t="s">
        <v>44</v>
      </c>
      <c r="J47" s="2" t="s">
        <v>36</v>
      </c>
      <c r="K47" s="2" t="s">
        <v>2</v>
      </c>
      <c r="L47" s="2" t="s">
        <v>2</v>
      </c>
      <c r="M47" s="13" t="s">
        <v>49</v>
      </c>
      <c r="N47" s="13" t="s">
        <v>3</v>
      </c>
      <c r="O47" s="15" t="s">
        <v>2</v>
      </c>
      <c r="P47" s="20" t="s">
        <v>2</v>
      </c>
      <c r="Q47" s="20"/>
      <c r="R47" s="23">
        <f t="shared" ref="R47" si="48">IF(U47=20487,"APT",IF(U47=53504,"SHTSP",W47))</f>
        <v>0</v>
      </c>
      <c r="S47" s="20"/>
      <c r="T47" s="12" t="str">
        <f t="shared" ref="T47" si="49">CONCATENATE(N47,M47)</f>
        <v>0230</v>
      </c>
      <c r="U47" s="12">
        <f t="shared" si="38"/>
        <v>560</v>
      </c>
      <c r="V47" s="16">
        <f t="shared" ref="V47" si="50">HEX2DEC(O47)</f>
        <v>0</v>
      </c>
      <c r="W47" s="19">
        <f t="shared" ref="W47" si="51">V47/U47</f>
        <v>0</v>
      </c>
      <c r="X47" s="6"/>
      <c r="Y47" s="6" t="str">
        <f t="shared" ref="Y47" si="52">CONCATENATE(P47,O47,N47,M47)</f>
        <v>00000230</v>
      </c>
      <c r="Z47" s="10">
        <f t="shared" ref="Z47" si="53">HEX2DEC(Y47)</f>
        <v>560</v>
      </c>
      <c r="AA47" s="3"/>
      <c r="AB47" s="1"/>
      <c r="AC47" s="1"/>
      <c r="AD47" s="1"/>
      <c r="AE47" s="3"/>
    </row>
    <row r="48" spans="1:31" customFormat="1" x14ac:dyDescent="0.25">
      <c r="A48" s="2" t="s">
        <v>6</v>
      </c>
      <c r="B48" s="2" t="s">
        <v>2</v>
      </c>
      <c r="C48" s="2" t="s">
        <v>2</v>
      </c>
      <c r="D48" s="2" t="s">
        <v>2</v>
      </c>
      <c r="E48" s="2" t="s">
        <v>3</v>
      </c>
      <c r="F48" s="2" t="s">
        <v>2</v>
      </c>
      <c r="G48" s="2" t="s">
        <v>34</v>
      </c>
      <c r="H48" s="2" t="s">
        <v>6</v>
      </c>
      <c r="I48" s="2" t="s">
        <v>17</v>
      </c>
      <c r="J48" s="2" t="s">
        <v>36</v>
      </c>
      <c r="K48" s="2" t="s">
        <v>2</v>
      </c>
      <c r="L48" s="2" t="s">
        <v>2</v>
      </c>
      <c r="M48" s="13" t="s">
        <v>50</v>
      </c>
      <c r="N48" s="13" t="s">
        <v>11</v>
      </c>
      <c r="O48" s="15" t="s">
        <v>2</v>
      </c>
      <c r="P48" s="20" t="s">
        <v>2</v>
      </c>
      <c r="Q48" s="20"/>
      <c r="R48" s="23">
        <f t="shared" ref="R48" si="54">IF(U48=20487,"APT",IF(U48=53504,"SHTSP",W48))</f>
        <v>0</v>
      </c>
      <c r="S48" s="20"/>
      <c r="T48" s="12" t="str">
        <f t="shared" ref="T48" si="55">CONCATENATE(N48,M48)</f>
        <v>01F4</v>
      </c>
      <c r="U48" s="12">
        <f t="shared" si="38"/>
        <v>500</v>
      </c>
      <c r="V48" s="16">
        <f t="shared" ref="V48" si="56">HEX2DEC(O48)</f>
        <v>0</v>
      </c>
      <c r="W48" s="19">
        <f t="shared" ref="W48" si="57">V48/U48</f>
        <v>0</v>
      </c>
      <c r="X48" s="6"/>
      <c r="Y48" s="6" t="str">
        <f t="shared" ref="Y48" si="58">CONCATENATE(P48,O48,N48,M48)</f>
        <v>000001F4</v>
      </c>
      <c r="Z48" s="10">
        <f t="shared" ref="Z48" si="59">HEX2DEC(Y48)</f>
        <v>500</v>
      </c>
      <c r="AA48" s="3"/>
      <c r="AB48" s="1"/>
      <c r="AC48" s="1"/>
      <c r="AD48" s="1"/>
      <c r="AE48" s="3"/>
    </row>
    <row r="49" spans="1:31" customFormat="1" x14ac:dyDescent="0.25">
      <c r="A49" s="2" t="s">
        <v>6</v>
      </c>
      <c r="B49" s="2" t="s">
        <v>2</v>
      </c>
      <c r="C49" s="2" t="s">
        <v>2</v>
      </c>
      <c r="D49" s="2" t="s">
        <v>2</v>
      </c>
      <c r="E49" s="2" t="s">
        <v>3</v>
      </c>
      <c r="F49" s="2" t="s">
        <v>2</v>
      </c>
      <c r="G49" s="2" t="s">
        <v>34</v>
      </c>
      <c r="H49" s="2" t="s">
        <v>6</v>
      </c>
      <c r="I49" s="2" t="s">
        <v>51</v>
      </c>
      <c r="J49" s="2" t="s">
        <v>25</v>
      </c>
      <c r="K49" s="2" t="s">
        <v>2</v>
      </c>
      <c r="L49" s="2" t="s">
        <v>2</v>
      </c>
      <c r="M49" s="13" t="s">
        <v>52</v>
      </c>
      <c r="N49" s="13" t="s">
        <v>11</v>
      </c>
      <c r="O49" s="15" t="s">
        <v>2</v>
      </c>
      <c r="P49" s="20" t="s">
        <v>2</v>
      </c>
      <c r="Q49" s="20"/>
      <c r="R49" s="23">
        <f t="shared" ref="R49" si="60">IF(U49=20487,"APT",IF(U49=53504,"SHTSP",W49))</f>
        <v>0</v>
      </c>
      <c r="S49" s="20"/>
      <c r="T49" s="12" t="str">
        <f t="shared" ref="T49" si="61">CONCATENATE(N49,M49)</f>
        <v>01C2</v>
      </c>
      <c r="U49" s="12">
        <f t="shared" si="38"/>
        <v>450</v>
      </c>
      <c r="V49" s="16">
        <f t="shared" ref="V49" si="62">HEX2DEC(O49)</f>
        <v>0</v>
      </c>
      <c r="W49" s="19">
        <f t="shared" ref="W49" si="63">V49/U49</f>
        <v>0</v>
      </c>
      <c r="X49" s="6"/>
      <c r="Y49" s="6" t="str">
        <f t="shared" ref="Y49" si="64">CONCATENATE(P49,O49,N49,M49)</f>
        <v>000001C2</v>
      </c>
      <c r="Z49" s="10">
        <f t="shared" ref="Z49" si="65">HEX2DEC(Y49)</f>
        <v>450</v>
      </c>
      <c r="AA49" s="3"/>
      <c r="AB49" s="1"/>
      <c r="AC49" s="1"/>
      <c r="AD49" s="1"/>
      <c r="AE49" s="3"/>
    </row>
    <row r="51" spans="1:31" x14ac:dyDescent="0.25">
      <c r="A51" s="22" t="s">
        <v>6</v>
      </c>
      <c r="B51" s="22" t="s">
        <v>2</v>
      </c>
      <c r="C51" s="22" t="s">
        <v>2</v>
      </c>
      <c r="D51" s="22" t="s">
        <v>2</v>
      </c>
      <c r="E51" s="22" t="s">
        <v>11</v>
      </c>
      <c r="F51" s="22" t="s">
        <v>2</v>
      </c>
      <c r="G51" s="22" t="s">
        <v>18</v>
      </c>
      <c r="H51" s="22" t="s">
        <v>6</v>
      </c>
      <c r="I51" s="22" t="s">
        <v>54</v>
      </c>
      <c r="J51" s="22" t="s">
        <v>2</v>
      </c>
      <c r="K51" s="22" t="s">
        <v>2</v>
      </c>
      <c r="L51" s="22" t="s">
        <v>2</v>
      </c>
      <c r="M51" s="22" t="s">
        <v>11</v>
      </c>
      <c r="N51" s="22" t="s">
        <v>2</v>
      </c>
      <c r="O51" s="22" t="s">
        <v>2</v>
      </c>
      <c r="P51" s="22" t="s">
        <v>14</v>
      </c>
    </row>
    <row r="52" spans="1:31" x14ac:dyDescent="0.25">
      <c r="A52" s="2" t="s">
        <v>6</v>
      </c>
      <c r="B52" s="2" t="s">
        <v>2</v>
      </c>
      <c r="C52" s="2" t="s">
        <v>2</v>
      </c>
      <c r="D52" s="2" t="s">
        <v>2</v>
      </c>
      <c r="E52" s="2" t="s">
        <v>11</v>
      </c>
      <c r="F52" s="2" t="s">
        <v>2</v>
      </c>
      <c r="G52" s="2" t="s">
        <v>17</v>
      </c>
      <c r="H52" s="2" t="s">
        <v>6</v>
      </c>
      <c r="I52" s="2" t="s">
        <v>53</v>
      </c>
      <c r="J52" s="2" t="s">
        <v>2</v>
      </c>
      <c r="K52" s="2" t="s">
        <v>2</v>
      </c>
      <c r="L52" s="2" t="s">
        <v>2</v>
      </c>
      <c r="M52" s="13" t="s">
        <v>11</v>
      </c>
      <c r="N52" s="13" t="s">
        <v>2</v>
      </c>
      <c r="O52" s="15" t="s">
        <v>2</v>
      </c>
      <c r="P52" s="20" t="s">
        <v>14</v>
      </c>
    </row>
    <row r="53" spans="1:31" x14ac:dyDescent="0.25">
      <c r="A53" s="2" t="s">
        <v>55</v>
      </c>
      <c r="B53" s="2" t="s">
        <v>2</v>
      </c>
      <c r="C53" s="2" t="s">
        <v>2</v>
      </c>
      <c r="D53" s="2" t="s">
        <v>2</v>
      </c>
      <c r="E53" s="2" t="s">
        <v>11</v>
      </c>
      <c r="F53" s="2" t="s">
        <v>2</v>
      </c>
      <c r="G53" s="2" t="s">
        <v>4</v>
      </c>
      <c r="H53" s="2" t="s">
        <v>5</v>
      </c>
      <c r="I53" s="2" t="s">
        <v>56</v>
      </c>
      <c r="J53" s="2" t="s">
        <v>2</v>
      </c>
      <c r="K53" s="2" t="s">
        <v>2</v>
      </c>
      <c r="L53" s="2" t="s">
        <v>2</v>
      </c>
    </row>
    <row r="54" spans="1:31" x14ac:dyDescent="0.25">
      <c r="A54" s="2" t="s">
        <v>55</v>
      </c>
      <c r="B54" s="2" t="s">
        <v>2</v>
      </c>
      <c r="C54" s="2" t="s">
        <v>2</v>
      </c>
      <c r="D54" s="2" t="s">
        <v>2</v>
      </c>
      <c r="E54" s="2" t="s">
        <v>11</v>
      </c>
      <c r="F54" s="2" t="s">
        <v>2</v>
      </c>
      <c r="G54" s="2" t="s">
        <v>4</v>
      </c>
      <c r="H54" s="2" t="s">
        <v>5</v>
      </c>
      <c r="I54" s="2" t="s">
        <v>57</v>
      </c>
      <c r="J54" s="2" t="s">
        <v>2</v>
      </c>
      <c r="K54" s="2" t="s">
        <v>2</v>
      </c>
      <c r="L54" s="2" t="s">
        <v>2</v>
      </c>
    </row>
    <row r="55" spans="1:31" x14ac:dyDescent="0.25">
      <c r="A55" s="2" t="s">
        <v>55</v>
      </c>
      <c r="B55" s="2" t="s">
        <v>2</v>
      </c>
      <c r="C55" s="2" t="s">
        <v>2</v>
      </c>
      <c r="D55" s="2" t="s">
        <v>2</v>
      </c>
      <c r="E55" s="2" t="s">
        <v>11</v>
      </c>
      <c r="F55" s="2" t="s">
        <v>2</v>
      </c>
      <c r="G55" s="2" t="s">
        <v>4</v>
      </c>
      <c r="H55" s="2" t="s">
        <v>5</v>
      </c>
      <c r="I55" s="2" t="s">
        <v>58</v>
      </c>
      <c r="J55" s="2" t="s">
        <v>2</v>
      </c>
      <c r="K55" s="2" t="s">
        <v>2</v>
      </c>
      <c r="L55" s="2" t="s">
        <v>2</v>
      </c>
    </row>
    <row r="56" spans="1:31" x14ac:dyDescent="0.25">
      <c r="A56" s="2" t="s">
        <v>55</v>
      </c>
      <c r="B56" s="2" t="s">
        <v>2</v>
      </c>
      <c r="C56" s="2" t="s">
        <v>2</v>
      </c>
      <c r="D56" s="2" t="s">
        <v>2</v>
      </c>
      <c r="E56" s="2" t="s">
        <v>11</v>
      </c>
      <c r="F56" s="2" t="s">
        <v>2</v>
      </c>
      <c r="G56" s="2" t="s">
        <v>4</v>
      </c>
      <c r="H56" s="2" t="s">
        <v>5</v>
      </c>
      <c r="I56" s="2" t="s">
        <v>59</v>
      </c>
      <c r="J56" s="2" t="s">
        <v>2</v>
      </c>
      <c r="K56" s="2" t="s">
        <v>2</v>
      </c>
      <c r="L56" s="2" t="s">
        <v>2</v>
      </c>
    </row>
    <row r="58" spans="1:31" x14ac:dyDescent="0.25">
      <c r="A58" s="2" t="s">
        <v>21</v>
      </c>
      <c r="B58" s="2" t="s">
        <v>2</v>
      </c>
      <c r="C58" s="2" t="s">
        <v>2</v>
      </c>
      <c r="D58" s="2" t="s">
        <v>2</v>
      </c>
      <c r="E58" s="2" t="s">
        <v>3</v>
      </c>
      <c r="F58" s="2" t="s">
        <v>2</v>
      </c>
      <c r="G58" s="2" t="s">
        <v>7</v>
      </c>
      <c r="H58" s="2" t="s">
        <v>6</v>
      </c>
      <c r="I58" s="2" t="s">
        <v>48</v>
      </c>
      <c r="J58" s="2" t="s">
        <v>11</v>
      </c>
      <c r="K58" s="2" t="s">
        <v>2</v>
      </c>
      <c r="L58" s="2" t="s">
        <v>2</v>
      </c>
      <c r="M58" s="13" t="s">
        <v>11</v>
      </c>
    </row>
    <row r="59" spans="1:31" x14ac:dyDescent="0.25">
      <c r="A59" s="2" t="s">
        <v>6</v>
      </c>
      <c r="B59" s="2" t="s">
        <v>2</v>
      </c>
      <c r="C59" s="2" t="s">
        <v>2</v>
      </c>
      <c r="D59" s="2" t="s">
        <v>2</v>
      </c>
      <c r="E59" s="2" t="s">
        <v>11</v>
      </c>
      <c r="F59" s="2" t="s">
        <v>2</v>
      </c>
      <c r="G59" s="2" t="s">
        <v>7</v>
      </c>
      <c r="H59" s="2" t="s">
        <v>6</v>
      </c>
      <c r="I59" s="2" t="s">
        <v>48</v>
      </c>
      <c r="J59" s="2" t="s">
        <v>11</v>
      </c>
      <c r="K59" s="2" t="s">
        <v>2</v>
      </c>
      <c r="L59" s="2" t="s">
        <v>2</v>
      </c>
      <c r="M59" s="13" t="s">
        <v>60</v>
      </c>
      <c r="N59" s="13" t="s">
        <v>37</v>
      </c>
      <c r="O59" s="15" t="s">
        <v>2</v>
      </c>
      <c r="P59" s="20" t="s">
        <v>2</v>
      </c>
    </row>
    <row r="60" spans="1:31" x14ac:dyDescent="0.25">
      <c r="A60" s="2" t="s">
        <v>55</v>
      </c>
      <c r="B60" s="2" t="s">
        <v>2</v>
      </c>
      <c r="C60" s="2" t="s">
        <v>2</v>
      </c>
      <c r="D60" s="2" t="s">
        <v>2</v>
      </c>
      <c r="E60" s="2" t="s">
        <v>25</v>
      </c>
      <c r="F60" s="2" t="s">
        <v>2</v>
      </c>
      <c r="G60" s="2" t="s">
        <v>11</v>
      </c>
      <c r="H60" s="2" t="s">
        <v>44</v>
      </c>
      <c r="I60" s="2" t="s">
        <v>61</v>
      </c>
      <c r="J60" s="2" t="s">
        <v>11</v>
      </c>
      <c r="K60" s="2" t="s">
        <v>2</v>
      </c>
      <c r="L60" s="2" t="s">
        <v>2</v>
      </c>
    </row>
    <row r="61" spans="1:31" x14ac:dyDescent="0.25">
      <c r="A61" s="2" t="s">
        <v>6</v>
      </c>
      <c r="B61" s="2" t="s">
        <v>2</v>
      </c>
      <c r="C61" s="2" t="s">
        <v>2</v>
      </c>
      <c r="D61" s="2" t="s">
        <v>2</v>
      </c>
      <c r="E61" s="2" t="s">
        <v>11</v>
      </c>
      <c r="F61" s="2" t="s">
        <v>2</v>
      </c>
      <c r="G61" s="2" t="s">
        <v>34</v>
      </c>
      <c r="H61" s="2" t="s">
        <v>6</v>
      </c>
      <c r="I61" s="2" t="s">
        <v>61</v>
      </c>
      <c r="J61" s="2" t="s">
        <v>11</v>
      </c>
      <c r="K61" s="2" t="s">
        <v>2</v>
      </c>
      <c r="L61" s="2" t="s">
        <v>2</v>
      </c>
      <c r="M61" s="13" t="s">
        <v>62</v>
      </c>
      <c r="N61" s="13" t="s">
        <v>37</v>
      </c>
      <c r="O61" s="15" t="s">
        <v>2</v>
      </c>
      <c r="P61" s="2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9EAD-40FC-47B1-911B-F342E51FE3BA}">
  <dimension ref="A1:BC34"/>
  <sheetViews>
    <sheetView topLeftCell="E1" workbookViewId="0">
      <selection activeCell="H12" sqref="H12:BC12"/>
    </sheetView>
  </sheetViews>
  <sheetFormatPr baseColWidth="10" defaultRowHeight="15" x14ac:dyDescent="0.25"/>
  <cols>
    <col min="1" max="1" width="13" bestFit="1" customWidth="1"/>
    <col min="2" max="2" width="9.28515625" bestFit="1" customWidth="1"/>
    <col min="3" max="3" width="7.28515625" bestFit="1" customWidth="1"/>
    <col min="4" max="4" width="16.7109375" bestFit="1" customWidth="1"/>
    <col min="5" max="6" width="5.5703125" bestFit="1" customWidth="1"/>
    <col min="7" max="7" width="5.7109375" bestFit="1" customWidth="1"/>
    <col min="8" max="8" width="3.140625" bestFit="1" customWidth="1"/>
    <col min="9" max="55" width="3" bestFit="1" customWidth="1"/>
  </cols>
  <sheetData>
    <row r="1" spans="1:55" x14ac:dyDescent="0.25">
      <c r="H1" s="32">
        <v>0</v>
      </c>
      <c r="I1" s="32">
        <v>1</v>
      </c>
      <c r="J1" s="32">
        <v>2</v>
      </c>
      <c r="K1" s="32">
        <v>3</v>
      </c>
      <c r="L1" s="32">
        <v>4</v>
      </c>
      <c r="M1" s="32">
        <v>5</v>
      </c>
      <c r="N1" s="32">
        <v>6</v>
      </c>
      <c r="O1" s="32">
        <v>7</v>
      </c>
      <c r="P1" s="32">
        <v>8</v>
      </c>
      <c r="Q1" s="32">
        <v>9</v>
      </c>
      <c r="R1" s="32">
        <v>10</v>
      </c>
      <c r="S1" s="32">
        <v>11</v>
      </c>
      <c r="T1" s="32">
        <v>12</v>
      </c>
      <c r="U1" s="32">
        <v>13</v>
      </c>
      <c r="V1" s="32">
        <v>14</v>
      </c>
      <c r="W1" s="32">
        <v>15</v>
      </c>
      <c r="X1" s="32">
        <v>16</v>
      </c>
      <c r="Y1" s="32">
        <v>17</v>
      </c>
      <c r="Z1" s="32">
        <v>18</v>
      </c>
      <c r="AA1" s="32">
        <v>19</v>
      </c>
      <c r="AB1" s="32">
        <v>20</v>
      </c>
      <c r="AC1" s="32">
        <v>21</v>
      </c>
      <c r="AD1" s="32">
        <v>22</v>
      </c>
      <c r="AE1" s="32">
        <v>23</v>
      </c>
      <c r="AF1" s="32">
        <v>24</v>
      </c>
      <c r="AG1" s="32">
        <v>25</v>
      </c>
      <c r="AH1" s="32">
        <v>26</v>
      </c>
      <c r="AI1" s="32">
        <v>27</v>
      </c>
      <c r="AJ1" s="32">
        <v>28</v>
      </c>
      <c r="AK1" s="32">
        <v>29</v>
      </c>
      <c r="AL1" s="32">
        <v>30</v>
      </c>
      <c r="AM1" s="32">
        <v>31</v>
      </c>
      <c r="AN1" s="32">
        <v>32</v>
      </c>
      <c r="AO1" s="32">
        <v>33</v>
      </c>
      <c r="AP1" s="32">
        <v>34</v>
      </c>
      <c r="AQ1" s="32">
        <v>35</v>
      </c>
      <c r="AR1" s="32">
        <v>36</v>
      </c>
      <c r="AS1" s="32">
        <v>37</v>
      </c>
      <c r="AT1" s="32">
        <v>38</v>
      </c>
      <c r="AU1" s="32">
        <v>39</v>
      </c>
      <c r="AV1" s="32">
        <v>40</v>
      </c>
      <c r="AW1" s="32">
        <v>41</v>
      </c>
      <c r="AX1" s="32">
        <v>42</v>
      </c>
      <c r="AY1" s="32">
        <v>43</v>
      </c>
      <c r="AZ1" s="32">
        <v>44</v>
      </c>
      <c r="BA1" s="32">
        <v>45</v>
      </c>
      <c r="BB1" s="32">
        <v>46</v>
      </c>
      <c r="BC1" s="32">
        <v>47</v>
      </c>
    </row>
    <row r="2" spans="1:55" x14ac:dyDescent="0.25">
      <c r="H2" s="22" t="s">
        <v>55</v>
      </c>
      <c r="I2" s="22" t="s">
        <v>2</v>
      </c>
      <c r="J2" s="22" t="s">
        <v>2</v>
      </c>
      <c r="K2" s="22" t="s">
        <v>2</v>
      </c>
      <c r="L2" s="22" t="s">
        <v>3</v>
      </c>
      <c r="M2" s="22" t="s">
        <v>2</v>
      </c>
      <c r="N2" s="22" t="s">
        <v>77</v>
      </c>
      <c r="O2" s="22" t="s">
        <v>6</v>
      </c>
      <c r="P2" s="22" t="s">
        <v>78</v>
      </c>
      <c r="Q2" s="22" t="s">
        <v>11</v>
      </c>
      <c r="R2" s="22" t="s">
        <v>2</v>
      </c>
      <c r="S2" s="22" t="s">
        <v>2</v>
      </c>
      <c r="T2" s="22" t="s">
        <v>78</v>
      </c>
      <c r="U2" s="22" t="s">
        <v>2</v>
      </c>
      <c r="V2" s="22" t="s">
        <v>2</v>
      </c>
      <c r="W2" s="22" t="s">
        <v>2</v>
      </c>
      <c r="X2" s="22" t="s">
        <v>3</v>
      </c>
      <c r="Y2" s="22" t="s">
        <v>2</v>
      </c>
      <c r="Z2" s="22" t="s">
        <v>77</v>
      </c>
      <c r="AA2" s="22" t="s">
        <v>6</v>
      </c>
      <c r="AB2" s="22" t="s">
        <v>79</v>
      </c>
      <c r="AC2" s="22" t="s">
        <v>11</v>
      </c>
      <c r="AD2" s="22" t="s">
        <v>2</v>
      </c>
      <c r="AE2" s="22" t="s">
        <v>2</v>
      </c>
      <c r="AF2" s="24" t="s">
        <v>80</v>
      </c>
      <c r="AG2" s="24" t="s">
        <v>42</v>
      </c>
      <c r="AH2" s="31" t="s">
        <v>36</v>
      </c>
      <c r="AI2" s="22" t="s">
        <v>2</v>
      </c>
      <c r="AJ2" s="22" t="s">
        <v>11</v>
      </c>
      <c r="AK2" s="22" t="s">
        <v>11</v>
      </c>
      <c r="AL2" s="22" t="s">
        <v>2</v>
      </c>
      <c r="AM2" s="22" t="s">
        <v>11</v>
      </c>
      <c r="AN2" s="22" t="s">
        <v>2</v>
      </c>
      <c r="AO2" s="22" t="s">
        <v>3</v>
      </c>
      <c r="AP2" s="22" t="s">
        <v>16</v>
      </c>
      <c r="AQ2" s="22" t="s">
        <v>2</v>
      </c>
      <c r="AR2" s="30" t="s">
        <v>11</v>
      </c>
      <c r="AS2" s="30" t="s">
        <v>2</v>
      </c>
      <c r="AT2" s="29" t="s">
        <v>3</v>
      </c>
      <c r="AU2" s="29" t="s">
        <v>2</v>
      </c>
      <c r="AV2" s="28" t="s">
        <v>81</v>
      </c>
      <c r="AW2" s="28" t="s">
        <v>82</v>
      </c>
      <c r="AX2" s="27" t="s">
        <v>77</v>
      </c>
      <c r="AY2" s="27" t="s">
        <v>82</v>
      </c>
      <c r="AZ2" s="26" t="s">
        <v>7</v>
      </c>
      <c r="BA2" s="26" t="s">
        <v>82</v>
      </c>
      <c r="BB2" s="25" t="s">
        <v>34</v>
      </c>
      <c r="BC2" s="25" t="s">
        <v>82</v>
      </c>
    </row>
    <row r="3" spans="1:55" ht="140.25" customHeight="1" x14ac:dyDescent="0.25">
      <c r="L3" s="35" t="s">
        <v>89</v>
      </c>
      <c r="M3" s="33"/>
      <c r="N3" s="35" t="s">
        <v>90</v>
      </c>
      <c r="O3" s="33"/>
      <c r="P3" s="35" t="s">
        <v>91</v>
      </c>
      <c r="Q3" s="33"/>
      <c r="R3" s="33"/>
      <c r="S3" s="34"/>
      <c r="T3" s="35" t="s">
        <v>92</v>
      </c>
      <c r="U3" s="33"/>
      <c r="V3" s="33"/>
      <c r="W3" s="33"/>
      <c r="X3" s="35" t="s">
        <v>93</v>
      </c>
      <c r="Y3" s="34"/>
      <c r="Z3" s="33"/>
      <c r="AA3" s="33"/>
      <c r="AB3" s="35" t="s">
        <v>94</v>
      </c>
    </row>
    <row r="4" spans="1:55" x14ac:dyDescent="0.25">
      <c r="G4" t="s">
        <v>102</v>
      </c>
      <c r="H4" s="22" t="s">
        <v>96</v>
      </c>
      <c r="I4" s="22" t="s">
        <v>97</v>
      </c>
      <c r="J4" s="22" t="s">
        <v>97</v>
      </c>
      <c r="K4" s="22" t="s">
        <v>97</v>
      </c>
      <c r="L4" s="22" t="s">
        <v>95</v>
      </c>
      <c r="M4" s="22" t="s">
        <v>97</v>
      </c>
      <c r="N4" s="22" t="s">
        <v>6</v>
      </c>
      <c r="O4" s="22" t="s">
        <v>98</v>
      </c>
      <c r="P4" s="22" t="s">
        <v>99</v>
      </c>
      <c r="Q4" s="22" t="s">
        <v>97</v>
      </c>
      <c r="R4" s="22" t="s">
        <v>97</v>
      </c>
      <c r="S4" s="22" t="s">
        <v>97</v>
      </c>
      <c r="T4" s="22" t="s">
        <v>97</v>
      </c>
      <c r="U4" s="22" t="s">
        <v>97</v>
      </c>
      <c r="V4" s="22" t="s">
        <v>97</v>
      </c>
      <c r="W4" s="22" t="s">
        <v>97</v>
      </c>
      <c r="X4" s="22" t="s">
        <v>97</v>
      </c>
      <c r="Y4" s="22" t="s">
        <v>97</v>
      </c>
      <c r="Z4" s="22" t="s">
        <v>97</v>
      </c>
      <c r="AA4" s="22" t="s">
        <v>97</v>
      </c>
      <c r="AB4" s="22" t="s">
        <v>97</v>
      </c>
      <c r="AC4" s="22" t="s">
        <v>97</v>
      </c>
      <c r="AD4" s="22" t="s">
        <v>97</v>
      </c>
      <c r="AE4" s="22" t="s">
        <v>97</v>
      </c>
      <c r="AF4" s="22" t="s">
        <v>97</v>
      </c>
      <c r="AG4" s="22" t="s">
        <v>97</v>
      </c>
      <c r="AH4" s="22" t="s">
        <v>97</v>
      </c>
      <c r="AI4" s="22" t="s">
        <v>97</v>
      </c>
      <c r="AJ4" s="22" t="s">
        <v>97</v>
      </c>
      <c r="AK4" s="22" t="s">
        <v>97</v>
      </c>
      <c r="AL4" s="22" t="s">
        <v>97</v>
      </c>
      <c r="AM4" s="22" t="s">
        <v>97</v>
      </c>
      <c r="AN4" s="22" t="s">
        <v>97</v>
      </c>
      <c r="AO4" s="22" t="s">
        <v>97</v>
      </c>
      <c r="AP4" s="22" t="s">
        <v>97</v>
      </c>
      <c r="AQ4" s="22" t="s">
        <v>97</v>
      </c>
      <c r="AR4" s="22" t="s">
        <v>97</v>
      </c>
      <c r="AS4" s="22" t="s">
        <v>97</v>
      </c>
      <c r="AT4" s="22" t="s">
        <v>97</v>
      </c>
      <c r="AU4" s="22" t="s">
        <v>97</v>
      </c>
      <c r="AV4" s="22" t="s">
        <v>97</v>
      </c>
      <c r="AW4" s="22" t="s">
        <v>97</v>
      </c>
      <c r="AX4" s="22" t="s">
        <v>97</v>
      </c>
      <c r="AY4" s="22" t="s">
        <v>97</v>
      </c>
      <c r="AZ4" s="22" t="s">
        <v>97</v>
      </c>
      <c r="BA4" s="22" t="s">
        <v>97</v>
      </c>
      <c r="BB4" s="22" t="s">
        <v>97</v>
      </c>
      <c r="BC4" s="22" t="s">
        <v>97</v>
      </c>
    </row>
    <row r="5" spans="1:55" x14ac:dyDescent="0.25">
      <c r="A5" s="22" t="s">
        <v>63</v>
      </c>
      <c r="B5" s="22" t="s">
        <v>64</v>
      </c>
      <c r="C5" s="24" t="s">
        <v>83</v>
      </c>
      <c r="D5" s="22" t="s">
        <v>65</v>
      </c>
      <c r="G5" t="s">
        <v>103</v>
      </c>
      <c r="H5" s="22" t="s">
        <v>96</v>
      </c>
      <c r="I5" s="22" t="s">
        <v>97</v>
      </c>
      <c r="J5" s="22" t="s">
        <v>97</v>
      </c>
      <c r="K5" s="22" t="s">
        <v>97</v>
      </c>
      <c r="L5" s="22" t="s">
        <v>95</v>
      </c>
      <c r="M5" s="22" t="s">
        <v>97</v>
      </c>
      <c r="N5" s="22" t="s">
        <v>100</v>
      </c>
      <c r="O5" s="22" t="s">
        <v>98</v>
      </c>
      <c r="P5" s="22" t="s">
        <v>101</v>
      </c>
      <c r="Q5" s="22" t="s">
        <v>97</v>
      </c>
      <c r="R5" s="22" t="s">
        <v>97</v>
      </c>
      <c r="S5" s="22" t="s">
        <v>97</v>
      </c>
      <c r="T5" s="22" t="s">
        <v>97</v>
      </c>
      <c r="U5" s="22" t="s">
        <v>97</v>
      </c>
      <c r="V5" s="22" t="s">
        <v>97</v>
      </c>
      <c r="W5" s="22" t="s">
        <v>97</v>
      </c>
      <c r="X5" s="22" t="s">
        <v>97</v>
      </c>
      <c r="Y5" s="22" t="s">
        <v>97</v>
      </c>
      <c r="Z5" s="22" t="s">
        <v>97</v>
      </c>
      <c r="AA5" s="22" t="s">
        <v>97</v>
      </c>
      <c r="AB5" s="22" t="s">
        <v>97</v>
      </c>
      <c r="AC5" s="22" t="s">
        <v>97</v>
      </c>
      <c r="AD5" s="22" t="s">
        <v>97</v>
      </c>
      <c r="AE5" s="22" t="s">
        <v>97</v>
      </c>
      <c r="AF5" s="22" t="s">
        <v>97</v>
      </c>
      <c r="AG5" s="22" t="s">
        <v>97</v>
      </c>
      <c r="AH5" s="22" t="s">
        <v>97</v>
      </c>
      <c r="AI5" s="22" t="s">
        <v>97</v>
      </c>
      <c r="AJ5" s="22" t="s">
        <v>97</v>
      </c>
      <c r="AK5" s="22" t="s">
        <v>97</v>
      </c>
      <c r="AL5" s="22" t="s">
        <v>97</v>
      </c>
      <c r="AM5" s="22" t="s">
        <v>97</v>
      </c>
      <c r="AN5" s="22" t="s">
        <v>97</v>
      </c>
      <c r="AO5" s="22" t="s">
        <v>97</v>
      </c>
      <c r="AP5" s="22" t="s">
        <v>97</v>
      </c>
      <c r="AQ5" s="22" t="s">
        <v>97</v>
      </c>
      <c r="AR5" s="22" t="s">
        <v>97</v>
      </c>
      <c r="AS5" s="22" t="s">
        <v>97</v>
      </c>
      <c r="AT5" s="22" t="s">
        <v>97</v>
      </c>
      <c r="AU5" s="22" t="s">
        <v>97</v>
      </c>
      <c r="AV5" s="22" t="s">
        <v>97</v>
      </c>
      <c r="AW5" s="22" t="s">
        <v>97</v>
      </c>
      <c r="AX5" s="22" t="s">
        <v>97</v>
      </c>
      <c r="AY5" s="22" t="s">
        <v>97</v>
      </c>
      <c r="AZ5" s="22" t="s">
        <v>97</v>
      </c>
      <c r="BA5" s="22" t="s">
        <v>97</v>
      </c>
      <c r="BB5" s="22" t="s">
        <v>97</v>
      </c>
      <c r="BC5" s="22" t="s">
        <v>97</v>
      </c>
    </row>
    <row r="6" spans="1:55" x14ac:dyDescent="0.25">
      <c r="A6" s="22" t="s">
        <v>66</v>
      </c>
      <c r="B6" s="22" t="s">
        <v>67</v>
      </c>
      <c r="C6" s="31" t="s">
        <v>68</v>
      </c>
      <c r="G6" t="s">
        <v>102</v>
      </c>
      <c r="H6" s="36" t="str">
        <f>DEC2HEX(H4,2)</f>
        <v>0C</v>
      </c>
      <c r="I6" s="36" t="str">
        <f t="shared" ref="I6:BC6" si="0">DEC2HEX(I4,2)</f>
        <v>00</v>
      </c>
      <c r="J6" s="36" t="str">
        <f t="shared" si="0"/>
        <v>00</v>
      </c>
      <c r="K6" s="36" t="str">
        <f t="shared" si="0"/>
        <v>00</v>
      </c>
      <c r="L6" s="36" t="str">
        <f t="shared" si="0"/>
        <v>03</v>
      </c>
      <c r="M6" s="36" t="str">
        <f t="shared" si="0"/>
        <v>00</v>
      </c>
      <c r="N6" s="36" t="str">
        <f t="shared" si="0"/>
        <v>0A</v>
      </c>
      <c r="O6" s="36" t="str">
        <f t="shared" si="0"/>
        <v>20</v>
      </c>
      <c r="P6" s="36" t="str">
        <f t="shared" si="0"/>
        <v>06</v>
      </c>
      <c r="Q6" s="36" t="str">
        <f t="shared" si="0"/>
        <v>00</v>
      </c>
      <c r="R6" s="36" t="str">
        <f t="shared" si="0"/>
        <v>00</v>
      </c>
      <c r="S6" s="36" t="str">
        <f t="shared" si="0"/>
        <v>00</v>
      </c>
      <c r="T6" s="36" t="str">
        <f t="shared" si="0"/>
        <v>00</v>
      </c>
      <c r="U6" s="36" t="str">
        <f t="shared" si="0"/>
        <v>00</v>
      </c>
      <c r="V6" s="36" t="str">
        <f t="shared" si="0"/>
        <v>00</v>
      </c>
      <c r="W6" s="36" t="str">
        <f t="shared" si="0"/>
        <v>00</v>
      </c>
      <c r="X6" s="36" t="str">
        <f t="shared" si="0"/>
        <v>00</v>
      </c>
      <c r="Y6" s="36" t="str">
        <f t="shared" si="0"/>
        <v>00</v>
      </c>
      <c r="Z6" s="36" t="str">
        <f t="shared" si="0"/>
        <v>00</v>
      </c>
      <c r="AA6" s="36" t="str">
        <f t="shared" si="0"/>
        <v>00</v>
      </c>
      <c r="AB6" s="36" t="str">
        <f t="shared" si="0"/>
        <v>00</v>
      </c>
      <c r="AC6" s="36" t="str">
        <f t="shared" si="0"/>
        <v>00</v>
      </c>
      <c r="AD6" s="36" t="str">
        <f t="shared" si="0"/>
        <v>00</v>
      </c>
      <c r="AE6" s="36" t="str">
        <f t="shared" si="0"/>
        <v>00</v>
      </c>
      <c r="AF6" s="36" t="str">
        <f t="shared" si="0"/>
        <v>00</v>
      </c>
      <c r="AG6" s="36" t="str">
        <f t="shared" si="0"/>
        <v>00</v>
      </c>
      <c r="AH6" s="36" t="str">
        <f t="shared" si="0"/>
        <v>00</v>
      </c>
      <c r="AI6" s="36" t="str">
        <f t="shared" si="0"/>
        <v>00</v>
      </c>
      <c r="AJ6" s="36" t="str">
        <f t="shared" si="0"/>
        <v>00</v>
      </c>
      <c r="AK6" s="36" t="str">
        <f t="shared" si="0"/>
        <v>00</v>
      </c>
      <c r="AL6" s="36" t="str">
        <f t="shared" si="0"/>
        <v>00</v>
      </c>
      <c r="AM6" s="36" t="str">
        <f t="shared" si="0"/>
        <v>00</v>
      </c>
      <c r="AN6" s="36" t="str">
        <f t="shared" si="0"/>
        <v>00</v>
      </c>
      <c r="AO6" s="36" t="str">
        <f t="shared" si="0"/>
        <v>00</v>
      </c>
      <c r="AP6" s="36" t="str">
        <f t="shared" si="0"/>
        <v>00</v>
      </c>
      <c r="AQ6" s="36" t="str">
        <f t="shared" si="0"/>
        <v>00</v>
      </c>
      <c r="AR6" s="36" t="str">
        <f t="shared" si="0"/>
        <v>00</v>
      </c>
      <c r="AS6" s="36" t="str">
        <f t="shared" si="0"/>
        <v>00</v>
      </c>
      <c r="AT6" s="36" t="str">
        <f t="shared" si="0"/>
        <v>00</v>
      </c>
      <c r="AU6" s="36" t="str">
        <f t="shared" si="0"/>
        <v>00</v>
      </c>
      <c r="AV6" s="36" t="str">
        <f t="shared" si="0"/>
        <v>00</v>
      </c>
      <c r="AW6" s="36" t="str">
        <f t="shared" si="0"/>
        <v>00</v>
      </c>
      <c r="AX6" s="36" t="str">
        <f t="shared" si="0"/>
        <v>00</v>
      </c>
      <c r="AY6" s="36" t="str">
        <f t="shared" si="0"/>
        <v>00</v>
      </c>
      <c r="AZ6" s="36" t="str">
        <f t="shared" si="0"/>
        <v>00</v>
      </c>
      <c r="BA6" s="36" t="str">
        <f t="shared" si="0"/>
        <v>00</v>
      </c>
      <c r="BB6" s="36" t="str">
        <f t="shared" si="0"/>
        <v>00</v>
      </c>
      <c r="BC6" s="36" t="str">
        <f t="shared" si="0"/>
        <v>00</v>
      </c>
    </row>
    <row r="7" spans="1:55" x14ac:dyDescent="0.25">
      <c r="A7" s="22" t="s">
        <v>69</v>
      </c>
      <c r="B7" s="22" t="s">
        <v>70</v>
      </c>
      <c r="G7" t="s">
        <v>103</v>
      </c>
      <c r="H7" s="36" t="str">
        <f>DEC2HEX(H5,2)</f>
        <v>0C</v>
      </c>
      <c r="I7" s="36" t="str">
        <f t="shared" ref="I7:BC7" si="1">DEC2HEX(I5,2)</f>
        <v>00</v>
      </c>
      <c r="J7" s="36" t="str">
        <f t="shared" si="1"/>
        <v>00</v>
      </c>
      <c r="K7" s="36" t="str">
        <f t="shared" si="1"/>
        <v>00</v>
      </c>
      <c r="L7" s="36" t="str">
        <f t="shared" si="1"/>
        <v>03</v>
      </c>
      <c r="M7" s="36" t="str">
        <f t="shared" si="1"/>
        <v>00</v>
      </c>
      <c r="N7" s="36" t="str">
        <f t="shared" si="1"/>
        <v>01</v>
      </c>
      <c r="O7" s="36" t="str">
        <f t="shared" si="1"/>
        <v>20</v>
      </c>
      <c r="P7" s="36" t="str">
        <f t="shared" si="1"/>
        <v>07</v>
      </c>
      <c r="Q7" s="36" t="str">
        <f t="shared" si="1"/>
        <v>00</v>
      </c>
      <c r="R7" s="36" t="str">
        <f t="shared" si="1"/>
        <v>00</v>
      </c>
      <c r="S7" s="36" t="str">
        <f t="shared" si="1"/>
        <v>00</v>
      </c>
      <c r="T7" s="36" t="str">
        <f t="shared" si="1"/>
        <v>00</v>
      </c>
      <c r="U7" s="36" t="str">
        <f t="shared" si="1"/>
        <v>00</v>
      </c>
      <c r="V7" s="36" t="str">
        <f t="shared" si="1"/>
        <v>00</v>
      </c>
      <c r="W7" s="36" t="str">
        <f t="shared" si="1"/>
        <v>00</v>
      </c>
      <c r="X7" s="36" t="str">
        <f t="shared" si="1"/>
        <v>00</v>
      </c>
      <c r="Y7" s="36" t="str">
        <f t="shared" si="1"/>
        <v>00</v>
      </c>
      <c r="Z7" s="36" t="str">
        <f t="shared" si="1"/>
        <v>00</v>
      </c>
      <c r="AA7" s="36" t="str">
        <f t="shared" si="1"/>
        <v>00</v>
      </c>
      <c r="AB7" s="36" t="str">
        <f t="shared" si="1"/>
        <v>00</v>
      </c>
      <c r="AC7" s="36" t="str">
        <f t="shared" si="1"/>
        <v>00</v>
      </c>
      <c r="AD7" s="36" t="str">
        <f t="shared" si="1"/>
        <v>00</v>
      </c>
      <c r="AE7" s="36" t="str">
        <f t="shared" si="1"/>
        <v>00</v>
      </c>
      <c r="AF7" s="36" t="str">
        <f t="shared" si="1"/>
        <v>00</v>
      </c>
      <c r="AG7" s="36" t="str">
        <f t="shared" si="1"/>
        <v>00</v>
      </c>
      <c r="AH7" s="36" t="str">
        <f t="shared" si="1"/>
        <v>00</v>
      </c>
      <c r="AI7" s="36" t="str">
        <f t="shared" si="1"/>
        <v>00</v>
      </c>
      <c r="AJ7" s="36" t="str">
        <f t="shared" si="1"/>
        <v>00</v>
      </c>
      <c r="AK7" s="36" t="str">
        <f t="shared" si="1"/>
        <v>00</v>
      </c>
      <c r="AL7" s="36" t="str">
        <f t="shared" si="1"/>
        <v>00</v>
      </c>
      <c r="AM7" s="36" t="str">
        <f t="shared" si="1"/>
        <v>00</v>
      </c>
      <c r="AN7" s="36" t="str">
        <f t="shared" si="1"/>
        <v>00</v>
      </c>
      <c r="AO7" s="36" t="str">
        <f t="shared" si="1"/>
        <v>00</v>
      </c>
      <c r="AP7" s="36" t="str">
        <f t="shared" si="1"/>
        <v>00</v>
      </c>
      <c r="AQ7" s="36" t="str">
        <f t="shared" si="1"/>
        <v>00</v>
      </c>
      <c r="AR7" s="36" t="str">
        <f t="shared" si="1"/>
        <v>00</v>
      </c>
      <c r="AS7" s="36" t="str">
        <f t="shared" si="1"/>
        <v>00</v>
      </c>
      <c r="AT7" s="36" t="str">
        <f t="shared" si="1"/>
        <v>00</v>
      </c>
      <c r="AU7" s="36" t="str">
        <f t="shared" si="1"/>
        <v>00</v>
      </c>
      <c r="AV7" s="36" t="str">
        <f t="shared" si="1"/>
        <v>00</v>
      </c>
      <c r="AW7" s="36" t="str">
        <f t="shared" si="1"/>
        <v>00</v>
      </c>
      <c r="AX7" s="36" t="str">
        <f t="shared" si="1"/>
        <v>00</v>
      </c>
      <c r="AY7" s="36" t="str">
        <f t="shared" si="1"/>
        <v>00</v>
      </c>
      <c r="AZ7" s="36" t="str">
        <f t="shared" si="1"/>
        <v>00</v>
      </c>
      <c r="BA7" s="36" t="str">
        <f t="shared" si="1"/>
        <v>00</v>
      </c>
      <c r="BB7" s="36" t="str">
        <f t="shared" si="1"/>
        <v>00</v>
      </c>
      <c r="BC7" s="36" t="str">
        <f t="shared" si="1"/>
        <v>00</v>
      </c>
    </row>
    <row r="8" spans="1:55" x14ac:dyDescent="0.25">
      <c r="A8" s="22" t="s">
        <v>71</v>
      </c>
      <c r="B8" s="22" t="s">
        <v>72</v>
      </c>
      <c r="C8" s="22" t="s">
        <v>84</v>
      </c>
      <c r="H8" s="22" t="s">
        <v>55</v>
      </c>
      <c r="I8" s="22" t="s">
        <v>2</v>
      </c>
      <c r="J8" s="22" t="s">
        <v>2</v>
      </c>
      <c r="K8" s="22" t="s">
        <v>2</v>
      </c>
      <c r="L8" s="22" t="s">
        <v>3</v>
      </c>
      <c r="M8" s="22" t="s">
        <v>2</v>
      </c>
      <c r="N8" s="22" t="s">
        <v>77</v>
      </c>
      <c r="O8" s="22" t="s">
        <v>6</v>
      </c>
      <c r="P8" s="22" t="s">
        <v>11</v>
      </c>
      <c r="Q8" s="22" t="s">
        <v>2</v>
      </c>
      <c r="R8" s="22" t="s">
        <v>2</v>
      </c>
      <c r="S8" s="22" t="s">
        <v>2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55" x14ac:dyDescent="0.25">
      <c r="A9" s="22" t="s">
        <v>73</v>
      </c>
      <c r="B9" s="22" t="s">
        <v>72</v>
      </c>
      <c r="C9" s="22" t="s">
        <v>84</v>
      </c>
      <c r="H9" s="9">
        <v>16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20</v>
      </c>
      <c r="O9" s="9">
        <v>16</v>
      </c>
      <c r="P9" s="9">
        <v>1</v>
      </c>
      <c r="Q9" s="9">
        <v>0</v>
      </c>
      <c r="R9" s="9">
        <v>0</v>
      </c>
      <c r="S9" s="9">
        <v>0</v>
      </c>
      <c r="T9" s="9">
        <v>0</v>
      </c>
      <c r="U9" s="9">
        <v>212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11">
        <v>0</v>
      </c>
      <c r="AF9" s="11">
        <v>1</v>
      </c>
      <c r="AG9" s="11">
        <v>0</v>
      </c>
      <c r="AH9" s="11">
        <v>0</v>
      </c>
      <c r="AI9" s="11">
        <v>0</v>
      </c>
      <c r="AJ9" s="11">
        <v>35</v>
      </c>
      <c r="AK9" s="11">
        <v>3</v>
      </c>
      <c r="AL9" s="11">
        <v>6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76</v>
      </c>
      <c r="AS9" s="11">
        <v>41</v>
      </c>
      <c r="AT9" s="11">
        <v>13</v>
      </c>
      <c r="AU9" s="11">
        <v>128</v>
      </c>
      <c r="AV9" s="11">
        <v>64</v>
      </c>
      <c r="AW9" s="11">
        <v>30</v>
      </c>
      <c r="AX9" s="11">
        <v>251</v>
      </c>
      <c r="AY9" s="11">
        <v>63</v>
      </c>
      <c r="AZ9" s="11">
        <v>33</v>
      </c>
      <c r="BA9" s="11">
        <v>19</v>
      </c>
      <c r="BB9" s="11">
        <v>64</v>
      </c>
      <c r="BC9" s="11">
        <v>63</v>
      </c>
    </row>
    <row r="10" spans="1:55" x14ac:dyDescent="0.25">
      <c r="A10" s="22" t="s">
        <v>74</v>
      </c>
      <c r="B10" s="30" t="s">
        <v>75</v>
      </c>
      <c r="C10" s="29" t="s">
        <v>85</v>
      </c>
      <c r="D10" s="28" t="s">
        <v>86</v>
      </c>
      <c r="E10" s="27" t="s">
        <v>87</v>
      </c>
      <c r="F10" s="26" t="s">
        <v>88</v>
      </c>
      <c r="G10" s="25" t="s">
        <v>76</v>
      </c>
      <c r="H10" s="40" t="str">
        <f t="shared" ref="H10:BC10" si="2">DEC2HEX(H9,2)</f>
        <v>10</v>
      </c>
      <c r="I10" s="40" t="str">
        <f t="shared" si="2"/>
        <v>00</v>
      </c>
      <c r="J10" s="40" t="str">
        <f t="shared" si="2"/>
        <v>00</v>
      </c>
      <c r="K10" s="40" t="str">
        <f t="shared" si="2"/>
        <v>00</v>
      </c>
      <c r="L10" s="40" t="str">
        <f t="shared" si="2"/>
        <v>01</v>
      </c>
      <c r="M10" s="40" t="str">
        <f t="shared" si="2"/>
        <v>00</v>
      </c>
      <c r="N10" s="40" t="str">
        <f t="shared" si="2"/>
        <v>14</v>
      </c>
      <c r="O10" s="40" t="str">
        <f t="shared" si="2"/>
        <v>10</v>
      </c>
      <c r="P10" s="40" t="str">
        <f t="shared" si="2"/>
        <v>01</v>
      </c>
      <c r="Q10" s="40" t="str">
        <f t="shared" si="2"/>
        <v>00</v>
      </c>
      <c r="R10" s="40" t="str">
        <f t="shared" si="2"/>
        <v>00</v>
      </c>
      <c r="S10" s="40" t="str">
        <f t="shared" si="2"/>
        <v>00</v>
      </c>
      <c r="T10" s="40" t="str">
        <f t="shared" si="2"/>
        <v>00</v>
      </c>
      <c r="U10" s="40" t="str">
        <f t="shared" si="2"/>
        <v>D4</v>
      </c>
      <c r="V10" s="40" t="str">
        <f t="shared" si="2"/>
        <v>00</v>
      </c>
      <c r="W10" s="40" t="str">
        <f t="shared" si="2"/>
        <v>00</v>
      </c>
      <c r="X10" s="40" t="str">
        <f t="shared" si="2"/>
        <v>00</v>
      </c>
      <c r="Y10" s="40" t="str">
        <f t="shared" si="2"/>
        <v>00</v>
      </c>
      <c r="Z10" s="40" t="str">
        <f t="shared" si="2"/>
        <v>00</v>
      </c>
      <c r="AA10" s="40" t="str">
        <f t="shared" si="2"/>
        <v>00</v>
      </c>
      <c r="AB10" s="40" t="str">
        <f t="shared" si="2"/>
        <v>00</v>
      </c>
      <c r="AC10" s="40" t="str">
        <f t="shared" si="2"/>
        <v>00</v>
      </c>
      <c r="AD10" s="40" t="str">
        <f t="shared" si="2"/>
        <v>00</v>
      </c>
      <c r="AE10" s="40" t="str">
        <f t="shared" si="2"/>
        <v>00</v>
      </c>
      <c r="AF10" s="40" t="str">
        <f t="shared" si="2"/>
        <v>01</v>
      </c>
      <c r="AG10" s="40" t="str">
        <f t="shared" si="2"/>
        <v>00</v>
      </c>
      <c r="AH10" s="40" t="str">
        <f t="shared" si="2"/>
        <v>00</v>
      </c>
      <c r="AI10" s="40" t="str">
        <f t="shared" si="2"/>
        <v>00</v>
      </c>
      <c r="AJ10" s="40" t="str">
        <f t="shared" si="2"/>
        <v>23</v>
      </c>
      <c r="AK10" s="40" t="str">
        <f t="shared" si="2"/>
        <v>03</v>
      </c>
      <c r="AL10" s="40" t="str">
        <f t="shared" si="2"/>
        <v>06</v>
      </c>
      <c r="AM10" s="40" t="str">
        <f t="shared" si="2"/>
        <v>00</v>
      </c>
      <c r="AN10" s="40" t="str">
        <f t="shared" si="2"/>
        <v>00</v>
      </c>
      <c r="AO10" s="40" t="str">
        <f t="shared" si="2"/>
        <v>00</v>
      </c>
      <c r="AP10" s="40" t="str">
        <f t="shared" si="2"/>
        <v>00</v>
      </c>
      <c r="AQ10" s="40" t="str">
        <f t="shared" si="2"/>
        <v>00</v>
      </c>
      <c r="AR10" s="40" t="str">
        <f t="shared" si="2"/>
        <v>4C</v>
      </c>
      <c r="AS10" s="40" t="str">
        <f t="shared" si="2"/>
        <v>29</v>
      </c>
      <c r="AT10" s="40" t="str">
        <f t="shared" si="2"/>
        <v>0D</v>
      </c>
      <c r="AU10" s="40" t="str">
        <f t="shared" si="2"/>
        <v>80</v>
      </c>
      <c r="AV10" s="40" t="str">
        <f t="shared" si="2"/>
        <v>40</v>
      </c>
      <c r="AW10" s="40" t="str">
        <f t="shared" si="2"/>
        <v>1E</v>
      </c>
      <c r="AX10" s="40" t="str">
        <f t="shared" si="2"/>
        <v>FB</v>
      </c>
      <c r="AY10" s="40" t="str">
        <f t="shared" si="2"/>
        <v>3F</v>
      </c>
      <c r="AZ10" s="40" t="str">
        <f t="shared" si="2"/>
        <v>21</v>
      </c>
      <c r="BA10" s="40" t="str">
        <f t="shared" si="2"/>
        <v>13</v>
      </c>
      <c r="BB10" s="40" t="str">
        <f t="shared" si="2"/>
        <v>40</v>
      </c>
      <c r="BC10" s="40" t="str">
        <f t="shared" si="2"/>
        <v>3F</v>
      </c>
    </row>
    <row r="11" spans="1:55" x14ac:dyDescent="0.25">
      <c r="H11" s="22">
        <v>16</v>
      </c>
      <c r="I11" s="22">
        <v>0</v>
      </c>
      <c r="J11" s="22">
        <v>0</v>
      </c>
      <c r="K11" s="22">
        <v>0</v>
      </c>
      <c r="L11" s="22">
        <v>1</v>
      </c>
      <c r="M11" s="22">
        <v>0</v>
      </c>
      <c r="N11" s="22">
        <v>21</v>
      </c>
      <c r="O11" s="22">
        <v>16</v>
      </c>
      <c r="P11" s="22">
        <v>3</v>
      </c>
      <c r="Q11" s="22">
        <v>0</v>
      </c>
      <c r="R11" s="22">
        <v>0</v>
      </c>
      <c r="S11" s="22">
        <v>0</v>
      </c>
      <c r="T11" s="22">
        <v>3</v>
      </c>
      <c r="U11" s="22">
        <v>80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32</v>
      </c>
      <c r="AS11">
        <v>50</v>
      </c>
      <c r="AT11">
        <v>13</v>
      </c>
      <c r="AU11">
        <v>128</v>
      </c>
      <c r="AV11">
        <v>0</v>
      </c>
      <c r="AW11">
        <v>31</v>
      </c>
      <c r="AX11">
        <v>251</v>
      </c>
      <c r="AY11">
        <v>63</v>
      </c>
      <c r="AZ11">
        <v>184</v>
      </c>
      <c r="BA11">
        <v>2</v>
      </c>
      <c r="BB11">
        <v>252</v>
      </c>
      <c r="BC11">
        <v>63</v>
      </c>
    </row>
    <row r="12" spans="1:55" x14ac:dyDescent="0.25">
      <c r="H12" s="40" t="str">
        <f>DEC2HEX(H11,2)</f>
        <v>10</v>
      </c>
      <c r="I12" s="40" t="str">
        <f t="shared" ref="I12:BC12" si="3">DEC2HEX(I11,2)</f>
        <v>00</v>
      </c>
      <c r="J12" s="40" t="str">
        <f t="shared" si="3"/>
        <v>00</v>
      </c>
      <c r="K12" s="40" t="str">
        <f t="shared" si="3"/>
        <v>00</v>
      </c>
      <c r="L12" s="40" t="str">
        <f t="shared" si="3"/>
        <v>01</v>
      </c>
      <c r="M12" s="40" t="str">
        <f t="shared" si="3"/>
        <v>00</v>
      </c>
      <c r="N12" s="40" t="str">
        <f t="shared" si="3"/>
        <v>15</v>
      </c>
      <c r="O12" s="40" t="str">
        <f t="shared" si="3"/>
        <v>10</v>
      </c>
      <c r="P12" s="40" t="str">
        <f t="shared" si="3"/>
        <v>03</v>
      </c>
      <c r="Q12" s="40" t="str">
        <f t="shared" si="3"/>
        <v>00</v>
      </c>
      <c r="R12" s="40" t="str">
        <f t="shared" si="3"/>
        <v>00</v>
      </c>
      <c r="S12" s="40" t="str">
        <f t="shared" si="3"/>
        <v>00</v>
      </c>
      <c r="T12" s="40" t="str">
        <f t="shared" si="3"/>
        <v>03</v>
      </c>
      <c r="U12" s="40" t="str">
        <f t="shared" si="3"/>
        <v>50</v>
      </c>
      <c r="V12" s="40" t="str">
        <f t="shared" si="3"/>
        <v>00</v>
      </c>
      <c r="W12" s="40" t="str">
        <f t="shared" si="3"/>
        <v>00</v>
      </c>
      <c r="X12" s="40" t="str">
        <f t="shared" si="3"/>
        <v>00</v>
      </c>
      <c r="Y12" s="40" t="str">
        <f t="shared" si="3"/>
        <v>00</v>
      </c>
      <c r="Z12" s="40" t="str">
        <f t="shared" si="3"/>
        <v>00</v>
      </c>
      <c r="AA12" s="40" t="str">
        <f t="shared" si="3"/>
        <v>00</v>
      </c>
      <c r="AB12" s="40" t="str">
        <f t="shared" si="3"/>
        <v>00</v>
      </c>
      <c r="AC12" s="40" t="str">
        <f t="shared" si="3"/>
        <v>00</v>
      </c>
      <c r="AD12" s="40" t="str">
        <f t="shared" si="3"/>
        <v>00</v>
      </c>
      <c r="AE12" s="40" t="str">
        <f t="shared" si="3"/>
        <v>00</v>
      </c>
      <c r="AF12" s="40" t="str">
        <f t="shared" si="3"/>
        <v>00</v>
      </c>
      <c r="AG12" s="40" t="str">
        <f t="shared" si="3"/>
        <v>00</v>
      </c>
      <c r="AH12" s="40" t="str">
        <f t="shared" si="3"/>
        <v>00</v>
      </c>
      <c r="AI12" s="40" t="str">
        <f t="shared" si="3"/>
        <v>00</v>
      </c>
      <c r="AJ12" s="40" t="str">
        <f t="shared" si="3"/>
        <v>00</v>
      </c>
      <c r="AK12" s="40" t="str">
        <f t="shared" si="3"/>
        <v>00</v>
      </c>
      <c r="AL12" s="40" t="str">
        <f t="shared" si="3"/>
        <v>00</v>
      </c>
      <c r="AM12" s="40" t="str">
        <f t="shared" si="3"/>
        <v>00</v>
      </c>
      <c r="AN12" s="40" t="str">
        <f t="shared" si="3"/>
        <v>00</v>
      </c>
      <c r="AO12" s="40" t="str">
        <f t="shared" si="3"/>
        <v>00</v>
      </c>
      <c r="AP12" s="40" t="str">
        <f t="shared" si="3"/>
        <v>00</v>
      </c>
      <c r="AQ12" s="40" t="str">
        <f t="shared" si="3"/>
        <v>00</v>
      </c>
      <c r="AR12" s="40" t="str">
        <f t="shared" si="3"/>
        <v>20</v>
      </c>
      <c r="AS12" s="40" t="str">
        <f t="shared" si="3"/>
        <v>32</v>
      </c>
      <c r="AT12" s="40" t="str">
        <f t="shared" si="3"/>
        <v>0D</v>
      </c>
      <c r="AU12" s="40" t="str">
        <f t="shared" si="3"/>
        <v>80</v>
      </c>
      <c r="AV12" s="40" t="str">
        <f t="shared" si="3"/>
        <v>00</v>
      </c>
      <c r="AW12" s="40" t="str">
        <f t="shared" si="3"/>
        <v>1F</v>
      </c>
      <c r="AX12" s="40" t="str">
        <f t="shared" si="3"/>
        <v>FB</v>
      </c>
      <c r="AY12" s="40" t="str">
        <f t="shared" si="3"/>
        <v>3F</v>
      </c>
      <c r="AZ12" s="40" t="str">
        <f t="shared" si="3"/>
        <v>B8</v>
      </c>
      <c r="BA12" s="40" t="str">
        <f t="shared" si="3"/>
        <v>02</v>
      </c>
      <c r="BB12" s="40" t="str">
        <f t="shared" si="3"/>
        <v>FC</v>
      </c>
      <c r="BC12" s="40" t="str">
        <f t="shared" si="3"/>
        <v>3F</v>
      </c>
    </row>
    <row r="13" spans="1:55" x14ac:dyDescent="0.25">
      <c r="H13" s="22">
        <v>33</v>
      </c>
      <c r="I13" s="22">
        <v>0</v>
      </c>
      <c r="J13" s="22">
        <v>0</v>
      </c>
      <c r="K13" s="22">
        <v>0</v>
      </c>
      <c r="L13" s="22">
        <v>2</v>
      </c>
      <c r="M13" s="22">
        <v>0</v>
      </c>
      <c r="N13" s="22">
        <v>21</v>
      </c>
      <c r="O13" s="22">
        <v>16</v>
      </c>
      <c r="P13" s="22">
        <v>3</v>
      </c>
      <c r="Q13" s="22">
        <v>0</v>
      </c>
      <c r="R13" s="22">
        <v>0</v>
      </c>
      <c r="S13" s="22">
        <v>0</v>
      </c>
      <c r="T13" s="22">
        <v>10</v>
      </c>
      <c r="U13" s="22">
        <v>54</v>
      </c>
      <c r="V13" s="22">
        <v>0</v>
      </c>
      <c r="W13" s="22">
        <v>48</v>
      </c>
      <c r="X13" s="22">
        <v>0</v>
      </c>
      <c r="Y13" s="22">
        <v>48</v>
      </c>
      <c r="Z13" s="22">
        <v>0</v>
      </c>
      <c r="AA13" s="22">
        <v>48</v>
      </c>
      <c r="AB13" s="22">
        <v>0</v>
      </c>
      <c r="AC13" s="22">
        <v>120</v>
      </c>
      <c r="AD13" s="22">
        <v>0</v>
      </c>
      <c r="AE13" s="22">
        <v>52</v>
      </c>
      <c r="AF13">
        <v>0</v>
      </c>
      <c r="AG13">
        <v>48</v>
      </c>
      <c r="AH13">
        <v>0</v>
      </c>
      <c r="AI13">
        <v>48</v>
      </c>
      <c r="AJ13">
        <v>0</v>
      </c>
      <c r="AK13">
        <v>48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25">
      <c r="H14" s="40" t="str">
        <f>DEC2HEX(H13,2)</f>
        <v>21</v>
      </c>
      <c r="I14" s="40" t="str">
        <f t="shared" ref="I14:BC14" si="4">DEC2HEX(I13,2)</f>
        <v>00</v>
      </c>
      <c r="J14" s="40" t="str">
        <f t="shared" si="4"/>
        <v>00</v>
      </c>
      <c r="K14" s="40" t="str">
        <f t="shared" si="4"/>
        <v>00</v>
      </c>
      <c r="L14" s="40" t="str">
        <f t="shared" si="4"/>
        <v>02</v>
      </c>
      <c r="M14" s="40" t="str">
        <f t="shared" si="4"/>
        <v>00</v>
      </c>
      <c r="N14" s="40" t="str">
        <f t="shared" si="4"/>
        <v>15</v>
      </c>
      <c r="O14" s="40" t="str">
        <f t="shared" si="4"/>
        <v>10</v>
      </c>
      <c r="P14" s="40" t="str">
        <f t="shared" si="4"/>
        <v>03</v>
      </c>
      <c r="Q14" s="40" t="str">
        <f t="shared" si="4"/>
        <v>00</v>
      </c>
      <c r="R14" s="40" t="str">
        <f t="shared" si="4"/>
        <v>00</v>
      </c>
      <c r="S14" s="40" t="str">
        <f t="shared" si="4"/>
        <v>00</v>
      </c>
      <c r="T14" s="40" t="str">
        <f t="shared" si="4"/>
        <v>0A</v>
      </c>
      <c r="U14" s="40" t="str">
        <f t="shared" si="4"/>
        <v>36</v>
      </c>
      <c r="V14" s="40" t="str">
        <f t="shared" si="4"/>
        <v>00</v>
      </c>
      <c r="W14" s="40" t="str">
        <f t="shared" si="4"/>
        <v>30</v>
      </c>
      <c r="X14" s="40" t="str">
        <f t="shared" si="4"/>
        <v>00</v>
      </c>
      <c r="Y14" s="40" t="str">
        <f t="shared" si="4"/>
        <v>30</v>
      </c>
      <c r="Z14" s="40" t="str">
        <f t="shared" si="4"/>
        <v>00</v>
      </c>
      <c r="AA14" s="40" t="str">
        <f t="shared" si="4"/>
        <v>30</v>
      </c>
      <c r="AB14" s="40" t="str">
        <f t="shared" si="4"/>
        <v>00</v>
      </c>
      <c r="AC14" s="40" t="str">
        <f t="shared" si="4"/>
        <v>78</v>
      </c>
      <c r="AD14" s="40" t="str">
        <f t="shared" si="4"/>
        <v>00</v>
      </c>
      <c r="AE14" s="40" t="str">
        <f t="shared" si="4"/>
        <v>34</v>
      </c>
      <c r="AF14" s="40" t="str">
        <f t="shared" si="4"/>
        <v>00</v>
      </c>
      <c r="AG14" s="40" t="str">
        <f t="shared" si="4"/>
        <v>30</v>
      </c>
      <c r="AH14" s="40" t="str">
        <f t="shared" si="4"/>
        <v>00</v>
      </c>
      <c r="AI14" s="40" t="str">
        <f t="shared" si="4"/>
        <v>30</v>
      </c>
      <c r="AJ14" s="40" t="str">
        <f t="shared" si="4"/>
        <v>00</v>
      </c>
      <c r="AK14" s="40" t="str">
        <f t="shared" si="4"/>
        <v>30</v>
      </c>
      <c r="AL14" s="40" t="str">
        <f t="shared" si="4"/>
        <v>00</v>
      </c>
      <c r="AM14" s="40" t="str">
        <f t="shared" si="4"/>
        <v>00</v>
      </c>
      <c r="AN14" s="40" t="str">
        <f t="shared" si="4"/>
        <v>00</v>
      </c>
      <c r="AO14" s="40" t="str">
        <f t="shared" si="4"/>
        <v>00</v>
      </c>
      <c r="AP14" s="40" t="str">
        <f t="shared" si="4"/>
        <v>00</v>
      </c>
      <c r="AQ14" s="40" t="str">
        <f t="shared" si="4"/>
        <v>00</v>
      </c>
      <c r="AR14" s="40" t="str">
        <f t="shared" si="4"/>
        <v>00</v>
      </c>
      <c r="AS14" s="40" t="str">
        <f t="shared" si="4"/>
        <v>00</v>
      </c>
      <c r="AT14" s="40" t="str">
        <f t="shared" si="4"/>
        <v>00</v>
      </c>
      <c r="AU14" s="40" t="str">
        <f t="shared" si="4"/>
        <v>00</v>
      </c>
      <c r="AV14" s="40" t="str">
        <f t="shared" si="4"/>
        <v>00</v>
      </c>
      <c r="AW14" s="40" t="str">
        <f t="shared" si="4"/>
        <v>00</v>
      </c>
      <c r="AX14" s="40" t="str">
        <f t="shared" si="4"/>
        <v>00</v>
      </c>
      <c r="AY14" s="40" t="str">
        <f t="shared" si="4"/>
        <v>00</v>
      </c>
      <c r="AZ14" s="40" t="str">
        <f t="shared" si="4"/>
        <v>00</v>
      </c>
      <c r="BA14" s="40" t="str">
        <f t="shared" si="4"/>
        <v>00</v>
      </c>
      <c r="BB14" s="40" t="str">
        <f t="shared" si="4"/>
        <v>00</v>
      </c>
      <c r="BC14" s="40" t="str">
        <f t="shared" si="4"/>
        <v>00</v>
      </c>
    </row>
    <row r="15" spans="1:55" x14ac:dyDescent="0.25">
      <c r="H15">
        <v>33</v>
      </c>
      <c r="I15">
        <v>0</v>
      </c>
      <c r="J15">
        <v>0</v>
      </c>
      <c r="K15">
        <v>0</v>
      </c>
      <c r="L15" s="22">
        <v>2</v>
      </c>
      <c r="M15" s="22">
        <v>0</v>
      </c>
      <c r="N15" s="22">
        <v>21</v>
      </c>
      <c r="O15" s="22">
        <v>16</v>
      </c>
      <c r="P15" s="22">
        <v>2</v>
      </c>
      <c r="Q15" s="22">
        <v>0</v>
      </c>
      <c r="R15" s="22">
        <v>0</v>
      </c>
      <c r="S15" s="22">
        <v>0</v>
      </c>
      <c r="T15" s="22">
        <v>10</v>
      </c>
      <c r="U15" s="22">
        <v>54</v>
      </c>
      <c r="V15" s="22">
        <v>0</v>
      </c>
      <c r="W15" s="22">
        <v>48</v>
      </c>
      <c r="X15" s="22">
        <v>0</v>
      </c>
      <c r="Y15" s="22">
        <v>48</v>
      </c>
      <c r="Z15" s="22">
        <v>0</v>
      </c>
      <c r="AA15" s="22">
        <v>48</v>
      </c>
      <c r="AB15" s="22">
        <v>0</v>
      </c>
      <c r="AC15" s="22">
        <v>120</v>
      </c>
      <c r="AD15" s="22">
        <v>0</v>
      </c>
      <c r="AE15" s="22">
        <v>52</v>
      </c>
      <c r="AF15">
        <v>0</v>
      </c>
      <c r="AG15">
        <v>48</v>
      </c>
      <c r="AH15">
        <v>0</v>
      </c>
      <c r="AI15">
        <v>48</v>
      </c>
      <c r="AJ15">
        <v>0</v>
      </c>
      <c r="AK15">
        <v>48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25">
      <c r="H16" s="40" t="str">
        <f>DEC2HEX(H15,2)</f>
        <v>21</v>
      </c>
      <c r="I16" s="40" t="str">
        <f t="shared" ref="I16:BC16" si="5">DEC2HEX(I15,2)</f>
        <v>00</v>
      </c>
      <c r="J16" s="40" t="str">
        <f t="shared" si="5"/>
        <v>00</v>
      </c>
      <c r="K16" s="40" t="str">
        <f t="shared" si="5"/>
        <v>00</v>
      </c>
      <c r="L16" s="40" t="str">
        <f t="shared" si="5"/>
        <v>02</v>
      </c>
      <c r="M16" s="40" t="str">
        <f t="shared" si="5"/>
        <v>00</v>
      </c>
      <c r="N16" s="40" t="str">
        <f t="shared" si="5"/>
        <v>15</v>
      </c>
      <c r="O16" s="40" t="str">
        <f t="shared" si="5"/>
        <v>10</v>
      </c>
      <c r="P16" s="40" t="str">
        <f t="shared" si="5"/>
        <v>02</v>
      </c>
      <c r="Q16" s="40" t="str">
        <f t="shared" si="5"/>
        <v>00</v>
      </c>
      <c r="R16" s="40" t="str">
        <f t="shared" si="5"/>
        <v>00</v>
      </c>
      <c r="S16" s="40" t="str">
        <f t="shared" si="5"/>
        <v>00</v>
      </c>
      <c r="T16" s="40" t="str">
        <f t="shared" si="5"/>
        <v>0A</v>
      </c>
      <c r="U16" s="40" t="str">
        <f t="shared" si="5"/>
        <v>36</v>
      </c>
      <c r="V16" s="40" t="str">
        <f t="shared" si="5"/>
        <v>00</v>
      </c>
      <c r="W16" s="40" t="str">
        <f t="shared" si="5"/>
        <v>30</v>
      </c>
      <c r="X16" s="40" t="str">
        <f t="shared" si="5"/>
        <v>00</v>
      </c>
      <c r="Y16" s="40" t="str">
        <f t="shared" si="5"/>
        <v>30</v>
      </c>
      <c r="Z16" s="40" t="str">
        <f t="shared" si="5"/>
        <v>00</v>
      </c>
      <c r="AA16" s="40" t="str">
        <f t="shared" si="5"/>
        <v>30</v>
      </c>
      <c r="AB16" s="40" t="str">
        <f t="shared" si="5"/>
        <v>00</v>
      </c>
      <c r="AC16" s="40" t="str">
        <f t="shared" si="5"/>
        <v>78</v>
      </c>
      <c r="AD16" s="40" t="str">
        <f t="shared" si="5"/>
        <v>00</v>
      </c>
      <c r="AE16" s="40" t="str">
        <f t="shared" si="5"/>
        <v>34</v>
      </c>
      <c r="AF16" s="40" t="str">
        <f t="shared" si="5"/>
        <v>00</v>
      </c>
      <c r="AG16" s="40" t="str">
        <f t="shared" si="5"/>
        <v>30</v>
      </c>
      <c r="AH16" s="40" t="str">
        <f t="shared" si="5"/>
        <v>00</v>
      </c>
      <c r="AI16" s="40" t="str">
        <f t="shared" si="5"/>
        <v>30</v>
      </c>
      <c r="AJ16" s="40" t="str">
        <f t="shared" si="5"/>
        <v>00</v>
      </c>
      <c r="AK16" s="40" t="str">
        <f t="shared" si="5"/>
        <v>30</v>
      </c>
      <c r="AL16" s="40" t="str">
        <f t="shared" si="5"/>
        <v>00</v>
      </c>
      <c r="AM16" s="40" t="str">
        <f t="shared" si="5"/>
        <v>00</v>
      </c>
      <c r="AN16" s="40" t="str">
        <f t="shared" si="5"/>
        <v>00</v>
      </c>
      <c r="AO16" s="40" t="str">
        <f t="shared" si="5"/>
        <v>00</v>
      </c>
      <c r="AP16" s="40" t="str">
        <f t="shared" si="5"/>
        <v>00</v>
      </c>
      <c r="AQ16" s="40" t="str">
        <f t="shared" si="5"/>
        <v>00</v>
      </c>
      <c r="AR16" s="40" t="str">
        <f t="shared" si="5"/>
        <v>00</v>
      </c>
      <c r="AS16" s="40" t="str">
        <f t="shared" si="5"/>
        <v>00</v>
      </c>
      <c r="AT16" s="40" t="str">
        <f t="shared" si="5"/>
        <v>00</v>
      </c>
      <c r="AU16" s="40" t="str">
        <f t="shared" si="5"/>
        <v>00</v>
      </c>
      <c r="AV16" s="40" t="str">
        <f t="shared" si="5"/>
        <v>00</v>
      </c>
      <c r="AW16" s="40" t="str">
        <f t="shared" si="5"/>
        <v>00</v>
      </c>
      <c r="AX16" s="40" t="str">
        <f t="shared" si="5"/>
        <v>00</v>
      </c>
      <c r="AY16" s="40" t="str">
        <f t="shared" si="5"/>
        <v>00</v>
      </c>
      <c r="AZ16" s="40" t="str">
        <f t="shared" si="5"/>
        <v>00</v>
      </c>
      <c r="BA16" s="40" t="str">
        <f t="shared" si="5"/>
        <v>00</v>
      </c>
      <c r="BB16" s="40" t="str">
        <f t="shared" si="5"/>
        <v>00</v>
      </c>
      <c r="BC16" s="40" t="str">
        <f t="shared" si="5"/>
        <v>00</v>
      </c>
    </row>
    <row r="17" spans="7:39" x14ac:dyDescent="0.25">
      <c r="H17">
        <v>21</v>
      </c>
      <c r="I17">
        <v>0</v>
      </c>
      <c r="J17">
        <v>0</v>
      </c>
      <c r="K17">
        <v>0</v>
      </c>
      <c r="L17">
        <v>2</v>
      </c>
      <c r="M17">
        <v>0</v>
      </c>
      <c r="N17">
        <v>15</v>
      </c>
      <c r="O17">
        <v>10</v>
      </c>
      <c r="P17">
        <v>2</v>
      </c>
      <c r="Q17">
        <v>0</v>
      </c>
      <c r="R17">
        <v>0</v>
      </c>
      <c r="S17">
        <v>0</v>
      </c>
      <c r="T17" t="s">
        <v>264</v>
      </c>
      <c r="U17">
        <v>36</v>
      </c>
      <c r="V17" t="s">
        <v>265</v>
      </c>
    </row>
    <row r="18" spans="7:39" x14ac:dyDescent="0.25">
      <c r="H18">
        <v>14</v>
      </c>
      <c r="I18">
        <v>0</v>
      </c>
      <c r="J18">
        <v>0</v>
      </c>
      <c r="K18">
        <v>0</v>
      </c>
      <c r="L18">
        <v>1</v>
      </c>
      <c r="M18">
        <v>0</v>
      </c>
      <c r="N18">
        <v>7</v>
      </c>
      <c r="O18">
        <v>92</v>
      </c>
      <c r="P18" t="s">
        <v>347</v>
      </c>
      <c r="Q18">
        <v>2</v>
      </c>
      <c r="R18">
        <v>0</v>
      </c>
      <c r="S18">
        <v>0</v>
      </c>
      <c r="T18" t="s">
        <v>348</v>
      </c>
      <c r="U18" t="s">
        <v>348</v>
      </c>
      <c r="V18" t="s">
        <v>348</v>
      </c>
      <c r="W18" t="s">
        <v>348</v>
      </c>
      <c r="X18">
        <v>0</v>
      </c>
      <c r="Y18">
        <v>0</v>
      </c>
      <c r="Z18">
        <v>0</v>
      </c>
    </row>
    <row r="19" spans="7:39" x14ac:dyDescent="0.25">
      <c r="H19" s="22" t="s">
        <v>44</v>
      </c>
      <c r="I19" s="22" t="s">
        <v>2</v>
      </c>
      <c r="J19" s="22" t="s">
        <v>2</v>
      </c>
      <c r="K19" s="22" t="s">
        <v>2</v>
      </c>
      <c r="L19" s="22" t="s">
        <v>3</v>
      </c>
      <c r="M19" s="22" t="s">
        <v>2</v>
      </c>
      <c r="N19" s="22" t="s">
        <v>4</v>
      </c>
      <c r="O19" s="22" t="s">
        <v>5</v>
      </c>
      <c r="P19" s="22" t="s">
        <v>55</v>
      </c>
      <c r="Q19" s="22" t="s">
        <v>2</v>
      </c>
      <c r="R19" s="22" t="s">
        <v>2</v>
      </c>
      <c r="S19" s="22" t="s">
        <v>2</v>
      </c>
      <c r="T19" s="22" t="s">
        <v>25</v>
      </c>
      <c r="U19" s="22" t="s">
        <v>2</v>
      </c>
      <c r="V19" s="22" t="s">
        <v>16</v>
      </c>
      <c r="W19" s="22" t="s">
        <v>15</v>
      </c>
      <c r="X19" s="22" t="s">
        <v>10</v>
      </c>
      <c r="Y19" s="22" t="s">
        <v>42</v>
      </c>
      <c r="Z19" s="22" t="s">
        <v>2</v>
      </c>
      <c r="AA19" s="22" t="s">
        <v>2</v>
      </c>
      <c r="AB19" s="22" t="s">
        <v>16</v>
      </c>
      <c r="AC19" s="22" t="s">
        <v>15</v>
      </c>
      <c r="AD19" s="22" t="s">
        <v>21</v>
      </c>
      <c r="AE19" s="22" t="s">
        <v>42</v>
      </c>
      <c r="AF19" s="22" t="s">
        <v>2</v>
      </c>
      <c r="AG19" s="22" t="s">
        <v>2</v>
      </c>
      <c r="AH19" s="22" t="s">
        <v>16</v>
      </c>
      <c r="AI19" s="22" t="s">
        <v>15</v>
      </c>
      <c r="AJ19" s="22" t="s">
        <v>2</v>
      </c>
      <c r="AK19" s="22" t="s">
        <v>37</v>
      </c>
      <c r="AL19" s="22" t="s">
        <v>2</v>
      </c>
      <c r="AM19" s="22" t="s">
        <v>2</v>
      </c>
    </row>
    <row r="20" spans="7:39" x14ac:dyDescent="0.25">
      <c r="X20">
        <v>17</v>
      </c>
      <c r="Y20">
        <v>18</v>
      </c>
      <c r="AD20">
        <v>23</v>
      </c>
      <c r="AE20">
        <v>24</v>
      </c>
      <c r="AJ20">
        <v>29</v>
      </c>
      <c r="AK20">
        <v>30</v>
      </c>
    </row>
    <row r="21" spans="7:39" x14ac:dyDescent="0.25">
      <c r="G21" s="37" t="s">
        <v>104</v>
      </c>
      <c r="H21" s="22"/>
      <c r="I21" s="22"/>
      <c r="J21" s="22"/>
      <c r="K21" s="22"/>
    </row>
    <row r="22" spans="7:39" x14ac:dyDescent="0.25">
      <c r="H22" s="22"/>
      <c r="I22" s="22"/>
      <c r="J22" s="22"/>
      <c r="K22" s="22"/>
    </row>
    <row r="23" spans="7:39" x14ac:dyDescent="0.25">
      <c r="G23" s="38" t="s">
        <v>105</v>
      </c>
    </row>
    <row r="24" spans="7:39" x14ac:dyDescent="0.25">
      <c r="G24" s="39" t="s">
        <v>106</v>
      </c>
    </row>
    <row r="25" spans="7:39" x14ac:dyDescent="0.25">
      <c r="G25" s="39" t="s">
        <v>107</v>
      </c>
    </row>
    <row r="26" spans="7:39" x14ac:dyDescent="0.25">
      <c r="G26" s="39" t="s">
        <v>108</v>
      </c>
    </row>
    <row r="27" spans="7:39" x14ac:dyDescent="0.25">
      <c r="G27" s="39" t="s">
        <v>109</v>
      </c>
    </row>
    <row r="28" spans="7:39" x14ac:dyDescent="0.25">
      <c r="G28" s="39" t="s">
        <v>110</v>
      </c>
    </row>
    <row r="29" spans="7:39" x14ac:dyDescent="0.25">
      <c r="G29" s="39" t="s">
        <v>111</v>
      </c>
    </row>
    <row r="30" spans="7:39" x14ac:dyDescent="0.25">
      <c r="G30" s="39" t="s">
        <v>112</v>
      </c>
    </row>
    <row r="31" spans="7:39" x14ac:dyDescent="0.25">
      <c r="G31" s="39" t="s">
        <v>113</v>
      </c>
    </row>
    <row r="33" spans="7:7" x14ac:dyDescent="0.25">
      <c r="G33" t="s">
        <v>266</v>
      </c>
    </row>
    <row r="34" spans="7:7" x14ac:dyDescent="0.25">
      <c r="G34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D6ED-732F-4F99-99FB-D513744BA02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D926-D0EF-4000-890A-230AC2A3AE30}">
  <dimension ref="A1:M56"/>
  <sheetViews>
    <sheetView workbookViewId="0">
      <selection activeCell="A12" sqref="A12:E13"/>
    </sheetView>
  </sheetViews>
  <sheetFormatPr baseColWidth="10" defaultRowHeight="15" x14ac:dyDescent="0.25"/>
  <cols>
    <col min="1" max="1" width="18.28515625" style="22" customWidth="1"/>
    <col min="2" max="3" width="19.28515625" style="22" customWidth="1"/>
    <col min="4" max="7" width="17.28515625" style="22" customWidth="1"/>
    <col min="8" max="8" width="23.42578125" style="22" customWidth="1"/>
    <col min="9" max="9" width="14.5703125" style="22" customWidth="1"/>
    <col min="10" max="16384" width="11.42578125" style="22"/>
  </cols>
  <sheetData>
    <row r="1" spans="1:9" x14ac:dyDescent="0.25">
      <c r="A1" s="22" t="s">
        <v>114</v>
      </c>
      <c r="B1" s="22" t="s">
        <v>263</v>
      </c>
      <c r="C1" s="22" t="s">
        <v>262</v>
      </c>
      <c r="D1" s="22" t="s">
        <v>115</v>
      </c>
      <c r="E1" s="22" t="s">
        <v>69</v>
      </c>
      <c r="F1" s="22" t="s">
        <v>116</v>
      </c>
      <c r="G1" s="22" t="s">
        <v>123</v>
      </c>
      <c r="H1" s="22" t="s">
        <v>129</v>
      </c>
      <c r="I1" s="22" t="s">
        <v>132</v>
      </c>
    </row>
    <row r="2" spans="1:9" s="41" customFormat="1" x14ac:dyDescent="0.25">
      <c r="A2" s="41">
        <v>5003</v>
      </c>
      <c r="B2" s="41" t="s">
        <v>131</v>
      </c>
      <c r="D2" s="41" t="s">
        <v>119</v>
      </c>
      <c r="E2" s="41" t="s">
        <v>70</v>
      </c>
      <c r="F2" s="41" t="s">
        <v>190</v>
      </c>
      <c r="G2" s="41" t="s">
        <v>190</v>
      </c>
      <c r="I2" s="41" t="s">
        <v>133</v>
      </c>
    </row>
    <row r="3" spans="1:9" s="41" customFormat="1" x14ac:dyDescent="0.25">
      <c r="A3" s="41" t="s">
        <v>126</v>
      </c>
      <c r="B3" s="41" t="s">
        <v>127</v>
      </c>
      <c r="D3" s="41" t="s">
        <v>125</v>
      </c>
      <c r="E3" s="41" t="s">
        <v>121</v>
      </c>
      <c r="F3" s="41" t="s">
        <v>128</v>
      </c>
      <c r="G3" s="41" t="s">
        <v>128</v>
      </c>
      <c r="H3" s="41" t="s">
        <v>130</v>
      </c>
    </row>
    <row r="4" spans="1:9" s="41" customFormat="1" x14ac:dyDescent="0.25">
      <c r="A4" s="41" t="s">
        <v>134</v>
      </c>
      <c r="B4" s="41" t="s">
        <v>135</v>
      </c>
      <c r="D4" s="41" t="s">
        <v>125</v>
      </c>
      <c r="E4" s="41" t="s">
        <v>70</v>
      </c>
      <c r="F4" s="41" t="s">
        <v>11</v>
      </c>
      <c r="G4" s="41" t="s">
        <v>36</v>
      </c>
      <c r="I4" s="41" t="s">
        <v>136</v>
      </c>
    </row>
    <row r="5" spans="1:9" s="41" customFormat="1" x14ac:dyDescent="0.25">
      <c r="A5" s="41" t="s">
        <v>137</v>
      </c>
      <c r="B5" s="41" t="s">
        <v>138</v>
      </c>
      <c r="D5" s="41" t="s">
        <v>68</v>
      </c>
      <c r="E5" s="41" t="s">
        <v>70</v>
      </c>
      <c r="F5" s="41" t="s">
        <v>139</v>
      </c>
      <c r="G5" s="41" t="s">
        <v>139</v>
      </c>
      <c r="I5" s="41" t="s">
        <v>140</v>
      </c>
    </row>
    <row r="6" spans="1:9" s="41" customFormat="1" x14ac:dyDescent="0.25">
      <c r="A6" s="41" t="s">
        <v>141</v>
      </c>
      <c r="B6" s="41" t="s">
        <v>142</v>
      </c>
      <c r="D6" s="41" t="s">
        <v>68</v>
      </c>
      <c r="E6" s="41" t="s">
        <v>70</v>
      </c>
      <c r="F6" s="41" t="s">
        <v>143</v>
      </c>
      <c r="G6" s="41" t="s">
        <v>143</v>
      </c>
      <c r="I6" s="41" t="s">
        <v>144</v>
      </c>
    </row>
    <row r="7" spans="1:9" s="41" customFormat="1" x14ac:dyDescent="0.25">
      <c r="A7" s="41" t="s">
        <v>145</v>
      </c>
      <c r="B7" s="41" t="s">
        <v>146</v>
      </c>
      <c r="D7" s="41" t="s">
        <v>147</v>
      </c>
      <c r="E7" s="41" t="s">
        <v>121</v>
      </c>
      <c r="F7" s="41" t="s">
        <v>148</v>
      </c>
      <c r="G7" s="41" t="s">
        <v>148</v>
      </c>
      <c r="H7" s="41" t="s">
        <v>149</v>
      </c>
    </row>
    <row r="8" spans="1:9" s="41" customFormat="1" x14ac:dyDescent="0.25">
      <c r="A8" s="41" t="s">
        <v>150</v>
      </c>
      <c r="B8" s="41" t="s">
        <v>151</v>
      </c>
      <c r="D8" s="41" t="s">
        <v>68</v>
      </c>
      <c r="E8" s="41" t="s">
        <v>121</v>
      </c>
      <c r="F8" s="41" t="s">
        <v>152</v>
      </c>
      <c r="G8" s="41" t="s">
        <v>153</v>
      </c>
      <c r="I8" s="41" t="s">
        <v>154</v>
      </c>
    </row>
    <row r="9" spans="1:9" s="41" customFormat="1" x14ac:dyDescent="0.25">
      <c r="A9" s="41" t="s">
        <v>155</v>
      </c>
      <c r="B9" s="41" t="s">
        <v>156</v>
      </c>
      <c r="D9" s="41" t="s">
        <v>68</v>
      </c>
      <c r="E9" s="41" t="s">
        <v>70</v>
      </c>
      <c r="F9" s="41" t="s">
        <v>157</v>
      </c>
      <c r="G9" s="41" t="s">
        <v>157</v>
      </c>
      <c r="I9" s="41" t="s">
        <v>158</v>
      </c>
    </row>
    <row r="10" spans="1:9" x14ac:dyDescent="0.25">
      <c r="A10" s="22" t="s">
        <v>159</v>
      </c>
      <c r="B10" s="22" t="s">
        <v>160</v>
      </c>
      <c r="D10" s="22" t="s">
        <v>68</v>
      </c>
      <c r="E10" s="22" t="s">
        <v>70</v>
      </c>
      <c r="F10" s="22" t="s">
        <v>153</v>
      </c>
      <c r="G10" s="22" t="s">
        <v>153</v>
      </c>
      <c r="I10" s="22" t="s">
        <v>161</v>
      </c>
    </row>
    <row r="11" spans="1:9" s="41" customFormat="1" x14ac:dyDescent="0.25">
      <c r="A11" s="41" t="s">
        <v>162</v>
      </c>
      <c r="B11" s="41" t="s">
        <v>163</v>
      </c>
      <c r="D11" s="41" t="s">
        <v>147</v>
      </c>
      <c r="E11" s="41" t="s">
        <v>70</v>
      </c>
      <c r="F11" s="41" t="s">
        <v>164</v>
      </c>
      <c r="G11" s="41" t="s">
        <v>165</v>
      </c>
      <c r="I11" s="41" t="s">
        <v>169</v>
      </c>
    </row>
    <row r="12" spans="1:9" s="41" customFormat="1" x14ac:dyDescent="0.25">
      <c r="A12" s="41" t="s">
        <v>166</v>
      </c>
      <c r="B12" s="41" t="s">
        <v>167</v>
      </c>
      <c r="D12" s="41" t="s">
        <v>68</v>
      </c>
      <c r="E12" s="41" t="s">
        <v>121</v>
      </c>
      <c r="F12" s="41" t="s">
        <v>153</v>
      </c>
      <c r="G12" s="41" t="s">
        <v>168</v>
      </c>
      <c r="I12" s="41" t="s">
        <v>170</v>
      </c>
    </row>
    <row r="13" spans="1:9" s="41" customFormat="1" x14ac:dyDescent="0.25">
      <c r="A13" s="41" t="s">
        <v>171</v>
      </c>
      <c r="B13" s="41" t="s">
        <v>172</v>
      </c>
      <c r="D13" s="41" t="s">
        <v>68</v>
      </c>
      <c r="E13" s="41" t="s">
        <v>70</v>
      </c>
      <c r="F13" s="41" t="s">
        <v>173</v>
      </c>
      <c r="G13" s="41" t="s">
        <v>174</v>
      </c>
      <c r="I13" s="41" t="s">
        <v>175</v>
      </c>
    </row>
    <row r="14" spans="1:9" x14ac:dyDescent="0.25">
      <c r="A14" s="22" t="s">
        <v>176</v>
      </c>
      <c r="B14" s="22" t="s">
        <v>177</v>
      </c>
      <c r="D14" s="22" t="s">
        <v>68</v>
      </c>
      <c r="E14" s="22" t="s">
        <v>70</v>
      </c>
      <c r="F14" s="22" t="s">
        <v>178</v>
      </c>
      <c r="G14" s="22" t="s">
        <v>178</v>
      </c>
      <c r="I14" s="22" t="s">
        <v>179</v>
      </c>
    </row>
    <row r="15" spans="1:9" x14ac:dyDescent="0.25">
      <c r="A15" s="22" t="s">
        <v>180</v>
      </c>
      <c r="B15" s="22" t="s">
        <v>181</v>
      </c>
      <c r="D15" s="22" t="s">
        <v>119</v>
      </c>
      <c r="E15" s="22" t="s">
        <v>70</v>
      </c>
      <c r="F15" s="22" t="s">
        <v>191</v>
      </c>
    </row>
    <row r="16" spans="1:9" s="41" customFormat="1" x14ac:dyDescent="0.25">
      <c r="A16" s="41" t="s">
        <v>83</v>
      </c>
      <c r="B16" s="41" t="s">
        <v>65</v>
      </c>
      <c r="D16" s="41" t="s">
        <v>68</v>
      </c>
      <c r="E16" s="41" t="s">
        <v>70</v>
      </c>
      <c r="F16" s="41" t="s">
        <v>84</v>
      </c>
      <c r="G16" s="41" t="s">
        <v>84</v>
      </c>
      <c r="I16" s="41" t="s">
        <v>182</v>
      </c>
    </row>
    <row r="17" spans="1:13" s="42" customFormat="1" x14ac:dyDescent="0.25">
      <c r="A17" s="42" t="s">
        <v>183</v>
      </c>
      <c r="B17" s="42" t="s">
        <v>184</v>
      </c>
      <c r="D17" s="42" t="s">
        <v>68</v>
      </c>
      <c r="E17" s="42" t="s">
        <v>70</v>
      </c>
      <c r="F17" s="42" t="s">
        <v>84</v>
      </c>
      <c r="G17" s="42" t="s">
        <v>84</v>
      </c>
      <c r="H17" s="42" t="s">
        <v>185</v>
      </c>
    </row>
    <row r="18" spans="1:13" x14ac:dyDescent="0.25">
      <c r="A18" s="49" t="s">
        <v>186</v>
      </c>
      <c r="B18" s="22" t="s">
        <v>187</v>
      </c>
      <c r="D18" s="22" t="s">
        <v>68</v>
      </c>
      <c r="E18" s="22" t="s">
        <v>70</v>
      </c>
      <c r="F18" s="22" t="s">
        <v>188</v>
      </c>
      <c r="G18" s="22" t="s">
        <v>153</v>
      </c>
      <c r="I18" s="22" t="s">
        <v>189</v>
      </c>
    </row>
    <row r="19" spans="1:13" x14ac:dyDescent="0.25">
      <c r="A19" s="49" t="s">
        <v>192</v>
      </c>
      <c r="B19" s="22" t="s">
        <v>118</v>
      </c>
      <c r="C19" s="43" t="s">
        <v>249</v>
      </c>
      <c r="D19" s="73" t="s">
        <v>125</v>
      </c>
      <c r="E19" s="22" t="s">
        <v>70</v>
      </c>
      <c r="F19" s="22" t="s">
        <v>2</v>
      </c>
      <c r="G19" s="22" t="s">
        <v>2</v>
      </c>
      <c r="H19" s="22" t="s">
        <v>193</v>
      </c>
    </row>
    <row r="20" spans="1:13" x14ac:dyDescent="0.25">
      <c r="A20" s="49" t="s">
        <v>194</v>
      </c>
      <c r="B20" s="22" t="s">
        <v>118</v>
      </c>
      <c r="C20" s="43" t="s">
        <v>250</v>
      </c>
      <c r="D20" s="73" t="s">
        <v>125</v>
      </c>
      <c r="E20" s="22" t="s">
        <v>70</v>
      </c>
      <c r="F20" s="22" t="s">
        <v>2</v>
      </c>
      <c r="G20" s="22" t="s">
        <v>2</v>
      </c>
      <c r="H20" s="22" t="s">
        <v>193</v>
      </c>
    </row>
    <row r="21" spans="1:13" s="41" customFormat="1" x14ac:dyDescent="0.25">
      <c r="A21" s="41" t="s">
        <v>195</v>
      </c>
      <c r="B21" s="41" t="s">
        <v>118</v>
      </c>
      <c r="C21" s="44" t="s">
        <v>270</v>
      </c>
      <c r="D21" s="41" t="s">
        <v>125</v>
      </c>
      <c r="E21" s="41" t="s">
        <v>70</v>
      </c>
      <c r="F21" s="41" t="s">
        <v>2</v>
      </c>
      <c r="G21" s="41" t="s">
        <v>11</v>
      </c>
      <c r="H21" s="41" t="s">
        <v>193</v>
      </c>
      <c r="M21" s="41" t="s">
        <v>268</v>
      </c>
    </row>
    <row r="22" spans="1:13" x14ac:dyDescent="0.25">
      <c r="A22" s="49" t="s">
        <v>196</v>
      </c>
      <c r="B22" s="22" t="s">
        <v>118</v>
      </c>
      <c r="C22" s="43" t="s">
        <v>251</v>
      </c>
      <c r="D22" s="22" t="s">
        <v>125</v>
      </c>
      <c r="E22" s="22" t="s">
        <v>70</v>
      </c>
      <c r="F22" s="22" t="s">
        <v>11</v>
      </c>
      <c r="G22" s="22" t="s">
        <v>3</v>
      </c>
      <c r="H22" s="22" t="s">
        <v>197</v>
      </c>
      <c r="M22" s="22" t="s">
        <v>269</v>
      </c>
    </row>
    <row r="23" spans="1:13" x14ac:dyDescent="0.25">
      <c r="A23" s="49" t="s">
        <v>198</v>
      </c>
      <c r="B23" s="22" t="s">
        <v>118</v>
      </c>
      <c r="D23" s="73" t="s">
        <v>125</v>
      </c>
      <c r="E23" s="22" t="s">
        <v>70</v>
      </c>
      <c r="F23" s="22" t="s">
        <v>11</v>
      </c>
      <c r="G23" s="22" t="s">
        <v>3</v>
      </c>
      <c r="H23" s="22" t="s">
        <v>199</v>
      </c>
    </row>
    <row r="24" spans="1:13" s="41" customFormat="1" x14ac:dyDescent="0.25">
      <c r="A24" s="41" t="s">
        <v>200</v>
      </c>
      <c r="B24" s="41" t="s">
        <v>118</v>
      </c>
      <c r="C24" s="44" t="s">
        <v>252</v>
      </c>
      <c r="D24" s="41" t="s">
        <v>125</v>
      </c>
      <c r="E24" s="41" t="s">
        <v>70</v>
      </c>
      <c r="F24" s="41" t="s">
        <v>2</v>
      </c>
      <c r="G24" s="41" t="s">
        <v>2</v>
      </c>
      <c r="H24" s="41" t="s">
        <v>193</v>
      </c>
    </row>
    <row r="25" spans="1:13" s="41" customFormat="1" x14ac:dyDescent="0.25">
      <c r="A25" s="41" t="s">
        <v>201</v>
      </c>
      <c r="B25" s="41" t="s">
        <v>118</v>
      </c>
      <c r="C25" s="44" t="s">
        <v>253</v>
      </c>
      <c r="D25" s="41" t="s">
        <v>125</v>
      </c>
      <c r="E25" s="41" t="s">
        <v>70</v>
      </c>
      <c r="F25" s="41" t="s">
        <v>11</v>
      </c>
      <c r="G25" s="41" t="s">
        <v>2</v>
      </c>
      <c r="H25" s="41" t="s">
        <v>193</v>
      </c>
    </row>
    <row r="26" spans="1:13" x14ac:dyDescent="0.25">
      <c r="A26" s="49" t="s">
        <v>202</v>
      </c>
      <c r="B26" s="22" t="s">
        <v>118</v>
      </c>
      <c r="C26" s="5" t="s">
        <v>271</v>
      </c>
      <c r="D26" s="22" t="s">
        <v>125</v>
      </c>
      <c r="E26" s="22" t="s">
        <v>70</v>
      </c>
      <c r="F26" s="22" t="s">
        <v>25</v>
      </c>
      <c r="G26" s="22" t="s">
        <v>25</v>
      </c>
      <c r="H26" s="22" t="s">
        <v>199</v>
      </c>
    </row>
    <row r="27" spans="1:13" x14ac:dyDescent="0.25">
      <c r="A27" s="49" t="s">
        <v>203</v>
      </c>
      <c r="B27" s="22" t="s">
        <v>118</v>
      </c>
      <c r="C27" s="5" t="s">
        <v>272</v>
      </c>
      <c r="D27" s="22" t="s">
        <v>125</v>
      </c>
      <c r="E27" s="22" t="s">
        <v>121</v>
      </c>
      <c r="F27" s="22" t="s">
        <v>2</v>
      </c>
      <c r="G27" s="22" t="s">
        <v>2</v>
      </c>
      <c r="H27" s="22" t="s">
        <v>193</v>
      </c>
    </row>
    <row r="28" spans="1:13" x14ac:dyDescent="0.25">
      <c r="A28" s="49" t="s">
        <v>204</v>
      </c>
      <c r="B28" s="22" t="s">
        <v>118</v>
      </c>
      <c r="C28" s="5" t="s">
        <v>273</v>
      </c>
      <c r="D28" s="22" t="s">
        <v>125</v>
      </c>
      <c r="E28" s="22" t="s">
        <v>70</v>
      </c>
      <c r="F28" s="22" t="s">
        <v>2</v>
      </c>
      <c r="G28" s="22" t="s">
        <v>3</v>
      </c>
      <c r="H28" s="22" t="s">
        <v>205</v>
      </c>
    </row>
    <row r="29" spans="1:13" x14ac:dyDescent="0.25">
      <c r="A29" s="49" t="s">
        <v>206</v>
      </c>
      <c r="B29" s="22" t="s">
        <v>118</v>
      </c>
      <c r="C29" s="5" t="s">
        <v>274</v>
      </c>
      <c r="D29" s="22" t="s">
        <v>147</v>
      </c>
      <c r="E29" s="22" t="s">
        <v>121</v>
      </c>
      <c r="F29" s="22" t="s">
        <v>207</v>
      </c>
      <c r="G29" s="22" t="s">
        <v>208</v>
      </c>
    </row>
    <row r="30" spans="1:13" x14ac:dyDescent="0.25">
      <c r="A30" s="49" t="s">
        <v>209</v>
      </c>
      <c r="B30" s="22" t="s">
        <v>118</v>
      </c>
      <c r="C30" s="5" t="s">
        <v>275</v>
      </c>
      <c r="D30" s="22" t="s">
        <v>147</v>
      </c>
      <c r="E30" s="22" t="s">
        <v>121</v>
      </c>
      <c r="F30" s="22" t="s">
        <v>210</v>
      </c>
      <c r="G30" s="22" t="s">
        <v>148</v>
      </c>
    </row>
    <row r="31" spans="1:13" x14ac:dyDescent="0.25">
      <c r="A31" s="49" t="s">
        <v>211</v>
      </c>
      <c r="B31" s="22" t="s">
        <v>118</v>
      </c>
      <c r="C31" s="45" t="s">
        <v>254</v>
      </c>
      <c r="D31" s="22" t="s">
        <v>68</v>
      </c>
      <c r="E31" s="22" t="s">
        <v>121</v>
      </c>
      <c r="F31" s="22" t="s">
        <v>178</v>
      </c>
      <c r="G31" s="22" t="s">
        <v>212</v>
      </c>
    </row>
    <row r="32" spans="1:13" x14ac:dyDescent="0.25">
      <c r="A32" s="49" t="s">
        <v>213</v>
      </c>
      <c r="B32" s="22" t="s">
        <v>118</v>
      </c>
      <c r="C32" s="5" t="s">
        <v>276</v>
      </c>
      <c r="D32" s="22" t="s">
        <v>125</v>
      </c>
      <c r="E32" s="22" t="s">
        <v>121</v>
      </c>
      <c r="F32" s="22" t="s">
        <v>11</v>
      </c>
      <c r="G32" s="22" t="s">
        <v>11</v>
      </c>
      <c r="H32" s="22" t="s">
        <v>193</v>
      </c>
    </row>
    <row r="33" spans="1:9" x14ac:dyDescent="0.25">
      <c r="A33" s="49" t="s">
        <v>214</v>
      </c>
      <c r="B33" s="22" t="s">
        <v>118</v>
      </c>
      <c r="C33" s="5" t="s">
        <v>277</v>
      </c>
      <c r="D33" s="22" t="s">
        <v>125</v>
      </c>
      <c r="E33" s="22" t="s">
        <v>121</v>
      </c>
      <c r="F33" s="22" t="s">
        <v>11</v>
      </c>
      <c r="G33" s="22" t="s">
        <v>215</v>
      </c>
    </row>
    <row r="34" spans="1:9" s="41" customFormat="1" x14ac:dyDescent="0.25">
      <c r="A34" s="41" t="s">
        <v>216</v>
      </c>
      <c r="B34" s="41" t="s">
        <v>118</v>
      </c>
      <c r="C34" s="44" t="s">
        <v>255</v>
      </c>
      <c r="D34" s="41" t="s">
        <v>147</v>
      </c>
      <c r="E34" s="41" t="s">
        <v>121</v>
      </c>
      <c r="F34" s="41" t="s">
        <v>217</v>
      </c>
      <c r="G34" s="41" t="s">
        <v>148</v>
      </c>
    </row>
    <row r="35" spans="1:9" s="41" customFormat="1" x14ac:dyDescent="0.25">
      <c r="A35" s="41" t="s">
        <v>218</v>
      </c>
      <c r="B35" s="41" t="s">
        <v>118</v>
      </c>
      <c r="C35" s="44" t="s">
        <v>256</v>
      </c>
      <c r="D35" s="41" t="s">
        <v>147</v>
      </c>
      <c r="E35" s="41" t="s">
        <v>121</v>
      </c>
      <c r="F35" s="41" t="s">
        <v>217</v>
      </c>
      <c r="G35" s="41" t="s">
        <v>219</v>
      </c>
    </row>
    <row r="36" spans="1:9" x14ac:dyDescent="0.25">
      <c r="A36" s="49" t="s">
        <v>220</v>
      </c>
      <c r="B36" s="22" t="s">
        <v>118</v>
      </c>
      <c r="C36" s="45" t="s">
        <v>257</v>
      </c>
      <c r="D36" s="22" t="s">
        <v>147</v>
      </c>
      <c r="E36" s="22" t="s">
        <v>70</v>
      </c>
      <c r="F36" s="22" t="s">
        <v>221</v>
      </c>
      <c r="G36" s="22" t="s">
        <v>222</v>
      </c>
      <c r="I36" s="22" t="s">
        <v>223</v>
      </c>
    </row>
    <row r="37" spans="1:9" x14ac:dyDescent="0.25">
      <c r="A37" s="49" t="s">
        <v>224</v>
      </c>
      <c r="B37" s="22" t="s">
        <v>118</v>
      </c>
      <c r="C37" s="45" t="s">
        <v>258</v>
      </c>
      <c r="D37" s="22" t="s">
        <v>125</v>
      </c>
      <c r="E37" s="22" t="s">
        <v>121</v>
      </c>
      <c r="F37" s="22" t="s">
        <v>2</v>
      </c>
      <c r="G37" s="22" t="s">
        <v>2</v>
      </c>
      <c r="H37" s="22" t="s">
        <v>193</v>
      </c>
    </row>
    <row r="38" spans="1:9" x14ac:dyDescent="0.25">
      <c r="A38" s="49" t="s">
        <v>225</v>
      </c>
      <c r="B38" s="22" t="s">
        <v>118</v>
      </c>
      <c r="C38" s="45" t="s">
        <v>259</v>
      </c>
      <c r="D38" s="22" t="s">
        <v>125</v>
      </c>
      <c r="E38" s="22" t="s">
        <v>121</v>
      </c>
      <c r="F38" s="22" t="s">
        <v>2</v>
      </c>
      <c r="G38" s="22" t="s">
        <v>2</v>
      </c>
    </row>
    <row r="39" spans="1:9" x14ac:dyDescent="0.25">
      <c r="A39" s="49" t="s">
        <v>226</v>
      </c>
      <c r="B39" s="22" t="s">
        <v>118</v>
      </c>
      <c r="C39" s="5" t="s">
        <v>278</v>
      </c>
      <c r="D39" s="22" t="s">
        <v>125</v>
      </c>
      <c r="E39" s="22" t="s">
        <v>70</v>
      </c>
      <c r="F39" s="22" t="s">
        <v>2</v>
      </c>
      <c r="G39" s="22" t="s">
        <v>2</v>
      </c>
      <c r="H39" s="22" t="s">
        <v>227</v>
      </c>
    </row>
    <row r="40" spans="1:9" x14ac:dyDescent="0.25">
      <c r="A40" s="49" t="s">
        <v>228</v>
      </c>
      <c r="B40" s="22" t="s">
        <v>118</v>
      </c>
      <c r="C40" s="5" t="s">
        <v>279</v>
      </c>
      <c r="D40" s="22" t="s">
        <v>125</v>
      </c>
      <c r="E40" s="22" t="s">
        <v>70</v>
      </c>
      <c r="F40" s="22" t="s">
        <v>39</v>
      </c>
      <c r="G40" s="22" t="s">
        <v>11</v>
      </c>
      <c r="H40" s="22" t="s">
        <v>193</v>
      </c>
    </row>
    <row r="41" spans="1:9" x14ac:dyDescent="0.25">
      <c r="A41" s="49" t="s">
        <v>229</v>
      </c>
      <c r="B41" s="22" t="s">
        <v>118</v>
      </c>
      <c r="C41" s="45" t="s">
        <v>260</v>
      </c>
      <c r="D41" s="73" t="s">
        <v>125</v>
      </c>
      <c r="E41" s="22" t="s">
        <v>70</v>
      </c>
      <c r="F41" s="22" t="s">
        <v>3</v>
      </c>
      <c r="G41" s="22" t="s">
        <v>2</v>
      </c>
      <c r="H41" s="22" t="s">
        <v>230</v>
      </c>
    </row>
    <row r="42" spans="1:9" x14ac:dyDescent="0.25">
      <c r="A42" s="49" t="s">
        <v>231</v>
      </c>
      <c r="B42" s="22" t="s">
        <v>118</v>
      </c>
      <c r="C42" s="45" t="s">
        <v>261</v>
      </c>
      <c r="D42" s="22" t="s">
        <v>125</v>
      </c>
      <c r="E42" s="22" t="s">
        <v>70</v>
      </c>
      <c r="F42" s="22" t="s">
        <v>2</v>
      </c>
      <c r="G42" s="22" t="s">
        <v>2</v>
      </c>
      <c r="H42" s="22" t="s">
        <v>193</v>
      </c>
    </row>
    <row r="43" spans="1:9" x14ac:dyDescent="0.25">
      <c r="A43" s="49" t="s">
        <v>232</v>
      </c>
      <c r="B43" s="22" t="s">
        <v>118</v>
      </c>
      <c r="C43" s="5" t="s">
        <v>280</v>
      </c>
      <c r="D43" s="22" t="s">
        <v>125</v>
      </c>
      <c r="E43" s="22" t="s">
        <v>70</v>
      </c>
      <c r="F43" s="22" t="s">
        <v>2</v>
      </c>
      <c r="G43" s="22" t="s">
        <v>11</v>
      </c>
      <c r="H43" s="22" t="s">
        <v>193</v>
      </c>
    </row>
    <row r="44" spans="1:9" s="41" customFormat="1" x14ac:dyDescent="0.25">
      <c r="A44" s="41" t="s">
        <v>233</v>
      </c>
      <c r="B44" s="41" t="s">
        <v>118</v>
      </c>
      <c r="C44" s="41" t="s">
        <v>281</v>
      </c>
      <c r="D44" s="41" t="s">
        <v>125</v>
      </c>
      <c r="E44" s="41" t="s">
        <v>121</v>
      </c>
      <c r="F44" s="41" t="s">
        <v>2</v>
      </c>
      <c r="G44" s="41" t="s">
        <v>2</v>
      </c>
      <c r="H44" s="41" t="s">
        <v>193</v>
      </c>
    </row>
    <row r="45" spans="1:9" x14ac:dyDescent="0.25">
      <c r="A45" s="49" t="s">
        <v>234</v>
      </c>
      <c r="B45" s="22" t="s">
        <v>118</v>
      </c>
      <c r="C45" s="5" t="s">
        <v>282</v>
      </c>
      <c r="D45" s="22" t="s">
        <v>125</v>
      </c>
      <c r="E45" s="22" t="s">
        <v>70</v>
      </c>
      <c r="F45" s="22" t="s">
        <v>2</v>
      </c>
      <c r="G45" s="22" t="s">
        <v>2</v>
      </c>
      <c r="H45" s="22" t="s">
        <v>205</v>
      </c>
    </row>
    <row r="46" spans="1:9" x14ac:dyDescent="0.25">
      <c r="A46" s="49" t="s">
        <v>235</v>
      </c>
      <c r="B46" s="22" t="s">
        <v>118</v>
      </c>
      <c r="C46" s="5" t="s">
        <v>283</v>
      </c>
      <c r="D46" s="22" t="s">
        <v>147</v>
      </c>
      <c r="E46" s="22" t="s">
        <v>121</v>
      </c>
      <c r="F46" s="22" t="s">
        <v>207</v>
      </c>
      <c r="G46" s="22" t="s">
        <v>207</v>
      </c>
    </row>
    <row r="47" spans="1:9" x14ac:dyDescent="0.25">
      <c r="A47" s="49" t="s">
        <v>236</v>
      </c>
      <c r="B47" s="22" t="s">
        <v>118</v>
      </c>
      <c r="C47" s="5" t="s">
        <v>284</v>
      </c>
      <c r="D47" s="22" t="s">
        <v>125</v>
      </c>
      <c r="E47" s="22" t="s">
        <v>70</v>
      </c>
      <c r="F47" s="22" t="s">
        <v>3</v>
      </c>
      <c r="G47" s="22" t="s">
        <v>3</v>
      </c>
      <c r="I47" s="22" t="s">
        <v>237</v>
      </c>
    </row>
    <row r="48" spans="1:9" x14ac:dyDescent="0.25">
      <c r="A48" s="49" t="s">
        <v>238</v>
      </c>
      <c r="B48" s="22" t="s">
        <v>118</v>
      </c>
      <c r="C48" s="5"/>
      <c r="D48" s="22" t="s">
        <v>68</v>
      </c>
      <c r="E48" s="22" t="s">
        <v>121</v>
      </c>
      <c r="F48" s="22" t="s">
        <v>153</v>
      </c>
      <c r="G48" s="22" t="s">
        <v>178</v>
      </c>
      <c r="I48" s="22" t="s">
        <v>239</v>
      </c>
    </row>
    <row r="49" spans="1:9" x14ac:dyDescent="0.25">
      <c r="A49" s="49" t="s">
        <v>240</v>
      </c>
      <c r="B49" s="22" t="s">
        <v>118</v>
      </c>
      <c r="C49" s="5"/>
      <c r="D49" s="22" t="s">
        <v>125</v>
      </c>
      <c r="E49" s="22" t="s">
        <v>70</v>
      </c>
      <c r="F49" s="22" t="s">
        <v>2</v>
      </c>
      <c r="G49" s="22" t="s">
        <v>2</v>
      </c>
      <c r="H49" s="22" t="s">
        <v>193</v>
      </c>
    </row>
    <row r="50" spans="1:9" x14ac:dyDescent="0.25">
      <c r="A50" s="49" t="s">
        <v>241</v>
      </c>
      <c r="B50" s="22" t="s">
        <v>118</v>
      </c>
      <c r="C50" s="5"/>
      <c r="D50" s="22" t="s">
        <v>68</v>
      </c>
      <c r="E50" s="22" t="s">
        <v>121</v>
      </c>
      <c r="F50" s="22" t="s">
        <v>178</v>
      </c>
      <c r="G50" s="22" t="s">
        <v>242</v>
      </c>
      <c r="H50" s="22" t="s">
        <v>243</v>
      </c>
    </row>
    <row r="51" spans="1:9" x14ac:dyDescent="0.25">
      <c r="A51" s="49" t="s">
        <v>244</v>
      </c>
      <c r="B51" s="22" t="s">
        <v>118</v>
      </c>
      <c r="C51" s="5"/>
      <c r="D51" s="22" t="s">
        <v>68</v>
      </c>
      <c r="E51" s="22" t="s">
        <v>70</v>
      </c>
      <c r="F51" s="22" t="s">
        <v>84</v>
      </c>
      <c r="G51" s="22" t="s">
        <v>84</v>
      </c>
      <c r="I51" s="22" t="s">
        <v>245</v>
      </c>
    </row>
    <row r="52" spans="1:9" x14ac:dyDescent="0.25">
      <c r="A52" s="49" t="s">
        <v>246</v>
      </c>
      <c r="B52" s="22" t="s">
        <v>118</v>
      </c>
      <c r="C52" s="5"/>
      <c r="D52" s="22" t="s">
        <v>68</v>
      </c>
      <c r="E52" s="22" t="s">
        <v>121</v>
      </c>
      <c r="F52" s="22" t="s">
        <v>178</v>
      </c>
      <c r="G52" s="22" t="s">
        <v>178</v>
      </c>
      <c r="I52" s="22" t="s">
        <v>247</v>
      </c>
    </row>
    <row r="53" spans="1:9" x14ac:dyDescent="0.25">
      <c r="A53" s="22" t="s">
        <v>124</v>
      </c>
      <c r="B53" s="22" t="s">
        <v>118</v>
      </c>
      <c r="C53" s="5"/>
      <c r="D53" s="22" t="s">
        <v>125</v>
      </c>
      <c r="E53" s="22" t="s">
        <v>121</v>
      </c>
      <c r="F53" s="22" t="s">
        <v>11</v>
      </c>
      <c r="G53" s="22" t="s">
        <v>11</v>
      </c>
    </row>
    <row r="54" spans="1:9" x14ac:dyDescent="0.25">
      <c r="A54" s="22" t="s">
        <v>117</v>
      </c>
      <c r="B54" s="22" t="s">
        <v>118</v>
      </c>
      <c r="C54" s="5"/>
      <c r="D54" s="22" t="s">
        <v>119</v>
      </c>
      <c r="E54" s="22" t="s">
        <v>70</v>
      </c>
      <c r="F54" s="22" t="s">
        <v>248</v>
      </c>
      <c r="G54" s="22" t="s">
        <v>248</v>
      </c>
    </row>
    <row r="55" spans="1:9" x14ac:dyDescent="0.25">
      <c r="A55" s="22" t="s">
        <v>120</v>
      </c>
      <c r="B55" s="22" t="s">
        <v>118</v>
      </c>
      <c r="C55" s="5"/>
      <c r="D55" s="22" t="s">
        <v>119</v>
      </c>
      <c r="E55" s="22" t="s">
        <v>121</v>
      </c>
      <c r="F55" s="22" t="s">
        <v>122</v>
      </c>
      <c r="G55" s="22" t="s">
        <v>122</v>
      </c>
    </row>
    <row r="56" spans="1:9" x14ac:dyDescent="0.25">
      <c r="A56" s="22" t="s">
        <v>300</v>
      </c>
      <c r="B56" s="22" t="s">
        <v>118</v>
      </c>
      <c r="C56" s="48" t="s">
        <v>299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43C1-E6F4-44AD-AFB1-EFC08A41EFDB}">
  <dimension ref="A7:AV21"/>
  <sheetViews>
    <sheetView tabSelected="1" workbookViewId="0">
      <selection activeCell="C23" sqref="C23"/>
    </sheetView>
  </sheetViews>
  <sheetFormatPr baseColWidth="10" defaultRowHeight="15" x14ac:dyDescent="0.25"/>
  <cols>
    <col min="1" max="1" width="3.140625" style="22" bestFit="1" customWidth="1"/>
    <col min="2" max="3" width="3" style="22" bestFit="1" customWidth="1"/>
    <col min="4" max="4" width="3.140625" style="22" bestFit="1" customWidth="1"/>
    <col min="5" max="5" width="4.7109375" style="22" bestFit="1" customWidth="1"/>
    <col min="6" max="6" width="3" style="22" bestFit="1" customWidth="1"/>
    <col min="7" max="7" width="4.7109375" style="22" bestFit="1" customWidth="1"/>
    <col min="8" max="8" width="3" style="22" bestFit="1" customWidth="1"/>
    <col min="9" max="9" width="4.7109375" style="22" bestFit="1" customWidth="1"/>
    <col min="10" max="12" width="3" style="22" bestFit="1" customWidth="1"/>
    <col min="13" max="13" width="4.7109375" style="22" bestFit="1" customWidth="1"/>
    <col min="14" max="16" width="3" style="22" bestFit="1" customWidth="1"/>
    <col min="17" max="17" width="4.7109375" style="22" bestFit="1" customWidth="1"/>
    <col min="18" max="20" width="3" style="22" bestFit="1" customWidth="1"/>
    <col min="21" max="21" width="4.7109375" style="22" bestFit="1" customWidth="1"/>
    <col min="22" max="48" width="3" style="22" bestFit="1" customWidth="1"/>
    <col min="49" max="16384" width="11.42578125" style="22"/>
  </cols>
  <sheetData>
    <row r="7" spans="1:48" x14ac:dyDescent="0.25">
      <c r="A7" s="32">
        <v>0</v>
      </c>
      <c r="B7" s="32">
        <v>1</v>
      </c>
      <c r="C7" s="32">
        <v>2</v>
      </c>
      <c r="D7" s="32">
        <v>3</v>
      </c>
      <c r="E7" s="32">
        <v>4</v>
      </c>
      <c r="F7" s="32">
        <v>5</v>
      </c>
      <c r="G7" s="32">
        <v>6</v>
      </c>
      <c r="H7" s="32">
        <v>7</v>
      </c>
      <c r="I7" s="32">
        <v>8</v>
      </c>
      <c r="J7" s="32">
        <v>9</v>
      </c>
      <c r="K7" s="32">
        <v>10</v>
      </c>
      <c r="L7" s="32">
        <v>11</v>
      </c>
      <c r="M7" s="32">
        <v>12</v>
      </c>
      <c r="N7" s="32">
        <v>13</v>
      </c>
      <c r="O7" s="32">
        <v>14</v>
      </c>
      <c r="P7" s="32">
        <v>15</v>
      </c>
      <c r="Q7" s="32">
        <v>16</v>
      </c>
      <c r="R7" s="32">
        <v>17</v>
      </c>
      <c r="S7" s="32">
        <v>18</v>
      </c>
      <c r="T7" s="32">
        <v>19</v>
      </c>
      <c r="U7" s="32">
        <v>20</v>
      </c>
      <c r="V7" s="32">
        <v>21</v>
      </c>
      <c r="W7" s="32">
        <v>22</v>
      </c>
      <c r="X7" s="32">
        <v>23</v>
      </c>
      <c r="Y7" s="32">
        <v>24</v>
      </c>
      <c r="Z7" s="32">
        <v>25</v>
      </c>
      <c r="AA7" s="32">
        <v>26</v>
      </c>
      <c r="AB7" s="32">
        <v>27</v>
      </c>
      <c r="AC7" s="32">
        <v>28</v>
      </c>
      <c r="AD7" s="32">
        <v>29</v>
      </c>
      <c r="AE7" s="32">
        <v>30</v>
      </c>
      <c r="AF7" s="32">
        <v>31</v>
      </c>
      <c r="AG7" s="32">
        <v>32</v>
      </c>
      <c r="AH7" s="32">
        <v>33</v>
      </c>
      <c r="AI7" s="32">
        <v>34</v>
      </c>
      <c r="AJ7" s="32">
        <v>35</v>
      </c>
      <c r="AK7" s="32">
        <v>36</v>
      </c>
      <c r="AL7" s="32">
        <v>37</v>
      </c>
      <c r="AM7" s="32">
        <v>38</v>
      </c>
      <c r="AN7" s="32">
        <v>39</v>
      </c>
      <c r="AO7" s="32">
        <v>40</v>
      </c>
      <c r="AP7" s="32">
        <v>41</v>
      </c>
      <c r="AQ7" s="32">
        <v>42</v>
      </c>
      <c r="AR7" s="32">
        <v>43</v>
      </c>
      <c r="AS7" s="32">
        <v>44</v>
      </c>
      <c r="AT7" s="32">
        <v>45</v>
      </c>
      <c r="AU7" s="32">
        <v>46</v>
      </c>
      <c r="AV7" s="32">
        <v>47</v>
      </c>
    </row>
    <row r="8" spans="1:48" x14ac:dyDescent="0.25">
      <c r="A8" s="22" t="s">
        <v>55</v>
      </c>
      <c r="B8" s="22" t="s">
        <v>2</v>
      </c>
      <c r="C8" s="22" t="s">
        <v>2</v>
      </c>
      <c r="D8" s="22" t="s">
        <v>2</v>
      </c>
      <c r="E8" s="22" t="s">
        <v>3</v>
      </c>
      <c r="F8" s="22" t="s">
        <v>2</v>
      </c>
      <c r="G8" s="22" t="s">
        <v>77</v>
      </c>
      <c r="H8" s="22" t="s">
        <v>6</v>
      </c>
      <c r="I8" s="22" t="s">
        <v>78</v>
      </c>
      <c r="J8" s="22" t="s">
        <v>11</v>
      </c>
      <c r="K8" s="22" t="s">
        <v>2</v>
      </c>
      <c r="L8" s="22" t="s">
        <v>2</v>
      </c>
      <c r="M8" s="22" t="s">
        <v>78</v>
      </c>
      <c r="N8" s="22" t="s">
        <v>2</v>
      </c>
      <c r="O8" s="22" t="s">
        <v>2</v>
      </c>
      <c r="P8" s="22" t="s">
        <v>2</v>
      </c>
      <c r="Q8" s="22" t="s">
        <v>3</v>
      </c>
      <c r="R8" s="22" t="s">
        <v>2</v>
      </c>
      <c r="S8" s="22" t="s">
        <v>77</v>
      </c>
      <c r="T8" s="22" t="s">
        <v>6</v>
      </c>
      <c r="U8" s="22" t="s">
        <v>79</v>
      </c>
      <c r="V8" s="22" t="s">
        <v>11</v>
      </c>
      <c r="W8" s="22" t="s">
        <v>2</v>
      </c>
      <c r="X8" s="22" t="s">
        <v>2</v>
      </c>
      <c r="Y8" s="24" t="s">
        <v>80</v>
      </c>
      <c r="Z8" s="24" t="s">
        <v>42</v>
      </c>
      <c r="AA8" s="31" t="s">
        <v>36</v>
      </c>
      <c r="AB8" s="22" t="s">
        <v>2</v>
      </c>
      <c r="AC8" s="22" t="s">
        <v>11</v>
      </c>
      <c r="AD8" s="22" t="s">
        <v>11</v>
      </c>
      <c r="AE8" s="22" t="s">
        <v>2</v>
      </c>
      <c r="AF8" s="22" t="s">
        <v>11</v>
      </c>
      <c r="AG8" s="22" t="s">
        <v>2</v>
      </c>
      <c r="AH8" s="22" t="s">
        <v>3</v>
      </c>
      <c r="AI8" s="22" t="s">
        <v>16</v>
      </c>
      <c r="AJ8" s="22" t="s">
        <v>2</v>
      </c>
      <c r="AK8" s="30" t="s">
        <v>11</v>
      </c>
      <c r="AL8" s="30" t="s">
        <v>2</v>
      </c>
      <c r="AM8" s="29" t="s">
        <v>3</v>
      </c>
      <c r="AN8" s="29" t="s">
        <v>2</v>
      </c>
      <c r="AO8" s="28" t="s">
        <v>81</v>
      </c>
      <c r="AP8" s="28" t="s">
        <v>82</v>
      </c>
      <c r="AQ8" s="27" t="s">
        <v>77</v>
      </c>
      <c r="AR8" s="27" t="s">
        <v>82</v>
      </c>
      <c r="AS8" s="26" t="s">
        <v>7</v>
      </c>
      <c r="AT8" s="26" t="s">
        <v>82</v>
      </c>
      <c r="AU8" s="25" t="s">
        <v>34</v>
      </c>
      <c r="AV8" s="25" t="s">
        <v>82</v>
      </c>
    </row>
    <row r="9" spans="1:48" ht="120.75" x14ac:dyDescent="0.25">
      <c r="A9"/>
      <c r="B9"/>
      <c r="C9"/>
      <c r="D9"/>
      <c r="E9" s="35" t="s">
        <v>89</v>
      </c>
      <c r="F9" s="33"/>
      <c r="G9" s="35" t="s">
        <v>90</v>
      </c>
      <c r="H9" s="33"/>
      <c r="I9" s="35" t="s">
        <v>91</v>
      </c>
      <c r="J9" s="33"/>
      <c r="K9" s="33"/>
      <c r="L9" s="34"/>
      <c r="M9" s="35" t="s">
        <v>92</v>
      </c>
      <c r="N9" s="33"/>
      <c r="O9" s="33"/>
      <c r="P9" s="33"/>
      <c r="Q9" s="35" t="s">
        <v>93</v>
      </c>
      <c r="R9" s="34"/>
      <c r="S9" s="33"/>
      <c r="T9" s="33"/>
      <c r="U9" s="35" t="s">
        <v>94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x14ac:dyDescent="0.25">
      <c r="A10" s="22" t="s">
        <v>386</v>
      </c>
      <c r="B10" s="22" t="s">
        <v>2</v>
      </c>
      <c r="C10" s="22" t="s">
        <v>44</v>
      </c>
      <c r="D10" s="22" t="s">
        <v>387</v>
      </c>
      <c r="E10" s="22" t="s">
        <v>388</v>
      </c>
      <c r="F10" s="22" t="s">
        <v>389</v>
      </c>
      <c r="G10" s="22" t="s">
        <v>390</v>
      </c>
      <c r="H10" s="22" t="s">
        <v>391</v>
      </c>
      <c r="I10" s="22" t="s">
        <v>392</v>
      </c>
      <c r="J10" s="22" t="s">
        <v>392</v>
      </c>
      <c r="K10" s="22" t="s">
        <v>2</v>
      </c>
      <c r="L10" s="22" t="s">
        <v>2</v>
      </c>
      <c r="M10" s="22" t="s">
        <v>2</v>
      </c>
      <c r="N10" s="22" t="s">
        <v>2</v>
      </c>
      <c r="O10" s="22" t="s">
        <v>18</v>
      </c>
      <c r="P10" s="22" t="s">
        <v>2</v>
      </c>
    </row>
    <row r="11" spans="1:48" x14ac:dyDescent="0.25">
      <c r="A11" s="22" t="s">
        <v>2</v>
      </c>
      <c r="B11" s="22" t="s">
        <v>11</v>
      </c>
      <c r="C11" s="22" t="s">
        <v>2</v>
      </c>
      <c r="D11" s="22" t="s">
        <v>81</v>
      </c>
      <c r="E11" s="22" t="s">
        <v>2</v>
      </c>
      <c r="F11" s="22" t="s">
        <v>3</v>
      </c>
      <c r="G11" s="22" t="s">
        <v>25</v>
      </c>
      <c r="H11" s="22" t="s">
        <v>393</v>
      </c>
      <c r="I11" s="22" t="s">
        <v>2</v>
      </c>
      <c r="J11" s="22" t="s">
        <v>2</v>
      </c>
      <c r="K11" s="22" t="s">
        <v>2</v>
      </c>
      <c r="L11" s="22" t="s">
        <v>393</v>
      </c>
      <c r="M11" s="22" t="s">
        <v>2</v>
      </c>
      <c r="N11" s="22" t="s">
        <v>2</v>
      </c>
      <c r="O11" s="22" t="s">
        <v>2</v>
      </c>
      <c r="P11" s="22" t="s">
        <v>11</v>
      </c>
    </row>
    <row r="12" spans="1:48" x14ac:dyDescent="0.25">
      <c r="A12" s="22" t="s">
        <v>2</v>
      </c>
      <c r="B12" s="22" t="s">
        <v>394</v>
      </c>
      <c r="C12" s="22" t="s">
        <v>5</v>
      </c>
      <c r="D12" s="22" t="s">
        <v>395</v>
      </c>
      <c r="E12" s="22" t="s">
        <v>11</v>
      </c>
      <c r="F12" s="22" t="s">
        <v>2</v>
      </c>
      <c r="G12" s="22" t="s">
        <v>2</v>
      </c>
    </row>
    <row r="13" spans="1:48" x14ac:dyDescent="0.25">
      <c r="A13" s="40" t="s">
        <v>6</v>
      </c>
      <c r="B13" s="40" t="s">
        <v>2</v>
      </c>
      <c r="C13" s="40" t="s">
        <v>2</v>
      </c>
      <c r="D13" s="40" t="s">
        <v>2</v>
      </c>
      <c r="E13" s="40" t="s">
        <v>11</v>
      </c>
      <c r="F13" s="40" t="s">
        <v>2</v>
      </c>
      <c r="G13" s="40" t="s">
        <v>7</v>
      </c>
      <c r="H13" s="40" t="s">
        <v>6</v>
      </c>
      <c r="I13" s="40" t="s">
        <v>25</v>
      </c>
      <c r="J13" s="40" t="s">
        <v>2</v>
      </c>
      <c r="K13" s="40" t="s">
        <v>2</v>
      </c>
      <c r="L13" s="40" t="s">
        <v>2</v>
      </c>
      <c r="M13" s="40" t="s">
        <v>25</v>
      </c>
      <c r="N13" s="40" t="s">
        <v>42</v>
      </c>
      <c r="O13" s="40" t="s">
        <v>2</v>
      </c>
      <c r="P13" s="40" t="s">
        <v>2</v>
      </c>
      <c r="Q13" s="40" t="s">
        <v>2</v>
      </c>
      <c r="R13" s="40" t="s">
        <v>2</v>
      </c>
      <c r="S13" s="40" t="s">
        <v>2</v>
      </c>
      <c r="T13" s="40" t="s">
        <v>2</v>
      </c>
      <c r="U13" s="40" t="s">
        <v>2</v>
      </c>
      <c r="V13" s="40" t="s">
        <v>2</v>
      </c>
      <c r="W13" s="40" t="s">
        <v>2</v>
      </c>
      <c r="X13" s="40" t="s">
        <v>2</v>
      </c>
      <c r="Y13" s="40" t="s">
        <v>2</v>
      </c>
      <c r="Z13" s="40" t="s">
        <v>2</v>
      </c>
      <c r="AA13" s="40" t="s">
        <v>2</v>
      </c>
      <c r="AB13" s="40" t="s">
        <v>2</v>
      </c>
      <c r="AC13" s="40" t="s">
        <v>2</v>
      </c>
      <c r="AD13" s="40" t="s">
        <v>2</v>
      </c>
      <c r="AE13" s="40" t="s">
        <v>2</v>
      </c>
      <c r="AF13" s="40" t="s">
        <v>2</v>
      </c>
      <c r="AG13" s="40" t="s">
        <v>2</v>
      </c>
      <c r="AH13" s="40" t="s">
        <v>2</v>
      </c>
      <c r="AI13" s="40" t="s">
        <v>2</v>
      </c>
      <c r="AJ13" s="40" t="s">
        <v>2</v>
      </c>
      <c r="AK13" s="40" t="s">
        <v>44</v>
      </c>
      <c r="AL13" s="40" t="s">
        <v>98</v>
      </c>
      <c r="AM13" s="40" t="s">
        <v>21</v>
      </c>
      <c r="AN13" s="40" t="s">
        <v>82</v>
      </c>
      <c r="AO13" s="40" t="s">
        <v>2</v>
      </c>
      <c r="AP13" s="40" t="s">
        <v>215</v>
      </c>
      <c r="AQ13" s="40" t="s">
        <v>396</v>
      </c>
      <c r="AR13" s="40" t="s">
        <v>265</v>
      </c>
      <c r="AS13" s="40" t="s">
        <v>397</v>
      </c>
      <c r="AT13" s="40" t="s">
        <v>3</v>
      </c>
      <c r="AU13" s="40" t="s">
        <v>398</v>
      </c>
      <c r="AV13" s="40" t="s">
        <v>265</v>
      </c>
    </row>
    <row r="20" spans="3:22" x14ac:dyDescent="0.25">
      <c r="C20" s="54" t="s">
        <v>341</v>
      </c>
      <c r="N20" s="74" t="s">
        <v>399</v>
      </c>
      <c r="Q20" s="22" t="s">
        <v>403</v>
      </c>
      <c r="T20" s="22" t="s">
        <v>404</v>
      </c>
      <c r="V20" s="22" t="s">
        <v>207</v>
      </c>
    </row>
    <row r="21" spans="3:22" x14ac:dyDescent="0.25">
      <c r="C21" s="75" t="s">
        <v>400</v>
      </c>
      <c r="P21" s="22" t="s">
        <v>401</v>
      </c>
      <c r="S21" s="22" t="s">
        <v>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8567-C55D-477C-B3E3-8D98AA543C68}">
  <dimension ref="A1:F42"/>
  <sheetViews>
    <sheetView topLeftCell="D15" workbookViewId="0">
      <selection activeCell="F7" sqref="F7"/>
    </sheetView>
  </sheetViews>
  <sheetFormatPr baseColWidth="10" defaultRowHeight="15" x14ac:dyDescent="0.25"/>
  <cols>
    <col min="1" max="1" width="5.7109375" bestFit="1" customWidth="1"/>
    <col min="2" max="2" width="25.85546875" bestFit="1" customWidth="1"/>
    <col min="3" max="3" width="39.42578125" bestFit="1" customWidth="1"/>
  </cols>
  <sheetData>
    <row r="1" spans="1:6" x14ac:dyDescent="0.25">
      <c r="A1" s="58">
        <v>5003</v>
      </c>
      <c r="B1" s="59" t="s">
        <v>131</v>
      </c>
      <c r="C1" s="59"/>
      <c r="D1" t="s">
        <v>349</v>
      </c>
      <c r="E1">
        <f>LEN(D1)</f>
        <v>7</v>
      </c>
      <c r="F1" t="str">
        <f>CONCATENATE("{""",D1,""",0x",A1,"},")</f>
        <v>{"imgSize",0x5003},</v>
      </c>
    </row>
    <row r="2" spans="1:6" x14ac:dyDescent="0.25">
      <c r="A2" s="58" t="s">
        <v>126</v>
      </c>
      <c r="B2" s="59" t="s">
        <v>127</v>
      </c>
      <c r="C2" s="59"/>
      <c r="D2" t="s">
        <v>350</v>
      </c>
      <c r="E2">
        <f t="shared" ref="E2:E42" si="0">LEN(D2)</f>
        <v>9</v>
      </c>
      <c r="F2" t="str">
        <f t="shared" ref="F2:F42" si="1">CONCATENATE("{""",D2,""",0x",A2,"},")</f>
        <v>{"BatteryLv",0x5001},</v>
      </c>
    </row>
    <row r="3" spans="1:6" x14ac:dyDescent="0.25">
      <c r="A3" s="58" t="s">
        <v>134</v>
      </c>
      <c r="B3" s="59" t="s">
        <v>135</v>
      </c>
      <c r="C3" s="59"/>
      <c r="D3" t="s">
        <v>351</v>
      </c>
      <c r="E3">
        <f t="shared" si="0"/>
        <v>8</v>
      </c>
      <c r="F3" t="str">
        <f t="shared" si="1"/>
        <v>{"CompSett",0x5004},</v>
      </c>
    </row>
    <row r="4" spans="1:6" x14ac:dyDescent="0.25">
      <c r="A4" s="58" t="s">
        <v>137</v>
      </c>
      <c r="B4" s="59" t="s">
        <v>138</v>
      </c>
      <c r="C4" s="59"/>
      <c r="D4" t="s">
        <v>352</v>
      </c>
      <c r="E4">
        <f t="shared" si="0"/>
        <v>8</v>
      </c>
      <c r="F4" t="str">
        <f t="shared" si="1"/>
        <v>{"WhiteBal",0x5005},</v>
      </c>
    </row>
    <row r="5" spans="1:6" x14ac:dyDescent="0.25">
      <c r="A5" s="58" t="s">
        <v>141</v>
      </c>
      <c r="B5" s="59" t="s">
        <v>142</v>
      </c>
      <c r="C5" s="59"/>
      <c r="D5" t="s">
        <v>142</v>
      </c>
      <c r="E5">
        <f t="shared" si="0"/>
        <v>7</v>
      </c>
      <c r="F5" t="str">
        <f t="shared" si="1"/>
        <v>{"Fnumber",0x5007},</v>
      </c>
    </row>
    <row r="6" spans="1:6" x14ac:dyDescent="0.25">
      <c r="A6" s="58" t="s">
        <v>145</v>
      </c>
      <c r="B6" s="59" t="s">
        <v>146</v>
      </c>
      <c r="C6" s="59"/>
      <c r="D6" t="s">
        <v>353</v>
      </c>
      <c r="E6">
        <f t="shared" si="0"/>
        <v>8</v>
      </c>
      <c r="F6" t="str">
        <f t="shared" si="1"/>
        <v>{"FocalLen",0x5008},</v>
      </c>
    </row>
    <row r="7" spans="1:6" x14ac:dyDescent="0.25">
      <c r="A7" s="58" t="s">
        <v>150</v>
      </c>
      <c r="B7" s="59" t="s">
        <v>151</v>
      </c>
      <c r="C7" s="59"/>
      <c r="D7" t="s">
        <v>151</v>
      </c>
      <c r="E7">
        <f t="shared" si="0"/>
        <v>9</v>
      </c>
      <c r="F7" t="str">
        <f t="shared" si="1"/>
        <v>{"FocusMode",0x500A},</v>
      </c>
    </row>
    <row r="8" spans="1:6" x14ac:dyDescent="0.25">
      <c r="A8" s="58" t="s">
        <v>155</v>
      </c>
      <c r="B8" s="59" t="s">
        <v>156</v>
      </c>
      <c r="C8" s="59"/>
      <c r="D8" t="s">
        <v>354</v>
      </c>
      <c r="E8">
        <f t="shared" si="0"/>
        <v>9</v>
      </c>
      <c r="F8" t="str">
        <f t="shared" si="1"/>
        <v>{"ExpMetMod",0x500B},</v>
      </c>
    </row>
    <row r="9" spans="1:6" x14ac:dyDescent="0.25">
      <c r="A9" s="60" t="s">
        <v>159</v>
      </c>
      <c r="B9" s="61" t="s">
        <v>160</v>
      </c>
      <c r="C9" s="61"/>
      <c r="D9" t="s">
        <v>355</v>
      </c>
      <c r="E9">
        <f t="shared" si="0"/>
        <v>8</v>
      </c>
      <c r="F9" t="str">
        <f t="shared" si="1"/>
        <v>{"FlashMod",0x500C},</v>
      </c>
    </row>
    <row r="10" spans="1:6" x14ac:dyDescent="0.25">
      <c r="A10" s="58" t="s">
        <v>162</v>
      </c>
      <c r="B10" s="59" t="s">
        <v>163</v>
      </c>
      <c r="C10" s="59"/>
      <c r="D10" t="s">
        <v>356</v>
      </c>
      <c r="E10">
        <f t="shared" si="0"/>
        <v>7</v>
      </c>
      <c r="F10" t="str">
        <f t="shared" si="1"/>
        <v>{"ExpTime",0x500D},</v>
      </c>
    </row>
    <row r="11" spans="1:6" x14ac:dyDescent="0.25">
      <c r="A11" s="58" t="s">
        <v>166</v>
      </c>
      <c r="B11" s="59" t="s">
        <v>167</v>
      </c>
      <c r="C11" s="59"/>
      <c r="D11" t="s">
        <v>357</v>
      </c>
      <c r="E11">
        <f t="shared" si="0"/>
        <v>9</v>
      </c>
      <c r="F11" t="str">
        <f t="shared" si="1"/>
        <v>{"ExpPrgMod",0x500E},</v>
      </c>
    </row>
    <row r="12" spans="1:6" x14ac:dyDescent="0.25">
      <c r="A12" s="58" t="s">
        <v>171</v>
      </c>
      <c r="B12" s="59" t="s">
        <v>172</v>
      </c>
      <c r="C12" s="59"/>
      <c r="D12" t="s">
        <v>358</v>
      </c>
      <c r="E12">
        <f t="shared" si="0"/>
        <v>8</v>
      </c>
      <c r="F12" t="str">
        <f t="shared" si="1"/>
        <v>{"ExpIndex",0x500F},</v>
      </c>
    </row>
    <row r="13" spans="1:6" x14ac:dyDescent="0.25">
      <c r="A13" s="60" t="s">
        <v>176</v>
      </c>
      <c r="B13" s="61" t="s">
        <v>177</v>
      </c>
      <c r="C13" s="61"/>
      <c r="D13" t="s">
        <v>359</v>
      </c>
      <c r="E13">
        <f t="shared" si="0"/>
        <v>9</v>
      </c>
      <c r="F13" t="str">
        <f t="shared" si="1"/>
        <v>{"ExpBiaCmp",0x5010},</v>
      </c>
    </row>
    <row r="14" spans="1:6" x14ac:dyDescent="0.25">
      <c r="A14" s="62" t="s">
        <v>180</v>
      </c>
      <c r="B14" s="63" t="s">
        <v>181</v>
      </c>
      <c r="C14" s="63"/>
      <c r="D14" t="s">
        <v>181</v>
      </c>
      <c r="E14">
        <f t="shared" si="0"/>
        <v>8</v>
      </c>
      <c r="F14" t="str">
        <f t="shared" si="1"/>
        <v>{"DateTime",0x5011},</v>
      </c>
    </row>
    <row r="15" spans="1:6" x14ac:dyDescent="0.25">
      <c r="A15" s="58" t="s">
        <v>83</v>
      </c>
      <c r="B15" s="59" t="s">
        <v>65</v>
      </c>
      <c r="C15" s="59"/>
      <c r="D15" t="s">
        <v>360</v>
      </c>
      <c r="E15">
        <f t="shared" si="0"/>
        <v>9</v>
      </c>
      <c r="F15" t="str">
        <f t="shared" si="1"/>
        <v>{"StlCptMod",0x5013},</v>
      </c>
    </row>
    <row r="16" spans="1:6" x14ac:dyDescent="0.25">
      <c r="A16" s="64" t="s">
        <v>183</v>
      </c>
      <c r="B16" s="65" t="s">
        <v>184</v>
      </c>
      <c r="C16" s="65"/>
      <c r="D16" t="s">
        <v>361</v>
      </c>
      <c r="E16">
        <f t="shared" si="0"/>
        <v>8</v>
      </c>
      <c r="F16" t="str">
        <f t="shared" si="1"/>
        <v>{"BurstNbr",0x5018},</v>
      </c>
    </row>
    <row r="17" spans="1:6" x14ac:dyDescent="0.25">
      <c r="A17" s="66" t="s">
        <v>186</v>
      </c>
      <c r="B17" s="61" t="s">
        <v>187</v>
      </c>
      <c r="C17" s="61"/>
      <c r="D17" t="s">
        <v>362</v>
      </c>
      <c r="E17">
        <f t="shared" si="0"/>
        <v>9</v>
      </c>
      <c r="F17" t="str">
        <f t="shared" si="1"/>
        <v>{"FocMetMod",0x501C},</v>
      </c>
    </row>
    <row r="18" spans="1:6" x14ac:dyDescent="0.25">
      <c r="A18" s="66" t="s">
        <v>192</v>
      </c>
      <c r="B18" s="63" t="s">
        <v>118</v>
      </c>
      <c r="C18" s="67" t="s">
        <v>249</v>
      </c>
      <c r="D18" t="s">
        <v>363</v>
      </c>
      <c r="E18">
        <f t="shared" si="0"/>
        <v>6</v>
      </c>
      <c r="F18" t="str">
        <f t="shared" si="1"/>
        <v>{"AfMode",0xD015},</v>
      </c>
    </row>
    <row r="19" spans="1:6" x14ac:dyDescent="0.25">
      <c r="A19" s="66" t="s">
        <v>194</v>
      </c>
      <c r="B19" s="61" t="s">
        <v>118</v>
      </c>
      <c r="C19" s="67" t="s">
        <v>250</v>
      </c>
      <c r="D19" t="s">
        <v>364</v>
      </c>
      <c r="E19">
        <f t="shared" si="0"/>
        <v>7</v>
      </c>
      <c r="F19" t="str">
        <f t="shared" si="1"/>
        <v>{"ExpComp",0xD01F},</v>
      </c>
    </row>
    <row r="20" spans="1:6" x14ac:dyDescent="0.25">
      <c r="A20" s="58" t="s">
        <v>195</v>
      </c>
      <c r="B20" s="59" t="s">
        <v>118</v>
      </c>
      <c r="C20" s="68" t="s">
        <v>270</v>
      </c>
      <c r="D20" t="s">
        <v>365</v>
      </c>
      <c r="E20">
        <f t="shared" si="0"/>
        <v>9</v>
      </c>
      <c r="F20" t="str">
        <f t="shared" si="1"/>
        <v>{"ColorSpac",0xD032},</v>
      </c>
    </row>
    <row r="21" spans="1:6" x14ac:dyDescent="0.25">
      <c r="A21" s="66" t="s">
        <v>196</v>
      </c>
      <c r="B21" s="61" t="s">
        <v>118</v>
      </c>
      <c r="C21" s="67" t="s">
        <v>251</v>
      </c>
      <c r="D21" t="s">
        <v>366</v>
      </c>
      <c r="E21">
        <f t="shared" si="0"/>
        <v>6</v>
      </c>
      <c r="F21" t="str">
        <f t="shared" si="1"/>
        <v>{"DispAv",0xD037},</v>
      </c>
    </row>
    <row r="22" spans="1:6" x14ac:dyDescent="0.25">
      <c r="A22" s="58" t="s">
        <v>200</v>
      </c>
      <c r="B22" s="59" t="s">
        <v>118</v>
      </c>
      <c r="C22" s="68" t="s">
        <v>252</v>
      </c>
      <c r="D22" t="s">
        <v>367</v>
      </c>
      <c r="E22">
        <f t="shared" si="0"/>
        <v>9</v>
      </c>
      <c r="F22" t="str">
        <f t="shared" si="1"/>
        <v>{"LgExpNsRd",0xD06B},</v>
      </c>
    </row>
    <row r="23" spans="1:6" x14ac:dyDescent="0.25">
      <c r="A23" s="58" t="s">
        <v>201</v>
      </c>
      <c r="B23" s="59" t="s">
        <v>118</v>
      </c>
      <c r="C23" s="68" t="s">
        <v>253</v>
      </c>
      <c r="D23" t="s">
        <v>368</v>
      </c>
      <c r="E23">
        <f t="shared" si="0"/>
        <v>8</v>
      </c>
      <c r="F23" t="str">
        <f t="shared" si="1"/>
        <v>{"NoSdCard",0xD08A},</v>
      </c>
    </row>
    <row r="24" spans="1:6" x14ac:dyDescent="0.25">
      <c r="A24" s="66" t="s">
        <v>209</v>
      </c>
      <c r="B24" s="61" t="s">
        <v>118</v>
      </c>
      <c r="C24" s="69" t="s">
        <v>275</v>
      </c>
      <c r="D24" t="s">
        <v>369</v>
      </c>
      <c r="E24">
        <f t="shared" si="0"/>
        <v>9</v>
      </c>
      <c r="F24" t="str">
        <f t="shared" si="1"/>
        <v>{"IsoCtlSen",0xD0B5},</v>
      </c>
    </row>
    <row r="25" spans="1:6" x14ac:dyDescent="0.25">
      <c r="A25" s="66" t="s">
        <v>211</v>
      </c>
      <c r="B25" s="63" t="s">
        <v>118</v>
      </c>
      <c r="C25" s="70" t="s">
        <v>254</v>
      </c>
      <c r="D25" t="s">
        <v>370</v>
      </c>
      <c r="E25">
        <f t="shared" si="0"/>
        <v>6</v>
      </c>
      <c r="F25" t="str">
        <f t="shared" si="1"/>
        <v>{"LensId",0xD0E0},</v>
      </c>
    </row>
    <row r="26" spans="1:6" x14ac:dyDescent="0.25">
      <c r="A26" s="66" t="s">
        <v>213</v>
      </c>
      <c r="B26" s="61" t="s">
        <v>118</v>
      </c>
      <c r="C26" s="69" t="s">
        <v>276</v>
      </c>
      <c r="D26" t="s">
        <v>276</v>
      </c>
      <c r="E26">
        <f t="shared" si="0"/>
        <v>8</v>
      </c>
      <c r="F26" t="str">
        <f t="shared" si="1"/>
        <v>{"LensSort",0xD0E1},</v>
      </c>
    </row>
    <row r="27" spans="1:6" x14ac:dyDescent="0.25">
      <c r="A27" s="66" t="s">
        <v>214</v>
      </c>
      <c r="B27" s="63" t="s">
        <v>118</v>
      </c>
      <c r="C27" s="69" t="s">
        <v>277</v>
      </c>
      <c r="D27" t="s">
        <v>277</v>
      </c>
      <c r="E27">
        <f t="shared" si="0"/>
        <v>8</v>
      </c>
      <c r="F27" t="str">
        <f t="shared" si="1"/>
        <v>{"LensType",0xD0E2},</v>
      </c>
    </row>
    <row r="28" spans="1:6" x14ac:dyDescent="0.25">
      <c r="A28" s="58" t="s">
        <v>216</v>
      </c>
      <c r="B28" s="59" t="s">
        <v>118</v>
      </c>
      <c r="C28" s="68" t="s">
        <v>255</v>
      </c>
      <c r="D28" t="s">
        <v>372</v>
      </c>
      <c r="E28">
        <f t="shared" si="0"/>
        <v>8</v>
      </c>
      <c r="F28" t="str">
        <f t="shared" si="1"/>
        <v>{"FclLenMa",0xD0E3},</v>
      </c>
    </row>
    <row r="29" spans="1:6" x14ac:dyDescent="0.25">
      <c r="A29" s="58" t="s">
        <v>218</v>
      </c>
      <c r="B29" s="59" t="s">
        <v>118</v>
      </c>
      <c r="C29" s="68" t="s">
        <v>256</v>
      </c>
      <c r="D29" t="s">
        <v>371</v>
      </c>
      <c r="E29">
        <f t="shared" si="0"/>
        <v>9</v>
      </c>
      <c r="F29" t="str">
        <f t="shared" si="1"/>
        <v>{"FclLenMin",0xD0E4},</v>
      </c>
    </row>
    <row r="30" spans="1:6" x14ac:dyDescent="0.25">
      <c r="A30" s="66" t="s">
        <v>220</v>
      </c>
      <c r="B30" s="61" t="s">
        <v>118</v>
      </c>
      <c r="C30" s="70" t="s">
        <v>257</v>
      </c>
      <c r="D30" t="s">
        <v>373</v>
      </c>
      <c r="E30">
        <f t="shared" si="0"/>
        <v>9</v>
      </c>
      <c r="F30" t="str">
        <f t="shared" si="1"/>
        <v>{"ExpTimeNk",0xD100},</v>
      </c>
    </row>
    <row r="31" spans="1:6" x14ac:dyDescent="0.25">
      <c r="A31" s="66" t="s">
        <v>224</v>
      </c>
      <c r="B31" s="63" t="s">
        <v>118</v>
      </c>
      <c r="C31" s="70" t="s">
        <v>258</v>
      </c>
      <c r="D31" t="s">
        <v>374</v>
      </c>
      <c r="E31">
        <f t="shared" si="0"/>
        <v>7</v>
      </c>
      <c r="F31" t="str">
        <f t="shared" si="1"/>
        <v>{"AcPower",0xD101},</v>
      </c>
    </row>
    <row r="32" spans="1:6" x14ac:dyDescent="0.25">
      <c r="A32" s="66" t="s">
        <v>225</v>
      </c>
      <c r="B32" s="61" t="s">
        <v>118</v>
      </c>
      <c r="C32" s="70" t="s">
        <v>259</v>
      </c>
      <c r="D32" t="s">
        <v>375</v>
      </c>
      <c r="E32">
        <f t="shared" si="0"/>
        <v>9</v>
      </c>
      <c r="F32" t="str">
        <f t="shared" si="1"/>
        <v>{"ShtrSpeed",0xD102},</v>
      </c>
    </row>
    <row r="33" spans="1:6" x14ac:dyDescent="0.25">
      <c r="A33" s="66" t="s">
        <v>226</v>
      </c>
      <c r="B33" s="63" t="s">
        <v>118</v>
      </c>
      <c r="C33" s="69" t="s">
        <v>278</v>
      </c>
      <c r="D33" t="s">
        <v>376</v>
      </c>
      <c r="E33">
        <f t="shared" si="0"/>
        <v>8</v>
      </c>
      <c r="F33" t="str">
        <f t="shared" si="1"/>
        <v>{"RcdMedia",0xD10B},</v>
      </c>
    </row>
    <row r="34" spans="1:6" x14ac:dyDescent="0.25">
      <c r="A34" s="66" t="s">
        <v>228</v>
      </c>
      <c r="B34" s="61" t="s">
        <v>118</v>
      </c>
      <c r="C34" s="69" t="s">
        <v>279</v>
      </c>
      <c r="D34" t="s">
        <v>377</v>
      </c>
      <c r="E34">
        <f t="shared" si="0"/>
        <v>6</v>
      </c>
      <c r="F34" t="str">
        <f t="shared" si="1"/>
        <v>{"Dlight",0xD14E},</v>
      </c>
    </row>
    <row r="35" spans="1:6" x14ac:dyDescent="0.25">
      <c r="A35" s="66" t="s">
        <v>229</v>
      </c>
      <c r="B35" s="63" t="s">
        <v>118</v>
      </c>
      <c r="C35" s="70" t="s">
        <v>260</v>
      </c>
      <c r="D35" t="s">
        <v>378</v>
      </c>
      <c r="E35">
        <f t="shared" si="0"/>
        <v>8</v>
      </c>
      <c r="F35" t="str">
        <f t="shared" si="1"/>
        <v>{"AfModeNk",0xD161},</v>
      </c>
    </row>
    <row r="36" spans="1:6" x14ac:dyDescent="0.25">
      <c r="A36" s="66" t="s">
        <v>231</v>
      </c>
      <c r="B36" s="61" t="s">
        <v>118</v>
      </c>
      <c r="C36" s="70" t="s">
        <v>261</v>
      </c>
      <c r="D36" t="s">
        <v>379</v>
      </c>
      <c r="E36">
        <f t="shared" si="0"/>
        <v>8</v>
      </c>
      <c r="F36" t="str">
        <f t="shared" si="1"/>
        <v>{"AfAssist",0xD163},</v>
      </c>
    </row>
    <row r="37" spans="1:6" x14ac:dyDescent="0.25">
      <c r="A37" s="66" t="s">
        <v>232</v>
      </c>
      <c r="B37" s="63" t="s">
        <v>118</v>
      </c>
      <c r="C37" s="69" t="s">
        <v>280</v>
      </c>
      <c r="D37" t="s">
        <v>380</v>
      </c>
      <c r="E37">
        <f t="shared" si="0"/>
        <v>7</v>
      </c>
      <c r="F37" t="str">
        <f t="shared" si="1"/>
        <v>{"IsoAuto",0xD16A},</v>
      </c>
    </row>
    <row r="38" spans="1:6" x14ac:dyDescent="0.25">
      <c r="A38" s="58" t="s">
        <v>233</v>
      </c>
      <c r="B38" s="59" t="s">
        <v>118</v>
      </c>
      <c r="C38" s="59" t="s">
        <v>281</v>
      </c>
      <c r="D38" s="72" t="s">
        <v>381</v>
      </c>
      <c r="E38">
        <f t="shared" si="0"/>
        <v>8</v>
      </c>
      <c r="F38" t="str">
        <f t="shared" si="1"/>
        <v>{"LVStatus",0xD1A2},</v>
      </c>
    </row>
    <row r="39" spans="1:6" x14ac:dyDescent="0.25">
      <c r="A39" s="66" t="s">
        <v>234</v>
      </c>
      <c r="B39" s="63" t="s">
        <v>118</v>
      </c>
      <c r="C39" s="69" t="s">
        <v>282</v>
      </c>
      <c r="D39" t="s">
        <v>382</v>
      </c>
      <c r="E39">
        <f t="shared" si="0"/>
        <v>8</v>
      </c>
      <c r="F39" t="str">
        <f t="shared" si="1"/>
        <v>{"LVZoomRt",0xD1A3},</v>
      </c>
    </row>
    <row r="40" spans="1:6" x14ac:dyDescent="0.25">
      <c r="A40" s="66" t="s">
        <v>235</v>
      </c>
      <c r="B40" s="61" t="s">
        <v>118</v>
      </c>
      <c r="C40" s="69" t="s">
        <v>283</v>
      </c>
      <c r="D40" t="s">
        <v>383</v>
      </c>
      <c r="E40">
        <f t="shared" si="0"/>
        <v>6</v>
      </c>
      <c r="F40" t="str">
        <f t="shared" si="1"/>
        <v>{"LVProh",0xD1A4},</v>
      </c>
    </row>
    <row r="41" spans="1:6" x14ac:dyDescent="0.25">
      <c r="A41" s="66" t="s">
        <v>236</v>
      </c>
      <c r="B41" s="63" t="s">
        <v>118</v>
      </c>
      <c r="C41" s="69" t="s">
        <v>284</v>
      </c>
      <c r="D41" t="s">
        <v>384</v>
      </c>
      <c r="E41">
        <f t="shared" si="0"/>
        <v>9</v>
      </c>
      <c r="F41" t="str">
        <f t="shared" si="1"/>
        <v>{"LVMovieMd",0xD1AC},</v>
      </c>
    </row>
    <row r="42" spans="1:6" x14ac:dyDescent="0.25">
      <c r="A42" s="60" t="s">
        <v>300</v>
      </c>
      <c r="B42" s="61" t="s">
        <v>118</v>
      </c>
      <c r="C42" s="71" t="s">
        <v>299</v>
      </c>
      <c r="D42" t="s">
        <v>385</v>
      </c>
      <c r="E42">
        <f t="shared" si="0"/>
        <v>8</v>
      </c>
      <c r="F42" t="str">
        <f t="shared" si="1"/>
        <v>{"LVAfArea",0x9205},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F170-2FA6-475D-878D-FFD5EA6BF648}">
  <dimension ref="C2:R97"/>
  <sheetViews>
    <sheetView topLeftCell="E69" workbookViewId="0">
      <selection activeCell="L76" sqref="L76"/>
    </sheetView>
  </sheetViews>
  <sheetFormatPr baseColWidth="10" defaultRowHeight="15" x14ac:dyDescent="0.25"/>
  <cols>
    <col min="4" max="4" width="18.42578125" customWidth="1"/>
    <col min="9" max="9" width="18.28515625" customWidth="1"/>
    <col min="15" max="15" width="24.140625" customWidth="1"/>
  </cols>
  <sheetData>
    <row r="2" spans="8:11" x14ac:dyDescent="0.25">
      <c r="H2" t="s">
        <v>301</v>
      </c>
      <c r="J2">
        <v>9205</v>
      </c>
    </row>
    <row r="3" spans="8:11" x14ac:dyDescent="0.25">
      <c r="H3" t="s">
        <v>302</v>
      </c>
      <c r="I3">
        <v>545</v>
      </c>
      <c r="J3">
        <f>HEX2DEC(I3)</f>
        <v>1349</v>
      </c>
    </row>
    <row r="4" spans="8:11" x14ac:dyDescent="0.25">
      <c r="H4" t="s">
        <v>303</v>
      </c>
      <c r="I4">
        <v>1741</v>
      </c>
      <c r="J4">
        <f>HEX2DEC(I4)</f>
        <v>5953</v>
      </c>
    </row>
    <row r="6" spans="8:11" x14ac:dyDescent="0.25">
      <c r="K6">
        <v>9203</v>
      </c>
    </row>
    <row r="14" spans="8:11" x14ac:dyDescent="0.25">
      <c r="I14">
        <v>9205</v>
      </c>
      <c r="J14" t="s">
        <v>301</v>
      </c>
    </row>
    <row r="15" spans="8:11" x14ac:dyDescent="0.25">
      <c r="I15">
        <v>9203</v>
      </c>
      <c r="J15" t="s">
        <v>304</v>
      </c>
    </row>
    <row r="16" spans="8:11" x14ac:dyDescent="0.25">
      <c r="I16" t="s">
        <v>305</v>
      </c>
      <c r="J16" t="s">
        <v>306</v>
      </c>
    </row>
    <row r="17" spans="3:14" x14ac:dyDescent="0.25">
      <c r="I17" t="s">
        <v>307</v>
      </c>
      <c r="J17" t="s">
        <v>308</v>
      </c>
    </row>
    <row r="18" spans="3:14" x14ac:dyDescent="0.25">
      <c r="I18" t="s">
        <v>309</v>
      </c>
      <c r="J18" t="s">
        <v>310</v>
      </c>
    </row>
    <row r="19" spans="3:14" x14ac:dyDescent="0.25">
      <c r="I19">
        <v>1015</v>
      </c>
      <c r="J19" t="s">
        <v>312</v>
      </c>
    </row>
    <row r="20" spans="3:14" x14ac:dyDescent="0.25">
      <c r="I20" t="s">
        <v>233</v>
      </c>
      <c r="J20" t="s">
        <v>313</v>
      </c>
    </row>
    <row r="21" spans="3:14" x14ac:dyDescent="0.25">
      <c r="I21" t="s">
        <v>314</v>
      </c>
      <c r="J21" t="s">
        <v>315</v>
      </c>
      <c r="K21" s="38" t="s">
        <v>316</v>
      </c>
      <c r="M21" t="s">
        <v>317</v>
      </c>
      <c r="N21" t="s">
        <v>318</v>
      </c>
    </row>
    <row r="22" spans="3:14" x14ac:dyDescent="0.25">
      <c r="C22">
        <v>9205</v>
      </c>
      <c r="D22" t="str">
        <f>VLOOKUP(C22,$I$14:$J$18,2,FALSE)</f>
        <v>change focus area</v>
      </c>
      <c r="I22">
        <v>1008</v>
      </c>
      <c r="J22" t="s">
        <v>321</v>
      </c>
      <c r="K22" s="38" t="s">
        <v>320</v>
      </c>
      <c r="M22" t="s">
        <v>317</v>
      </c>
      <c r="N22" t="s">
        <v>319</v>
      </c>
    </row>
    <row r="23" spans="3:14" x14ac:dyDescent="0.25">
      <c r="C23" t="s">
        <v>305</v>
      </c>
      <c r="D23" t="str">
        <f t="shared" ref="D23:D69" si="0">VLOOKUP(C23,$I$14:$J$18,2,FALSE)</f>
        <v>Check Event</v>
      </c>
      <c r="I23">
        <v>1009</v>
      </c>
      <c r="J23" t="s">
        <v>322</v>
      </c>
      <c r="K23" s="38" t="s">
        <v>323</v>
      </c>
      <c r="M23" t="s">
        <v>317</v>
      </c>
      <c r="N23" t="s">
        <v>319</v>
      </c>
    </row>
    <row r="24" spans="3:14" x14ac:dyDescent="0.25">
      <c r="C24">
        <v>9203</v>
      </c>
      <c r="D24" t="str">
        <f t="shared" si="0"/>
        <v>GetLiveImgView</v>
      </c>
      <c r="I24" t="s">
        <v>235</v>
      </c>
      <c r="J24" t="s">
        <v>328</v>
      </c>
      <c r="K24" s="54" t="s">
        <v>324</v>
      </c>
    </row>
    <row r="25" spans="3:14" x14ac:dyDescent="0.25">
      <c r="C25" t="s">
        <v>305</v>
      </c>
      <c r="D25" t="str">
        <f t="shared" si="0"/>
        <v>Check Event</v>
      </c>
    </row>
    <row r="26" spans="3:14" x14ac:dyDescent="0.25">
      <c r="C26">
        <v>9203</v>
      </c>
      <c r="D26" t="str">
        <f t="shared" si="0"/>
        <v>GetLiveImgView</v>
      </c>
      <c r="G26" s="53">
        <v>2413</v>
      </c>
      <c r="H26" s="53" t="s">
        <v>307</v>
      </c>
      <c r="I26" s="53" t="str">
        <f>VLOOKUP(H26,$I$14:$J$24,2,FALSE)</f>
        <v>Device Ready</v>
      </c>
      <c r="J26" s="53"/>
      <c r="K26" s="53"/>
    </row>
    <row r="27" spans="3:14" x14ac:dyDescent="0.25">
      <c r="G27" s="55">
        <v>2016</v>
      </c>
      <c r="H27" s="55" t="s">
        <v>330</v>
      </c>
      <c r="I27" s="55" t="s">
        <v>331</v>
      </c>
      <c r="J27" s="53"/>
      <c r="K27" s="53"/>
    </row>
    <row r="28" spans="3:14" x14ac:dyDescent="0.25">
      <c r="C28">
        <v>9203</v>
      </c>
      <c r="D28" t="str">
        <f t="shared" si="0"/>
        <v>GetLiveImgView</v>
      </c>
      <c r="G28" s="53">
        <v>2417</v>
      </c>
      <c r="H28" s="53" t="s">
        <v>309</v>
      </c>
      <c r="I28" s="53" t="str">
        <f>VLOOKUP(H28,$I$14:$J$24,2,FALSE)</f>
        <v>Focus</v>
      </c>
      <c r="J28" s="53"/>
      <c r="K28" s="53"/>
    </row>
    <row r="29" spans="3:14" x14ac:dyDescent="0.25">
      <c r="G29" s="55">
        <v>2420</v>
      </c>
      <c r="H29" s="55">
        <v>2001</v>
      </c>
      <c r="I29" s="55" t="s">
        <v>332</v>
      </c>
      <c r="J29" s="53"/>
      <c r="K29" s="53"/>
    </row>
    <row r="30" spans="3:14" x14ac:dyDescent="0.25">
      <c r="C30" t="s">
        <v>305</v>
      </c>
      <c r="D30" t="str">
        <f t="shared" si="0"/>
        <v>Check Event</v>
      </c>
      <c r="G30" s="53">
        <v>2421</v>
      </c>
      <c r="H30" s="53" t="s">
        <v>305</v>
      </c>
      <c r="I30" s="53" t="str">
        <f t="shared" ref="I30:I65" si="1">VLOOKUP(H30,$I$14:$J$24,2,FALSE)</f>
        <v>Check Event</v>
      </c>
      <c r="J30" s="53"/>
      <c r="K30" s="53"/>
    </row>
    <row r="31" spans="3:14" x14ac:dyDescent="0.25">
      <c r="G31" s="55">
        <v>2424</v>
      </c>
      <c r="H31" s="55" t="s">
        <v>305</v>
      </c>
      <c r="I31" s="55" t="s">
        <v>333</v>
      </c>
      <c r="J31" s="53"/>
      <c r="K31" s="53"/>
    </row>
    <row r="32" spans="3:14" x14ac:dyDescent="0.25">
      <c r="C32" t="s">
        <v>311</v>
      </c>
      <c r="D32" t="e">
        <f t="shared" si="0"/>
        <v>#N/A</v>
      </c>
      <c r="G32" s="53"/>
      <c r="H32" s="53">
        <v>9203</v>
      </c>
      <c r="I32" s="53" t="str">
        <f t="shared" si="1"/>
        <v>GetLiveImgView</v>
      </c>
      <c r="J32" s="53"/>
      <c r="K32" s="53"/>
      <c r="L32" t="s">
        <v>329</v>
      </c>
    </row>
    <row r="33" spans="3:18" x14ac:dyDescent="0.25">
      <c r="D33" t="e">
        <f t="shared" si="0"/>
        <v>#N/A</v>
      </c>
      <c r="G33" s="53"/>
      <c r="H33" s="53" t="s">
        <v>325</v>
      </c>
      <c r="I33" s="53" t="e">
        <f t="shared" si="1"/>
        <v>#N/A</v>
      </c>
      <c r="J33" s="53"/>
      <c r="K33" s="53"/>
    </row>
    <row r="34" spans="3:18" x14ac:dyDescent="0.25">
      <c r="D34" t="e">
        <f t="shared" si="0"/>
        <v>#N/A</v>
      </c>
      <c r="G34" s="53">
        <v>3079</v>
      </c>
      <c r="H34" s="53" t="s">
        <v>305</v>
      </c>
      <c r="I34" s="53" t="str">
        <f t="shared" si="1"/>
        <v>Check Event</v>
      </c>
      <c r="J34" s="53"/>
      <c r="K34" s="53"/>
    </row>
    <row r="35" spans="3:18" x14ac:dyDescent="0.25">
      <c r="G35" s="55">
        <v>3082</v>
      </c>
      <c r="H35" s="55" t="s">
        <v>305</v>
      </c>
      <c r="I35" s="55" t="s">
        <v>333</v>
      </c>
      <c r="J35" s="53"/>
      <c r="K35" s="53"/>
    </row>
    <row r="36" spans="3:18" x14ac:dyDescent="0.25">
      <c r="D36" t="e">
        <f t="shared" si="0"/>
        <v>#N/A</v>
      </c>
      <c r="G36" s="53">
        <v>3085</v>
      </c>
      <c r="H36" s="53">
        <v>9203</v>
      </c>
      <c r="I36" s="53" t="str">
        <f t="shared" si="1"/>
        <v>GetLiveImgView</v>
      </c>
      <c r="J36" s="53"/>
      <c r="K36" s="53"/>
    </row>
    <row r="37" spans="3:18" x14ac:dyDescent="0.25">
      <c r="D37" t="e">
        <f t="shared" si="0"/>
        <v>#N/A</v>
      </c>
      <c r="G37" s="53">
        <v>3091</v>
      </c>
      <c r="H37" s="53" t="s">
        <v>307</v>
      </c>
      <c r="I37" s="53" t="str">
        <f t="shared" si="1"/>
        <v>Device Ready</v>
      </c>
      <c r="J37" s="53"/>
      <c r="K37" s="53"/>
    </row>
    <row r="38" spans="3:18" x14ac:dyDescent="0.25">
      <c r="G38" s="55">
        <v>3094</v>
      </c>
      <c r="H38" s="55">
        <v>2001</v>
      </c>
      <c r="I38" s="55" t="s">
        <v>332</v>
      </c>
      <c r="J38" s="53"/>
      <c r="K38" s="53"/>
      <c r="N38">
        <v>9207</v>
      </c>
      <c r="O38" s="54" t="s">
        <v>341</v>
      </c>
      <c r="P38" t="s">
        <v>327</v>
      </c>
      <c r="Q38" t="s">
        <v>318</v>
      </c>
      <c r="R38" t="s">
        <v>340</v>
      </c>
    </row>
    <row r="39" spans="3:18" x14ac:dyDescent="0.25">
      <c r="C39" s="51">
        <v>9203</v>
      </c>
      <c r="D39" s="51" t="str">
        <f t="shared" si="0"/>
        <v>GetLiveImgView</v>
      </c>
      <c r="G39" s="53">
        <v>3095</v>
      </c>
      <c r="H39" s="53">
        <v>1015</v>
      </c>
      <c r="I39" s="53" t="str">
        <f t="shared" si="1"/>
        <v>Get device prop</v>
      </c>
      <c r="J39" s="53" t="s">
        <v>233</v>
      </c>
      <c r="K39" s="53" t="str">
        <f>VLOOKUP(J39,$I$14:$J$24,2,FALSE)</f>
        <v>LV Status</v>
      </c>
      <c r="N39">
        <v>9802</v>
      </c>
      <c r="O39" s="54" t="s">
        <v>342</v>
      </c>
      <c r="P39" t="s">
        <v>343</v>
      </c>
      <c r="Q39" s="38" t="s">
        <v>344</v>
      </c>
    </row>
    <row r="40" spans="3:18" x14ac:dyDescent="0.25">
      <c r="C40" s="51"/>
      <c r="D40" s="51"/>
      <c r="G40" s="55">
        <v>3098</v>
      </c>
      <c r="H40" s="55">
        <v>1015</v>
      </c>
      <c r="I40" s="55" t="str">
        <f t="shared" si="1"/>
        <v>Get device prop</v>
      </c>
      <c r="J40" s="53" t="s">
        <v>334</v>
      </c>
      <c r="K40" s="53">
        <v>1</v>
      </c>
      <c r="N40" s="53">
        <v>9805</v>
      </c>
      <c r="O40" s="54" t="s">
        <v>345</v>
      </c>
      <c r="P40" s="53"/>
      <c r="Q40" s="53">
        <v>1119</v>
      </c>
    </row>
    <row r="41" spans="3:18" x14ac:dyDescent="0.25">
      <c r="C41" s="52" t="s">
        <v>305</v>
      </c>
      <c r="D41" s="52" t="str">
        <f t="shared" si="0"/>
        <v>Check Event</v>
      </c>
      <c r="G41" s="53">
        <v>3101</v>
      </c>
      <c r="H41" s="53" t="s">
        <v>314</v>
      </c>
      <c r="I41" s="53" t="str">
        <f t="shared" si="1"/>
        <v>Capture</v>
      </c>
      <c r="J41" s="53" t="s">
        <v>326</v>
      </c>
      <c r="K41" s="53" t="s">
        <v>318</v>
      </c>
      <c r="N41" s="53">
        <v>1008</v>
      </c>
      <c r="O41" s="53" t="str">
        <f t="shared" ref="O41" si="2">VLOOKUP(N41,$I$14:$J$24,2,FALSE)</f>
        <v>Get Obk info</v>
      </c>
      <c r="P41" s="53" t="s">
        <v>327</v>
      </c>
      <c r="Q41" s="53" t="s">
        <v>346</v>
      </c>
    </row>
    <row r="42" spans="3:18" x14ac:dyDescent="0.25">
      <c r="C42" s="52"/>
      <c r="D42" s="52"/>
      <c r="G42" s="55">
        <v>3104</v>
      </c>
      <c r="H42" s="55">
        <v>2001</v>
      </c>
      <c r="I42" s="55" t="s">
        <v>332</v>
      </c>
      <c r="J42" s="53"/>
      <c r="K42" s="53"/>
      <c r="O42" s="54"/>
    </row>
    <row r="43" spans="3:18" x14ac:dyDescent="0.25">
      <c r="C43" s="51">
        <v>9203</v>
      </c>
      <c r="D43" s="51" t="str">
        <f t="shared" si="0"/>
        <v>GetLiveImgView</v>
      </c>
      <c r="G43" s="53">
        <v>3105</v>
      </c>
      <c r="H43" s="53" t="s">
        <v>305</v>
      </c>
      <c r="I43" s="53" t="str">
        <f t="shared" si="1"/>
        <v>Check Event</v>
      </c>
      <c r="J43" s="53"/>
      <c r="K43" s="53"/>
    </row>
    <row r="44" spans="3:18" x14ac:dyDescent="0.25">
      <c r="C44" s="51"/>
      <c r="D44" s="51"/>
      <c r="G44" s="55">
        <v>3108</v>
      </c>
      <c r="H44" s="55" t="s">
        <v>305</v>
      </c>
      <c r="I44" s="55" t="str">
        <f t="shared" si="1"/>
        <v>Check Event</v>
      </c>
      <c r="J44" s="55" t="s">
        <v>235</v>
      </c>
      <c r="K44" s="55" t="str">
        <f>VLOOKUP(J44,$I$14:$J$24,2,FALSE)</f>
        <v>LV Proh Con</v>
      </c>
      <c r="L44" s="55" t="s">
        <v>335</v>
      </c>
      <c r="M44" s="55">
        <v>1</v>
      </c>
    </row>
    <row r="45" spans="3:18" x14ac:dyDescent="0.25">
      <c r="C45" s="51"/>
      <c r="D45" s="51"/>
      <c r="G45" s="55">
        <v>3110</v>
      </c>
      <c r="H45" s="55">
        <v>2001</v>
      </c>
      <c r="I45" s="55" t="s">
        <v>332</v>
      </c>
      <c r="J45" s="55"/>
      <c r="K45" s="55"/>
      <c r="L45" s="55"/>
      <c r="M45" s="55"/>
    </row>
    <row r="46" spans="3:18" x14ac:dyDescent="0.25">
      <c r="C46" s="51"/>
      <c r="D46" s="51"/>
      <c r="G46" s="53">
        <v>3111</v>
      </c>
      <c r="H46" s="53" t="s">
        <v>305</v>
      </c>
      <c r="I46" s="53" t="str">
        <f t="shared" si="1"/>
        <v>Check Event</v>
      </c>
      <c r="J46" s="53"/>
      <c r="K46" s="53"/>
      <c r="L46" s="55"/>
      <c r="M46" s="55"/>
    </row>
    <row r="47" spans="3:18" x14ac:dyDescent="0.25">
      <c r="C47" s="51"/>
      <c r="D47" s="51"/>
      <c r="G47" s="55">
        <v>3114</v>
      </c>
      <c r="H47" s="55" t="s">
        <v>305</v>
      </c>
      <c r="I47" s="55" t="str">
        <f t="shared" si="1"/>
        <v>Check Event</v>
      </c>
      <c r="J47" s="55" t="s">
        <v>233</v>
      </c>
      <c r="K47" s="55" t="str">
        <f>VLOOKUP(J47,$I$14:$J$24,2,FALSE)</f>
        <v>LV Status</v>
      </c>
      <c r="L47" s="55" t="s">
        <v>335</v>
      </c>
      <c r="M47" s="55">
        <v>1</v>
      </c>
    </row>
    <row r="48" spans="3:18" x14ac:dyDescent="0.25">
      <c r="C48">
        <v>9205</v>
      </c>
      <c r="D48" t="str">
        <f t="shared" si="0"/>
        <v>change focus area</v>
      </c>
      <c r="G48" s="53">
        <v>3117</v>
      </c>
      <c r="H48" s="53">
        <v>1015</v>
      </c>
      <c r="I48" s="53" t="str">
        <f t="shared" si="1"/>
        <v>Get device prop</v>
      </c>
      <c r="J48" s="53" t="s">
        <v>233</v>
      </c>
      <c r="K48" s="53" t="str">
        <f>VLOOKUP(J48,$I$14:$J$24,2,FALSE)</f>
        <v>LV Status</v>
      </c>
    </row>
    <row r="49" spans="3:13" x14ac:dyDescent="0.25">
      <c r="G49" s="55">
        <v>3120</v>
      </c>
      <c r="H49" s="55">
        <v>1015</v>
      </c>
      <c r="I49" s="55" t="str">
        <f t="shared" si="1"/>
        <v>Get device prop</v>
      </c>
      <c r="J49" s="55" t="s">
        <v>334</v>
      </c>
      <c r="K49" s="55">
        <v>1</v>
      </c>
      <c r="L49" s="55"/>
      <c r="M49" s="55"/>
    </row>
    <row r="50" spans="3:13" x14ac:dyDescent="0.25">
      <c r="C50" s="51">
        <v>9203</v>
      </c>
      <c r="D50" s="51" t="str">
        <f t="shared" si="0"/>
        <v>GetLiveImgView</v>
      </c>
      <c r="G50" s="53">
        <v>3123</v>
      </c>
      <c r="H50" s="53" t="s">
        <v>305</v>
      </c>
      <c r="I50" s="53" t="str">
        <f t="shared" si="1"/>
        <v>Check Event</v>
      </c>
      <c r="J50" s="53"/>
      <c r="K50" s="53"/>
    </row>
    <row r="51" spans="3:13" x14ac:dyDescent="0.25">
      <c r="C51" s="51"/>
      <c r="D51" s="51"/>
      <c r="G51" s="55">
        <v>3126</v>
      </c>
      <c r="H51" s="55" t="s">
        <v>305</v>
      </c>
      <c r="I51" s="55" t="s">
        <v>333</v>
      </c>
      <c r="J51" s="53"/>
      <c r="K51" s="53"/>
    </row>
    <row r="52" spans="3:13" x14ac:dyDescent="0.25">
      <c r="C52" s="52" t="s">
        <v>305</v>
      </c>
      <c r="D52" s="52" t="str">
        <f t="shared" si="0"/>
        <v>Check Event</v>
      </c>
      <c r="G52" s="53">
        <v>3153</v>
      </c>
      <c r="H52" s="53">
        <v>1015</v>
      </c>
      <c r="I52" s="53" t="str">
        <f t="shared" si="1"/>
        <v>Get device prop</v>
      </c>
      <c r="J52" s="53" t="s">
        <v>233</v>
      </c>
      <c r="K52" s="53" t="str">
        <f>VLOOKUP(J52,$I$14:$J$24,2,FALSE)</f>
        <v>LV Status</v>
      </c>
    </row>
    <row r="53" spans="3:13" x14ac:dyDescent="0.25">
      <c r="C53" s="52"/>
      <c r="D53" s="52"/>
      <c r="G53" s="55">
        <v>3156</v>
      </c>
      <c r="H53" s="55">
        <v>1015</v>
      </c>
      <c r="I53" s="55" t="str">
        <f t="shared" si="1"/>
        <v>Get device prop</v>
      </c>
      <c r="J53" s="55" t="s">
        <v>334</v>
      </c>
      <c r="K53" s="55">
        <v>1</v>
      </c>
    </row>
    <row r="54" spans="3:13" x14ac:dyDescent="0.25">
      <c r="C54" s="52"/>
      <c r="D54" s="52"/>
      <c r="G54" s="55">
        <v>3168</v>
      </c>
      <c r="H54" s="55" t="s">
        <v>305</v>
      </c>
      <c r="I54" s="55" t="s">
        <v>336</v>
      </c>
      <c r="J54" s="55" t="s">
        <v>334</v>
      </c>
      <c r="K54" s="55" t="s">
        <v>337</v>
      </c>
    </row>
    <row r="55" spans="3:13" x14ac:dyDescent="0.25">
      <c r="C55" s="53">
        <v>9203</v>
      </c>
      <c r="D55" s="53" t="str">
        <f t="shared" si="0"/>
        <v>GetLiveImgView</v>
      </c>
      <c r="G55" s="53">
        <v>3171</v>
      </c>
      <c r="H55" s="53">
        <v>1008</v>
      </c>
      <c r="I55" s="53" t="str">
        <f t="shared" si="1"/>
        <v>Get Obk info</v>
      </c>
      <c r="J55" s="53" t="s">
        <v>327</v>
      </c>
      <c r="K55" s="53" t="s">
        <v>319</v>
      </c>
    </row>
    <row r="56" spans="3:13" x14ac:dyDescent="0.25">
      <c r="C56" s="53"/>
      <c r="D56" s="53"/>
      <c r="G56" s="55">
        <v>3174</v>
      </c>
      <c r="H56" s="55">
        <v>1008</v>
      </c>
      <c r="I56" s="55" t="s">
        <v>336</v>
      </c>
      <c r="J56" s="55" t="s">
        <v>334</v>
      </c>
      <c r="K56" s="55" t="s">
        <v>338</v>
      </c>
    </row>
    <row r="57" spans="3:13" x14ac:dyDescent="0.25">
      <c r="C57" s="7" t="s">
        <v>307</v>
      </c>
      <c r="D57" s="7" t="str">
        <f t="shared" si="0"/>
        <v>Device Ready</v>
      </c>
      <c r="G57" s="53">
        <v>3177</v>
      </c>
      <c r="H57" s="53">
        <v>1009</v>
      </c>
      <c r="I57" s="53" t="str">
        <f t="shared" si="1"/>
        <v>Get Obj</v>
      </c>
      <c r="J57" s="53" t="s">
        <v>327</v>
      </c>
      <c r="K57" s="53" t="s">
        <v>319</v>
      </c>
    </row>
    <row r="58" spans="3:13" x14ac:dyDescent="0.25">
      <c r="C58" s="7"/>
      <c r="D58" s="7"/>
      <c r="G58" s="55">
        <v>3180</v>
      </c>
      <c r="H58" s="55">
        <v>1009</v>
      </c>
      <c r="I58" s="55" t="s">
        <v>336</v>
      </c>
      <c r="J58" s="55" t="s">
        <v>334</v>
      </c>
      <c r="K58" s="55" t="s">
        <v>339</v>
      </c>
    </row>
    <row r="59" spans="3:13" x14ac:dyDescent="0.25">
      <c r="C59" s="50" t="s">
        <v>309</v>
      </c>
      <c r="D59" s="50" t="str">
        <f t="shared" si="0"/>
        <v>Focus</v>
      </c>
      <c r="G59" s="53">
        <v>3227</v>
      </c>
      <c r="H59" s="53">
        <v>1015</v>
      </c>
      <c r="I59" s="53" t="str">
        <f t="shared" si="1"/>
        <v>Get device prop</v>
      </c>
      <c r="J59" s="53" t="s">
        <v>235</v>
      </c>
      <c r="K59" s="53" t="str">
        <f>VLOOKUP(J59,$I$14:$J$24,2,FALSE)</f>
        <v>LV Proh Con</v>
      </c>
    </row>
    <row r="60" spans="3:13" x14ac:dyDescent="0.25">
      <c r="C60" s="52" t="s">
        <v>305</v>
      </c>
      <c r="D60" s="52" t="str">
        <f t="shared" si="0"/>
        <v>Check Event</v>
      </c>
      <c r="G60" s="53">
        <v>3233</v>
      </c>
      <c r="H60" s="53">
        <v>1015</v>
      </c>
      <c r="I60" s="53" t="str">
        <f t="shared" si="1"/>
        <v>Get device prop</v>
      </c>
      <c r="J60" s="53" t="s">
        <v>233</v>
      </c>
      <c r="K60" s="53" t="str">
        <f>VLOOKUP(J60,$I$14:$J$24,2,FALSE)</f>
        <v>LV Status</v>
      </c>
    </row>
    <row r="61" spans="3:13" x14ac:dyDescent="0.25">
      <c r="C61" s="51">
        <v>9203</v>
      </c>
      <c r="D61" s="51" t="str">
        <f t="shared" si="0"/>
        <v>GetLiveImgView</v>
      </c>
      <c r="G61" s="53">
        <v>3239</v>
      </c>
      <c r="H61" s="53">
        <v>9203</v>
      </c>
      <c r="I61" s="53" t="str">
        <f t="shared" si="1"/>
        <v>GetLiveImgView</v>
      </c>
      <c r="J61" s="53"/>
      <c r="K61" s="53"/>
    </row>
    <row r="62" spans="3:13" x14ac:dyDescent="0.25">
      <c r="C62" s="51">
        <v>9203</v>
      </c>
      <c r="D62" s="51" t="str">
        <f t="shared" si="0"/>
        <v>GetLiveImgView</v>
      </c>
      <c r="G62" s="53">
        <v>3245</v>
      </c>
      <c r="H62" s="53" t="s">
        <v>305</v>
      </c>
      <c r="I62" s="53" t="str">
        <f t="shared" si="1"/>
        <v>Check Event</v>
      </c>
      <c r="J62" s="53"/>
      <c r="K62" s="53"/>
    </row>
    <row r="63" spans="3:13" x14ac:dyDescent="0.25">
      <c r="D63" t="e">
        <f t="shared" si="0"/>
        <v>#N/A</v>
      </c>
      <c r="I63" t="e">
        <f t="shared" si="1"/>
        <v>#N/A</v>
      </c>
    </row>
    <row r="64" spans="3:13" x14ac:dyDescent="0.25">
      <c r="D64" t="e">
        <f t="shared" si="0"/>
        <v>#N/A</v>
      </c>
      <c r="I64" t="e">
        <f t="shared" si="1"/>
        <v>#N/A</v>
      </c>
    </row>
    <row r="65" spans="4:12" x14ac:dyDescent="0.25">
      <c r="D65" t="e">
        <f t="shared" si="0"/>
        <v>#N/A</v>
      </c>
      <c r="I65" t="e">
        <f t="shared" si="1"/>
        <v>#N/A</v>
      </c>
    </row>
    <row r="66" spans="4:12" x14ac:dyDescent="0.25">
      <c r="D66" t="e">
        <f t="shared" si="0"/>
        <v>#N/A</v>
      </c>
    </row>
    <row r="67" spans="4:12" x14ac:dyDescent="0.25">
      <c r="D67" t="e">
        <f t="shared" si="0"/>
        <v>#N/A</v>
      </c>
    </row>
    <row r="68" spans="4:12" x14ac:dyDescent="0.25">
      <c r="D68" t="e">
        <f t="shared" si="0"/>
        <v>#N/A</v>
      </c>
    </row>
    <row r="69" spans="4:12" x14ac:dyDescent="0.25">
      <c r="D69" t="e">
        <f t="shared" si="0"/>
        <v>#N/A</v>
      </c>
    </row>
    <row r="73" spans="4:12" x14ac:dyDescent="0.25">
      <c r="G73" s="53">
        <v>697</v>
      </c>
      <c r="H73" s="53" t="s">
        <v>307</v>
      </c>
      <c r="I73" s="53" t="str">
        <f>VLOOKUP(H73,$I$14:$J$24,2,FALSE)</f>
        <v>Device Ready</v>
      </c>
    </row>
    <row r="74" spans="4:12" x14ac:dyDescent="0.25">
      <c r="G74" s="53"/>
      <c r="H74" s="53">
        <v>1015</v>
      </c>
      <c r="I74" s="53" t="str">
        <f t="shared" ref="I74:I97" si="3">VLOOKUP(H74,$I$14:$J$24,2,FALSE)</f>
        <v>Get device prop</v>
      </c>
    </row>
    <row r="75" spans="4:12" x14ac:dyDescent="0.25">
      <c r="G75" s="53">
        <v>707</v>
      </c>
      <c r="H75" s="53">
        <v>9207</v>
      </c>
      <c r="I75" s="56" t="s">
        <v>341</v>
      </c>
      <c r="K75" t="s">
        <v>327</v>
      </c>
      <c r="L75" t="s">
        <v>318</v>
      </c>
    </row>
    <row r="76" spans="4:12" x14ac:dyDescent="0.25">
      <c r="G76" s="57">
        <v>710</v>
      </c>
      <c r="H76" s="57">
        <v>2001</v>
      </c>
      <c r="I76" s="57" t="s">
        <v>332</v>
      </c>
    </row>
    <row r="77" spans="4:12" x14ac:dyDescent="0.25">
      <c r="G77" s="53"/>
      <c r="H77" s="53" t="s">
        <v>305</v>
      </c>
      <c r="I77" s="53" t="str">
        <f t="shared" si="3"/>
        <v>Check Event</v>
      </c>
    </row>
    <row r="78" spans="4:12" x14ac:dyDescent="0.25">
      <c r="G78" s="53">
        <v>717</v>
      </c>
      <c r="H78" s="53">
        <v>1015</v>
      </c>
      <c r="I78" s="53" t="str">
        <f t="shared" si="3"/>
        <v>Get device prop</v>
      </c>
      <c r="J78" t="s">
        <v>233</v>
      </c>
    </row>
    <row r="79" spans="4:12" x14ac:dyDescent="0.25">
      <c r="G79" s="57">
        <v>720</v>
      </c>
      <c r="H79" s="57">
        <v>1015</v>
      </c>
      <c r="I79" s="57" t="s">
        <v>334</v>
      </c>
      <c r="J79" s="57">
        <v>1</v>
      </c>
    </row>
    <row r="80" spans="4:12" x14ac:dyDescent="0.25">
      <c r="G80" s="53"/>
      <c r="H80" s="53" t="s">
        <v>305</v>
      </c>
      <c r="I80" s="53" t="str">
        <f t="shared" si="3"/>
        <v>Check Event</v>
      </c>
    </row>
    <row r="81" spans="7:10" x14ac:dyDescent="0.25">
      <c r="G81" s="53"/>
      <c r="H81" s="53" t="s">
        <v>305</v>
      </c>
      <c r="I81" s="53" t="str">
        <f t="shared" si="3"/>
        <v>Check Event</v>
      </c>
    </row>
    <row r="82" spans="7:10" x14ac:dyDescent="0.25">
      <c r="G82" s="53">
        <v>753</v>
      </c>
      <c r="H82" s="53">
        <v>1015</v>
      </c>
      <c r="I82" s="53" t="str">
        <f t="shared" si="3"/>
        <v>Get device prop</v>
      </c>
      <c r="J82" t="s">
        <v>233</v>
      </c>
    </row>
    <row r="83" spans="7:10" x14ac:dyDescent="0.25">
      <c r="G83" s="57">
        <v>756</v>
      </c>
      <c r="H83" s="57">
        <v>1015</v>
      </c>
      <c r="I83" s="57" t="s">
        <v>334</v>
      </c>
      <c r="J83" s="57">
        <v>1</v>
      </c>
    </row>
    <row r="84" spans="7:10" x14ac:dyDescent="0.25">
      <c r="G84" s="53">
        <v>779</v>
      </c>
      <c r="H84" s="53">
        <v>9802</v>
      </c>
      <c r="I84" s="56" t="s">
        <v>342</v>
      </c>
    </row>
    <row r="85" spans="7:10" x14ac:dyDescent="0.25">
      <c r="G85" s="53">
        <v>785</v>
      </c>
      <c r="H85" s="53">
        <v>9802</v>
      </c>
      <c r="I85" s="56" t="s">
        <v>342</v>
      </c>
    </row>
    <row r="86" spans="7:10" x14ac:dyDescent="0.25">
      <c r="G86" s="53">
        <v>791</v>
      </c>
      <c r="H86" s="53">
        <v>9802</v>
      </c>
      <c r="I86" s="56" t="s">
        <v>342</v>
      </c>
    </row>
    <row r="87" spans="7:10" x14ac:dyDescent="0.25">
      <c r="G87" s="53">
        <v>797</v>
      </c>
      <c r="H87" s="53">
        <v>9802</v>
      </c>
      <c r="I87" s="56" t="s">
        <v>342</v>
      </c>
    </row>
    <row r="88" spans="7:10" x14ac:dyDescent="0.25">
      <c r="G88" s="53">
        <v>805</v>
      </c>
      <c r="H88" s="53">
        <v>9802</v>
      </c>
      <c r="I88" s="56" t="s">
        <v>342</v>
      </c>
    </row>
    <row r="89" spans="7:10" x14ac:dyDescent="0.25">
      <c r="G89" s="53">
        <v>811</v>
      </c>
      <c r="H89" s="53">
        <v>9802</v>
      </c>
      <c r="I89" s="56" t="s">
        <v>342</v>
      </c>
    </row>
    <row r="90" spans="7:10" x14ac:dyDescent="0.25">
      <c r="G90" s="53">
        <v>817</v>
      </c>
      <c r="H90" s="53">
        <v>9802</v>
      </c>
      <c r="I90" s="56" t="s">
        <v>342</v>
      </c>
    </row>
    <row r="91" spans="7:10" x14ac:dyDescent="0.25">
      <c r="G91" s="53">
        <v>823</v>
      </c>
      <c r="H91" s="53" t="s">
        <v>305</v>
      </c>
      <c r="I91" s="53" t="str">
        <f t="shared" si="3"/>
        <v>Check Event</v>
      </c>
    </row>
    <row r="92" spans="7:10" x14ac:dyDescent="0.25">
      <c r="G92" s="53">
        <v>829</v>
      </c>
      <c r="H92" s="53">
        <v>1008</v>
      </c>
      <c r="I92" s="53" t="str">
        <f t="shared" si="3"/>
        <v>Get Obk info</v>
      </c>
    </row>
    <row r="93" spans="7:10" x14ac:dyDescent="0.25">
      <c r="G93" s="53">
        <v>835</v>
      </c>
      <c r="H93" s="53">
        <v>1015</v>
      </c>
      <c r="I93" s="53" t="str">
        <f t="shared" si="3"/>
        <v>Get device prop</v>
      </c>
    </row>
    <row r="94" spans="7:10" x14ac:dyDescent="0.25">
      <c r="G94" s="53">
        <v>841</v>
      </c>
      <c r="H94" s="53">
        <v>1015</v>
      </c>
      <c r="I94" s="53" t="str">
        <f t="shared" si="3"/>
        <v>Get device prop</v>
      </c>
    </row>
    <row r="95" spans="7:10" x14ac:dyDescent="0.25">
      <c r="G95" s="53">
        <v>9203</v>
      </c>
      <c r="H95" s="53">
        <v>9203</v>
      </c>
      <c r="I95" s="53" t="str">
        <f t="shared" si="3"/>
        <v>GetLiveImgView</v>
      </c>
    </row>
    <row r="96" spans="7:10" x14ac:dyDescent="0.25">
      <c r="G96" s="53">
        <v>853</v>
      </c>
      <c r="H96" s="53" t="s">
        <v>305</v>
      </c>
      <c r="I96" s="53" t="str">
        <f t="shared" si="3"/>
        <v>Check Event</v>
      </c>
    </row>
    <row r="97" spans="7:9" x14ac:dyDescent="0.25">
      <c r="G97" s="53">
        <v>859</v>
      </c>
      <c r="H97" s="53">
        <v>9203</v>
      </c>
      <c r="I97" s="53" t="str">
        <f t="shared" si="3"/>
        <v>GetLiveImgView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C898-20F8-43AF-8E27-F058EB0E8769}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18.28515625" customWidth="1"/>
    <col min="2" max="2" width="22.140625" customWidth="1"/>
  </cols>
  <sheetData>
    <row r="1" spans="1:2" x14ac:dyDescent="0.25">
      <c r="A1" s="46" t="s">
        <v>114</v>
      </c>
      <c r="B1" s="47" t="s">
        <v>263</v>
      </c>
    </row>
    <row r="2" spans="1:2" x14ac:dyDescent="0.25">
      <c r="A2" t="s">
        <v>285</v>
      </c>
      <c r="B2" t="s">
        <v>286</v>
      </c>
    </row>
    <row r="3" spans="1:2" x14ac:dyDescent="0.25">
      <c r="A3" t="s">
        <v>287</v>
      </c>
      <c r="B3" t="s">
        <v>288</v>
      </c>
    </row>
    <row r="4" spans="1:2" x14ac:dyDescent="0.25">
      <c r="A4" t="s">
        <v>289</v>
      </c>
      <c r="B4" t="s">
        <v>290</v>
      </c>
    </row>
    <row r="5" spans="1:2" x14ac:dyDescent="0.25">
      <c r="A5" t="s">
        <v>291</v>
      </c>
      <c r="B5" t="s">
        <v>292</v>
      </c>
    </row>
    <row r="6" spans="1:2" x14ac:dyDescent="0.25">
      <c r="A6" t="s">
        <v>293</v>
      </c>
      <c r="B6" t="s">
        <v>294</v>
      </c>
    </row>
    <row r="7" spans="1:2" x14ac:dyDescent="0.25">
      <c r="A7" t="s">
        <v>295</v>
      </c>
      <c r="B7" t="s">
        <v>296</v>
      </c>
    </row>
    <row r="8" spans="1:2" x14ac:dyDescent="0.25">
      <c r="A8" t="s">
        <v>297</v>
      </c>
      <c r="B8" t="s">
        <v>298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Feuil3</vt:lpstr>
      <vt:lpstr>Feuil2</vt:lpstr>
      <vt:lpstr>DESC</vt:lpstr>
      <vt:lpstr>NEW 01</vt:lpstr>
      <vt:lpstr>Feuil5</vt:lpstr>
      <vt:lpstr>Feuil4</vt:lpstr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2021-02-15T20:22:08Z</dcterms:created>
  <dcterms:modified xsi:type="dcterms:W3CDTF">2021-07-22T17:28:26Z</dcterms:modified>
</cp:coreProperties>
</file>