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1D9A4A93-93FE-8048-A6FA-C92ADCA01380}" xr6:coauthVersionLast="47" xr6:coauthVersionMax="47" xr10:uidLastSave="{00000000-0000-0000-0000-000000000000}"/>
  <bookViews>
    <workbookView xWindow="0" yWindow="760" windowWidth="30240" windowHeight="173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9" i="11" l="1"/>
  <c r="H48" i="11"/>
  <c r="H46" i="11"/>
  <c r="H45" i="11"/>
  <c r="F23" i="11"/>
  <c r="F22" i="11"/>
  <c r="F21" i="11"/>
  <c r="F20" i="11"/>
  <c r="H47" i="11"/>
  <c r="H44" i="11"/>
  <c r="H43" i="11"/>
  <c r="H42" i="11"/>
  <c r="H41" i="11"/>
  <c r="H40" i="11"/>
  <c r="H39" i="11"/>
  <c r="H38" i="11"/>
  <c r="H37" i="11"/>
  <c r="H36" i="11"/>
  <c r="H35" i="11"/>
  <c r="H34" i="11"/>
  <c r="H33" i="11"/>
  <c r="H32" i="11"/>
  <c r="H31" i="11"/>
  <c r="H30" i="11"/>
  <c r="H51" i="11"/>
  <c r="H52" i="11"/>
  <c r="E9" i="11"/>
  <c r="E13" i="11"/>
  <c r="E10" i="11"/>
  <c r="E11" i="11"/>
  <c r="E12" i="11"/>
  <c r="H7" i="11"/>
  <c r="H21" i="11" l="1"/>
  <c r="F9" i="11"/>
  <c r="I5" i="11"/>
  <c r="H29" i="11"/>
  <c r="H28" i="11"/>
  <c r="H27" i="11"/>
  <c r="H26" i="11"/>
  <c r="H24" i="11"/>
  <c r="H20" i="11"/>
  <c r="H19" i="11"/>
  <c r="H14" i="11"/>
  <c r="H8" i="11"/>
  <c r="H9" i="11" l="1"/>
  <c r="I6" i="11"/>
  <c r="H25" i="11" l="1"/>
  <c r="H10" i="11"/>
  <c r="H22" i="11"/>
  <c r="H15" i="11"/>
  <c r="J5" i="11"/>
  <c r="K5" i="11" s="1"/>
  <c r="L5" i="11" s="1"/>
  <c r="M5" i="11" s="1"/>
  <c r="N5" i="11" s="1"/>
  <c r="O5" i="11" s="1"/>
  <c r="P5" i="11" s="1"/>
  <c r="I4" i="11"/>
  <c r="H23" i="11" l="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P6" i="11" l="1"/>
  <c r="BQ5" i="11"/>
  <c r="AJ6" i="11"/>
  <c r="BR5" i="11" l="1"/>
  <c r="BQ6" i="11"/>
  <c r="AK6" i="11"/>
  <c r="BR6" i="11" l="1"/>
  <c r="BS5" i="11"/>
  <c r="AL6" i="11"/>
  <c r="BS6" i="11" l="1"/>
  <c r="BT5" i="11"/>
  <c r="AM6" i="11"/>
  <c r="BT6" i="11" l="1"/>
  <c r="BU5" i="11"/>
  <c r="BT4" i="11"/>
  <c r="AN6" i="11"/>
  <c r="BU6" i="11" l="1"/>
  <c r="BV5" i="11"/>
  <c r="AO6" i="11"/>
  <c r="BW5" i="11" l="1"/>
  <c r="BV6" i="11"/>
  <c r="AP6" i="11"/>
  <c r="BW6" i="11" l="1"/>
  <c r="BX5" i="11"/>
  <c r="AQ6" i="11"/>
  <c r="BY5" i="11" l="1"/>
  <c r="BX6" i="11"/>
  <c r="AR6" i="11"/>
  <c r="BZ5" i="11" l="1"/>
  <c r="BY6" i="11"/>
  <c r="CA5" i="11" l="1"/>
  <c r="BZ6" i="11"/>
  <c r="CA4" i="11" l="1"/>
  <c r="CB5" i="11"/>
  <c r="CA6" i="11"/>
  <c r="CB6" i="11" l="1"/>
  <c r="CC5" i="11"/>
  <c r="CD5" i="11" l="1"/>
  <c r="CC6" i="11"/>
  <c r="CE5" i="11" l="1"/>
  <c r="CD6" i="11"/>
  <c r="CE6" i="11" l="1"/>
  <c r="CF5" i="11"/>
  <c r="CF6" i="11" l="1"/>
  <c r="CG5" i="11"/>
  <c r="CG6" i="11" l="1"/>
  <c r="CH5" i="11"/>
  <c r="CI5" i="11" l="1"/>
  <c r="CH6" i="11"/>
  <c r="CH4" i="11"/>
  <c r="CJ5" i="11" l="1"/>
  <c r="CI6" i="11"/>
  <c r="CK5" i="11" l="1"/>
  <c r="CJ6" i="11"/>
  <c r="CL5" i="11" l="1"/>
  <c r="CK6" i="11"/>
  <c r="CL6" i="11" l="1"/>
  <c r="CM5" i="11"/>
  <c r="CM6" i="11" l="1"/>
  <c r="CN5" i="11"/>
  <c r="CN6" i="11" l="1"/>
  <c r="CO5" i="11"/>
  <c r="CO6" i="11" l="1"/>
  <c r="CO4" i="11"/>
  <c r="CP5" i="11"/>
  <c r="CQ5" i="11" l="1"/>
  <c r="CP6" i="11"/>
  <c r="CR5" i="11" l="1"/>
  <c r="CQ6" i="11"/>
  <c r="CS5" i="11" l="1"/>
  <c r="CR6" i="11"/>
  <c r="CT5" i="11" l="1"/>
  <c r="CS6" i="11"/>
  <c r="CU5" i="11" l="1"/>
  <c r="CT6" i="11"/>
  <c r="CU6" i="11" l="1"/>
  <c r="CV5" i="11"/>
  <c r="CV6" i="11" l="1"/>
  <c r="CW5" i="11"/>
  <c r="CV4" i="11"/>
  <c r="CW6" i="11" l="1"/>
  <c r="CX5" i="11"/>
  <c r="CY5" i="11" l="1"/>
  <c r="CX6" i="11"/>
  <c r="CY6" i="11" l="1"/>
  <c r="CZ5" i="11"/>
  <c r="DA5" i="11" l="1"/>
  <c r="CZ6" i="11"/>
  <c r="DB5" i="11" l="1"/>
  <c r="DB6" i="11" s="1"/>
  <c r="DA6" i="11"/>
</calcChain>
</file>

<file path=xl/sharedStrings.xml><?xml version="1.0" encoding="utf-8"?>
<sst xmlns="http://schemas.openxmlformats.org/spreadsheetml/2006/main" count="389" uniqueCount="86">
  <si>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</si>
  <si>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</si>
  <si>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</si>
  <si>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</si>
  <si>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</si>
  <si>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</si>
  <si>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</si>
  <si>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</si>
  <si>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</si>
  <si>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</si>
  <si>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</si>
  <si>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</si>
  <si>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</si>
  <si>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</si>
  <si>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</si>
  <si>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</si>
  <si>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</si>
  <si>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</si>
  <si>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</si>
  <si>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</si>
  <si>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</si>
  <si>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</si>
  <si>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</si>
  <si>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</si>
  <si>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</si>
  <si>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</si>
  <si>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</si>
  <si>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</si>
  <si>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</si>
  <si>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</si>
  <si>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</si>
  <si>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</si>
  <si>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</si>
  <si>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</si>
  <si>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</si>
  <si>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</si>
  <si>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</si>
  <si>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</si>
  <si>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</si>
  <si>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Virtual Coach</t>
  </si>
  <si>
    <t>MyCoach - Gantt</t>
  </si>
  <si>
    <t>Aulagnier Mathis</t>
  </si>
  <si>
    <t>Formation des équipes et selection des outils</t>
  </si>
  <si>
    <t>Constituer les équipes</t>
  </si>
  <si>
    <t>Choisir les outils pour la gestion du projet</t>
  </si>
  <si>
    <t>Créer le nom et le logo de la startup</t>
  </si>
  <si>
    <t>Sélectionner le ou les ensembles de données</t>
  </si>
  <si>
    <t>Choisir le produit de la startup en fonction des données</t>
  </si>
  <si>
    <t xml:space="preserve">Études de marché et design conceptuel </t>
  </si>
  <si>
    <t>Analyse des concurrents</t>
  </si>
  <si>
    <t>Analyse des clients potentiels</t>
  </si>
  <si>
    <t>Détermination du prix</t>
  </si>
  <si>
    <t>Maquette conceptuelle du produit</t>
  </si>
  <si>
    <t>Concevoir un GANTT pour la réalisation</t>
  </si>
  <si>
    <t>Choix des outils technologiques pour le produit</t>
  </si>
  <si>
    <t xml:space="preserve">Vieille technologique </t>
  </si>
  <si>
    <t>Choix techniques et gestion de projet</t>
  </si>
  <si>
    <t>Division du devloppement</t>
  </si>
  <si>
    <t>Développement Front-End</t>
  </si>
  <si>
    <t>Choix d'une direction artistique</t>
  </si>
  <si>
    <t>Création des pages souhaitées</t>
  </si>
  <si>
    <t>Navigation dans l'application</t>
  </si>
  <si>
    <t>Création d'un serveur Node.js (Lecture/Ecriture)</t>
  </si>
  <si>
    <t>Création des composants ReactJS</t>
  </si>
  <si>
    <t>Développement du Back-End</t>
  </si>
  <si>
    <t>Choix du LLM</t>
  </si>
  <si>
    <t>Création d'un serveur RestFull</t>
  </si>
  <si>
    <t>Communication avec le LLM (Prompt Enginering)</t>
  </si>
  <si>
    <t>Communication avec le serveur Node</t>
  </si>
  <si>
    <t>Résilience des processus</t>
  </si>
  <si>
    <t>POC1</t>
  </si>
  <si>
    <t>Expérience utilisateur</t>
  </si>
  <si>
    <t>Estimer le niveau physique de l'utilisateur</t>
  </si>
  <si>
    <t>Tutoriel pour les exercices de musculations</t>
  </si>
  <si>
    <t>Scapping des GIFS</t>
  </si>
  <si>
    <t>Vectorialiser nos utilisateurs</t>
  </si>
  <si>
    <t>POC futur</t>
  </si>
  <si>
    <t>Réaliser une campagne Marketing</t>
  </si>
  <si>
    <t>Creation de session / Gestion mulit-utilisateurs</t>
  </si>
  <si>
    <t>Integrer le modèle GPT à l'application</t>
  </si>
  <si>
    <t>Présentation</t>
  </si>
  <si>
    <t>Rassembler les recherches</t>
  </si>
  <si>
    <t>Prioriser des tâches</t>
  </si>
  <si>
    <t>Ajouts des elements manquants (par defaut)</t>
  </si>
  <si>
    <t>Diaporama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</si>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</sst>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dd\,\ dd/mm/yyyy"/>
    <numFmt numFmtId="169" formatCode="d/m/yy;@"/>
    <numFmt numFmtId="170" formatCode="d"/>
    <numFmt numFmtId="171"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bgColor indexed="64"/>
      </patternFill>
    </fill>
    <fill>
      <patternFill patternType="solid">
        <fgColor rgb="FFFF0000"/>
        <bgColor indexed="64"/>
      </patternFill>
    </fill>
    <fill>
      <patternFill patternType="solid">
        <fgColor rgb="FF969696"/>
        <bgColor indexed="64"/>
      </patternFill>
    </fill>
    <fill>
      <patternFill patternType="solid">
        <fgColor rgb="FF00B050"/>
        <bgColor indexed="64"/>
      </patternFill>
    </fill>
    <fill>
      <patternFill patternType="solid">
        <fgColor rgb="FF92D05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4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9" fontId="0" fillId="45" borderId="2" xfId="0" applyNumberFormat="1" applyFill="1" applyBorder="1" applyAlignment="1">
      <alignment horizontal="center" vertical="center"/>
    </xf>
    <xf numFmtId="169"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Fill="1">
      <alignment horizontal="center" vertical="center"/>
    </xf>
    <xf numFmtId="0" fontId="9" fillId="47" borderId="2" xfId="11" applyFill="1">
      <alignment horizontal="center" vertical="center"/>
    </xf>
    <xf numFmtId="0" fontId="6" fillId="47" borderId="2" xfId="0" applyFont="1" applyFill="1" applyBorder="1" applyAlignment="1">
      <alignment horizontal="left" vertical="center" indent="1"/>
    </xf>
    <xf numFmtId="9" fontId="5"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5" fillId="47" borderId="2" xfId="0" applyNumberFormat="1" applyFont="1" applyFill="1" applyBorder="1" applyAlignment="1">
      <alignment horizontal="center" vertical="center"/>
    </xf>
    <xf numFmtId="0" fontId="9" fillId="48" borderId="2" xfId="12" applyFill="1">
      <alignment horizontal="left" vertical="center" indent="2"/>
    </xf>
    <xf numFmtId="0" fontId="9" fillId="48" borderId="2" xfId="11" applyFill="1">
      <alignment horizontal="center" vertical="center"/>
    </xf>
    <xf numFmtId="9" fontId="5" fillId="48" borderId="2" xfId="2" applyFont="1" applyFill="1" applyBorder="1" applyAlignment="1">
      <alignment horizontal="center" vertical="center"/>
    </xf>
    <xf numFmtId="169" fontId="9" fillId="48" borderId="2" xfId="10" applyFill="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9" fontId="0" fillId="49" borderId="2" xfId="0" applyNumberFormat="1" applyFill="1" applyBorder="1" applyAlignment="1">
      <alignment horizontal="center" vertical="center"/>
    </xf>
    <xf numFmtId="169" fontId="5" fillId="49" borderId="2" xfId="0" applyNumberFormat="1" applyFont="1" applyFill="1" applyBorder="1" applyAlignment="1">
      <alignment horizontal="center" vertical="center"/>
    </xf>
    <xf numFmtId="0" fontId="9" fillId="50" borderId="2" xfId="12" applyFill="1">
      <alignment horizontal="left" vertical="center" indent="2"/>
    </xf>
    <xf numFmtId="0" fontId="9" fillId="50" borderId="2" xfId="11" applyFill="1">
      <alignment horizontal="center" vertical="center"/>
    </xf>
    <xf numFmtId="9" fontId="5" fillId="50" borderId="2" xfId="2" applyFont="1" applyFill="1" applyBorder="1" applyAlignment="1">
      <alignment horizontal="center" vertical="center"/>
    </xf>
    <xf numFmtId="169" fontId="9" fillId="50" borderId="2" xfId="10" applyFill="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22" fillId="51" borderId="0" xfId="3" applyFill="1"/>
    <xf numFmtId="0" fontId="9" fillId="51" borderId="2" xfId="12" applyFill="1">
      <alignment horizontal="left" vertical="center" indent="2"/>
    </xf>
    <xf numFmtId="0" fontId="9" fillId="51" borderId="2" xfId="11" applyFill="1">
      <alignment horizontal="center" vertical="center"/>
    </xf>
    <xf numFmtId="9" fontId="5" fillId="51" borderId="2" xfId="2" applyFont="1" applyFill="1" applyBorder="1" applyAlignment="1">
      <alignment horizontal="center" vertical="center"/>
    </xf>
    <xf numFmtId="169" fontId="9" fillId="51" borderId="2" xfId="10" applyFill="1">
      <alignment horizontal="center" vertical="center"/>
    </xf>
    <xf numFmtId="0" fontId="5" fillId="51" borderId="2" xfId="0" applyFont="1" applyFill="1" applyBorder="1" applyAlignment="1">
      <alignment horizontal="center" vertical="center"/>
    </xf>
    <xf numFmtId="0" fontId="0" fillId="51" borderId="9" xfId="0" applyFill="1" applyBorder="1" applyAlignment="1">
      <alignment vertical="center"/>
    </xf>
    <xf numFmtId="0" fontId="0" fillId="51" borderId="0" xfId="0" applyFill="1" applyAlignment="1">
      <alignment vertical="center"/>
    </xf>
    <xf numFmtId="170" fontId="11" fillId="52" borderId="6" xfId="0" applyNumberFormat="1" applyFont="1" applyFill="1" applyBorder="1" applyAlignment="1">
      <alignment horizontal="center" vertical="center"/>
    </xf>
    <xf numFmtId="170" fontId="11" fillId="52" borderId="0" xfId="0" applyNumberFormat="1" applyFont="1" applyFill="1" applyAlignment="1">
      <alignment horizontal="center" vertical="center"/>
    </xf>
    <xf numFmtId="170" fontId="11" fillId="52" borderId="7" xfId="0" applyNumberFormat="1" applyFont="1" applyFill="1" applyBorder="1" applyAlignment="1">
      <alignment horizontal="center" vertical="center"/>
    </xf>
    <xf numFmtId="0" fontId="12" fillId="52" borderId="8" xfId="0" applyFont="1" applyFill="1" applyBorder="1" applyAlignment="1">
      <alignment horizontal="center" vertical="center" shrinkToFit="1"/>
    </xf>
    <xf numFmtId="0" fontId="0" fillId="52" borderId="9" xfId="0" applyFill="1" applyBorder="1" applyAlignment="1">
      <alignment vertical="center"/>
    </xf>
    <xf numFmtId="0" fontId="0" fillId="53" borderId="17" xfId="0" applyFill="1" applyBorder="1" applyAlignment="1">
      <alignment horizontal="center" vertical="center"/>
    </xf>
    <xf numFmtId="0" fontId="0" fillId="53" borderId="2" xfId="0" applyFill="1" applyBorder="1" applyAlignment="1">
      <alignment horizontal="center" vertical="center"/>
    </xf>
    <xf numFmtId="0" fontId="0" fillId="53" borderId="18" xfId="0" applyFill="1" applyBorder="1" applyAlignment="1">
      <alignment horizontal="center" vertical="center"/>
    </xf>
    <xf numFmtId="0" fontId="0" fillId="53" borderId="9" xfId="0" applyFill="1" applyBorder="1" applyAlignment="1">
      <alignment vertical="center"/>
    </xf>
    <xf numFmtId="0" fontId="6" fillId="54" borderId="2" xfId="0" applyFont="1" applyFill="1" applyBorder="1" applyAlignment="1">
      <alignment horizontal="left" vertical="center" indent="1"/>
    </xf>
    <xf numFmtId="0" fontId="0" fillId="54" borderId="2" xfId="11" applyFont="1" applyFill="1">
      <alignment horizontal="center" vertical="center"/>
    </xf>
    <xf numFmtId="9" fontId="0" fillId="54" borderId="2" xfId="2" applyFont="1" applyFill="1" applyBorder="1" applyAlignment="1">
      <alignment horizontal="center" vertical="center"/>
    </xf>
    <xf numFmtId="169" fontId="0" fillId="54" borderId="2" xfId="0" applyNumberFormat="1" applyFont="1" applyFill="1" applyBorder="1" applyAlignment="1">
      <alignment horizontal="center" vertical="center"/>
    </xf>
    <xf numFmtId="0" fontId="9" fillId="55" borderId="2" xfId="12" applyFill="1">
      <alignment horizontal="left" vertical="center" indent="2"/>
    </xf>
    <xf numFmtId="0" fontId="9" fillId="55" borderId="2" xfId="11" applyFill="1">
      <alignment horizontal="center" vertical="center"/>
    </xf>
    <xf numFmtId="9" fontId="5" fillId="55" borderId="2" xfId="2" applyFont="1" applyFill="1" applyBorder="1" applyAlignment="1">
      <alignment horizontal="center" vertical="center"/>
    </xf>
    <xf numFmtId="169" fontId="9" fillId="55" borderId="2" xfId="10"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3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215881"/>
      <color rgb="FF42648A"/>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5"/>
  <sheetViews>
    <sheetView showGridLines="0" tabSelected="1" showRuler="0" zoomScale="75" zoomScaleNormal="100" zoomScalePageLayoutView="70" workbookViewId="0">
      <pane ySplit="6" topLeftCell="A8" activePane="bottomLeft" state="frozen"/>
      <selection pane="bottomLeft" activeCell="A50" sqref="A50:XFD51"/>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06" width="2.5" customWidth="1"/>
  </cols>
  <sheetData>
    <row r="1" spans="1:106" ht="30" customHeight="1" x14ac:dyDescent="0.35">
      <c r="A1" s="46" t="s">
        <v>0</v>
      </c>
      <c r="B1" s="49" t="s">
        <v>40</v>
      </c>
      <c r="C1" s="1"/>
      <c r="D1" s="2" t="s">
        <v>70</v>
      </c>
      <c r="E1" s="4"/>
      <c r="F1" s="34"/>
      <c r="H1" s="2"/>
      <c r="I1" s="67" t="s">
        <v>24</v>
      </c>
    </row>
    <row r="2" spans="1:106" ht="30" customHeight="1" x14ac:dyDescent="0.25">
      <c r="A2" s="45" t="s">
        <v>1</v>
      </c>
      <c r="B2" s="50" t="s">
        <v>39</v>
      </c>
      <c r="I2" s="68" t="s">
        <v>25</v>
      </c>
    </row>
    <row r="3" spans="1:106" ht="30" customHeight="1" x14ac:dyDescent="0.2">
      <c r="A3" s="45" t="s">
        <v>2</v>
      </c>
      <c r="B3" s="51" t="s">
        <v>41</v>
      </c>
      <c r="C3" s="119" t="s">
        <v>16</v>
      </c>
      <c r="D3" s="120"/>
      <c r="E3" s="118">
        <v>45541</v>
      </c>
      <c r="F3" s="118"/>
    </row>
    <row r="4" spans="1:106" ht="30" customHeight="1" x14ac:dyDescent="0.2">
      <c r="A4" s="46" t="s">
        <v>3</v>
      </c>
      <c r="C4" s="119" t="s">
        <v>17</v>
      </c>
      <c r="D4" s="120"/>
      <c r="E4" s="7">
        <v>1</v>
      </c>
      <c r="I4" s="115">
        <f>I5</f>
        <v>45537</v>
      </c>
      <c r="J4" s="116"/>
      <c r="K4" s="116"/>
      <c r="L4" s="116"/>
      <c r="M4" s="116"/>
      <c r="N4" s="116"/>
      <c r="O4" s="117"/>
      <c r="P4" s="115">
        <f>P5</f>
        <v>45544</v>
      </c>
      <c r="Q4" s="116"/>
      <c r="R4" s="116"/>
      <c r="S4" s="116"/>
      <c r="T4" s="116"/>
      <c r="U4" s="116"/>
      <c r="V4" s="117"/>
      <c r="W4" s="115">
        <f>W5</f>
        <v>45551</v>
      </c>
      <c r="X4" s="116"/>
      <c r="Y4" s="116"/>
      <c r="Z4" s="116"/>
      <c r="AA4" s="116"/>
      <c r="AB4" s="116"/>
      <c r="AC4" s="117"/>
      <c r="AD4" s="115">
        <f>AD5</f>
        <v>45558</v>
      </c>
      <c r="AE4" s="116"/>
      <c r="AF4" s="116"/>
      <c r="AG4" s="116"/>
      <c r="AH4" s="116"/>
      <c r="AI4" s="116"/>
      <c r="AJ4" s="117"/>
      <c r="AK4" s="115">
        <f>AK5</f>
        <v>45565</v>
      </c>
      <c r="AL4" s="116"/>
      <c r="AM4" s="116"/>
      <c r="AN4" s="116"/>
      <c r="AO4" s="116"/>
      <c r="AP4" s="116"/>
      <c r="AQ4" s="117"/>
      <c r="AR4" s="115">
        <f>AR5</f>
        <v>45572</v>
      </c>
      <c r="AS4" s="116"/>
      <c r="AT4" s="116"/>
      <c r="AU4" s="116"/>
      <c r="AV4" s="116"/>
      <c r="AW4" s="116"/>
      <c r="AX4" s="117"/>
      <c r="AY4" s="115">
        <f>AY5</f>
        <v>45579</v>
      </c>
      <c r="AZ4" s="116"/>
      <c r="BA4" s="116"/>
      <c r="BB4" s="116"/>
      <c r="BC4" s="116"/>
      <c r="BD4" s="116"/>
      <c r="BE4" s="117"/>
      <c r="BF4" s="115">
        <f>BF5</f>
        <v>45586</v>
      </c>
      <c r="BG4" s="116"/>
      <c r="BH4" s="116"/>
      <c r="BI4" s="116"/>
      <c r="BJ4" s="116"/>
      <c r="BK4" s="116"/>
      <c r="BL4" s="117"/>
      <c r="BM4" s="115">
        <f>BM5</f>
        <v>45593</v>
      </c>
      <c r="BN4" s="116"/>
      <c r="BO4" s="116"/>
      <c r="BP4" s="116"/>
      <c r="BQ4" s="116"/>
      <c r="BR4" s="116"/>
      <c r="BS4" s="117"/>
      <c r="BT4" s="115">
        <f>BT5</f>
        <v>45600</v>
      </c>
      <c r="BU4" s="116"/>
      <c r="BV4" s="116"/>
      <c r="BW4" s="116"/>
      <c r="BX4" s="116"/>
      <c r="BY4" s="116"/>
      <c r="BZ4" s="117"/>
      <c r="CA4" s="115">
        <f>CA5</f>
        <v>45607</v>
      </c>
      <c r="CB4" s="116"/>
      <c r="CC4" s="116"/>
      <c r="CD4" s="116"/>
      <c r="CE4" s="116"/>
      <c r="CF4" s="116"/>
      <c r="CG4" s="117"/>
      <c r="CH4" s="115">
        <f>CH5</f>
        <v>45614</v>
      </c>
      <c r="CI4" s="116"/>
      <c r="CJ4" s="116"/>
      <c r="CK4" s="116"/>
      <c r="CL4" s="116"/>
      <c r="CM4" s="116"/>
      <c r="CN4" s="117"/>
      <c r="CO4" s="115">
        <f>CO5</f>
        <v>45621</v>
      </c>
      <c r="CP4" s="116"/>
      <c r="CQ4" s="116"/>
      <c r="CR4" s="116"/>
      <c r="CS4" s="116"/>
      <c r="CT4" s="116"/>
      <c r="CU4" s="117"/>
      <c r="CV4" s="115">
        <f>CV5</f>
        <v>45628</v>
      </c>
      <c r="CW4" s="116"/>
      <c r="CX4" s="116"/>
      <c r="CY4" s="116"/>
      <c r="CZ4" s="116"/>
      <c r="DA4" s="116"/>
      <c r="DB4" s="117"/>
    </row>
    <row r="5" spans="1:106" ht="15" customHeight="1" x14ac:dyDescent="0.2">
      <c r="A5" s="46" t="s">
        <v>4</v>
      </c>
      <c r="B5" s="66"/>
      <c r="C5" s="66"/>
      <c r="D5" s="66"/>
      <c r="E5" s="66"/>
      <c r="F5" s="66"/>
      <c r="G5" s="66"/>
      <c r="I5" s="85">
        <f>Project_Start-WEEKDAY(Project_Start,1)+2+7*(Display_Week-1)</f>
        <v>45537</v>
      </c>
      <c r="J5" s="86">
        <f>I5+1</f>
        <v>45538</v>
      </c>
      <c r="K5" s="86">
        <f t="shared" ref="K5:AX5" si="0">J5+1</f>
        <v>45539</v>
      </c>
      <c r="L5" s="86">
        <f t="shared" si="0"/>
        <v>45540</v>
      </c>
      <c r="M5" s="86">
        <f t="shared" si="0"/>
        <v>45541</v>
      </c>
      <c r="N5" s="86">
        <f t="shared" si="0"/>
        <v>45542</v>
      </c>
      <c r="O5" s="87">
        <f t="shared" si="0"/>
        <v>45543</v>
      </c>
      <c r="P5" s="85">
        <f>O5+1</f>
        <v>45544</v>
      </c>
      <c r="Q5" s="86">
        <f>P5+1</f>
        <v>45545</v>
      </c>
      <c r="R5" s="86">
        <f t="shared" si="0"/>
        <v>45546</v>
      </c>
      <c r="S5" s="86">
        <f t="shared" si="0"/>
        <v>45547</v>
      </c>
      <c r="T5" s="86">
        <f t="shared" si="0"/>
        <v>45548</v>
      </c>
      <c r="U5" s="86">
        <f t="shared" si="0"/>
        <v>45549</v>
      </c>
      <c r="V5" s="87">
        <f t="shared" si="0"/>
        <v>45550</v>
      </c>
      <c r="W5" s="85">
        <f>V5+1</f>
        <v>45551</v>
      </c>
      <c r="X5" s="86">
        <f>W5+1</f>
        <v>45552</v>
      </c>
      <c r="Y5" s="86">
        <f t="shared" si="0"/>
        <v>45553</v>
      </c>
      <c r="Z5" s="86">
        <f t="shared" si="0"/>
        <v>45554</v>
      </c>
      <c r="AA5" s="86">
        <f t="shared" si="0"/>
        <v>45555</v>
      </c>
      <c r="AB5" s="86">
        <f t="shared" si="0"/>
        <v>45556</v>
      </c>
      <c r="AC5" s="87">
        <f t="shared" si="0"/>
        <v>45557</v>
      </c>
      <c r="AD5" s="85">
        <f>AC5+1</f>
        <v>45558</v>
      </c>
      <c r="AE5" s="86">
        <f>AD5+1</f>
        <v>45559</v>
      </c>
      <c r="AF5" s="86">
        <f t="shared" si="0"/>
        <v>45560</v>
      </c>
      <c r="AG5" s="86">
        <f t="shared" si="0"/>
        <v>45561</v>
      </c>
      <c r="AH5" s="86">
        <f t="shared" si="0"/>
        <v>45562</v>
      </c>
      <c r="AI5" s="86">
        <f t="shared" si="0"/>
        <v>45563</v>
      </c>
      <c r="AJ5" s="87">
        <f t="shared" si="0"/>
        <v>45564</v>
      </c>
      <c r="AK5" s="85">
        <f>AJ5+1</f>
        <v>45565</v>
      </c>
      <c r="AL5" s="86">
        <f>AK5+1</f>
        <v>45566</v>
      </c>
      <c r="AM5" s="86">
        <f t="shared" si="0"/>
        <v>45567</v>
      </c>
      <c r="AN5" s="86">
        <f t="shared" si="0"/>
        <v>45568</v>
      </c>
      <c r="AO5" s="86">
        <f t="shared" si="0"/>
        <v>45569</v>
      </c>
      <c r="AP5" s="86">
        <f t="shared" si="0"/>
        <v>45570</v>
      </c>
      <c r="AQ5" s="87">
        <f t="shared" si="0"/>
        <v>45571</v>
      </c>
      <c r="AR5" s="85">
        <f>AQ5+1</f>
        <v>45572</v>
      </c>
      <c r="AS5" s="86">
        <f>AR5+1</f>
        <v>45573</v>
      </c>
      <c r="AT5" s="86">
        <f t="shared" si="0"/>
        <v>45574</v>
      </c>
      <c r="AU5" s="86">
        <f t="shared" si="0"/>
        <v>45575</v>
      </c>
      <c r="AV5" s="86">
        <f t="shared" si="0"/>
        <v>45576</v>
      </c>
      <c r="AW5" s="86">
        <f t="shared" si="0"/>
        <v>45577</v>
      </c>
      <c r="AX5" s="87">
        <f t="shared" si="0"/>
        <v>45578</v>
      </c>
      <c r="AY5" s="129">
        <f>AX5+1</f>
        <v>45579</v>
      </c>
      <c r="AZ5" s="130">
        <f>AY5+1</f>
        <v>45580</v>
      </c>
      <c r="BA5" s="130">
        <f t="shared" ref="BA5:BE5" si="1">AZ5+1</f>
        <v>45581</v>
      </c>
      <c r="BB5" s="130">
        <f t="shared" si="1"/>
        <v>45582</v>
      </c>
      <c r="BC5" s="130">
        <f t="shared" si="1"/>
        <v>45583</v>
      </c>
      <c r="BD5" s="130">
        <f t="shared" si="1"/>
        <v>45584</v>
      </c>
      <c r="BE5" s="131">
        <f t="shared" si="1"/>
        <v>45585</v>
      </c>
      <c r="BF5" s="85">
        <f>BE5+1</f>
        <v>45586</v>
      </c>
      <c r="BG5" s="86">
        <f>BF5+1</f>
        <v>45587</v>
      </c>
      <c r="BH5" s="86">
        <f t="shared" ref="BH5:BL5" si="2">BG5+1</f>
        <v>45588</v>
      </c>
      <c r="BI5" s="86">
        <f t="shared" si="2"/>
        <v>45589</v>
      </c>
      <c r="BJ5" s="86">
        <f t="shared" si="2"/>
        <v>45590</v>
      </c>
      <c r="BK5" s="86">
        <f t="shared" si="2"/>
        <v>45591</v>
      </c>
      <c r="BL5" s="87">
        <f t="shared" si="2"/>
        <v>45592</v>
      </c>
      <c r="BM5" s="85">
        <f>BL5+1</f>
        <v>45593</v>
      </c>
      <c r="BN5" s="86">
        <f>BM5+1</f>
        <v>45594</v>
      </c>
      <c r="BO5" s="86">
        <f t="shared" ref="BO5" si="3">BN5+1</f>
        <v>45595</v>
      </c>
      <c r="BP5" s="86">
        <f t="shared" ref="BP5" si="4">BO5+1</f>
        <v>45596</v>
      </c>
      <c r="BQ5" s="86">
        <f t="shared" ref="BQ5" si="5">BP5+1</f>
        <v>45597</v>
      </c>
      <c r="BR5" s="86">
        <f t="shared" ref="BR5" si="6">BQ5+1</f>
        <v>45598</v>
      </c>
      <c r="BS5" s="87">
        <f t="shared" ref="BS5" si="7">BR5+1</f>
        <v>45599</v>
      </c>
      <c r="BT5" s="85">
        <f>BS5+1</f>
        <v>45600</v>
      </c>
      <c r="BU5" s="86">
        <f>BT5+1</f>
        <v>45601</v>
      </c>
      <c r="BV5" s="86">
        <f t="shared" ref="BV5" si="8">BU5+1</f>
        <v>45602</v>
      </c>
      <c r="BW5" s="86">
        <f t="shared" ref="BW5" si="9">BV5+1</f>
        <v>45603</v>
      </c>
      <c r="BX5" s="86">
        <f t="shared" ref="BX5" si="10">BW5+1</f>
        <v>45604</v>
      </c>
      <c r="BY5" s="86">
        <f t="shared" ref="BY5" si="11">BX5+1</f>
        <v>45605</v>
      </c>
      <c r="BZ5" s="87">
        <f t="shared" ref="BZ5" si="12">BY5+1</f>
        <v>45606</v>
      </c>
      <c r="CA5" s="85">
        <f>BZ5+1</f>
        <v>45607</v>
      </c>
      <c r="CB5" s="86">
        <f>CA5+1</f>
        <v>45608</v>
      </c>
      <c r="CC5" s="86">
        <f t="shared" ref="CC5" si="13">CB5+1</f>
        <v>45609</v>
      </c>
      <c r="CD5" s="86">
        <f t="shared" ref="CD5" si="14">CC5+1</f>
        <v>45610</v>
      </c>
      <c r="CE5" s="86">
        <f t="shared" ref="CE5" si="15">CD5+1</f>
        <v>45611</v>
      </c>
      <c r="CF5" s="86">
        <f t="shared" ref="CF5" si="16">CE5+1</f>
        <v>45612</v>
      </c>
      <c r="CG5" s="87">
        <f t="shared" ref="CG5" si="17">CF5+1</f>
        <v>45613</v>
      </c>
      <c r="CH5" s="85">
        <f>CG5+1</f>
        <v>45614</v>
      </c>
      <c r="CI5" s="86">
        <f>CH5+1</f>
        <v>45615</v>
      </c>
      <c r="CJ5" s="86">
        <f t="shared" ref="CJ5" si="18">CI5+1</f>
        <v>45616</v>
      </c>
      <c r="CK5" s="86">
        <f t="shared" ref="CK5" si="19">CJ5+1</f>
        <v>45617</v>
      </c>
      <c r="CL5" s="86">
        <f t="shared" ref="CL5" si="20">CK5+1</f>
        <v>45618</v>
      </c>
      <c r="CM5" s="86">
        <f t="shared" ref="CM5" si="21">CL5+1</f>
        <v>45619</v>
      </c>
      <c r="CN5" s="87">
        <f t="shared" ref="CN5" si="22">CM5+1</f>
        <v>45620</v>
      </c>
      <c r="CO5" s="85">
        <f>CN5+1</f>
        <v>45621</v>
      </c>
      <c r="CP5" s="86">
        <f>CO5+1</f>
        <v>45622</v>
      </c>
      <c r="CQ5" s="86">
        <f t="shared" ref="CQ5" si="23">CP5+1</f>
        <v>45623</v>
      </c>
      <c r="CR5" s="86">
        <f t="shared" ref="CR5" si="24">CQ5+1</f>
        <v>45624</v>
      </c>
      <c r="CS5" s="86">
        <f t="shared" ref="CS5" si="25">CR5+1</f>
        <v>45625</v>
      </c>
      <c r="CT5" s="86">
        <f t="shared" ref="CT5" si="26">CS5+1</f>
        <v>45626</v>
      </c>
      <c r="CU5" s="87">
        <f t="shared" ref="CU5" si="27">CT5+1</f>
        <v>45627</v>
      </c>
      <c r="CV5" s="85">
        <f>CU5+1</f>
        <v>45628</v>
      </c>
      <c r="CW5" s="86">
        <f>CV5+1</f>
        <v>45629</v>
      </c>
      <c r="CX5" s="86">
        <f t="shared" ref="CX5" si="28">CW5+1</f>
        <v>45630</v>
      </c>
      <c r="CY5" s="86">
        <f t="shared" ref="CY5" si="29">CX5+1</f>
        <v>45631</v>
      </c>
      <c r="CZ5" s="130">
        <f t="shared" ref="CZ5" si="30">CY5+1</f>
        <v>45632</v>
      </c>
      <c r="DA5" s="86">
        <f t="shared" ref="DA5" si="31">CZ5+1</f>
        <v>45633</v>
      </c>
      <c r="DB5" s="87">
        <f t="shared" ref="DB5" si="32">DA5+1</f>
        <v>45634</v>
      </c>
    </row>
    <row r="6" spans="1:106" ht="30" customHeight="1" thickBot="1" x14ac:dyDescent="0.25">
      <c r="A6" s="46" t="s">
        <v>5</v>
      </c>
      <c r="B6" s="8" t="s">
        <v>14</v>
      </c>
      <c r="C6" s="9" t="s">
        <v>18</v>
      </c>
      <c r="D6" s="9" t="s">
        <v>19</v>
      </c>
      <c r="E6" s="9" t="s">
        <v>20</v>
      </c>
      <c r="F6" s="9" t="s">
        <v>22</v>
      </c>
      <c r="G6" s="9"/>
      <c r="H6" s="9" t="s">
        <v>23</v>
      </c>
      <c r="I6" s="10" t="str">
        <f t="shared" ref="I6" si="33">LEFT(TEXT(I5,"ddd"),1)</f>
        <v>M</v>
      </c>
      <c r="J6" s="10" t="str">
        <f t="shared" ref="J6:AR6" si="34">LEFT(TEXT(J5,"ddd"),1)</f>
        <v>T</v>
      </c>
      <c r="K6" s="10" t="str">
        <f t="shared" si="34"/>
        <v>W</v>
      </c>
      <c r="L6" s="10" t="str">
        <f t="shared" si="34"/>
        <v>T</v>
      </c>
      <c r="M6" s="10" t="str">
        <f t="shared" si="34"/>
        <v>F</v>
      </c>
      <c r="N6" s="10" t="str">
        <f t="shared" si="34"/>
        <v>S</v>
      </c>
      <c r="O6" s="10" t="str">
        <f t="shared" si="34"/>
        <v>S</v>
      </c>
      <c r="P6" s="10" t="str">
        <f t="shared" si="34"/>
        <v>M</v>
      </c>
      <c r="Q6" s="10" t="str">
        <f t="shared" si="34"/>
        <v>T</v>
      </c>
      <c r="R6" s="10" t="str">
        <f t="shared" si="34"/>
        <v>W</v>
      </c>
      <c r="S6" s="10" t="str">
        <f t="shared" si="34"/>
        <v>T</v>
      </c>
      <c r="T6" s="10" t="str">
        <f t="shared" si="34"/>
        <v>F</v>
      </c>
      <c r="U6" s="10" t="str">
        <f t="shared" si="34"/>
        <v>S</v>
      </c>
      <c r="V6" s="10" t="str">
        <f t="shared" si="34"/>
        <v>S</v>
      </c>
      <c r="W6" s="10" t="str">
        <f t="shared" si="34"/>
        <v>M</v>
      </c>
      <c r="X6" s="10" t="str">
        <f t="shared" si="34"/>
        <v>T</v>
      </c>
      <c r="Y6" s="10" t="str">
        <f t="shared" si="34"/>
        <v>W</v>
      </c>
      <c r="Z6" s="10" t="str">
        <f t="shared" si="34"/>
        <v>T</v>
      </c>
      <c r="AA6" s="10" t="str">
        <f t="shared" si="34"/>
        <v>F</v>
      </c>
      <c r="AB6" s="10" t="str">
        <f t="shared" si="34"/>
        <v>S</v>
      </c>
      <c r="AC6" s="10" t="str">
        <f t="shared" si="34"/>
        <v>S</v>
      </c>
      <c r="AD6" s="10" t="str">
        <f t="shared" si="34"/>
        <v>M</v>
      </c>
      <c r="AE6" s="10" t="str">
        <f t="shared" si="34"/>
        <v>T</v>
      </c>
      <c r="AF6" s="10" t="str">
        <f t="shared" si="34"/>
        <v>W</v>
      </c>
      <c r="AG6" s="10" t="str">
        <f t="shared" si="34"/>
        <v>T</v>
      </c>
      <c r="AH6" s="10" t="str">
        <f t="shared" si="34"/>
        <v>F</v>
      </c>
      <c r="AI6" s="10" t="str">
        <f t="shared" si="34"/>
        <v>S</v>
      </c>
      <c r="AJ6" s="10" t="str">
        <f t="shared" si="34"/>
        <v>S</v>
      </c>
      <c r="AK6" s="10" t="str">
        <f t="shared" si="34"/>
        <v>M</v>
      </c>
      <c r="AL6" s="10" t="str">
        <f t="shared" si="34"/>
        <v>T</v>
      </c>
      <c r="AM6" s="10" t="str">
        <f t="shared" si="34"/>
        <v>W</v>
      </c>
      <c r="AN6" s="10" t="str">
        <f t="shared" si="34"/>
        <v>T</v>
      </c>
      <c r="AO6" s="10" t="str">
        <f t="shared" si="34"/>
        <v>F</v>
      </c>
      <c r="AP6" s="10" t="str">
        <f t="shared" si="34"/>
        <v>S</v>
      </c>
      <c r="AQ6" s="10" t="str">
        <f t="shared" si="34"/>
        <v>S</v>
      </c>
      <c r="AR6" s="10" t="str">
        <f t="shared" si="34"/>
        <v>M</v>
      </c>
      <c r="AS6" s="10" t="str">
        <f t="shared" ref="AS6:BL6" si="35">LEFT(TEXT(AS5,"ddd"),1)</f>
        <v>T</v>
      </c>
      <c r="AT6" s="10" t="str">
        <f t="shared" si="35"/>
        <v>W</v>
      </c>
      <c r="AU6" s="10" t="str">
        <f t="shared" si="35"/>
        <v>T</v>
      </c>
      <c r="AV6" s="10" t="str">
        <f t="shared" si="35"/>
        <v>F</v>
      </c>
      <c r="AW6" s="10" t="str">
        <f t="shared" si="35"/>
        <v>S</v>
      </c>
      <c r="AX6" s="10" t="str">
        <f t="shared" si="35"/>
        <v>S</v>
      </c>
      <c r="AY6" s="132" t="str">
        <f t="shared" si="35"/>
        <v>M</v>
      </c>
      <c r="AZ6" s="132" t="str">
        <f t="shared" si="35"/>
        <v>T</v>
      </c>
      <c r="BA6" s="132" t="str">
        <f t="shared" si="35"/>
        <v>W</v>
      </c>
      <c r="BB6" s="132" t="str">
        <f t="shared" si="35"/>
        <v>T</v>
      </c>
      <c r="BC6" s="132" t="str">
        <f t="shared" si="35"/>
        <v>F</v>
      </c>
      <c r="BD6" s="132" t="str">
        <f t="shared" si="35"/>
        <v>S</v>
      </c>
      <c r="BE6" s="132" t="str">
        <f t="shared" si="35"/>
        <v>S</v>
      </c>
      <c r="BF6" s="10" t="str">
        <f t="shared" si="35"/>
        <v>M</v>
      </c>
      <c r="BG6" s="10" t="str">
        <f t="shared" si="35"/>
        <v>T</v>
      </c>
      <c r="BH6" s="10" t="str">
        <f t="shared" si="35"/>
        <v>W</v>
      </c>
      <c r="BI6" s="10" t="str">
        <f t="shared" si="35"/>
        <v>T</v>
      </c>
      <c r="BJ6" s="10" t="str">
        <f t="shared" si="35"/>
        <v>F</v>
      </c>
      <c r="BK6" s="10" t="str">
        <f t="shared" si="35"/>
        <v>S</v>
      </c>
      <c r="BL6" s="10" t="str">
        <f t="shared" si="35"/>
        <v>S</v>
      </c>
      <c r="BM6" s="10" t="str">
        <f t="shared" ref="BM6:BZ6" si="36">LEFT(TEXT(BM5,"ddd"),1)</f>
        <v>M</v>
      </c>
      <c r="BN6" s="10" t="str">
        <f t="shared" si="36"/>
        <v>T</v>
      </c>
      <c r="BO6" s="10" t="str">
        <f t="shared" si="36"/>
        <v>W</v>
      </c>
      <c r="BP6" s="10" t="str">
        <f t="shared" si="36"/>
        <v>T</v>
      </c>
      <c r="BQ6" s="10" t="str">
        <f t="shared" si="36"/>
        <v>F</v>
      </c>
      <c r="BR6" s="10" t="str">
        <f t="shared" si="36"/>
        <v>S</v>
      </c>
      <c r="BS6" s="10" t="str">
        <f t="shared" si="36"/>
        <v>S</v>
      </c>
      <c r="BT6" s="10" t="str">
        <f t="shared" si="36"/>
        <v>M</v>
      </c>
      <c r="BU6" s="10" t="str">
        <f t="shared" si="36"/>
        <v>T</v>
      </c>
      <c r="BV6" s="10" t="str">
        <f t="shared" si="36"/>
        <v>W</v>
      </c>
      <c r="BW6" s="10" t="str">
        <f t="shared" si="36"/>
        <v>T</v>
      </c>
      <c r="BX6" s="10" t="str">
        <f t="shared" si="36"/>
        <v>F</v>
      </c>
      <c r="BY6" s="10" t="str">
        <f t="shared" si="36"/>
        <v>S</v>
      </c>
      <c r="BZ6" s="10" t="str">
        <f t="shared" si="36"/>
        <v>S</v>
      </c>
      <c r="CA6" s="10" t="str">
        <f t="shared" ref="CA6:CU6" si="37">LEFT(TEXT(CA5,"ddd"),1)</f>
        <v>M</v>
      </c>
      <c r="CB6" s="10" t="str">
        <f t="shared" si="37"/>
        <v>T</v>
      </c>
      <c r="CC6" s="10" t="str">
        <f t="shared" si="37"/>
        <v>W</v>
      </c>
      <c r="CD6" s="10" t="str">
        <f t="shared" si="37"/>
        <v>T</v>
      </c>
      <c r="CE6" s="10" t="str">
        <f t="shared" si="37"/>
        <v>F</v>
      </c>
      <c r="CF6" s="10" t="str">
        <f t="shared" si="37"/>
        <v>S</v>
      </c>
      <c r="CG6" s="10" t="str">
        <f t="shared" si="37"/>
        <v>S</v>
      </c>
      <c r="CH6" s="10" t="str">
        <f t="shared" si="37"/>
        <v>M</v>
      </c>
      <c r="CI6" s="10" t="str">
        <f t="shared" si="37"/>
        <v>T</v>
      </c>
      <c r="CJ6" s="10" t="str">
        <f t="shared" si="37"/>
        <v>W</v>
      </c>
      <c r="CK6" s="10" t="str">
        <f t="shared" si="37"/>
        <v>T</v>
      </c>
      <c r="CL6" s="10" t="str">
        <f t="shared" si="37"/>
        <v>F</v>
      </c>
      <c r="CM6" s="10" t="str">
        <f t="shared" si="37"/>
        <v>S</v>
      </c>
      <c r="CN6" s="10" t="str">
        <f t="shared" si="37"/>
        <v>S</v>
      </c>
      <c r="CO6" s="10" t="str">
        <f t="shared" si="37"/>
        <v>M</v>
      </c>
      <c r="CP6" s="10" t="str">
        <f t="shared" si="37"/>
        <v>T</v>
      </c>
      <c r="CQ6" s="10" t="str">
        <f t="shared" si="37"/>
        <v>W</v>
      </c>
      <c r="CR6" s="10" t="str">
        <f t="shared" si="37"/>
        <v>T</v>
      </c>
      <c r="CS6" s="10" t="str">
        <f t="shared" si="37"/>
        <v>F</v>
      </c>
      <c r="CT6" s="10" t="str">
        <f t="shared" si="37"/>
        <v>S</v>
      </c>
      <c r="CU6" s="10" t="str">
        <f t="shared" si="37"/>
        <v>S</v>
      </c>
      <c r="CV6" s="10" t="str">
        <f t="shared" ref="CV6:DB6" si="38">LEFT(TEXT(CV5,"ddd"),1)</f>
        <v>M</v>
      </c>
      <c r="CW6" s="10" t="str">
        <f t="shared" si="38"/>
        <v>T</v>
      </c>
      <c r="CX6" s="10" t="str">
        <f t="shared" si="38"/>
        <v>W</v>
      </c>
      <c r="CY6" s="10" t="str">
        <f t="shared" si="38"/>
        <v>T</v>
      </c>
      <c r="CZ6" s="132" t="str">
        <f t="shared" si="38"/>
        <v>F</v>
      </c>
      <c r="DA6" s="10" t="str">
        <f t="shared" si="38"/>
        <v>S</v>
      </c>
      <c r="DB6" s="10" t="str">
        <f t="shared" si="38"/>
        <v>S</v>
      </c>
    </row>
    <row r="7" spans="1:106" ht="30" hidden="1" customHeight="1" thickBot="1" x14ac:dyDescent="0.2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133"/>
      <c r="AZ7" s="133"/>
      <c r="BA7" s="133"/>
      <c r="BB7" s="133"/>
      <c r="BC7" s="133"/>
      <c r="BD7" s="133"/>
      <c r="BE7" s="133"/>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133"/>
      <c r="DA7" s="31"/>
      <c r="DB7" s="31"/>
    </row>
    <row r="8" spans="1:106" s="3" customFormat="1" ht="30" customHeight="1" thickBot="1" x14ac:dyDescent="0.25">
      <c r="A8" s="46" t="s">
        <v>7</v>
      </c>
      <c r="B8" s="15" t="s">
        <v>42</v>
      </c>
      <c r="C8" s="52"/>
      <c r="D8" s="16"/>
      <c r="E8" s="70"/>
      <c r="F8" s="71"/>
      <c r="G8" s="14"/>
      <c r="H8" s="14" t="str">
        <f t="shared" ref="H8:H52" si="39">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133" t="s">
        <v>85</v>
      </c>
      <c r="AZ8" s="133" t="s">
        <v>85</v>
      </c>
      <c r="BA8" s="133" t="s">
        <v>85</v>
      </c>
      <c r="BB8" s="133" t="s">
        <v>85</v>
      </c>
      <c r="BC8" s="133" t="s">
        <v>85</v>
      </c>
      <c r="BD8" s="133" t="s">
        <v>85</v>
      </c>
      <c r="BE8" s="133" t="s">
        <v>85</v>
      </c>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133"/>
      <c r="DA8" s="31"/>
      <c r="DB8" s="31"/>
    </row>
    <row r="9" spans="1:106" s="3" customFormat="1" ht="30" customHeight="1" thickBot="1" x14ac:dyDescent="0.25">
      <c r="A9" s="46" t="s">
        <v>8</v>
      </c>
      <c r="B9" s="61" t="s">
        <v>43</v>
      </c>
      <c r="C9" s="53"/>
      <c r="D9" s="17">
        <v>1</v>
      </c>
      <c r="E9" s="72">
        <f t="shared" ref="E9:E13" si="40">Project_Start</f>
        <v>45541</v>
      </c>
      <c r="F9" s="72">
        <f>E9</f>
        <v>45541</v>
      </c>
      <c r="G9" s="14"/>
      <c r="H9" s="14">
        <f t="shared" si="39"/>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133" t="s">
        <v>85</v>
      </c>
      <c r="AZ9" s="133" t="s">
        <v>85</v>
      </c>
      <c r="BA9" s="133" t="s">
        <v>85</v>
      </c>
      <c r="BB9" s="133" t="s">
        <v>85</v>
      </c>
      <c r="BC9" s="133" t="s">
        <v>85</v>
      </c>
      <c r="BD9" s="133" t="s">
        <v>85</v>
      </c>
      <c r="BE9" s="133" t="s">
        <v>85</v>
      </c>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133"/>
      <c r="DA9" s="31"/>
      <c r="DB9" s="31"/>
    </row>
    <row r="10" spans="1:106" s="3" customFormat="1" ht="30" customHeight="1" thickBot="1" x14ac:dyDescent="0.25">
      <c r="A10" s="46" t="s">
        <v>9</v>
      </c>
      <c r="B10" s="61" t="s">
        <v>44</v>
      </c>
      <c r="C10" s="53"/>
      <c r="D10" s="17">
        <v>1</v>
      </c>
      <c r="E10" s="72">
        <f t="shared" si="40"/>
        <v>45541</v>
      </c>
      <c r="F10" s="72">
        <v>45555</v>
      </c>
      <c r="G10" s="14"/>
      <c r="H10" s="14">
        <f t="shared" si="39"/>
        <v>15</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133" t="s">
        <v>85</v>
      </c>
      <c r="AZ10" s="133" t="s">
        <v>85</v>
      </c>
      <c r="BA10" s="133" t="s">
        <v>85</v>
      </c>
      <c r="BB10" s="133" t="s">
        <v>85</v>
      </c>
      <c r="BC10" s="133" t="s">
        <v>85</v>
      </c>
      <c r="BD10" s="133" t="s">
        <v>85</v>
      </c>
      <c r="BE10" s="133" t="s">
        <v>85</v>
      </c>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133"/>
      <c r="DA10" s="31"/>
      <c r="DB10" s="31"/>
    </row>
    <row r="11" spans="1:106" s="3" customFormat="1" ht="30" customHeight="1" thickBot="1" x14ac:dyDescent="0.25">
      <c r="A11" s="45"/>
      <c r="B11" s="61" t="s">
        <v>45</v>
      </c>
      <c r="C11" s="53"/>
      <c r="D11" s="17">
        <v>1</v>
      </c>
      <c r="E11" s="72">
        <f t="shared" si="40"/>
        <v>45541</v>
      </c>
      <c r="F11" s="72">
        <v>45548</v>
      </c>
      <c r="G11" s="14"/>
      <c r="H11" s="14">
        <f t="shared" si="39"/>
        <v>8</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133" t="s">
        <v>85</v>
      </c>
      <c r="AZ11" s="133" t="s">
        <v>85</v>
      </c>
      <c r="BA11" s="133" t="s">
        <v>85</v>
      </c>
      <c r="BB11" s="133" t="s">
        <v>85</v>
      </c>
      <c r="BC11" s="133" t="s">
        <v>85</v>
      </c>
      <c r="BD11" s="133" t="s">
        <v>85</v>
      </c>
      <c r="BE11" s="133" t="s">
        <v>85</v>
      </c>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133"/>
      <c r="DA11" s="31"/>
      <c r="DB11" s="31"/>
    </row>
    <row r="12" spans="1:106" s="3" customFormat="1" ht="30" customHeight="1" thickBot="1" x14ac:dyDescent="0.25">
      <c r="A12" s="45"/>
      <c r="B12" s="61" t="s">
        <v>46</v>
      </c>
      <c r="C12" s="53"/>
      <c r="D12" s="17">
        <v>1</v>
      </c>
      <c r="E12" s="72">
        <f t="shared" si="40"/>
        <v>45541</v>
      </c>
      <c r="F12" s="72">
        <v>45548</v>
      </c>
      <c r="G12" s="14"/>
      <c r="H12" s="14">
        <f t="shared" si="39"/>
        <v>8</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133" t="s">
        <v>85</v>
      </c>
      <c r="AZ12" s="133" t="s">
        <v>85</v>
      </c>
      <c r="BA12" s="133" t="s">
        <v>85</v>
      </c>
      <c r="BB12" s="133" t="s">
        <v>85</v>
      </c>
      <c r="BC12" s="133" t="s">
        <v>85</v>
      </c>
      <c r="BD12" s="133" t="s">
        <v>85</v>
      </c>
      <c r="BE12" s="133" t="s">
        <v>85</v>
      </c>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133"/>
      <c r="DA12" s="31"/>
      <c r="DB12" s="31"/>
    </row>
    <row r="13" spans="1:106" s="3" customFormat="1" ht="30" customHeight="1" thickBot="1" x14ac:dyDescent="0.25">
      <c r="A13" s="45"/>
      <c r="B13" s="61" t="s">
        <v>47</v>
      </c>
      <c r="C13" s="53"/>
      <c r="D13" s="17">
        <v>1</v>
      </c>
      <c r="E13" s="72">
        <f t="shared" si="40"/>
        <v>45541</v>
      </c>
      <c r="F13" s="72">
        <v>45548</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133" t="s">
        <v>85</v>
      </c>
      <c r="AZ13" s="133" t="s">
        <v>85</v>
      </c>
      <c r="BA13" s="133" t="s">
        <v>85</v>
      </c>
      <c r="BB13" s="133" t="s">
        <v>85</v>
      </c>
      <c r="BC13" s="133" t="s">
        <v>85</v>
      </c>
      <c r="BD13" s="133" t="s">
        <v>85</v>
      </c>
      <c r="BE13" s="133" t="s">
        <v>85</v>
      </c>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133"/>
      <c r="DA13" s="31"/>
      <c r="DB13" s="31"/>
    </row>
    <row r="14" spans="1:106" s="3" customFormat="1" ht="30" customHeight="1" thickBot="1" x14ac:dyDescent="0.25">
      <c r="A14" s="46" t="s">
        <v>10</v>
      </c>
      <c r="B14" s="18" t="s">
        <v>48</v>
      </c>
      <c r="C14" s="54"/>
      <c r="D14" s="19"/>
      <c r="E14" s="73"/>
      <c r="F14" s="74"/>
      <c r="G14" s="14"/>
      <c r="H14" s="14" t="str">
        <f t="shared" si="3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133" t="s">
        <v>85</v>
      </c>
      <c r="AZ14" s="133" t="s">
        <v>85</v>
      </c>
      <c r="BA14" s="133" t="s">
        <v>85</v>
      </c>
      <c r="BB14" s="133" t="s">
        <v>85</v>
      </c>
      <c r="BC14" s="133" t="s">
        <v>85</v>
      </c>
      <c r="BD14" s="133" t="s">
        <v>85</v>
      </c>
      <c r="BE14" s="133" t="s">
        <v>85</v>
      </c>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133"/>
      <c r="DA14" s="31"/>
      <c r="DB14" s="31"/>
    </row>
    <row r="15" spans="1:106" s="3" customFormat="1" ht="30" customHeight="1" thickBot="1" x14ac:dyDescent="0.25">
      <c r="A15" s="46"/>
      <c r="B15" s="62" t="s">
        <v>49</v>
      </c>
      <c r="C15" s="55"/>
      <c r="D15" s="20">
        <v>1</v>
      </c>
      <c r="E15" s="75">
        <v>45548</v>
      </c>
      <c r="F15" s="75">
        <v>45554</v>
      </c>
      <c r="G15" s="14"/>
      <c r="H15" s="14">
        <f t="shared" si="39"/>
        <v>7</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133" t="s">
        <v>85</v>
      </c>
      <c r="AZ15" s="133" t="s">
        <v>85</v>
      </c>
      <c r="BA15" s="133" t="s">
        <v>85</v>
      </c>
      <c r="BB15" s="133" t="s">
        <v>85</v>
      </c>
      <c r="BC15" s="133" t="s">
        <v>85</v>
      </c>
      <c r="BD15" s="133" t="s">
        <v>85</v>
      </c>
      <c r="BE15" s="133" t="s">
        <v>85</v>
      </c>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133"/>
      <c r="DA15" s="31"/>
      <c r="DB15" s="31"/>
    </row>
    <row r="16" spans="1:106" s="3" customFormat="1" ht="30" customHeight="1" thickBot="1" x14ac:dyDescent="0.25">
      <c r="A16" s="45"/>
      <c r="B16" s="62" t="s">
        <v>50</v>
      </c>
      <c r="C16" s="55"/>
      <c r="D16" s="20">
        <v>1</v>
      </c>
      <c r="E16" s="75">
        <v>45548</v>
      </c>
      <c r="F16" s="75">
        <v>45554</v>
      </c>
      <c r="G16" s="14"/>
      <c r="H16" s="14">
        <f t="shared" si="39"/>
        <v>7</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133" t="s">
        <v>85</v>
      </c>
      <c r="AZ16" s="133" t="s">
        <v>85</v>
      </c>
      <c r="BA16" s="133" t="s">
        <v>85</v>
      </c>
      <c r="BB16" s="133" t="s">
        <v>85</v>
      </c>
      <c r="BC16" s="133" t="s">
        <v>85</v>
      </c>
      <c r="BD16" s="133" t="s">
        <v>85</v>
      </c>
      <c r="BE16" s="133" t="s">
        <v>85</v>
      </c>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133"/>
      <c r="DA16" s="31"/>
      <c r="DB16" s="31"/>
    </row>
    <row r="17" spans="1:106" s="3" customFormat="1" ht="30" customHeight="1" thickBot="1" x14ac:dyDescent="0.25">
      <c r="A17" s="45"/>
      <c r="B17" s="62" t="s">
        <v>51</v>
      </c>
      <c r="C17" s="55"/>
      <c r="D17" s="20">
        <v>1</v>
      </c>
      <c r="E17" s="75">
        <v>45555</v>
      </c>
      <c r="F17" s="75">
        <v>45562</v>
      </c>
      <c r="G17" s="14"/>
      <c r="H17" s="14">
        <f t="shared" si="39"/>
        <v>8</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133" t="s">
        <v>85</v>
      </c>
      <c r="AZ17" s="133" t="s">
        <v>85</v>
      </c>
      <c r="BA17" s="133" t="s">
        <v>85</v>
      </c>
      <c r="BB17" s="133" t="s">
        <v>85</v>
      </c>
      <c r="BC17" s="133" t="s">
        <v>85</v>
      </c>
      <c r="BD17" s="133" t="s">
        <v>85</v>
      </c>
      <c r="BE17" s="133" t="s">
        <v>85</v>
      </c>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133"/>
      <c r="DA17" s="31"/>
      <c r="DB17" s="31"/>
    </row>
    <row r="18" spans="1:106" s="3" customFormat="1" ht="30" customHeight="1" thickBot="1" x14ac:dyDescent="0.25">
      <c r="A18" s="45"/>
      <c r="B18" s="62" t="s">
        <v>52</v>
      </c>
      <c r="C18" s="55"/>
      <c r="D18" s="20">
        <v>1</v>
      </c>
      <c r="E18" s="75">
        <v>45548</v>
      </c>
      <c r="F18" s="75">
        <v>45562</v>
      </c>
      <c r="G18" s="14"/>
      <c r="H18" s="14">
        <f t="shared" si="39"/>
        <v>15</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133" t="s">
        <v>85</v>
      </c>
      <c r="AZ18" s="133" t="s">
        <v>85</v>
      </c>
      <c r="BA18" s="133" t="s">
        <v>85</v>
      </c>
      <c r="BB18" s="133" t="s">
        <v>85</v>
      </c>
      <c r="BC18" s="133" t="s">
        <v>85</v>
      </c>
      <c r="BD18" s="133" t="s">
        <v>85</v>
      </c>
      <c r="BE18" s="133" t="s">
        <v>85</v>
      </c>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133"/>
      <c r="DA18" s="31"/>
      <c r="DB18" s="31"/>
    </row>
    <row r="19" spans="1:106" s="3" customFormat="1" ht="30" customHeight="1" thickBot="1" x14ac:dyDescent="0.25">
      <c r="A19" s="45" t="s">
        <v>11</v>
      </c>
      <c r="B19" s="21" t="s">
        <v>56</v>
      </c>
      <c r="C19" s="56"/>
      <c r="D19" s="22"/>
      <c r="E19" s="76"/>
      <c r="F19" s="77"/>
      <c r="G19" s="14"/>
      <c r="H19" s="14" t="str">
        <f t="shared" si="39"/>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133" t="s">
        <v>85</v>
      </c>
      <c r="AZ19" s="133" t="s">
        <v>85</v>
      </c>
      <c r="BA19" s="133" t="s">
        <v>85</v>
      </c>
      <c r="BB19" s="133" t="s">
        <v>85</v>
      </c>
      <c r="BC19" s="133" t="s">
        <v>85</v>
      </c>
      <c r="BD19" s="133" t="s">
        <v>85</v>
      </c>
      <c r="BE19" s="133" t="s">
        <v>85</v>
      </c>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133"/>
      <c r="DA19" s="31"/>
      <c r="DB19" s="31"/>
    </row>
    <row r="20" spans="1:106" s="3" customFormat="1" ht="30" customHeight="1" thickBot="1" x14ac:dyDescent="0.25">
      <c r="A20" s="45"/>
      <c r="B20" s="63" t="s">
        <v>53</v>
      </c>
      <c r="C20" s="57"/>
      <c r="D20" s="23">
        <v>1</v>
      </c>
      <c r="E20" s="78">
        <v>45562</v>
      </c>
      <c r="F20" s="78">
        <f>E20+7</f>
        <v>45569</v>
      </c>
      <c r="G20" s="14"/>
      <c r="H20" s="14">
        <f t="shared" si="39"/>
        <v>8</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133" t="s">
        <v>85</v>
      </c>
      <c r="AZ20" s="133" t="s">
        <v>85</v>
      </c>
      <c r="BA20" s="133" t="s">
        <v>85</v>
      </c>
      <c r="BB20" s="133" t="s">
        <v>85</v>
      </c>
      <c r="BC20" s="133" t="s">
        <v>85</v>
      </c>
      <c r="BD20" s="133" t="s">
        <v>85</v>
      </c>
      <c r="BE20" s="133" t="s">
        <v>85</v>
      </c>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133"/>
      <c r="DA20" s="31"/>
      <c r="DB20" s="31"/>
    </row>
    <row r="21" spans="1:106" s="3" customFormat="1" ht="30" customHeight="1" thickBot="1" x14ac:dyDescent="0.25">
      <c r="A21" s="45"/>
      <c r="B21" s="63" t="s">
        <v>54</v>
      </c>
      <c r="C21" s="57"/>
      <c r="D21" s="23">
        <v>1</v>
      </c>
      <c r="E21" s="78">
        <v>45548</v>
      </c>
      <c r="F21" s="78">
        <f>E21+7</f>
        <v>45555</v>
      </c>
      <c r="G21" s="14"/>
      <c r="H21" s="14">
        <f t="shared" si="39"/>
        <v>8</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133" t="s">
        <v>85</v>
      </c>
      <c r="AZ21" s="133" t="s">
        <v>85</v>
      </c>
      <c r="BA21" s="133" t="s">
        <v>85</v>
      </c>
      <c r="BB21" s="133" t="s">
        <v>85</v>
      </c>
      <c r="BC21" s="133" t="s">
        <v>85</v>
      </c>
      <c r="BD21" s="133" t="s">
        <v>85</v>
      </c>
      <c r="BE21" s="133" t="s">
        <v>85</v>
      </c>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133"/>
      <c r="DA21" s="31"/>
      <c r="DB21" s="31"/>
    </row>
    <row r="22" spans="1:106" s="3" customFormat="1" ht="30" customHeight="1" thickBot="1" x14ac:dyDescent="0.25">
      <c r="A22" s="45"/>
      <c r="B22" s="63" t="s">
        <v>55</v>
      </c>
      <c r="C22" s="57"/>
      <c r="D22" s="23">
        <v>1</v>
      </c>
      <c r="E22" s="78">
        <v>45548</v>
      </c>
      <c r="F22" s="78">
        <f>E22+14</f>
        <v>45562</v>
      </c>
      <c r="G22" s="14"/>
      <c r="H22" s="14">
        <f t="shared" si="39"/>
        <v>15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133" t="s">
        <v>85</v>
      </c>
      <c r="AZ22" s="133" t="s">
        <v>85</v>
      </c>
      <c r="BA22" s="133" t="s">
        <v>85</v>
      </c>
      <c r="BB22" s="133" t="s">
        <v>85</v>
      </c>
      <c r="BC22" s="133" t="s">
        <v>85</v>
      </c>
      <c r="BD22" s="133" t="s">
        <v>85</v>
      </c>
      <c r="BE22" s="133" t="s">
        <v>85</v>
      </c>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133"/>
      <c r="DA22" s="31"/>
      <c r="DB22" s="31"/>
    </row>
    <row r="23" spans="1:106" s="3" customFormat="1" ht="30" customHeight="1" thickBot="1" x14ac:dyDescent="0.25">
      <c r="A23" s="45"/>
      <c r="B23" s="63" t="s">
        <v>57</v>
      </c>
      <c r="C23" s="57"/>
      <c r="D23" s="23">
        <v>1</v>
      </c>
      <c r="E23" s="78">
        <v>45555</v>
      </c>
      <c r="F23" s="78">
        <f>E23+7</f>
        <v>45562</v>
      </c>
      <c r="G23" s="14"/>
      <c r="H23" s="14">
        <f t="shared" si="39"/>
        <v>8</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133" t="s">
        <v>85</v>
      </c>
      <c r="AZ23" s="133" t="s">
        <v>85</v>
      </c>
      <c r="BA23" s="133" t="s">
        <v>85</v>
      </c>
      <c r="BB23" s="133" t="s">
        <v>85</v>
      </c>
      <c r="BC23" s="133" t="s">
        <v>85</v>
      </c>
      <c r="BD23" s="133" t="s">
        <v>85</v>
      </c>
      <c r="BE23" s="133" t="s">
        <v>85</v>
      </c>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133"/>
      <c r="DA23" s="31"/>
      <c r="DB23" s="31"/>
    </row>
    <row r="24" spans="1:106" s="3" customFormat="1" ht="30" customHeight="1" thickBot="1" x14ac:dyDescent="0.25">
      <c r="A24" s="45" t="s">
        <v>11</v>
      </c>
      <c r="B24" s="24" t="s">
        <v>58</v>
      </c>
      <c r="C24" s="58"/>
      <c r="D24" s="25"/>
      <c r="E24" s="79"/>
      <c r="F24" s="80"/>
      <c r="G24" s="14"/>
      <c r="H24" s="14" t="str">
        <f t="shared" si="39"/>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133" t="s">
        <v>85</v>
      </c>
      <c r="AZ24" s="133" t="s">
        <v>85</v>
      </c>
      <c r="BA24" s="133" t="s">
        <v>85</v>
      </c>
      <c r="BB24" s="133" t="s">
        <v>85</v>
      </c>
      <c r="BC24" s="133" t="s">
        <v>85</v>
      </c>
      <c r="BD24" s="133" t="s">
        <v>85</v>
      </c>
      <c r="BE24" s="133" t="s">
        <v>85</v>
      </c>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133"/>
      <c r="DA24" s="31"/>
      <c r="DB24" s="31"/>
    </row>
    <row r="25" spans="1:106" s="3" customFormat="1" ht="30" customHeight="1" thickBot="1" x14ac:dyDescent="0.25">
      <c r="A25" s="45"/>
      <c r="B25" s="64" t="s">
        <v>59</v>
      </c>
      <c r="C25" s="59"/>
      <c r="D25" s="26">
        <v>1</v>
      </c>
      <c r="E25" s="81">
        <v>45548</v>
      </c>
      <c r="F25" s="81">
        <v>45562</v>
      </c>
      <c r="G25" s="14"/>
      <c r="H25" s="14">
        <f t="shared" si="39"/>
        <v>15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133" t="s">
        <v>85</v>
      </c>
      <c r="AZ25" s="133" t="s">
        <v>85</v>
      </c>
      <c r="BA25" s="133" t="s">
        <v>85</v>
      </c>
      <c r="BB25" s="133" t="s">
        <v>85</v>
      </c>
      <c r="BC25" s="133" t="s">
        <v>85</v>
      </c>
      <c r="BD25" s="133" t="s">
        <v>85</v>
      </c>
      <c r="BE25" s="133" t="s">
        <v>85</v>
      </c>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133"/>
      <c r="DA25" s="31"/>
      <c r="DB25" s="31"/>
    </row>
    <row r="26" spans="1:106" s="3" customFormat="1" ht="30" customHeight="1" thickBot="1" x14ac:dyDescent="0.25">
      <c r="A26" s="45"/>
      <c r="B26" s="64" t="s">
        <v>60</v>
      </c>
      <c r="C26" s="59"/>
      <c r="D26" s="26">
        <v>1</v>
      </c>
      <c r="E26" s="81">
        <v>45548</v>
      </c>
      <c r="F26" s="81">
        <v>45569</v>
      </c>
      <c r="G26" s="14"/>
      <c r="H26" s="14">
        <f t="shared" si="39"/>
        <v>22</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133" t="s">
        <v>85</v>
      </c>
      <c r="AZ26" s="133" t="s">
        <v>85</v>
      </c>
      <c r="BA26" s="133" t="s">
        <v>85</v>
      </c>
      <c r="BB26" s="133" t="s">
        <v>85</v>
      </c>
      <c r="BC26" s="133" t="s">
        <v>85</v>
      </c>
      <c r="BD26" s="133" t="s">
        <v>85</v>
      </c>
      <c r="BE26" s="133" t="s">
        <v>85</v>
      </c>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133"/>
      <c r="DA26" s="31"/>
      <c r="DB26" s="31"/>
    </row>
    <row r="27" spans="1:106" s="3" customFormat="1" ht="30" customHeight="1" thickBot="1" x14ac:dyDescent="0.25">
      <c r="A27" s="45"/>
      <c r="B27" s="64" t="s">
        <v>61</v>
      </c>
      <c r="C27" s="59"/>
      <c r="D27" s="26">
        <v>1</v>
      </c>
      <c r="E27" s="81">
        <v>45562</v>
      </c>
      <c r="F27" s="81">
        <v>45578</v>
      </c>
      <c r="G27" s="14"/>
      <c r="H27" s="14">
        <f t="shared" si="39"/>
        <v>17</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133" t="s">
        <v>85</v>
      </c>
      <c r="AZ27" s="133" t="s">
        <v>85</v>
      </c>
      <c r="BA27" s="133" t="s">
        <v>85</v>
      </c>
      <c r="BB27" s="133" t="s">
        <v>85</v>
      </c>
      <c r="BC27" s="133" t="s">
        <v>85</v>
      </c>
      <c r="BD27" s="133" t="s">
        <v>85</v>
      </c>
      <c r="BE27" s="133" t="s">
        <v>85</v>
      </c>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133"/>
      <c r="DA27" s="31"/>
      <c r="DB27" s="31"/>
    </row>
    <row r="28" spans="1:106" s="3" customFormat="1" ht="30" customHeight="1" thickBot="1" x14ac:dyDescent="0.25">
      <c r="A28" s="45"/>
      <c r="B28" s="64" t="s">
        <v>62</v>
      </c>
      <c r="C28" s="59"/>
      <c r="D28" s="26">
        <v>1</v>
      </c>
      <c r="E28" s="81">
        <v>45569</v>
      </c>
      <c r="F28" s="81">
        <v>45604</v>
      </c>
      <c r="G28" s="14"/>
      <c r="H28" s="14">
        <f t="shared" si="39"/>
        <v>36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133" t="s">
        <v>85</v>
      </c>
      <c r="AZ28" s="133" t="s">
        <v>85</v>
      </c>
      <c r="BA28" s="133" t="s">
        <v>85</v>
      </c>
      <c r="BB28" s="133" t="s">
        <v>85</v>
      </c>
      <c r="BC28" s="133" t="s">
        <v>85</v>
      </c>
      <c r="BD28" s="133" t="s">
        <v>85</v>
      </c>
      <c r="BE28" s="133" t="s">
        <v>85</v>
      </c>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133"/>
      <c r="DA28" s="31"/>
      <c r="DB28" s="31"/>
    </row>
    <row r="29" spans="1:106" s="3" customFormat="1" ht="30" customHeight="1" thickBot="1" x14ac:dyDescent="0.25">
      <c r="A29" s="45"/>
      <c r="B29" s="64" t="s">
        <v>63</v>
      </c>
      <c r="C29" s="59"/>
      <c r="D29" s="26">
        <v>1</v>
      </c>
      <c r="E29" s="81">
        <v>45578</v>
      </c>
      <c r="F29" s="81">
        <v>45608</v>
      </c>
      <c r="G29" s="14"/>
      <c r="H29" s="14">
        <f t="shared" si="39"/>
        <v>31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133" t="s">
        <v>85</v>
      </c>
      <c r="AZ29" s="133" t="s">
        <v>85</v>
      </c>
      <c r="BA29" s="133" t="s">
        <v>85</v>
      </c>
      <c r="BB29" s="133" t="s">
        <v>85</v>
      </c>
      <c r="BC29" s="133" t="s">
        <v>85</v>
      </c>
      <c r="BD29" s="133" t="s">
        <v>85</v>
      </c>
      <c r="BE29" s="133" t="s">
        <v>85</v>
      </c>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133"/>
      <c r="DA29" s="31"/>
      <c r="DB29" s="31"/>
    </row>
    <row r="30" spans="1:106" s="3" customFormat="1" ht="30" customHeight="1" thickBot="1" x14ac:dyDescent="0.25">
      <c r="A30" s="45" t="s">
        <v>11</v>
      </c>
      <c r="B30" s="88" t="s">
        <v>64</v>
      </c>
      <c r="C30" s="89"/>
      <c r="D30" s="90"/>
      <c r="E30" s="91"/>
      <c r="F30" s="92"/>
      <c r="G30" s="14"/>
      <c r="H30" s="14" t="str">
        <f t="shared" si="39"/>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133" t="s">
        <v>85</v>
      </c>
      <c r="AZ30" s="133" t="s">
        <v>85</v>
      </c>
      <c r="BA30" s="133" t="s">
        <v>85</v>
      </c>
      <c r="BB30" s="133" t="s">
        <v>85</v>
      </c>
      <c r="BC30" s="133" t="s">
        <v>85</v>
      </c>
      <c r="BD30" s="133" t="s">
        <v>85</v>
      </c>
      <c r="BE30" s="133" t="s">
        <v>85</v>
      </c>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133"/>
      <c r="DA30" s="31"/>
      <c r="DB30" s="31"/>
    </row>
    <row r="31" spans="1:106" s="3" customFormat="1" ht="30" customHeight="1" thickBot="1" x14ac:dyDescent="0.25">
      <c r="A31" s="45"/>
      <c r="B31" s="93" t="s">
        <v>65</v>
      </c>
      <c r="C31" s="94"/>
      <c r="D31" s="95">
        <v>1</v>
      </c>
      <c r="E31" s="96">
        <v>45548</v>
      </c>
      <c r="F31" s="96">
        <v>45562</v>
      </c>
      <c r="G31" s="14"/>
      <c r="H31" s="14">
        <f t="shared" si="39"/>
        <v>15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133" t="s">
        <v>85</v>
      </c>
      <c r="AZ31" s="133" t="s">
        <v>85</v>
      </c>
      <c r="BA31" s="133" t="s">
        <v>85</v>
      </c>
      <c r="BB31" s="133" t="s">
        <v>85</v>
      </c>
      <c r="BC31" s="133" t="s">
        <v>85</v>
      </c>
      <c r="BD31" s="133" t="s">
        <v>85</v>
      </c>
      <c r="BE31" s="133" t="s">
        <v>85</v>
      </c>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133"/>
      <c r="DA31" s="31"/>
      <c r="DB31" s="31"/>
    </row>
    <row r="32" spans="1:106" s="3" customFormat="1" ht="30" customHeight="1" thickBot="1" x14ac:dyDescent="0.25">
      <c r="A32" s="45"/>
      <c r="B32" s="93" t="s">
        <v>66</v>
      </c>
      <c r="C32" s="94"/>
      <c r="D32" s="95">
        <v>1</v>
      </c>
      <c r="E32" s="96">
        <v>45555</v>
      </c>
      <c r="F32" s="96">
        <v>45590</v>
      </c>
      <c r="G32" s="14"/>
      <c r="H32" s="14">
        <f t="shared" si="39"/>
        <v>36</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133" t="s">
        <v>85</v>
      </c>
      <c r="AZ32" s="133" t="s">
        <v>85</v>
      </c>
      <c r="BA32" s="133" t="s">
        <v>85</v>
      </c>
      <c r="BB32" s="133" t="s">
        <v>85</v>
      </c>
      <c r="BC32" s="133" t="s">
        <v>85</v>
      </c>
      <c r="BD32" s="133" t="s">
        <v>85</v>
      </c>
      <c r="BE32" s="133" t="s">
        <v>85</v>
      </c>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133"/>
      <c r="DA32" s="31"/>
      <c r="DB32" s="31"/>
    </row>
    <row r="33" spans="1:106" s="3" customFormat="1" ht="30" customHeight="1" thickBot="1" x14ac:dyDescent="0.25">
      <c r="A33" s="45"/>
      <c r="B33" s="93" t="s">
        <v>67</v>
      </c>
      <c r="C33" s="94"/>
      <c r="D33" s="95">
        <v>1</v>
      </c>
      <c r="E33" s="96">
        <v>45562</v>
      </c>
      <c r="F33" s="96">
        <v>45611</v>
      </c>
      <c r="G33" s="14"/>
      <c r="H33" s="14">
        <f t="shared" si="39"/>
        <v>50</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133" t="s">
        <v>85</v>
      </c>
      <c r="AZ33" s="133" t="s">
        <v>85</v>
      </c>
      <c r="BA33" s="133" t="s">
        <v>85</v>
      </c>
      <c r="BB33" s="133" t="s">
        <v>85</v>
      </c>
      <c r="BC33" s="133" t="s">
        <v>85</v>
      </c>
      <c r="BD33" s="133" t="s">
        <v>85</v>
      </c>
      <c r="BE33" s="133" t="s">
        <v>85</v>
      </c>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133"/>
      <c r="DA33" s="31"/>
      <c r="DB33" s="31"/>
    </row>
    <row r="34" spans="1:106" s="3" customFormat="1" ht="30" customHeight="1" thickBot="1" x14ac:dyDescent="0.25">
      <c r="A34" s="45"/>
      <c r="B34" s="93" t="s">
        <v>68</v>
      </c>
      <c r="C34" s="94"/>
      <c r="D34" s="95">
        <v>1</v>
      </c>
      <c r="E34" s="96">
        <v>45590</v>
      </c>
      <c r="F34" s="96">
        <v>45611</v>
      </c>
      <c r="G34" s="14"/>
      <c r="H34" s="14">
        <f t="shared" si="39"/>
        <v>22</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133" t="s">
        <v>85</v>
      </c>
      <c r="AZ34" s="133" t="s">
        <v>85</v>
      </c>
      <c r="BA34" s="133" t="s">
        <v>85</v>
      </c>
      <c r="BB34" s="133" t="s">
        <v>85</v>
      </c>
      <c r="BC34" s="133" t="s">
        <v>85</v>
      </c>
      <c r="BD34" s="133" t="s">
        <v>85</v>
      </c>
      <c r="BE34" s="133" t="s">
        <v>85</v>
      </c>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133"/>
      <c r="DA34" s="31"/>
      <c r="DB34" s="31"/>
    </row>
    <row r="35" spans="1:106" s="3" customFormat="1" ht="30" customHeight="1" thickBot="1" x14ac:dyDescent="0.25">
      <c r="A35" s="45"/>
      <c r="B35" s="93" t="s">
        <v>69</v>
      </c>
      <c r="C35" s="94"/>
      <c r="D35" s="95">
        <v>1</v>
      </c>
      <c r="E35" s="96">
        <v>45604</v>
      </c>
      <c r="F35" s="96">
        <v>45618</v>
      </c>
      <c r="G35" s="14"/>
      <c r="H35" s="14">
        <f t="shared" si="39"/>
        <v>15</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133" t="s">
        <v>85</v>
      </c>
      <c r="AZ35" s="133" t="s">
        <v>85</v>
      </c>
      <c r="BA35" s="133" t="s">
        <v>85</v>
      </c>
      <c r="BB35" s="133" t="s">
        <v>85</v>
      </c>
      <c r="BC35" s="133" t="s">
        <v>85</v>
      </c>
      <c r="BD35" s="133" t="s">
        <v>85</v>
      </c>
      <c r="BE35" s="133" t="s">
        <v>85</v>
      </c>
      <c r="BF35" s="31"/>
      <c r="BG35" s="31"/>
      <c r="BH35" s="31"/>
      <c r="BI35" s="31"/>
      <c r="BJ35" s="31"/>
      <c r="BK35" s="31"/>
      <c r="BL35" s="137"/>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133"/>
      <c r="DA35" s="31"/>
      <c r="DB35" s="31"/>
    </row>
    <row r="36" spans="1:106" s="3" customFormat="1" ht="30" customHeight="1" thickBot="1" x14ac:dyDescent="0.25">
      <c r="A36" s="45" t="s">
        <v>11</v>
      </c>
      <c r="B36" s="98" t="s">
        <v>71</v>
      </c>
      <c r="C36" s="97"/>
      <c r="D36" s="99"/>
      <c r="E36" s="100"/>
      <c r="F36" s="101"/>
      <c r="G36" s="14"/>
      <c r="H36" s="14" t="str">
        <f t="shared" si="39"/>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133" t="s">
        <v>85</v>
      </c>
      <c r="AZ36" s="133" t="s">
        <v>85</v>
      </c>
      <c r="BA36" s="133" t="s">
        <v>85</v>
      </c>
      <c r="BB36" s="133" t="s">
        <v>85</v>
      </c>
      <c r="BC36" s="133" t="s">
        <v>85</v>
      </c>
      <c r="BD36" s="133" t="s">
        <v>85</v>
      </c>
      <c r="BE36" s="133" t="s">
        <v>85</v>
      </c>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133"/>
      <c r="DA36" s="31"/>
      <c r="DB36" s="31"/>
    </row>
    <row r="37" spans="1:106" s="3" customFormat="1" ht="30" customHeight="1" thickBot="1" x14ac:dyDescent="0.25">
      <c r="A37" s="45"/>
      <c r="B37" s="102" t="s">
        <v>72</v>
      </c>
      <c r="C37" s="103"/>
      <c r="D37" s="104">
        <v>1</v>
      </c>
      <c r="E37" s="105">
        <v>45592</v>
      </c>
      <c r="F37" s="105">
        <v>45576</v>
      </c>
      <c r="G37" s="14"/>
      <c r="H37" s="14">
        <f t="shared" si="39"/>
        <v>-15</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134"/>
      <c r="AI37" s="135"/>
      <c r="AJ37" s="135"/>
      <c r="AK37" s="135"/>
      <c r="AL37" s="135"/>
      <c r="AM37" s="135"/>
      <c r="AN37" s="135"/>
      <c r="AO37" s="135"/>
      <c r="AP37" s="135"/>
      <c r="AQ37" s="135"/>
      <c r="AR37" s="135"/>
      <c r="AS37" s="135"/>
      <c r="AT37" s="135"/>
      <c r="AU37" s="135"/>
      <c r="AV37" s="136"/>
      <c r="AW37" s="31"/>
      <c r="AX37" s="31"/>
      <c r="AY37" s="133" t="s">
        <v>85</v>
      </c>
      <c r="AZ37" s="133" t="s">
        <v>85</v>
      </c>
      <c r="BA37" s="133" t="s">
        <v>85</v>
      </c>
      <c r="BB37" s="133" t="s">
        <v>85</v>
      </c>
      <c r="BC37" s="133" t="s">
        <v>85</v>
      </c>
      <c r="BD37" s="133" t="s">
        <v>85</v>
      </c>
      <c r="BE37" s="133" t="s">
        <v>85</v>
      </c>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133"/>
      <c r="DA37" s="31"/>
      <c r="DB37" s="31"/>
    </row>
    <row r="38" spans="1:106" s="3" customFormat="1" ht="30" customHeight="1" thickBot="1" x14ac:dyDescent="0.25">
      <c r="A38" s="45"/>
      <c r="B38" s="102" t="s">
        <v>73</v>
      </c>
      <c r="C38" s="103"/>
      <c r="D38" s="104">
        <v>1</v>
      </c>
      <c r="E38" s="105">
        <v>45548</v>
      </c>
      <c r="F38" s="105">
        <v>45555</v>
      </c>
      <c r="G38" s="14"/>
      <c r="H38" s="14">
        <f t="shared" si="39"/>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133" t="s">
        <v>85</v>
      </c>
      <c r="AZ38" s="133" t="s">
        <v>85</v>
      </c>
      <c r="BA38" s="133" t="s">
        <v>85</v>
      </c>
      <c r="BB38" s="133" t="s">
        <v>85</v>
      </c>
      <c r="BC38" s="133" t="s">
        <v>85</v>
      </c>
      <c r="BD38" s="133" t="s">
        <v>85</v>
      </c>
      <c r="BE38" s="133" t="s">
        <v>85</v>
      </c>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133"/>
      <c r="DA38" s="31"/>
      <c r="DB38" s="31"/>
    </row>
    <row r="39" spans="1:106" s="3" customFormat="1" ht="30" customHeight="1" thickBot="1" x14ac:dyDescent="0.25">
      <c r="A39" s="45"/>
      <c r="B39" s="102" t="s">
        <v>74</v>
      </c>
      <c r="C39" s="103"/>
      <c r="D39" s="104">
        <v>1</v>
      </c>
      <c r="E39" s="105">
        <v>45553</v>
      </c>
      <c r="F39" s="105">
        <v>45557</v>
      </c>
      <c r="G39" s="14"/>
      <c r="H39" s="14">
        <f t="shared" si="39"/>
        <v>5</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133" t="s">
        <v>85</v>
      </c>
      <c r="AZ39" s="133" t="s">
        <v>85</v>
      </c>
      <c r="BA39" s="133" t="s">
        <v>85</v>
      </c>
      <c r="BB39" s="133" t="s">
        <v>85</v>
      </c>
      <c r="BC39" s="133" t="s">
        <v>85</v>
      </c>
      <c r="BD39" s="133" t="s">
        <v>85</v>
      </c>
      <c r="BE39" s="133" t="s">
        <v>85</v>
      </c>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133"/>
      <c r="DA39" s="31"/>
      <c r="DB39" s="31"/>
    </row>
    <row r="40" spans="1:106" s="3" customFormat="1" ht="30" customHeight="1" thickBot="1" x14ac:dyDescent="0.25">
      <c r="A40" s="45"/>
      <c r="B40" s="102" t="s">
        <v>75</v>
      </c>
      <c r="C40" s="103"/>
      <c r="D40" s="104">
        <v>1</v>
      </c>
      <c r="E40" s="105">
        <v>45590</v>
      </c>
      <c r="F40" s="105">
        <v>45605</v>
      </c>
      <c r="G40" s="14"/>
      <c r="H40" s="14">
        <f t="shared" si="39"/>
        <v>16</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133" t="s">
        <v>85</v>
      </c>
      <c r="AZ40" s="133" t="s">
        <v>85</v>
      </c>
      <c r="BA40" s="133" t="s">
        <v>85</v>
      </c>
      <c r="BB40" s="133" t="s">
        <v>85</v>
      </c>
      <c r="BC40" s="133" t="s">
        <v>85</v>
      </c>
      <c r="BD40" s="133" t="s">
        <v>85</v>
      </c>
      <c r="BE40" s="133" t="s">
        <v>85</v>
      </c>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133"/>
      <c r="DA40" s="31"/>
      <c r="DB40" s="31"/>
    </row>
    <row r="41" spans="1:106" s="3" customFormat="1" ht="30" customHeight="1" thickBot="1" x14ac:dyDescent="0.25">
      <c r="A41" s="45" t="s">
        <v>11</v>
      </c>
      <c r="B41" s="106" t="s">
        <v>76</v>
      </c>
      <c r="C41" s="107"/>
      <c r="D41" s="108"/>
      <c r="E41" s="109"/>
      <c r="F41" s="110"/>
      <c r="G41" s="14"/>
      <c r="H41" s="14" t="str">
        <f t="shared" si="39"/>
        <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133" t="s">
        <v>85</v>
      </c>
      <c r="AZ41" s="133" t="s">
        <v>85</v>
      </c>
      <c r="BA41" s="133" t="s">
        <v>85</v>
      </c>
      <c r="BB41" s="133" t="s">
        <v>85</v>
      </c>
      <c r="BC41" s="133" t="s">
        <v>85</v>
      </c>
      <c r="BD41" s="133" t="s">
        <v>85</v>
      </c>
      <c r="BE41" s="133" t="s">
        <v>85</v>
      </c>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133"/>
      <c r="DA41" s="31"/>
      <c r="DB41" s="31"/>
    </row>
    <row r="42" spans="1:106" s="3" customFormat="1" ht="30" customHeight="1" thickBot="1" x14ac:dyDescent="0.25">
      <c r="A42" s="45"/>
      <c r="B42" s="111" t="s">
        <v>77</v>
      </c>
      <c r="C42" s="112"/>
      <c r="D42" s="113">
        <v>1</v>
      </c>
      <c r="E42" s="114">
        <v>45590</v>
      </c>
      <c r="F42" s="114">
        <v>45611</v>
      </c>
      <c r="G42" s="14"/>
      <c r="H42" s="14">
        <f t="shared" si="39"/>
        <v>22</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133" t="s">
        <v>85</v>
      </c>
      <c r="AZ42" s="133" t="s">
        <v>85</v>
      </c>
      <c r="BA42" s="133" t="s">
        <v>85</v>
      </c>
      <c r="BB42" s="133" t="s">
        <v>85</v>
      </c>
      <c r="BC42" s="133" t="s">
        <v>85</v>
      </c>
      <c r="BD42" s="133" t="s">
        <v>85</v>
      </c>
      <c r="BE42" s="133" t="s">
        <v>85</v>
      </c>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133"/>
      <c r="DA42" s="31"/>
      <c r="DB42" s="31"/>
    </row>
    <row r="43" spans="1:106" s="3" customFormat="1" ht="30" customHeight="1" thickBot="1" x14ac:dyDescent="0.25">
      <c r="A43" s="45"/>
      <c r="B43" s="111" t="s">
        <v>78</v>
      </c>
      <c r="C43" s="112"/>
      <c r="D43" s="113">
        <v>0.1</v>
      </c>
      <c r="E43" s="114" t="s">
        <v>21</v>
      </c>
      <c r="F43" s="114" t="s">
        <v>21</v>
      </c>
      <c r="G43" s="14"/>
      <c r="H43" s="14" t="e">
        <f t="shared" si="39"/>
        <v>#VALUE!</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133" t="s">
        <v>85</v>
      </c>
      <c r="AZ43" s="133" t="s">
        <v>85</v>
      </c>
      <c r="BA43" s="133" t="s">
        <v>85</v>
      </c>
      <c r="BB43" s="133" t="s">
        <v>85</v>
      </c>
      <c r="BC43" s="133" t="s">
        <v>85</v>
      </c>
      <c r="BD43" s="133" t="s">
        <v>85</v>
      </c>
      <c r="BE43" s="133" t="s">
        <v>85</v>
      </c>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133"/>
      <c r="DA43" s="31"/>
      <c r="DB43" s="31"/>
    </row>
    <row r="44" spans="1:106" s="3" customFormat="1" ht="30" customHeight="1" thickBot="1" x14ac:dyDescent="0.25">
      <c r="A44" s="45"/>
      <c r="B44" s="111" t="s">
        <v>79</v>
      </c>
      <c r="C44" s="112"/>
      <c r="D44" s="113">
        <v>0</v>
      </c>
      <c r="E44" s="114" t="s">
        <v>21</v>
      </c>
      <c r="F44" s="114" t="s">
        <v>21</v>
      </c>
      <c r="G44" s="14"/>
      <c r="H44" s="14" t="e">
        <f t="shared" si="39"/>
        <v>#VALUE!</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133" t="s">
        <v>85</v>
      </c>
      <c r="AZ44" s="133" t="s">
        <v>85</v>
      </c>
      <c r="BA44" s="133" t="s">
        <v>85</v>
      </c>
      <c r="BB44" s="133" t="s">
        <v>85</v>
      </c>
      <c r="BC44" s="133" t="s">
        <v>85</v>
      </c>
      <c r="BD44" s="133" t="s">
        <v>85</v>
      </c>
      <c r="BE44" s="133" t="s">
        <v>85</v>
      </c>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133"/>
      <c r="DA44" s="31"/>
      <c r="DB44" s="31"/>
    </row>
    <row r="45" spans="1:106" s="3" customFormat="1" ht="30" customHeight="1" thickBot="1" x14ac:dyDescent="0.25">
      <c r="A45" s="45" t="s">
        <v>11</v>
      </c>
      <c r="B45" s="138" t="s">
        <v>80</v>
      </c>
      <c r="C45" s="139"/>
      <c r="D45" s="140"/>
      <c r="E45" s="141"/>
      <c r="F45" s="141"/>
      <c r="G45" s="14"/>
      <c r="H45" s="14" t="str">
        <f t="shared" si="39"/>
        <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133" t="s">
        <v>85</v>
      </c>
      <c r="AZ45" s="133" t="s">
        <v>85</v>
      </c>
      <c r="BA45" s="133" t="s">
        <v>85</v>
      </c>
      <c r="BB45" s="133" t="s">
        <v>85</v>
      </c>
      <c r="BC45" s="133" t="s">
        <v>85</v>
      </c>
      <c r="BD45" s="133" t="s">
        <v>85</v>
      </c>
      <c r="BE45" s="133" t="s">
        <v>85</v>
      </c>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133"/>
      <c r="DA45" s="31"/>
      <c r="DB45" s="31"/>
    </row>
    <row r="46" spans="1:106" s="3" customFormat="1" ht="30" customHeight="1" thickBot="1" x14ac:dyDescent="0.25">
      <c r="A46" s="45"/>
      <c r="B46" s="142" t="s">
        <v>81</v>
      </c>
      <c r="C46" s="143"/>
      <c r="D46" s="144">
        <v>1</v>
      </c>
      <c r="E46" s="145">
        <v>45604</v>
      </c>
      <c r="F46" s="145">
        <v>45618</v>
      </c>
      <c r="G46" s="14"/>
      <c r="H46" s="14">
        <f t="shared" si="39"/>
        <v>15</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133" t="s">
        <v>85</v>
      </c>
      <c r="AZ46" s="133" t="s">
        <v>85</v>
      </c>
      <c r="BA46" s="133" t="s">
        <v>85</v>
      </c>
      <c r="BB46" s="133" t="s">
        <v>85</v>
      </c>
      <c r="BC46" s="133" t="s">
        <v>85</v>
      </c>
      <c r="BD46" s="133" t="s">
        <v>85</v>
      </c>
      <c r="BE46" s="133" t="s">
        <v>85</v>
      </c>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133"/>
      <c r="DA46" s="31"/>
      <c r="DB46" s="31"/>
    </row>
    <row r="47" spans="1:106" s="3" customFormat="1" ht="30" customHeight="1" thickBot="1" x14ac:dyDescent="0.25">
      <c r="A47" s="45"/>
      <c r="B47" s="142" t="s">
        <v>82</v>
      </c>
      <c r="C47" s="143"/>
      <c r="D47" s="144">
        <v>1</v>
      </c>
      <c r="E47" s="145">
        <v>45597</v>
      </c>
      <c r="F47" s="145">
        <v>45618</v>
      </c>
      <c r="G47" s="14"/>
      <c r="H47" s="14">
        <f t="shared" si="39"/>
        <v>22</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133" t="s">
        <v>85</v>
      </c>
      <c r="AZ47" s="133" t="s">
        <v>85</v>
      </c>
      <c r="BA47" s="133" t="s">
        <v>85</v>
      </c>
      <c r="BB47" s="133" t="s">
        <v>85</v>
      </c>
      <c r="BC47" s="133" t="s">
        <v>85</v>
      </c>
      <c r="BD47" s="133" t="s">
        <v>85</v>
      </c>
      <c r="BE47" s="133" t="s">
        <v>85</v>
      </c>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133"/>
      <c r="DA47" s="31"/>
      <c r="DB47" s="31"/>
    </row>
    <row r="48" spans="1:106" s="3" customFormat="1" ht="30" customHeight="1" thickBot="1" x14ac:dyDescent="0.25">
      <c r="A48" s="45"/>
      <c r="B48" s="142" t="s">
        <v>83</v>
      </c>
      <c r="C48" s="143"/>
      <c r="D48" s="144">
        <v>1</v>
      </c>
      <c r="E48" s="145">
        <v>45618</v>
      </c>
      <c r="F48" s="145">
        <v>45625</v>
      </c>
      <c r="G48" s="14"/>
      <c r="H48" s="14">
        <f t="shared" si="39"/>
        <v>8</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133" t="s">
        <v>85</v>
      </c>
      <c r="AZ48" s="133" t="s">
        <v>85</v>
      </c>
      <c r="BA48" s="133" t="s">
        <v>85</v>
      </c>
      <c r="BB48" s="133" t="s">
        <v>85</v>
      </c>
      <c r="BC48" s="133" t="s">
        <v>85</v>
      </c>
      <c r="BD48" s="133" t="s">
        <v>85</v>
      </c>
      <c r="BE48" s="133" t="s">
        <v>85</v>
      </c>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133"/>
      <c r="DA48" s="31"/>
      <c r="DB48" s="31"/>
    </row>
    <row r="49" spans="1:106" s="3" customFormat="1" ht="30" customHeight="1" thickBot="1" x14ac:dyDescent="0.25">
      <c r="A49" s="45"/>
      <c r="B49" s="142" t="s">
        <v>84</v>
      </c>
      <c r="C49" s="143"/>
      <c r="D49" s="144">
        <v>0.5</v>
      </c>
      <c r="E49" s="145">
        <v>45621</v>
      </c>
      <c r="F49" s="145">
        <v>45627</v>
      </c>
      <c r="G49" s="14"/>
      <c r="H49" s="14">
        <f t="shared" si="39"/>
        <v>7</v>
      </c>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133" t="s">
        <v>85</v>
      </c>
      <c r="AZ49" s="133" t="s">
        <v>85</v>
      </c>
      <c r="BA49" s="133" t="s">
        <v>85</v>
      </c>
      <c r="BB49" s="133" t="s">
        <v>85</v>
      </c>
      <c r="BC49" s="133" t="s">
        <v>85</v>
      </c>
      <c r="BD49" s="133" t="s">
        <v>85</v>
      </c>
      <c r="BE49" s="133" t="s">
        <v>85</v>
      </c>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133"/>
      <c r="DA49" s="31"/>
      <c r="DB49" s="31"/>
    </row>
    <row r="50" spans="1:106" s="128" customFormat="1" ht="30" customHeight="1" thickBot="1" x14ac:dyDescent="0.25">
      <c r="A50" s="121"/>
      <c r="B50" s="122"/>
      <c r="C50" s="123"/>
      <c r="D50" s="124"/>
      <c r="E50" s="125"/>
      <c r="F50" s="125"/>
      <c r="G50" s="126"/>
      <c r="H50" s="126"/>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c r="CX50" s="127"/>
      <c r="CY50" s="127"/>
      <c r="CZ50" s="133"/>
      <c r="DA50" s="127"/>
      <c r="DB50" s="127"/>
    </row>
    <row r="51" spans="1:106" s="3" customFormat="1" ht="30" customHeight="1" thickBot="1" x14ac:dyDescent="0.25">
      <c r="A51" s="45" t="s">
        <v>12</v>
      </c>
      <c r="B51" s="65"/>
      <c r="C51" s="60"/>
      <c r="D51" s="13"/>
      <c r="E51" s="82"/>
      <c r="F51" s="82"/>
      <c r="G51" s="14"/>
      <c r="H51" s="14" t="str">
        <f t="shared" si="39"/>
        <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row>
    <row r="52" spans="1:106" s="3" customFormat="1" ht="30" customHeight="1" thickBot="1" x14ac:dyDescent="0.25">
      <c r="A52" s="46" t="s">
        <v>13</v>
      </c>
      <c r="B52" s="27" t="s">
        <v>15</v>
      </c>
      <c r="C52" s="28"/>
      <c r="D52" s="29"/>
      <c r="E52" s="83"/>
      <c r="F52" s="84"/>
      <c r="G52" s="30"/>
      <c r="H52" s="30" t="str">
        <f t="shared" si="39"/>
        <v/>
      </c>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row>
    <row r="53" spans="1:106" ht="30" customHeight="1" x14ac:dyDescent="0.2">
      <c r="G53" s="6"/>
    </row>
    <row r="54" spans="1:106" ht="30" customHeight="1" x14ac:dyDescent="0.2">
      <c r="C54" s="11"/>
      <c r="F54" s="47"/>
    </row>
    <row r="55" spans="1:106" ht="30" customHeight="1" x14ac:dyDescent="0.2">
      <c r="C55" s="12"/>
    </row>
  </sheetData>
  <mergeCells count="18">
    <mergeCell ref="AH37:AV37"/>
    <mergeCell ref="CV4:DB4"/>
    <mergeCell ref="BT4:BZ4"/>
    <mergeCell ref="CA4:CG4"/>
    <mergeCell ref="CH4:CN4"/>
    <mergeCell ref="CO4:CU4"/>
    <mergeCell ref="BM4:BS4"/>
    <mergeCell ref="C3:D3"/>
    <mergeCell ref="C4:D4"/>
    <mergeCell ref="AK4:AQ4"/>
    <mergeCell ref="AR4:AX4"/>
    <mergeCell ref="AY4:BE4"/>
    <mergeCell ref="BF4:BL4"/>
    <mergeCell ref="E3:F3"/>
    <mergeCell ref="I4:O4"/>
    <mergeCell ref="P4:V4"/>
    <mergeCell ref="W4:AC4"/>
    <mergeCell ref="AD4:AJ4"/>
  </mergeCells>
  <conditionalFormatting sqref="D7:D52">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AH37 AW37:AX37 I50:BK52 I34:AX36 I38:AX49 AY34:BK49 I5:BK33">
    <cfRule type="expression" dxfId="29" priority="60">
      <formula>AND(TODAY()&gt;=I$5,TODAY()&lt;J$5)</formula>
    </cfRule>
  </conditionalFormatting>
  <conditionalFormatting sqref="I37:AH37 AW37:AX37 I50:BK52 I34:AX36 I38:AX49 AY34:BK49 I7:BK33">
    <cfRule type="expression" dxfId="28" priority="54">
      <formula>AND(task_start&lt;=I$5,ROUNDDOWN((task_end-task_start+1)*task_progress,0)+task_start-1&gt;=I$5)</formula>
    </cfRule>
    <cfRule type="expression" dxfId="27" priority="55" stopIfTrue="1">
      <formula>AND(task_end&gt;=I$5,task_start&lt;J$5)</formula>
    </cfRule>
  </conditionalFormatting>
  <conditionalFormatting sqref="BL5:BL52 BS5:BS52">
    <cfRule type="expression" dxfId="26" priority="62">
      <formula>AND(TODAY()&gt;=BL$5,TODAY()&lt;CH$5)</formula>
    </cfRule>
  </conditionalFormatting>
  <conditionalFormatting sqref="BL7:BL52 BS7:BS52">
    <cfRule type="expression" dxfId="25" priority="65">
      <formula>AND(task_start&lt;=BL$5,ROUNDDOWN((task_end-task_start+1)*task_progress,0)+task_start-1&gt;=BL$5)</formula>
    </cfRule>
    <cfRule type="expression" dxfId="24" priority="66" stopIfTrue="1">
      <formula>AND(task_end&gt;=BL$5,task_start&lt;CH$5)</formula>
    </cfRule>
  </conditionalFormatting>
  <conditionalFormatting sqref="BM5:BR52">
    <cfRule type="expression" dxfId="23" priority="27">
      <formula>AND(TODAY()&gt;=BM$5,TODAY()&lt;BN$5)</formula>
    </cfRule>
  </conditionalFormatting>
  <conditionalFormatting sqref="BM7:BR52">
    <cfRule type="expression" dxfId="22" priority="25">
      <formula>AND(task_start&lt;=BM$5,ROUNDDOWN((task_end-task_start+1)*task_progress,0)+task_start-1&gt;=BM$5)</formula>
    </cfRule>
    <cfRule type="expression" dxfId="21" priority="26" stopIfTrue="1">
      <formula>AND(task_end&gt;=BM$5,task_start&lt;BN$5)</formula>
    </cfRule>
  </conditionalFormatting>
  <conditionalFormatting sqref="BT5:BY52">
    <cfRule type="expression" dxfId="20" priority="24">
      <formula>AND(TODAY()&gt;=BT$5,TODAY()&lt;BU$5)</formula>
    </cfRule>
  </conditionalFormatting>
  <conditionalFormatting sqref="BT7:BY52">
    <cfRule type="expression" dxfId="19" priority="22">
      <formula>AND(task_start&lt;=BT$5,ROUNDDOWN((task_end-task_start+1)*task_progress,0)+task_start-1&gt;=BT$5)</formula>
    </cfRule>
    <cfRule type="expression" dxfId="18" priority="23" stopIfTrue="1">
      <formula>AND(task_end&gt;=BT$5,task_start&lt;BU$5)</formula>
    </cfRule>
  </conditionalFormatting>
  <conditionalFormatting sqref="CA5:CF52">
    <cfRule type="expression" dxfId="17" priority="21">
      <formula>AND(TODAY()&gt;=CA$5,TODAY()&lt;CB$5)</formula>
    </cfRule>
  </conditionalFormatting>
  <conditionalFormatting sqref="CA7:CF52">
    <cfRule type="expression" dxfId="16" priority="19">
      <formula>AND(task_start&lt;=CA$5,ROUNDDOWN((task_end-task_start+1)*task_progress,0)+task_start-1&gt;=CA$5)</formula>
    </cfRule>
    <cfRule type="expression" dxfId="15" priority="20" stopIfTrue="1">
      <formula>AND(task_end&gt;=CA$5,task_start&lt;CB$5)</formula>
    </cfRule>
  </conditionalFormatting>
  <conditionalFormatting sqref="CH5:CM52">
    <cfRule type="expression" dxfId="14" priority="15">
      <formula>AND(TODAY()&gt;=CH$5,TODAY()&lt;CI$5)</formula>
    </cfRule>
  </conditionalFormatting>
  <conditionalFormatting sqref="CH7:CM52">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5:CT52">
    <cfRule type="expression" dxfId="11" priority="12">
      <formula>AND(TODAY()&gt;=CO$5,TODAY()&lt;CP$5)</formula>
    </cfRule>
  </conditionalFormatting>
  <conditionalFormatting sqref="CO7:CT52">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BZ5:BZ52 CG5:CG52">
    <cfRule type="expression" dxfId="8" priority="67">
      <formula>AND(TODAY()&gt;=BZ$5,TODAY()&lt;#REF!)</formula>
    </cfRule>
  </conditionalFormatting>
  <conditionalFormatting sqref="BZ7:BZ52 CG7:CG52">
    <cfRule type="expression" dxfId="7" priority="69">
      <formula>AND(task_start&lt;=BZ$5,ROUNDDOWN((task_end-task_start+1)*task_progress,0)+task_start-1&gt;=BZ$5)</formula>
    </cfRule>
    <cfRule type="expression" dxfId="6" priority="70" stopIfTrue="1">
      <formula>AND(task_end&gt;=BZ$5,task_start&lt;#REF!)</formula>
    </cfRule>
  </conditionalFormatting>
  <conditionalFormatting sqref="CN5:CN52 CU5:CU52 DB5:DB52">
    <cfRule type="expression" dxfId="5" priority="73">
      <formula>AND(TODAY()&gt;=CN$5,TODAY()&lt;DC$5)</formula>
    </cfRule>
  </conditionalFormatting>
  <conditionalFormatting sqref="CN7:CN52 CU7:CU52 DB7:DB52">
    <cfRule type="expression" dxfId="4" priority="75">
      <formula>AND(task_start&lt;=CN$5,ROUNDDOWN((task_end-task_start+1)*task_progress,0)+task_start-1&gt;=CN$5)</formula>
    </cfRule>
    <cfRule type="expression" dxfId="3" priority="76" stopIfTrue="1">
      <formula>AND(task_end&gt;=CN$5,task_start&lt;DC$5)</formula>
    </cfRule>
  </conditionalFormatting>
  <conditionalFormatting sqref="CV5:DA52">
    <cfRule type="expression" dxfId="2" priority="3">
      <formula>AND(TODAY()&gt;=CV$5,TODAY()&lt;CW$5)</formula>
    </cfRule>
  </conditionalFormatting>
  <conditionalFormatting sqref="CV7:DA52">
    <cfRule type="expression" dxfId="1" priority="1">
      <formula>AND(task_start&lt;=CV$5,ROUNDDOWN((task_end-task_start+1)*task_progress,0)+task_start-1&gt;=CV$5)</formula>
    </cfRule>
    <cfRule type="expression" dxfId="0" priority="2" stopIfTrue="1">
      <formula>AND(task_end&gt;=CV$5,task_start&lt;CW$5)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24</v>
      </c>
      <c r="B2" s="36"/>
    </row>
    <row r="3" spans="1:2" s="41" customFormat="1" ht="27" customHeight="1" x14ac:dyDescent="0.2">
      <c r="A3" s="69" t="s">
        <v>25</v>
      </c>
      <c r="B3" s="42"/>
    </row>
    <row r="4" spans="1:2" s="38" customFormat="1" ht="26" x14ac:dyDescent="0.3">
      <c r="A4" s="39" t="s">
        <v>26</v>
      </c>
    </row>
    <row r="5" spans="1:2" ht="74" customHeight="1" x14ac:dyDescent="0.2">
      <c r="A5" s="40" t="s">
        <v>27</v>
      </c>
    </row>
    <row r="6" spans="1:2" ht="26.25" customHeight="1" x14ac:dyDescent="0.2">
      <c r="A6" s="39" t="s">
        <v>28</v>
      </c>
    </row>
    <row r="7" spans="1:2" s="35" customFormat="1" ht="205" customHeight="1" x14ac:dyDescent="0.2">
      <c r="A7" s="44" t="s">
        <v>29</v>
      </c>
    </row>
    <row r="8" spans="1:2" s="38" customFormat="1" ht="26" x14ac:dyDescent="0.3">
      <c r="A8" s="39" t="s">
        <v>30</v>
      </c>
    </row>
    <row r="9" spans="1:2" ht="48" x14ac:dyDescent="0.2">
      <c r="A9" s="40" t="s">
        <v>31</v>
      </c>
    </row>
    <row r="10" spans="1:2" s="35" customFormat="1" ht="28" customHeight="1" x14ac:dyDescent="0.2">
      <c r="A10" s="43" t="s">
        <v>32</v>
      </c>
    </row>
    <row r="11" spans="1:2" s="38" customFormat="1" ht="26" x14ac:dyDescent="0.3">
      <c r="A11" s="39" t="s">
        <v>33</v>
      </c>
    </row>
    <row r="12" spans="1:2" ht="32" x14ac:dyDescent="0.2">
      <c r="A12" s="40" t="s">
        <v>34</v>
      </c>
    </row>
    <row r="13" spans="1:2" s="35" customFormat="1" ht="28" customHeight="1" x14ac:dyDescent="0.2">
      <c r="A13" s="43" t="s">
        <v>35</v>
      </c>
    </row>
    <row r="14" spans="1:2" s="38" customFormat="1" ht="26" x14ac:dyDescent="0.3">
      <c r="A14" s="39" t="s">
        <v>36</v>
      </c>
    </row>
    <row r="15" spans="1:2" ht="75" customHeight="1" x14ac:dyDescent="0.2">
      <c r="A15" s="40" t="s">
        <v>37</v>
      </c>
    </row>
    <row r="16" spans="1:2" ht="64" x14ac:dyDescent="0.2">
      <c r="A16" s="40"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2024-11-29T16:12:58Z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