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iutbg-smbetu.univ-lyon1.fr\homes\Documents\2A\S3\SAE\code\documents\S4\"/>
    </mc:Choice>
  </mc:AlternateContent>
  <xr:revisionPtr revIDLastSave="0" documentId="13_ncr:1_{7C280CF7-A74A-4BC4-90CE-332BD849D55C}" xr6:coauthVersionLast="47" xr6:coauthVersionMax="47" xr10:uidLastSave="{00000000-0000-0000-0000-000000000000}"/>
  <bookViews>
    <workbookView xWindow="4665" yWindow="6570" windowWidth="21600" windowHeight="11385" xr2:uid="{F02EB596-9A8F-422A-AAB2-54C424AB86A4}"/>
  </bookViews>
  <sheets>
    <sheet name="Tâches" sheetId="1" r:id="rId1"/>
    <sheet name="Compét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P12" i="1"/>
  <c r="O12" i="1"/>
  <c r="N12" i="1"/>
  <c r="M12" i="1"/>
  <c r="L12" i="1"/>
  <c r="K12" i="1"/>
  <c r="P7" i="1"/>
  <c r="O7" i="1"/>
  <c r="N7" i="1"/>
  <c r="M7" i="1"/>
  <c r="L7" i="1"/>
  <c r="K7" i="1"/>
  <c r="P9" i="1"/>
  <c r="O9" i="1"/>
  <c r="N9" i="1"/>
  <c r="M9" i="1"/>
  <c r="L9" i="1"/>
  <c r="K9" i="1"/>
  <c r="P3" i="1"/>
  <c r="O3" i="1"/>
  <c r="N3" i="1"/>
  <c r="M3" i="1"/>
  <c r="L3" i="1"/>
  <c r="K3" i="1"/>
  <c r="P10" i="1"/>
  <c r="O10" i="1"/>
  <c r="N10" i="1"/>
  <c r="M10" i="1"/>
  <c r="L10" i="1"/>
  <c r="K10" i="1"/>
  <c r="K28" i="1"/>
  <c r="L28" i="1"/>
  <c r="M28" i="1"/>
  <c r="N28" i="1"/>
  <c r="O28" i="1"/>
  <c r="P28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11" i="1"/>
  <c r="M11" i="1"/>
  <c r="N11" i="1"/>
  <c r="O11" i="1"/>
  <c r="P11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P2" i="1"/>
  <c r="O2" i="1"/>
  <c r="N2" i="1"/>
  <c r="M2" i="1"/>
  <c r="L2" i="1"/>
  <c r="K4" i="1"/>
  <c r="K5" i="1"/>
  <c r="K6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2" i="1"/>
  <c r="L33" i="1" l="1"/>
  <c r="F41" i="1" s="1"/>
  <c r="P33" i="1"/>
  <c r="E45" i="1" s="1"/>
  <c r="O33" i="1"/>
  <c r="E44" i="1" s="1"/>
  <c r="N33" i="1"/>
  <c r="E43" i="1" s="1"/>
  <c r="M33" i="1"/>
  <c r="H42" i="1" s="1"/>
  <c r="K33" i="1"/>
  <c r="F40" i="1" s="1"/>
  <c r="G42" i="1" l="1"/>
  <c r="H43" i="1"/>
  <c r="H44" i="1"/>
  <c r="F43" i="1"/>
  <c r="G44" i="1"/>
  <c r="E42" i="1"/>
  <c r="F44" i="1"/>
  <c r="E40" i="1"/>
  <c r="G45" i="1"/>
  <c r="E41" i="1"/>
  <c r="G43" i="1"/>
  <c r="F42" i="1"/>
  <c r="F45" i="1"/>
  <c r="G41" i="1"/>
  <c r="H45" i="1"/>
  <c r="H41" i="1"/>
  <c r="H40" i="1"/>
  <c r="G40" i="1"/>
</calcChain>
</file>

<file path=xl/sharedStrings.xml><?xml version="1.0" encoding="utf-8"?>
<sst xmlns="http://schemas.openxmlformats.org/spreadsheetml/2006/main" count="74" uniqueCount="60">
  <si>
    <t>Ordre de priorité</t>
  </si>
  <si>
    <t>Nom de la tâche</t>
  </si>
  <si>
    <t>Compétences</t>
  </si>
  <si>
    <t>Description</t>
  </si>
  <si>
    <t>Aloïs</t>
  </si>
  <si>
    <t>Samuel</t>
  </si>
  <si>
    <t>Maxence</t>
  </si>
  <si>
    <t>Mathis</t>
  </si>
  <si>
    <t>Git</t>
  </si>
  <si>
    <t>Commits réguliers sur le Gitlab</t>
  </si>
  <si>
    <t>Dossiers analyse/conception</t>
  </si>
  <si>
    <t>Trello</t>
  </si>
  <si>
    <t>Docummentation du code</t>
  </si>
  <si>
    <t>1,5,6</t>
  </si>
  <si>
    <t>Rédaction des dossiers d'analyse et de conception</t>
  </si>
  <si>
    <t>Mise à jour des tâches sur le Trello</t>
  </si>
  <si>
    <t>Documentation et commentaires dans le code</t>
  </si>
  <si>
    <t>Important</t>
  </si>
  <si>
    <t>Moins important</t>
  </si>
  <si>
    <t>À chaque séance</t>
  </si>
  <si>
    <t>Moyenne Compétence 1</t>
  </si>
  <si>
    <t>Moyenne Compétence 2</t>
  </si>
  <si>
    <t>Moyenne Compétence 3</t>
  </si>
  <si>
    <t>Moyenne Compétence 4</t>
  </si>
  <si>
    <t>Moyenne Compétence 5</t>
  </si>
  <si>
    <t>Moyenne Compétence 6</t>
  </si>
  <si>
    <t>Refactor du code</t>
  </si>
  <si>
    <t>Ajout de nouvelles règles</t>
  </si>
  <si>
    <t>Création de nouvelles règles sur le serveur</t>
  </si>
  <si>
    <t>Rédaction des documents</t>
  </si>
  <si>
    <t>Manuel d'utilisation</t>
  </si>
  <si>
    <t>Manuel d'installation</t>
  </si>
  <si>
    <t>Optimisation du serveur pour le renvoi des images</t>
  </si>
  <si>
    <t>Login et base de données</t>
  </si>
  <si>
    <t>Connexion du serveur à la base de données</t>
  </si>
  <si>
    <t>Nouvelles fonctionnalités</t>
  </si>
  <si>
    <t>Création de classes pour la gestion des pop-up</t>
  </si>
  <si>
    <t>Ajout d'une pop-up pour afficher les tuiles détéctées</t>
  </si>
  <si>
    <t>Poster</t>
  </si>
  <si>
    <t>Catégorie</t>
  </si>
  <si>
    <t>Connexion BD</t>
  </si>
  <si>
    <t>Création de la page de login</t>
  </si>
  <si>
    <t>Page login</t>
  </si>
  <si>
    <t>Envoi des images</t>
  </si>
  <si>
    <t>Algo knn</t>
  </si>
  <si>
    <t>Optimisation algo knn pour la détection des tuiles sur l'image</t>
  </si>
  <si>
    <t>Algo détection contours</t>
  </si>
  <si>
    <t>Amélioration et création de nouvelles classes pour la détection des contours</t>
  </si>
  <si>
    <t>Desing pattern règles</t>
  </si>
  <si>
    <t>Modification du desing pattern pour le calcul des points en fonction des règles</t>
  </si>
  <si>
    <t>Classes pop up</t>
  </si>
  <si>
    <t>Pop up détection des tuiles</t>
  </si>
  <si>
    <t>Ajout des règles du jeu</t>
  </si>
  <si>
    <t>Classe settingItem</t>
  </si>
  <si>
    <t>Création d'une nouvelle classe permettant d'ajouter des options dans les règles sans modifier le HTML (une seule ligne de Javascirpt suffit)</t>
  </si>
  <si>
    <t>Messages d'erreur</t>
  </si>
  <si>
    <t>Affichage d'un message d'erreur dans une pop-up en cas de problème de connexion avec le serveur</t>
  </si>
  <si>
    <t>Rapport final</t>
  </si>
  <si>
    <t>Rédaction et génration de la documentation avec JavaDoc</t>
  </si>
  <si>
    <t>Documentation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</si>
</sst>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B330DC"/>
      <name val="Calibri"/>
      <family val="2"/>
      <scheme val="minor"/>
    </font>
    <font>
      <sz val="11"/>
      <color rgb="FFB330D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B330DC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2" fillId="0" borderId="0" xfId="1" applyFont="1" applyAlignment="1">
      <alignment horizontal="center"/>
    </xf>
    <xf numFmtId="9" fontId="6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9" fontId="10" fillId="0" borderId="0" xfId="1" applyFont="1" applyAlignment="1">
      <alignment horizontal="center"/>
    </xf>
    <xf numFmtId="9" fontId="13" fillId="2" borderId="2" xfId="1" applyFont="1" applyFill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9" fontId="8" fillId="0" borderId="0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6" fillId="0" borderId="12" xfId="1" applyFont="1" applyBorder="1" applyAlignment="1">
      <alignment horizontal="center"/>
    </xf>
    <xf numFmtId="9" fontId="8" fillId="0" borderId="12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6" fillId="0" borderId="15" xfId="1" applyFont="1" applyBorder="1" applyAlignment="1">
      <alignment horizontal="center"/>
    </xf>
    <xf numFmtId="9" fontId="8" fillId="0" borderId="15" xfId="1" applyFont="1" applyBorder="1" applyAlignment="1">
      <alignment horizontal="center"/>
    </xf>
    <xf numFmtId="9" fontId="2" fillId="0" borderId="17" xfId="1" applyFont="1" applyBorder="1" applyAlignment="1">
      <alignment horizontal="center"/>
    </xf>
    <xf numFmtId="9" fontId="6" fillId="0" borderId="17" xfId="1" applyFont="1" applyBorder="1" applyAlignment="1">
      <alignment horizontal="center"/>
    </xf>
    <xf numFmtId="9" fontId="8" fillId="0" borderId="17" xfId="1" applyFont="1" applyBorder="1" applyAlignment="1">
      <alignment horizontal="center"/>
    </xf>
    <xf numFmtId="9" fontId="2" fillId="0" borderId="22" xfId="1" applyFont="1" applyBorder="1" applyAlignment="1">
      <alignment horizontal="center"/>
    </xf>
    <xf numFmtId="9" fontId="6" fillId="0" borderId="22" xfId="1" applyFont="1" applyBorder="1" applyAlignment="1">
      <alignment horizontal="center"/>
    </xf>
    <xf numFmtId="9" fontId="8" fillId="0" borderId="22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6" fillId="0" borderId="10" xfId="1" applyFont="1" applyBorder="1" applyAlignment="1">
      <alignment horizontal="center"/>
    </xf>
    <xf numFmtId="9" fontId="8" fillId="0" borderId="10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9" fontId="10" fillId="0" borderId="24" xfId="1" applyFont="1" applyBorder="1" applyAlignment="1">
      <alignment horizontal="center"/>
    </xf>
    <xf numFmtId="9" fontId="10" fillId="0" borderId="14" xfId="1" applyFont="1" applyBorder="1" applyAlignment="1">
      <alignment horizontal="center"/>
    </xf>
    <xf numFmtId="9" fontId="10" fillId="0" borderId="16" xfId="1" applyFont="1" applyBorder="1" applyAlignment="1">
      <alignment horizontal="center"/>
    </xf>
    <xf numFmtId="9" fontId="10" fillId="0" borderId="18" xfId="1" applyFont="1" applyBorder="1" applyAlignment="1">
      <alignment horizontal="center"/>
    </xf>
    <xf numFmtId="9" fontId="10" fillId="0" borderId="13" xfId="1" applyFont="1" applyBorder="1" applyAlignment="1">
      <alignment horizontal="center"/>
    </xf>
    <xf numFmtId="9" fontId="10" fillId="0" borderId="25" xfId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9" fontId="15" fillId="2" borderId="3" xfId="1" applyFont="1" applyFill="1" applyBorder="1" applyAlignment="1">
      <alignment horizontal="center"/>
    </xf>
    <xf numFmtId="9" fontId="12" fillId="2" borderId="1" xfId="1" applyFont="1" applyFill="1" applyBorder="1" applyAlignment="1">
      <alignment horizontal="center"/>
    </xf>
    <xf numFmtId="9" fontId="14" fillId="2" borderId="1" xfId="1" applyFont="1" applyFill="1" applyBorder="1" applyAlignment="1">
      <alignment horizontal="center"/>
    </xf>
    <xf numFmtId="9" fontId="5" fillId="0" borderId="37" xfId="1" applyFont="1" applyBorder="1" applyAlignment="1">
      <alignment horizontal="center" vertical="center"/>
    </xf>
    <xf numFmtId="9" fontId="5" fillId="0" borderId="38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9" fontId="9" fillId="0" borderId="37" xfId="1" applyFont="1" applyBorder="1" applyAlignment="1">
      <alignment horizontal="center" vertical="center"/>
    </xf>
    <xf numFmtId="9" fontId="9" fillId="0" borderId="38" xfId="1" applyFont="1" applyBorder="1" applyAlignment="1">
      <alignment horizontal="center" vertical="center"/>
    </xf>
    <xf numFmtId="9" fontId="9" fillId="0" borderId="39" xfId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4" fillId="0" borderId="37" xfId="1" applyFont="1" applyBorder="1" applyAlignment="1">
      <alignment horizontal="center" vertical="center"/>
    </xf>
    <xf numFmtId="9" fontId="4" fillId="0" borderId="38" xfId="1" applyFont="1" applyBorder="1" applyAlignment="1">
      <alignment horizontal="center" vertical="center"/>
    </xf>
    <xf numFmtId="9" fontId="4" fillId="0" borderId="39" xfId="1" applyFont="1" applyBorder="1" applyAlignment="1">
      <alignment horizontal="center" vertical="center"/>
    </xf>
    <xf numFmtId="9" fontId="7" fillId="0" borderId="37" xfId="1" applyFont="1" applyBorder="1" applyAlignment="1">
      <alignment horizontal="center" vertical="center"/>
    </xf>
    <xf numFmtId="9" fontId="7" fillId="0" borderId="38" xfId="1" applyFont="1" applyBorder="1" applyAlignment="1">
      <alignment horizontal="center" vertical="center"/>
    </xf>
    <xf numFmtId="9" fontId="7" fillId="0" borderId="39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1" fillId="2" borderId="1" xfId="0" applyFont="1" applyFill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B330DC"/>
      <color rgb="FFFFD10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201681</xdr:colOff>
      <xdr:row>0</xdr:row>
      <xdr:rowOff>104775</xdr:rowOff>
    </xdr:from>
    <xdr:to>
      <xdr:col>10</xdr:col>
      <xdr:colOff>354081</xdr:colOff>
      <xdr:row>38</xdr:row>
      <xdr:rowOff>109503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EA7B1CE-4C7F-5F10-192D-FDB018868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81" y="104775"/>
          <a:ext cx="7772400" cy="724372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1</xdr:row>
      <xdr:rowOff>19050</xdr:rowOff>
    </xdr:from>
    <xdr:to>
      <xdr:col>20</xdr:col>
      <xdr:colOff>527190</xdr:colOff>
      <xdr:row>37</xdr:row>
      <xdr:rowOff>98899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3FBAF35-E606-C793-11A2-EE26518B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09550"/>
          <a:ext cx="7480440" cy="693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99DD-A3CB-4425-8234-A190EC474360}">
  <dimension ref="A1:P45"/>
  <sheetViews>
    <sheetView tabSelected="1" topLeftCell="C1" zoomScale="85" zoomScaleNormal="85" workbookViewId="0">
      <selection activeCell="D26" sqref="D26"/>
    </sheetView>
  </sheetViews>
  <sheetFormatPr baseColWidth="10" defaultRowHeight="15" x14ac:dyDescent="0.25"/>
  <cols>
    <col min="1" max="1" width="29.28515625" style="1" customWidth="1"/>
    <col min="2" max="3" width="46.28515625" style="1" customWidth="1"/>
    <col min="4" max="4" width="20.42578125" style="1" customWidth="1"/>
    <col min="5" max="5" width="11.42578125" style="3"/>
    <col min="6" max="6" width="11.42578125" style="4"/>
    <col min="7" max="7" width="11.42578125" style="5"/>
    <col min="8" max="8" width="11.42578125" style="6"/>
    <col min="9" max="9" width="116.85546875" style="90" customWidth="1"/>
  </cols>
  <sheetData>
    <row r="1" spans="1:16" s="2" customFormat="1" ht="16.5" thickBot="1" x14ac:dyDescent="0.3">
      <c r="A1" s="41" t="s">
        <v>0</v>
      </c>
      <c r="B1" s="41" t="s">
        <v>39</v>
      </c>
      <c r="C1" s="41" t="s">
        <v>1</v>
      </c>
      <c r="D1" s="41" t="s">
        <v>2</v>
      </c>
      <c r="E1" s="43" t="s">
        <v>4</v>
      </c>
      <c r="F1" s="7" t="s">
        <v>5</v>
      </c>
      <c r="G1" s="44" t="s">
        <v>6</v>
      </c>
      <c r="H1" s="42" t="s">
        <v>7</v>
      </c>
      <c r="I1" s="83" t="s">
        <v>3</v>
      </c>
      <c r="K1" s="51">
        <v>1</v>
      </c>
      <c r="L1" s="51">
        <v>2</v>
      </c>
      <c r="M1" s="51">
        <v>3</v>
      </c>
      <c r="N1" s="51">
        <v>4</v>
      </c>
      <c r="O1" s="51">
        <v>5</v>
      </c>
      <c r="P1" s="51">
        <v>6</v>
      </c>
    </row>
    <row r="2" spans="1:16" x14ac:dyDescent="0.25">
      <c r="A2" s="67" t="s">
        <v>17</v>
      </c>
      <c r="B2" s="80" t="s">
        <v>26</v>
      </c>
      <c r="C2" s="60" t="s">
        <v>43</v>
      </c>
      <c r="D2" s="32"/>
      <c r="E2" s="23">
        <v>1</v>
      </c>
      <c r="F2" s="24"/>
      <c r="G2" s="25"/>
      <c r="H2" s="35"/>
      <c r="I2" s="84" t="s">
        <v>32</v>
      </c>
      <c r="K2" s="52">
        <f>IF(ISERROR(SEARCH(1,$D2)),0,1)</f>
        <v>0</v>
      </c>
      <c r="L2" s="52">
        <f>IF(ISERROR(SEARCH(2,$D2)),0,1)</f>
        <v>0</v>
      </c>
      <c r="M2" s="52">
        <f>IF(ISERROR(SEARCH(3,$D2)),0,1)</f>
        <v>0</v>
      </c>
      <c r="N2" s="52">
        <f>IF(ISERROR(SEARCH(4,$D2)),0,1)</f>
        <v>0</v>
      </c>
      <c r="O2" s="52">
        <f>IF(ISERROR(SEARCH(5,$D2)),0,1)</f>
        <v>0</v>
      </c>
      <c r="P2" s="52">
        <f>IF(ISERROR(SEARCH(6,$D2)),0,1)</f>
        <v>0</v>
      </c>
    </row>
    <row r="3" spans="1:16" x14ac:dyDescent="0.25">
      <c r="A3" s="68"/>
      <c r="B3" s="81"/>
      <c r="C3" s="61" t="s">
        <v>44</v>
      </c>
      <c r="D3" s="30"/>
      <c r="E3" s="8">
        <v>1</v>
      </c>
      <c r="F3" s="9"/>
      <c r="G3" s="10"/>
      <c r="H3" s="36"/>
      <c r="I3" s="85" t="s">
        <v>45</v>
      </c>
      <c r="K3" s="52">
        <f t="shared" ref="K3:K32" si="0">IF(ISERROR(SEARCH(1,$D3)),0,1)</f>
        <v>0</v>
      </c>
      <c r="L3" s="52">
        <f t="shared" ref="L3:L32" si="1">IF(ISERROR(SEARCH(2,$D3)),0,1)</f>
        <v>0</v>
      </c>
      <c r="M3" s="52">
        <f t="shared" ref="M3:M32" si="2">IF(ISERROR(SEARCH(3,$D3)),0,1)</f>
        <v>0</v>
      </c>
      <c r="N3" s="52">
        <f t="shared" ref="N3:N32" si="3">IF(ISERROR(SEARCH(4,$D3)),0,1)</f>
        <v>0</v>
      </c>
      <c r="O3" s="52">
        <f t="shared" ref="O3:O32" si="4">IF(ISERROR(SEARCH(5,$D3)),0,1)</f>
        <v>0</v>
      </c>
      <c r="P3" s="52">
        <f t="shared" ref="P3:P32" si="5">IF(ISERROR(SEARCH(6,$D3)),0,1)</f>
        <v>0</v>
      </c>
    </row>
    <row r="4" spans="1:16" x14ac:dyDescent="0.25">
      <c r="A4" s="68"/>
      <c r="B4" s="81"/>
      <c r="C4" s="61" t="s">
        <v>46</v>
      </c>
      <c r="D4" s="30"/>
      <c r="E4" s="8">
        <v>1</v>
      </c>
      <c r="F4" s="9"/>
      <c r="G4" s="10"/>
      <c r="H4" s="36"/>
      <c r="I4" s="85" t="s">
        <v>47</v>
      </c>
      <c r="K4" s="52">
        <f t="shared" si="0"/>
        <v>0</v>
      </c>
      <c r="L4" s="52">
        <f t="shared" si="1"/>
        <v>0</v>
      </c>
      <c r="M4" s="52">
        <f t="shared" si="2"/>
        <v>0</v>
      </c>
      <c r="N4" s="52">
        <f t="shared" si="3"/>
        <v>0</v>
      </c>
      <c r="O4" s="52">
        <f t="shared" si="4"/>
        <v>0</v>
      </c>
      <c r="P4" s="52">
        <f t="shared" si="5"/>
        <v>0</v>
      </c>
    </row>
    <row r="5" spans="1:16" x14ac:dyDescent="0.25">
      <c r="A5" s="68"/>
      <c r="B5" s="81"/>
      <c r="C5" s="61" t="s">
        <v>48</v>
      </c>
      <c r="D5" s="30"/>
      <c r="E5" s="8">
        <v>1</v>
      </c>
      <c r="F5" s="9"/>
      <c r="G5" s="10"/>
      <c r="H5" s="36"/>
      <c r="I5" s="85" t="s">
        <v>49</v>
      </c>
      <c r="K5" s="52">
        <f t="shared" si="0"/>
        <v>0</v>
      </c>
      <c r="L5" s="52">
        <f t="shared" si="1"/>
        <v>0</v>
      </c>
      <c r="M5" s="52">
        <f t="shared" si="2"/>
        <v>0</v>
      </c>
      <c r="N5" s="52">
        <f t="shared" si="3"/>
        <v>0</v>
      </c>
      <c r="O5" s="52">
        <f t="shared" si="4"/>
        <v>0</v>
      </c>
      <c r="P5" s="52">
        <f t="shared" si="5"/>
        <v>0</v>
      </c>
    </row>
    <row r="6" spans="1:16" x14ac:dyDescent="0.25">
      <c r="A6" s="69"/>
      <c r="B6" s="82"/>
      <c r="C6" s="62"/>
      <c r="D6" s="33"/>
      <c r="E6" s="14"/>
      <c r="F6" s="15"/>
      <c r="G6" s="16"/>
      <c r="H6" s="37"/>
      <c r="I6" s="86"/>
      <c r="K6" s="52">
        <f t="shared" si="0"/>
        <v>0</v>
      </c>
      <c r="L6" s="52">
        <f t="shared" si="1"/>
        <v>0</v>
      </c>
      <c r="M6" s="52">
        <f t="shared" si="2"/>
        <v>0</v>
      </c>
      <c r="N6" s="52">
        <f t="shared" si="3"/>
        <v>0</v>
      </c>
      <c r="O6" s="52">
        <f t="shared" si="4"/>
        <v>0</v>
      </c>
      <c r="P6" s="52">
        <f t="shared" si="5"/>
        <v>0</v>
      </c>
    </row>
    <row r="7" spans="1:16" x14ac:dyDescent="0.25">
      <c r="A7" s="27" t="s">
        <v>17</v>
      </c>
      <c r="B7" s="26" t="s">
        <v>35</v>
      </c>
      <c r="C7" s="26" t="s">
        <v>50</v>
      </c>
      <c r="D7" s="26"/>
      <c r="E7" s="17"/>
      <c r="F7" s="18"/>
      <c r="G7" s="19"/>
      <c r="H7" s="38">
        <v>1</v>
      </c>
      <c r="I7" s="87" t="s">
        <v>36</v>
      </c>
      <c r="K7" s="52">
        <f t="shared" si="0"/>
        <v>0</v>
      </c>
      <c r="L7" s="52">
        <f t="shared" si="1"/>
        <v>0</v>
      </c>
      <c r="M7" s="52">
        <f t="shared" si="2"/>
        <v>0</v>
      </c>
      <c r="N7" s="52">
        <f t="shared" si="3"/>
        <v>0</v>
      </c>
      <c r="O7" s="52">
        <f t="shared" si="4"/>
        <v>0</v>
      </c>
      <c r="P7" s="52">
        <f t="shared" si="5"/>
        <v>0</v>
      </c>
    </row>
    <row r="8" spans="1:16" x14ac:dyDescent="0.25">
      <c r="A8" s="27" t="s">
        <v>17</v>
      </c>
      <c r="B8" s="26" t="s">
        <v>35</v>
      </c>
      <c r="C8" s="26" t="s">
        <v>51</v>
      </c>
      <c r="D8" s="26"/>
      <c r="E8" s="17"/>
      <c r="F8" s="18"/>
      <c r="G8" s="19"/>
      <c r="H8" s="38">
        <v>1</v>
      </c>
      <c r="I8" s="87" t="s">
        <v>37</v>
      </c>
      <c r="K8" s="52">
        <f t="shared" si="0"/>
        <v>0</v>
      </c>
      <c r="L8" s="52">
        <f t="shared" si="1"/>
        <v>0</v>
      </c>
      <c r="M8" s="52">
        <f t="shared" si="2"/>
        <v>0</v>
      </c>
      <c r="N8" s="52">
        <f t="shared" si="3"/>
        <v>0</v>
      </c>
      <c r="O8" s="52">
        <f t="shared" si="4"/>
        <v>0</v>
      </c>
      <c r="P8" s="52">
        <f t="shared" si="5"/>
        <v>0</v>
      </c>
    </row>
    <row r="9" spans="1:16" x14ac:dyDescent="0.25">
      <c r="A9" s="27" t="s">
        <v>17</v>
      </c>
      <c r="B9" s="26" t="s">
        <v>35</v>
      </c>
      <c r="C9" s="26" t="s">
        <v>55</v>
      </c>
      <c r="D9" s="26"/>
      <c r="E9" s="17">
        <v>1</v>
      </c>
      <c r="F9" s="18"/>
      <c r="G9" s="19"/>
      <c r="H9" s="38"/>
      <c r="I9" s="87" t="s">
        <v>56</v>
      </c>
      <c r="K9" s="52">
        <f t="shared" si="0"/>
        <v>0</v>
      </c>
      <c r="L9" s="52">
        <f t="shared" si="1"/>
        <v>0</v>
      </c>
      <c r="M9" s="52">
        <f t="shared" si="2"/>
        <v>0</v>
      </c>
      <c r="N9" s="52">
        <f t="shared" si="3"/>
        <v>0</v>
      </c>
      <c r="O9" s="52">
        <f t="shared" si="4"/>
        <v>0</v>
      </c>
      <c r="P9" s="52">
        <f t="shared" si="5"/>
        <v>0</v>
      </c>
    </row>
    <row r="10" spans="1:16" x14ac:dyDescent="0.25">
      <c r="A10" s="27" t="s">
        <v>17</v>
      </c>
      <c r="B10" s="26" t="s">
        <v>27</v>
      </c>
      <c r="C10" s="26" t="s">
        <v>52</v>
      </c>
      <c r="D10" s="26"/>
      <c r="E10" s="17">
        <v>1</v>
      </c>
      <c r="F10" s="18"/>
      <c r="G10" s="19"/>
      <c r="H10" s="38"/>
      <c r="I10" s="87" t="s">
        <v>28</v>
      </c>
      <c r="K10" s="52">
        <f t="shared" si="0"/>
        <v>0</v>
      </c>
      <c r="L10" s="52">
        <f t="shared" si="1"/>
        <v>0</v>
      </c>
      <c r="M10" s="52">
        <f t="shared" si="2"/>
        <v>0</v>
      </c>
      <c r="N10" s="52">
        <f t="shared" si="3"/>
        <v>0</v>
      </c>
      <c r="O10" s="52">
        <f t="shared" si="4"/>
        <v>0</v>
      </c>
      <c r="P10" s="52">
        <f t="shared" si="5"/>
        <v>0</v>
      </c>
    </row>
    <row r="11" spans="1:16" ht="30" x14ac:dyDescent="0.25">
      <c r="A11" s="27" t="s">
        <v>17</v>
      </c>
      <c r="B11" s="26" t="s">
        <v>27</v>
      </c>
      <c r="C11" s="26" t="s">
        <v>53</v>
      </c>
      <c r="D11" s="26"/>
      <c r="E11" s="17"/>
      <c r="F11" s="18"/>
      <c r="G11" s="19"/>
      <c r="H11" s="38">
        <v>1</v>
      </c>
      <c r="I11" s="87" t="s">
        <v>54</v>
      </c>
      <c r="K11" s="52">
        <f t="shared" si="0"/>
        <v>0</v>
      </c>
      <c r="L11" s="52">
        <f t="shared" si="1"/>
        <v>0</v>
      </c>
      <c r="M11" s="52">
        <f t="shared" si="2"/>
        <v>0</v>
      </c>
      <c r="N11" s="52">
        <f t="shared" si="3"/>
        <v>0</v>
      </c>
      <c r="O11" s="52">
        <f t="shared" si="4"/>
        <v>0</v>
      </c>
      <c r="P11" s="52">
        <f t="shared" si="5"/>
        <v>0</v>
      </c>
    </row>
    <row r="12" spans="1:16" x14ac:dyDescent="0.25">
      <c r="A12" s="27" t="s">
        <v>17</v>
      </c>
      <c r="B12" s="26" t="s">
        <v>33</v>
      </c>
      <c r="C12" s="26" t="s">
        <v>40</v>
      </c>
      <c r="D12" s="26"/>
      <c r="E12" s="17"/>
      <c r="F12" s="18"/>
      <c r="G12" s="19">
        <v>1</v>
      </c>
      <c r="H12" s="38"/>
      <c r="I12" s="87" t="s">
        <v>34</v>
      </c>
      <c r="K12" s="52">
        <f t="shared" si="0"/>
        <v>0</v>
      </c>
      <c r="L12" s="52">
        <f t="shared" si="1"/>
        <v>0</v>
      </c>
      <c r="M12" s="52">
        <f t="shared" si="2"/>
        <v>0</v>
      </c>
      <c r="N12" s="52">
        <f t="shared" si="3"/>
        <v>0</v>
      </c>
      <c r="O12" s="52">
        <f t="shared" si="4"/>
        <v>0</v>
      </c>
      <c r="P12" s="52">
        <f t="shared" si="5"/>
        <v>0</v>
      </c>
    </row>
    <row r="13" spans="1:16" x14ac:dyDescent="0.25">
      <c r="A13" s="27" t="s">
        <v>17</v>
      </c>
      <c r="B13" s="26" t="s">
        <v>33</v>
      </c>
      <c r="C13" s="26" t="s">
        <v>42</v>
      </c>
      <c r="D13" s="26"/>
      <c r="E13" s="17"/>
      <c r="F13" s="18"/>
      <c r="G13" s="19">
        <v>1</v>
      </c>
      <c r="H13" s="38"/>
      <c r="I13" s="87" t="s">
        <v>41</v>
      </c>
      <c r="K13" s="52">
        <f t="shared" si="0"/>
        <v>0</v>
      </c>
      <c r="L13" s="52">
        <f t="shared" si="1"/>
        <v>0</v>
      </c>
      <c r="M13" s="52">
        <f t="shared" si="2"/>
        <v>0</v>
      </c>
      <c r="N13" s="52">
        <f t="shared" si="3"/>
        <v>0</v>
      </c>
      <c r="O13" s="52">
        <f t="shared" si="4"/>
        <v>0</v>
      </c>
      <c r="P13" s="52">
        <f t="shared" si="5"/>
        <v>0</v>
      </c>
    </row>
    <row r="14" spans="1:16" x14ac:dyDescent="0.25">
      <c r="A14" s="70" t="s">
        <v>18</v>
      </c>
      <c r="B14" s="64" t="s">
        <v>29</v>
      </c>
      <c r="C14" s="34" t="s">
        <v>30</v>
      </c>
      <c r="D14" s="34"/>
      <c r="E14" s="11"/>
      <c r="F14" s="12"/>
      <c r="G14" s="13">
        <v>1</v>
      </c>
      <c r="H14" s="39"/>
      <c r="I14" s="88"/>
      <c r="K14" s="52">
        <f>IF(ISERROR(SEARCH(1,$C14)),0,1)</f>
        <v>0</v>
      </c>
      <c r="L14" s="52">
        <f>IF(ISERROR(SEARCH(2,$C14)),0,1)</f>
        <v>0</v>
      </c>
      <c r="M14" s="52">
        <f>IF(ISERROR(SEARCH(3,$C14)),0,1)</f>
        <v>0</v>
      </c>
      <c r="N14" s="52">
        <f>IF(ISERROR(SEARCH(4,$C14)),0,1)</f>
        <v>0</v>
      </c>
      <c r="O14" s="52">
        <f>IF(ISERROR(SEARCH(5,$C14)),0,1)</f>
        <v>0</v>
      </c>
      <c r="P14" s="52">
        <f>IF(ISERROR(SEARCH(6,$C14)),0,1)</f>
        <v>0</v>
      </c>
    </row>
    <row r="15" spans="1:16" x14ac:dyDescent="0.25">
      <c r="A15" s="68"/>
      <c r="B15" s="65"/>
      <c r="C15" s="30" t="s">
        <v>31</v>
      </c>
      <c r="D15" s="30"/>
      <c r="E15" s="8"/>
      <c r="F15" s="9"/>
      <c r="G15" s="10">
        <v>1</v>
      </c>
      <c r="H15" s="36"/>
      <c r="I15" s="85"/>
      <c r="K15" s="52">
        <f>IF(ISERROR(SEARCH(1,$C15)),0,1)</f>
        <v>0</v>
      </c>
      <c r="L15" s="52">
        <f>IF(ISERROR(SEARCH(2,$C15)),0,1)</f>
        <v>0</v>
      </c>
      <c r="M15" s="52">
        <f>IF(ISERROR(SEARCH(3,$C15)),0,1)</f>
        <v>0</v>
      </c>
      <c r="N15" s="52">
        <f>IF(ISERROR(SEARCH(4,$C15)),0,1)</f>
        <v>0</v>
      </c>
      <c r="O15" s="52">
        <f>IF(ISERROR(SEARCH(5,$C15)),0,1)</f>
        <v>0</v>
      </c>
      <c r="P15" s="52">
        <f>IF(ISERROR(SEARCH(6,$C15)),0,1)</f>
        <v>0</v>
      </c>
    </row>
    <row r="16" spans="1:16" x14ac:dyDescent="0.25">
      <c r="A16" s="68"/>
      <c r="B16" s="65"/>
      <c r="C16" s="30" t="s">
        <v>38</v>
      </c>
      <c r="D16" s="30"/>
      <c r="E16" s="8"/>
      <c r="F16" s="9"/>
      <c r="G16" s="10"/>
      <c r="H16" s="36"/>
      <c r="I16" s="85"/>
      <c r="K16" s="52">
        <f>IF(ISERROR(SEARCH(1,$C16)),0,1)</f>
        <v>0</v>
      </c>
      <c r="L16" s="52">
        <f>IF(ISERROR(SEARCH(2,$C16)),0,1)</f>
        <v>0</v>
      </c>
      <c r="M16" s="52">
        <f>IF(ISERROR(SEARCH(3,$C16)),0,1)</f>
        <v>0</v>
      </c>
      <c r="N16" s="52">
        <f>IF(ISERROR(SEARCH(4,$C16)),0,1)</f>
        <v>0</v>
      </c>
      <c r="O16" s="52">
        <f>IF(ISERROR(SEARCH(5,$C16)),0,1)</f>
        <v>0</v>
      </c>
      <c r="P16" s="52">
        <f>IF(ISERROR(SEARCH(6,$C16)),0,1)</f>
        <v>0</v>
      </c>
    </row>
    <row r="17" spans="1:16" x14ac:dyDescent="0.25">
      <c r="A17" s="68"/>
      <c r="B17" s="65"/>
      <c r="C17" s="63" t="s">
        <v>57</v>
      </c>
      <c r="D17" s="30"/>
      <c r="E17" s="8"/>
      <c r="F17" s="9"/>
      <c r="G17" s="10">
        <v>1</v>
      </c>
      <c r="H17" s="36"/>
      <c r="I17" s="85"/>
      <c r="K17" s="52">
        <f t="shared" si="0"/>
        <v>0</v>
      </c>
      <c r="L17" s="52">
        <f t="shared" si="1"/>
        <v>0</v>
      </c>
      <c r="M17" s="52">
        <f t="shared" si="2"/>
        <v>0</v>
      </c>
      <c r="N17" s="52">
        <f t="shared" si="3"/>
        <v>0</v>
      </c>
      <c r="O17" s="52">
        <f t="shared" si="4"/>
        <v>0</v>
      </c>
      <c r="P17" s="52">
        <f t="shared" si="5"/>
        <v>0</v>
      </c>
    </row>
    <row r="18" spans="1:16" x14ac:dyDescent="0.25">
      <c r="A18" s="69"/>
      <c r="B18" s="66"/>
      <c r="C18" s="66" t="s">
        <v>59</v>
      </c>
      <c r="D18" s="33"/>
      <c r="E18" s="14"/>
      <c r="F18" s="15"/>
      <c r="G18" s="16">
        <v>0.5</v>
      </c>
      <c r="H18" s="37">
        <v>0.5</v>
      </c>
      <c r="I18" s="86" t="s">
        <v>58</v>
      </c>
      <c r="K18" s="52">
        <f t="shared" si="0"/>
        <v>0</v>
      </c>
      <c r="L18" s="52">
        <f t="shared" si="1"/>
        <v>0</v>
      </c>
      <c r="M18" s="52">
        <f t="shared" si="2"/>
        <v>0</v>
      </c>
      <c r="N18" s="52">
        <f t="shared" si="3"/>
        <v>0</v>
      </c>
      <c r="O18" s="52">
        <f t="shared" si="4"/>
        <v>0</v>
      </c>
      <c r="P18" s="52">
        <f t="shared" si="5"/>
        <v>0</v>
      </c>
    </row>
    <row r="19" spans="1:16" x14ac:dyDescent="0.25">
      <c r="A19" s="28"/>
      <c r="B19" s="30"/>
      <c r="C19" s="30"/>
      <c r="D19" s="30"/>
      <c r="E19" s="8"/>
      <c r="F19" s="9"/>
      <c r="G19" s="10"/>
      <c r="H19" s="36"/>
      <c r="I19" s="85"/>
      <c r="K19" s="52">
        <f t="shared" si="0"/>
        <v>0</v>
      </c>
      <c r="L19" s="52">
        <f t="shared" si="1"/>
        <v>0</v>
      </c>
      <c r="M19" s="52">
        <f t="shared" si="2"/>
        <v>0</v>
      </c>
      <c r="N19" s="52">
        <f t="shared" si="3"/>
        <v>0</v>
      </c>
      <c r="O19" s="52">
        <f t="shared" si="4"/>
        <v>0</v>
      </c>
      <c r="P19" s="52">
        <f t="shared" si="5"/>
        <v>0</v>
      </c>
    </row>
    <row r="20" spans="1:16" x14ac:dyDescent="0.25">
      <c r="A20" s="28"/>
      <c r="B20" s="30"/>
      <c r="C20" s="30"/>
      <c r="D20" s="30"/>
      <c r="E20" s="8"/>
      <c r="F20" s="9"/>
      <c r="G20" s="10"/>
      <c r="H20" s="36"/>
      <c r="I20" s="85"/>
      <c r="K20" s="52">
        <f t="shared" si="0"/>
        <v>0</v>
      </c>
      <c r="L20" s="52">
        <f t="shared" si="1"/>
        <v>0</v>
      </c>
      <c r="M20" s="52">
        <f t="shared" si="2"/>
        <v>0</v>
      </c>
      <c r="N20" s="52">
        <f t="shared" si="3"/>
        <v>0</v>
      </c>
      <c r="O20" s="52">
        <f t="shared" si="4"/>
        <v>0</v>
      </c>
      <c r="P20" s="52">
        <f t="shared" si="5"/>
        <v>0</v>
      </c>
    </row>
    <row r="21" spans="1:16" x14ac:dyDescent="0.25">
      <c r="A21" s="28"/>
      <c r="B21" s="30"/>
      <c r="C21" s="30"/>
      <c r="D21" s="30"/>
      <c r="E21" s="8"/>
      <c r="F21" s="9"/>
      <c r="G21" s="10"/>
      <c r="H21" s="36"/>
      <c r="I21" s="85"/>
      <c r="K21" s="52">
        <f t="shared" si="0"/>
        <v>0</v>
      </c>
      <c r="L21" s="52">
        <f t="shared" si="1"/>
        <v>0</v>
      </c>
      <c r="M21" s="52">
        <f t="shared" si="2"/>
        <v>0</v>
      </c>
      <c r="N21" s="52">
        <f t="shared" si="3"/>
        <v>0</v>
      </c>
      <c r="O21" s="52">
        <f t="shared" si="4"/>
        <v>0</v>
      </c>
      <c r="P21" s="52">
        <f t="shared" si="5"/>
        <v>0</v>
      </c>
    </row>
    <row r="22" spans="1:16" x14ac:dyDescent="0.25">
      <c r="A22" s="28"/>
      <c r="B22" s="30"/>
      <c r="C22" s="30"/>
      <c r="D22" s="30"/>
      <c r="E22" s="8"/>
      <c r="F22" s="9"/>
      <c r="G22" s="10"/>
      <c r="H22" s="36"/>
      <c r="I22" s="85"/>
      <c r="K22" s="52">
        <f t="shared" si="0"/>
        <v>0</v>
      </c>
      <c r="L22" s="52">
        <f t="shared" si="1"/>
        <v>0</v>
      </c>
      <c r="M22" s="52">
        <f t="shared" si="2"/>
        <v>0</v>
      </c>
      <c r="N22" s="52">
        <f t="shared" si="3"/>
        <v>0</v>
      </c>
      <c r="O22" s="52">
        <f t="shared" si="4"/>
        <v>0</v>
      </c>
      <c r="P22" s="52">
        <f t="shared" si="5"/>
        <v>0</v>
      </c>
    </row>
    <row r="23" spans="1:16" x14ac:dyDescent="0.25">
      <c r="A23" s="28"/>
      <c r="B23" s="30"/>
      <c r="C23" s="30"/>
      <c r="D23" s="30"/>
      <c r="E23" s="8"/>
      <c r="F23" s="9"/>
      <c r="G23" s="10"/>
      <c r="H23" s="36"/>
      <c r="I23" s="85"/>
      <c r="K23" s="52">
        <f t="shared" si="0"/>
        <v>0</v>
      </c>
      <c r="L23" s="52">
        <f t="shared" si="1"/>
        <v>0</v>
      </c>
      <c r="M23" s="52">
        <f t="shared" si="2"/>
        <v>0</v>
      </c>
      <c r="N23" s="52">
        <f t="shared" si="3"/>
        <v>0</v>
      </c>
      <c r="O23" s="52">
        <f t="shared" si="4"/>
        <v>0</v>
      </c>
      <c r="P23" s="52">
        <f t="shared" si="5"/>
        <v>0</v>
      </c>
    </row>
    <row r="24" spans="1:16" x14ac:dyDescent="0.25">
      <c r="A24" s="28"/>
      <c r="B24" s="30"/>
      <c r="C24" s="30"/>
      <c r="D24" s="30"/>
      <c r="E24" s="8"/>
      <c r="F24" s="9"/>
      <c r="G24" s="10"/>
      <c r="H24" s="36"/>
      <c r="I24" s="85"/>
      <c r="K24" s="52">
        <f t="shared" si="0"/>
        <v>0</v>
      </c>
      <c r="L24" s="52">
        <f t="shared" si="1"/>
        <v>0</v>
      </c>
      <c r="M24" s="52">
        <f t="shared" si="2"/>
        <v>0</v>
      </c>
      <c r="N24" s="52">
        <f t="shared" si="3"/>
        <v>0</v>
      </c>
      <c r="O24" s="52">
        <f t="shared" si="4"/>
        <v>0</v>
      </c>
      <c r="P24" s="52">
        <f t="shared" si="5"/>
        <v>0</v>
      </c>
    </row>
    <row r="25" spans="1:16" x14ac:dyDescent="0.25">
      <c r="A25" s="28"/>
      <c r="B25" s="30"/>
      <c r="C25" s="30"/>
      <c r="D25" s="30"/>
      <c r="E25" s="8"/>
      <c r="F25" s="9"/>
      <c r="G25" s="10"/>
      <c r="H25" s="36"/>
      <c r="I25" s="85"/>
      <c r="K25" s="52">
        <f t="shared" si="0"/>
        <v>0</v>
      </c>
      <c r="L25" s="52">
        <f t="shared" si="1"/>
        <v>0</v>
      </c>
      <c r="M25" s="52">
        <f t="shared" si="2"/>
        <v>0</v>
      </c>
      <c r="N25" s="52">
        <f t="shared" si="3"/>
        <v>0</v>
      </c>
      <c r="O25" s="52">
        <f t="shared" si="4"/>
        <v>0</v>
      </c>
      <c r="P25" s="52">
        <f t="shared" si="5"/>
        <v>0</v>
      </c>
    </row>
    <row r="26" spans="1:16" x14ac:dyDescent="0.25">
      <c r="A26" s="28"/>
      <c r="B26" s="30"/>
      <c r="C26" s="30"/>
      <c r="D26" s="30"/>
      <c r="E26" s="8"/>
      <c r="F26" s="9"/>
      <c r="G26" s="10"/>
      <c r="H26" s="36"/>
      <c r="I26" s="85"/>
      <c r="K26" s="52">
        <f t="shared" si="0"/>
        <v>0</v>
      </c>
      <c r="L26" s="52">
        <f t="shared" si="1"/>
        <v>0</v>
      </c>
      <c r="M26" s="52">
        <f t="shared" si="2"/>
        <v>0</v>
      </c>
      <c r="N26" s="52">
        <f t="shared" si="3"/>
        <v>0</v>
      </c>
      <c r="O26" s="52">
        <f t="shared" si="4"/>
        <v>0</v>
      </c>
      <c r="P26" s="52">
        <f t="shared" si="5"/>
        <v>0</v>
      </c>
    </row>
    <row r="27" spans="1:16" x14ac:dyDescent="0.25">
      <c r="A27" s="28"/>
      <c r="B27" s="30"/>
      <c r="C27" s="30"/>
      <c r="D27" s="30"/>
      <c r="E27" s="8"/>
      <c r="F27" s="9"/>
      <c r="G27" s="10"/>
      <c r="H27" s="36"/>
      <c r="I27" s="85"/>
      <c r="K27" s="52">
        <f t="shared" si="0"/>
        <v>0</v>
      </c>
      <c r="L27" s="52">
        <f t="shared" si="1"/>
        <v>0</v>
      </c>
      <c r="M27" s="52">
        <f t="shared" si="2"/>
        <v>0</v>
      </c>
      <c r="N27" s="52">
        <f t="shared" si="3"/>
        <v>0</v>
      </c>
      <c r="O27" s="52">
        <f t="shared" si="4"/>
        <v>0</v>
      </c>
      <c r="P27" s="52">
        <f t="shared" si="5"/>
        <v>0</v>
      </c>
    </row>
    <row r="28" spans="1:16" x14ac:dyDescent="0.25">
      <c r="A28" s="28"/>
      <c r="B28" s="30"/>
      <c r="C28" s="30"/>
      <c r="D28" s="30"/>
      <c r="E28" s="8"/>
      <c r="F28" s="9"/>
      <c r="G28" s="10"/>
      <c r="H28" s="36"/>
      <c r="I28" s="85"/>
      <c r="K28" s="52">
        <f t="shared" si="0"/>
        <v>0</v>
      </c>
      <c r="L28" s="52">
        <f t="shared" si="1"/>
        <v>0</v>
      </c>
      <c r="M28" s="52">
        <f t="shared" si="2"/>
        <v>0</v>
      </c>
      <c r="N28" s="52">
        <f t="shared" si="3"/>
        <v>0</v>
      </c>
      <c r="O28" s="52">
        <f t="shared" si="4"/>
        <v>0</v>
      </c>
      <c r="P28" s="52">
        <f t="shared" si="5"/>
        <v>0</v>
      </c>
    </row>
    <row r="29" spans="1:16" x14ac:dyDescent="0.25">
      <c r="A29" s="27"/>
      <c r="B29" s="26" t="s">
        <v>10</v>
      </c>
      <c r="C29" s="26"/>
      <c r="D29" s="26" t="s">
        <v>13</v>
      </c>
      <c r="E29" s="17">
        <v>0.25</v>
      </c>
      <c r="F29" s="18">
        <v>0.25</v>
      </c>
      <c r="G29" s="19">
        <v>0.25</v>
      </c>
      <c r="H29" s="38">
        <v>0.25</v>
      </c>
      <c r="I29" s="87" t="s">
        <v>14</v>
      </c>
      <c r="K29" s="52">
        <f t="shared" si="0"/>
        <v>1</v>
      </c>
      <c r="L29" s="52">
        <f t="shared" si="1"/>
        <v>0</v>
      </c>
      <c r="M29" s="52">
        <f t="shared" si="2"/>
        <v>0</v>
      </c>
      <c r="N29" s="52">
        <f t="shared" si="3"/>
        <v>0</v>
      </c>
      <c r="O29" s="52">
        <f t="shared" si="4"/>
        <v>1</v>
      </c>
      <c r="P29" s="52">
        <f t="shared" si="5"/>
        <v>1</v>
      </c>
    </row>
    <row r="30" spans="1:16" x14ac:dyDescent="0.25">
      <c r="A30" s="27" t="s">
        <v>19</v>
      </c>
      <c r="B30" s="26" t="s">
        <v>11</v>
      </c>
      <c r="C30" s="26"/>
      <c r="D30" s="26" t="s">
        <v>13</v>
      </c>
      <c r="E30" s="17">
        <v>0.25</v>
      </c>
      <c r="F30" s="18">
        <v>0.25</v>
      </c>
      <c r="G30" s="19">
        <v>0.25</v>
      </c>
      <c r="H30" s="38">
        <v>0.25</v>
      </c>
      <c r="I30" s="87" t="s">
        <v>15</v>
      </c>
      <c r="K30" s="52">
        <f t="shared" si="0"/>
        <v>1</v>
      </c>
      <c r="L30" s="52">
        <f t="shared" si="1"/>
        <v>0</v>
      </c>
      <c r="M30" s="52">
        <f t="shared" si="2"/>
        <v>0</v>
      </c>
      <c r="N30" s="52">
        <f t="shared" si="3"/>
        <v>0</v>
      </c>
      <c r="O30" s="52">
        <f t="shared" si="4"/>
        <v>1</v>
      </c>
      <c r="P30" s="52">
        <f t="shared" si="5"/>
        <v>1</v>
      </c>
    </row>
    <row r="31" spans="1:16" x14ac:dyDescent="0.25">
      <c r="A31" s="27" t="s">
        <v>19</v>
      </c>
      <c r="B31" s="26" t="s">
        <v>8</v>
      </c>
      <c r="C31" s="26"/>
      <c r="D31" s="26">
        <v>6</v>
      </c>
      <c r="E31" s="17">
        <v>0.25</v>
      </c>
      <c r="F31" s="18">
        <v>0.25</v>
      </c>
      <c r="G31" s="19">
        <v>0.25</v>
      </c>
      <c r="H31" s="38">
        <v>0.25</v>
      </c>
      <c r="I31" s="87" t="s">
        <v>9</v>
      </c>
      <c r="K31" s="52">
        <f t="shared" si="0"/>
        <v>0</v>
      </c>
      <c r="L31" s="52">
        <f t="shared" si="1"/>
        <v>0</v>
      </c>
      <c r="M31" s="52">
        <f t="shared" si="2"/>
        <v>0</v>
      </c>
      <c r="N31" s="52">
        <f t="shared" si="3"/>
        <v>0</v>
      </c>
      <c r="O31" s="52">
        <f t="shared" si="4"/>
        <v>0</v>
      </c>
      <c r="P31" s="52">
        <f t="shared" si="5"/>
        <v>1</v>
      </c>
    </row>
    <row r="32" spans="1:16" ht="15.75" thickBot="1" x14ac:dyDescent="0.3">
      <c r="A32" s="29" t="s">
        <v>18</v>
      </c>
      <c r="B32" s="31" t="s">
        <v>12</v>
      </c>
      <c r="C32" s="31"/>
      <c r="D32" s="31">
        <v>1.2</v>
      </c>
      <c r="E32" s="20">
        <v>0.25</v>
      </c>
      <c r="F32" s="21">
        <v>0.25</v>
      </c>
      <c r="G32" s="22">
        <v>0.25</v>
      </c>
      <c r="H32" s="40">
        <v>0.25</v>
      </c>
      <c r="I32" s="89" t="s">
        <v>16</v>
      </c>
      <c r="K32" s="52">
        <f t="shared" si="0"/>
        <v>1</v>
      </c>
      <c r="L32" s="52">
        <f t="shared" si="1"/>
        <v>1</v>
      </c>
      <c r="M32" s="52">
        <f t="shared" si="2"/>
        <v>0</v>
      </c>
      <c r="N32" s="52">
        <f t="shared" si="3"/>
        <v>0</v>
      </c>
      <c r="O32" s="52">
        <f t="shared" si="4"/>
        <v>0</v>
      </c>
      <c r="P32" s="52">
        <f t="shared" si="5"/>
        <v>0</v>
      </c>
    </row>
    <row r="33" spans="2:16" x14ac:dyDescent="0.25">
      <c r="K33" s="53">
        <f>SUM(K2:K32)</f>
        <v>3</v>
      </c>
      <c r="L33" s="53">
        <f t="shared" ref="L33:P33" si="6">SUM(L2:L32)</f>
        <v>1</v>
      </c>
      <c r="M33" s="53">
        <f t="shared" si="6"/>
        <v>0</v>
      </c>
      <c r="N33" s="53">
        <f t="shared" si="6"/>
        <v>0</v>
      </c>
      <c r="O33" s="53">
        <f t="shared" si="6"/>
        <v>2</v>
      </c>
      <c r="P33" s="53">
        <f t="shared" si="6"/>
        <v>3</v>
      </c>
    </row>
    <row r="39" spans="2:16" ht="15.75" thickBot="1" x14ac:dyDescent="0.3"/>
    <row r="40" spans="2:16" x14ac:dyDescent="0.25">
      <c r="B40" s="71" t="s">
        <v>20</v>
      </c>
      <c r="C40" s="72"/>
      <c r="D40" s="73"/>
      <c r="E40" s="54">
        <f>SUMPRODUCT($K$2:$K$32,E$2:E$32)/$K$33</f>
        <v>0.25</v>
      </c>
      <c r="F40" s="45">
        <f>SUMPRODUCT($K$2:$K$32,F$2:F$32)/$K$33</f>
        <v>0.25</v>
      </c>
      <c r="G40" s="57">
        <f>SUMPRODUCT($K$2:$K$32,G$2:G$32)/$K$33</f>
        <v>0.25</v>
      </c>
      <c r="H40" s="48">
        <f>SUMPRODUCT($K$2:$K$32,H$2:H$32)/$K$33</f>
        <v>0.25</v>
      </c>
    </row>
    <row r="41" spans="2:16" x14ac:dyDescent="0.25">
      <c r="B41" s="74" t="s">
        <v>21</v>
      </c>
      <c r="C41" s="75"/>
      <c r="D41" s="76"/>
      <c r="E41" s="55">
        <f>SUMPRODUCT($L$2:$L$32,E$2:E$32)/$L$33</f>
        <v>0.25</v>
      </c>
      <c r="F41" s="46">
        <f>SUMPRODUCT($L$2:$L$32,F$2:F$32)/$L$33</f>
        <v>0.25</v>
      </c>
      <c r="G41" s="58">
        <f>SUMPRODUCT($L$2:$L$32,G$2:G$32)/$L$33</f>
        <v>0.25</v>
      </c>
      <c r="H41" s="49">
        <f>SUMPRODUCT($L$2:$L$32,H$2:H$32)/$L$33</f>
        <v>0.25</v>
      </c>
    </row>
    <row r="42" spans="2:16" x14ac:dyDescent="0.25">
      <c r="B42" s="74" t="s">
        <v>22</v>
      </c>
      <c r="C42" s="75"/>
      <c r="D42" s="76"/>
      <c r="E42" s="55" t="e">
        <f>SUMPRODUCT($M$2:$M$32,E$2:E$32)/$M$33</f>
        <v>#DIV/0!</v>
      </c>
      <c r="F42" s="46" t="e">
        <f>SUMPRODUCT($M$2:$M$32,F$2:F$32)/$M$33</f>
        <v>#DIV/0!</v>
      </c>
      <c r="G42" s="58" t="e">
        <f>SUMPRODUCT($M$2:$M$32,G$2:G$32)/$M$33</f>
        <v>#DIV/0!</v>
      </c>
      <c r="H42" s="49" t="e">
        <f>SUMPRODUCT($M$2:$M$32,H$2:H$32)/$M$33</f>
        <v>#DIV/0!</v>
      </c>
    </row>
    <row r="43" spans="2:16" x14ac:dyDescent="0.25">
      <c r="B43" s="74" t="s">
        <v>23</v>
      </c>
      <c r="C43" s="75"/>
      <c r="D43" s="76"/>
      <c r="E43" s="55" t="e">
        <f>SUMPRODUCT($N$2:$N$32,E$2:E$32)/$N$33</f>
        <v>#DIV/0!</v>
      </c>
      <c r="F43" s="46" t="e">
        <f>SUMPRODUCT($N$2:$N$32,F$2:F$32)/$N$33</f>
        <v>#DIV/0!</v>
      </c>
      <c r="G43" s="58" t="e">
        <f>SUMPRODUCT($N$2:$N$32,G$2:G$32)/$N$33</f>
        <v>#DIV/0!</v>
      </c>
      <c r="H43" s="49" t="e">
        <f>SUMPRODUCT($N$2:$N$32,H$2:H$32)/$N$33</f>
        <v>#DIV/0!</v>
      </c>
    </row>
    <row r="44" spans="2:16" x14ac:dyDescent="0.25">
      <c r="B44" s="74" t="s">
        <v>24</v>
      </c>
      <c r="C44" s="75"/>
      <c r="D44" s="76"/>
      <c r="E44" s="55">
        <f>SUMPRODUCT($O$2:$O$32,E$2:E$32)/$O$33</f>
        <v>0.25</v>
      </c>
      <c r="F44" s="46">
        <f>SUMPRODUCT($O$2:$O$32,F$2:F$32)/$O$33</f>
        <v>0.25</v>
      </c>
      <c r="G44" s="58">
        <f>SUMPRODUCT($O$2:$O$32,G$2:G$32)/$O$33</f>
        <v>0.25</v>
      </c>
      <c r="H44" s="49">
        <f>SUMPRODUCT($O$2:$O$32,H$2:H$32)/$O$33</f>
        <v>0.25</v>
      </c>
    </row>
    <row r="45" spans="2:16" ht="15.75" thickBot="1" x14ac:dyDescent="0.3">
      <c r="B45" s="77" t="s">
        <v>25</v>
      </c>
      <c r="C45" s="78"/>
      <c r="D45" s="79"/>
      <c r="E45" s="56">
        <f>SUMPRODUCT($P$2:$P$32,E$2:E$32)/$P$33</f>
        <v>0.25</v>
      </c>
      <c r="F45" s="47">
        <f>SUMPRODUCT($P$2:$P$32,F$2:F$32)/$P$33</f>
        <v>0.25</v>
      </c>
      <c r="G45" s="59">
        <f>SUMPRODUCT($P$2:$P$32,G$2:G$32)/$P$33</f>
        <v>0.25</v>
      </c>
      <c r="H45" s="50">
        <f>SUMPRODUCT($P$2:$P$32,H$2:H$32)/$P$33</f>
        <v>0.25</v>
      </c>
    </row>
  </sheetData>
  <mergeCells count="9">
    <mergeCell ref="B43:D43"/>
    <mergeCell ref="B44:D44"/>
    <mergeCell ref="B45:D45"/>
    <mergeCell ref="B2:B6"/>
    <mergeCell ref="A2:A6"/>
    <mergeCell ref="A14:A18"/>
    <mergeCell ref="B40:D40"/>
    <mergeCell ref="B41:D41"/>
    <mergeCell ref="B42:D42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D93-D6D6-4036-B920-103EBE2A27D7}">
  <dimension ref="A1"/>
  <sheetViews>
    <sheetView zoomScaleNormal="100" workbookViewId="0">
      <selection activeCell="W9" sqref="W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Compétences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Bodin</dc:creator>
  <cp:lastModifiedBy>BODIN MATHIS p2200502</cp:lastModifiedBy>
  <dcterms:created xsi:type="dcterms:W3CDTF">2023-11-26T10:34:55Z</dcterms:created>
  <dcterms:modified xsi:type="dcterms:W3CDTF">2024-03-21T10:14:44Z</dcterms:modified>
</cp:coreProperties>
</file>