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2A\S3\SAE\code\html\documents\"/>
    </mc:Choice>
  </mc:AlternateContent>
  <xr:revisionPtr revIDLastSave="0" documentId="13_ncr:1_{C21816A5-D40D-46D9-8446-5265204D0354}" xr6:coauthVersionLast="47" xr6:coauthVersionMax="47" xr10:uidLastSave="{00000000-0000-0000-0000-000000000000}"/>
  <bookViews>
    <workbookView xWindow="-120" yWindow="-120" windowWidth="29040" windowHeight="15840" xr2:uid="{F02EB596-9A8F-422A-AAB2-54C424AB86A4}"/>
  </bookViews>
  <sheets>
    <sheet name="Tâches" sheetId="1" r:id="rId1"/>
    <sheet name="Compét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3" i="1" l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38" i="1"/>
  <c r="P38" i="1"/>
  <c r="O38" i="1"/>
  <c r="N38" i="1"/>
  <c r="M38" i="1"/>
  <c r="L38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L4" i="1"/>
  <c r="M4" i="1"/>
  <c r="N4" i="1"/>
  <c r="O4" i="1"/>
  <c r="P4" i="1"/>
  <c r="Q4" i="1"/>
  <c r="L85" i="1"/>
  <c r="M85" i="1"/>
  <c r="N85" i="1"/>
  <c r="O85" i="1"/>
  <c r="P85" i="1"/>
  <c r="Q85" i="1"/>
  <c r="L86" i="1"/>
  <c r="M86" i="1"/>
  <c r="N86" i="1"/>
  <c r="O86" i="1"/>
  <c r="P86" i="1"/>
  <c r="Q86" i="1"/>
  <c r="M2" i="1"/>
  <c r="N2" i="1"/>
  <c r="O2" i="1"/>
  <c r="P2" i="1"/>
  <c r="Q2" i="1"/>
  <c r="M3" i="1"/>
  <c r="N3" i="1"/>
  <c r="O3" i="1"/>
  <c r="P3" i="1"/>
  <c r="Q3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84" i="1"/>
  <c r="N84" i="1"/>
  <c r="O84" i="1"/>
  <c r="P84" i="1"/>
  <c r="Q84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84" i="1"/>
  <c r="L87" i="1"/>
  <c r="L88" i="1"/>
  <c r="L89" i="1"/>
  <c r="L90" i="1"/>
  <c r="L91" i="1"/>
  <c r="L92" i="1"/>
  <c r="L93" i="1"/>
  <c r="L94" i="1"/>
  <c r="L2" i="1"/>
  <c r="C98" i="1"/>
  <c r="C97" i="1"/>
  <c r="N95" i="1" l="1"/>
  <c r="Q95" i="1"/>
  <c r="F107" i="1" s="1"/>
  <c r="F116" i="1" s="1"/>
  <c r="F124" i="1" s="1"/>
  <c r="M95" i="1"/>
  <c r="O95" i="1"/>
  <c r="P95" i="1"/>
  <c r="F106" i="1" s="1"/>
  <c r="F115" i="1" s="1"/>
  <c r="F123" i="1" s="1"/>
  <c r="L95" i="1"/>
  <c r="H102" i="1" s="1"/>
  <c r="G103" i="1"/>
  <c r="G112" i="1" s="1"/>
  <c r="G120" i="1" s="1"/>
  <c r="F105" i="1"/>
  <c r="F114" i="1" s="1"/>
  <c r="F122" i="1" s="1"/>
  <c r="I104" i="1"/>
  <c r="I113" i="1" s="1"/>
  <c r="I121" i="1" s="1"/>
  <c r="H111" i="1" l="1"/>
  <c r="H119" i="1" s="1"/>
  <c r="F102" i="1"/>
  <c r="I102" i="1"/>
  <c r="G102" i="1"/>
  <c r="H104" i="1"/>
  <c r="H113" i="1" s="1"/>
  <c r="H121" i="1" s="1"/>
  <c r="G105" i="1"/>
  <c r="G114" i="1" s="1"/>
  <c r="G122" i="1" s="1"/>
  <c r="I105" i="1"/>
  <c r="I114" i="1" s="1"/>
  <c r="I122" i="1" s="1"/>
  <c r="I106" i="1"/>
  <c r="I115" i="1" s="1"/>
  <c r="I123" i="1" s="1"/>
  <c r="H106" i="1"/>
  <c r="H115" i="1" s="1"/>
  <c r="H123" i="1" s="1"/>
  <c r="F104" i="1"/>
  <c r="F113" i="1" s="1"/>
  <c r="F121" i="1" s="1"/>
  <c r="G106" i="1"/>
  <c r="G115" i="1" s="1"/>
  <c r="G123" i="1" s="1"/>
  <c r="H107" i="1"/>
  <c r="H116" i="1" s="1"/>
  <c r="H124" i="1" s="1"/>
  <c r="F103" i="1"/>
  <c r="F112" i="1" s="1"/>
  <c r="F120" i="1" s="1"/>
  <c r="H105" i="1"/>
  <c r="H114" i="1" s="1"/>
  <c r="H122" i="1" s="1"/>
  <c r="G104" i="1"/>
  <c r="G113" i="1" s="1"/>
  <c r="G121" i="1" s="1"/>
  <c r="G107" i="1"/>
  <c r="G116" i="1" s="1"/>
  <c r="G124" i="1" s="1"/>
  <c r="H103" i="1"/>
  <c r="H112" i="1" s="1"/>
  <c r="H120" i="1" s="1"/>
  <c r="I107" i="1"/>
  <c r="I116" i="1" s="1"/>
  <c r="I124" i="1" s="1"/>
  <c r="I103" i="1"/>
  <c r="I112" i="1" s="1"/>
  <c r="I120" i="1" s="1"/>
  <c r="F111" i="1" l="1"/>
  <c r="F119" i="1" s="1"/>
  <c r="F108" i="1"/>
  <c r="F109" i="1" s="1"/>
  <c r="I108" i="1"/>
  <c r="I109" i="1" s="1"/>
  <c r="I111" i="1"/>
  <c r="I119" i="1" s="1"/>
  <c r="G108" i="1"/>
  <c r="G109" i="1" s="1"/>
  <c r="G111" i="1"/>
  <c r="G119" i="1" s="1"/>
  <c r="H108" i="1"/>
  <c r="H109" i="1" s="1"/>
  <c r="J107" i="1"/>
  <c r="J104" i="1"/>
  <c r="J106" i="1"/>
  <c r="J105" i="1"/>
  <c r="J103" i="1"/>
</calcChain>
</file>

<file path=xl/sharedStrings.xml><?xml version="1.0" encoding="utf-8"?>
<sst xmlns="http://schemas.openxmlformats.org/spreadsheetml/2006/main" count="168" uniqueCount="112">
  <si>
    <t>Ordre de priorité</t>
  </si>
  <si>
    <t>Nom de la tâche</t>
  </si>
  <si>
    <t>Compétences</t>
  </si>
  <si>
    <t>Description</t>
  </si>
  <si>
    <t>Aloïs</t>
  </si>
  <si>
    <t>Samuel</t>
  </si>
  <si>
    <t>Maxence</t>
  </si>
  <si>
    <t>Mathis</t>
  </si>
  <si>
    <t>Communication Client/Server</t>
  </si>
  <si>
    <t>Gestion des connexions multiples</t>
  </si>
  <si>
    <t>Envoi des données en JSON</t>
  </si>
  <si>
    <t>Envoi des images</t>
  </si>
  <si>
    <t>Git</t>
  </si>
  <si>
    <t>Commits réguliers sur le Gitlab</t>
  </si>
  <si>
    <t>Création du client (front)</t>
  </si>
  <si>
    <t>Création du client (back)</t>
  </si>
  <si>
    <t>1,2,4</t>
  </si>
  <si>
    <t>Server : reconnaissance des tuiles (OpenCV)</t>
  </si>
  <si>
    <t>Dossiers analyse/conception</t>
  </si>
  <si>
    <t>Détection du nombre de tuiles (avec leurs positions)</t>
  </si>
  <si>
    <t>Détourage et correction de la perspective</t>
  </si>
  <si>
    <t>Retrouver le nom de la tuile en se basant sur un dataSet</t>
  </si>
  <si>
    <t>Restituer les groupements de tuiles (clustering)</t>
  </si>
  <si>
    <t>Trello</t>
  </si>
  <si>
    <t>Docummentation du code</t>
  </si>
  <si>
    <t>Afficher les résultats et affiner la précision de l'agroithme en conséquence</t>
  </si>
  <si>
    <t>1,5,6</t>
  </si>
  <si>
    <t>Rédaction des dossiers d'analyse et de conception</t>
  </si>
  <si>
    <t>Mise à jour des tâches sur le Trello</t>
  </si>
  <si>
    <t>Documentation et commentaires dans le code</t>
  </si>
  <si>
    <t>Découverte webSocket Java + JavaScript (version simple)</t>
  </si>
  <si>
    <t>Important</t>
  </si>
  <si>
    <t>Moins important</t>
  </si>
  <si>
    <t>À chaque séance</t>
  </si>
  <si>
    <t>Moyenne Compétence 1</t>
  </si>
  <si>
    <t>Moyenne Compétence 2</t>
  </si>
  <si>
    <t>Moyenne Compétence 3</t>
  </si>
  <si>
    <t>Moyenne Compétence 4</t>
  </si>
  <si>
    <t>Moyenne Compétence 5</t>
  </si>
  <si>
    <t>Moyenne Compétence 6</t>
  </si>
  <si>
    <t>Catégorie</t>
  </si>
  <si>
    <t>Recherche et test des technologies disponibles</t>
  </si>
  <si>
    <t>Mise en place de threads pour les connexions simultanées</t>
  </si>
  <si>
    <t>Envoi de la liste des tuiles+ et des vents sous forme de classe</t>
  </si>
  <si>
    <t>Redimensionnement des images avant envoi, conversion en base 64, et envoi par paquets pour les images de grande taille</t>
  </si>
  <si>
    <t>Page d'accueil</t>
  </si>
  <si>
    <t>Page de saisie des tuiles</t>
  </si>
  <si>
    <t>Page de saisie des vents et fleurs</t>
  </si>
  <si>
    <t>Pages des résultats</t>
  </si>
  <si>
    <t>Page À propos</t>
  </si>
  <si>
    <t>Page Photo</t>
  </si>
  <si>
    <t>Difficulté</t>
  </si>
  <si>
    <t>Css</t>
  </si>
  <si>
    <t>Modification de l'image</t>
  </si>
  <si>
    <t>Déctection des contours</t>
  </si>
  <si>
    <t>utilisation de la fonction findContours() après avoir déterminé les paramètres adaptés</t>
  </si>
  <si>
    <t>Création d'instances le la classe ImageTile pour chaque tuiles trouvée, et enregistrement des coordonnées</t>
  </si>
  <si>
    <t>Simplification des contours en quadrilatères, et détrourage de l'image originale en fonction de la forme obtenue, puis correction de perspective pour obtenir un rectangle</t>
  </si>
  <si>
    <t>Parcours du dataset pour trouver la tuiles qui a le plus de points en commun avec celle extraite de l'image (en utilisant le feature matching)</t>
  </si>
  <si>
    <t>Mise en nuances de gris, puis flou pour réduire le bruit, puis déterminer le treshold de manière automatique pour obtenir une image binaire</t>
  </si>
  <si>
    <t>Utilisation de l'algorithme K-means pour détécter les tuiles qui sont physiquement proches afin de les répartir en 5 clusters</t>
  </si>
  <si>
    <t>Création des dataSets</t>
  </si>
  <si>
    <t>Création de plusieurs dataSets pour déterminer ceux qui obtiennes des meilleurs résultats (un dataSet contient les images de chaques tuile avec leur nom)</t>
  </si>
  <si>
    <t>Optimistaion du temps de détection</t>
  </si>
  <si>
    <t>Création des classes pour la reconnaissance des tuiles</t>
  </si>
  <si>
    <t>Répartition des fonctionnalités dans plusieurs classes : DataSet, ImageService, ImageTile, PointList, TileDetector, TilesView</t>
  </si>
  <si>
    <t>Création des classes pour la gestion du réseau</t>
  </si>
  <si>
    <t>libriaire permettant de connecter des namespaces entre le client et le serveur (pour éviter de mettre des if)</t>
  </si>
  <si>
    <t>Server : calcul du score</t>
  </si>
  <si>
    <t>Trouver le desing pattern</t>
  </si>
  <si>
    <t>Utilisation de Factory, Compostie, Singleton...</t>
  </si>
  <si>
    <t>Implémenter le desing pattern</t>
  </si>
  <si>
    <t>Création des classes pour implémenter les différents types de tuiles, ainsi que le classes pour la gestion des règlements</t>
  </si>
  <si>
    <t>Refactor du code pour réduire le temps de détection (environ 30s de moins)</t>
  </si>
  <si>
    <t>Écrire les règles du jeu</t>
  </si>
  <si>
    <t>Création d'une nouvelle classe pour chaque règle du jeu du Mahjong</t>
  </si>
  <si>
    <t>Génération des tuiles</t>
  </si>
  <si>
    <t>Tiroir d'ajout des tuiles</t>
  </si>
  <si>
    <t>Gestion des interaction (drag) pour ouvrir et fermer le tiroir d'ajout des tuiles</t>
  </si>
  <si>
    <t>Création des classes pour l'ajout des tuiles</t>
  </si>
  <si>
    <t>Création des classes : Tile, Slot, Hand</t>
  </si>
  <si>
    <t>Au chargement de la page, les tuiles disponibles sont instanciées de manière à les rendre utilisable par le joueur.</t>
  </si>
  <si>
    <t>Ajout des tuiles : par clic ou par drag &amp; drop</t>
  </si>
  <si>
    <t>Utilisation des eventListener pour appeler les fonction lors de l'appui sur les tuiles</t>
  </si>
  <si>
    <t>Ajout d'un bouton pour cacher les tuiles</t>
  </si>
  <si>
    <t>Utilisation des eventListener pou modifier les attributs du slot</t>
  </si>
  <si>
    <t>Gestion du choix des bonnus (vents et fleurs)</t>
  </si>
  <si>
    <t>Stockage des données dans le localSotrage</t>
  </si>
  <si>
    <t>Enregistrement des données de l'utilisateur (tuiles, vents, historique des score) pour les conserver lors de sa prochaine visite sur le site</t>
  </si>
  <si>
    <t>Création des classes pour le menu de navigation</t>
  </si>
  <si>
    <t>Génération du menu de navigation de manière dynamique pour le rendre commun à toutes le pages</t>
  </si>
  <si>
    <t>Créations des classes pour le footer</t>
  </si>
  <si>
    <t>Génération du footer de manière dynamique et synchronisée avec le header</t>
  </si>
  <si>
    <t>Création des classes pour les animations</t>
  </si>
  <si>
    <t>Classes scrollAnimaiton et AnimationFolder</t>
  </si>
  <si>
    <t>1, 4</t>
  </si>
  <si>
    <t>1,2,3, 4</t>
  </si>
  <si>
    <t>1,2, 3, 4</t>
  </si>
  <si>
    <t>2, 3, 4</t>
  </si>
  <si>
    <t>1, 2, 4</t>
  </si>
  <si>
    <t>1, 2</t>
  </si>
  <si>
    <t>Création d'une classe pour enregistrer les bonus du joueur et les exporter pour l'envoi</t>
  </si>
  <si>
    <t>1, 2, 3, 5</t>
  </si>
  <si>
    <t>2, 5</t>
  </si>
  <si>
    <t>1, 2, 5</t>
  </si>
  <si>
    <t>Pas important</t>
  </si>
  <si>
    <t>Mise en place de l'architecture web</t>
  </si>
  <si>
    <t>Optimisation et refactor du js</t>
  </si>
  <si>
    <t>Modification des paramètres des fonctions pour obtenir les meilleurs résultats</t>
  </si>
  <si>
    <t>note</t>
  </si>
  <si>
    <t>seuil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</si>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</sst>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B330DC"/>
      <name val="Calibri"/>
      <family val="2"/>
      <scheme val="minor"/>
    </font>
    <font>
      <sz val="11"/>
      <color rgb="FFB330DC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B330DC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9" fontId="5" fillId="0" borderId="7" xfId="1" applyFont="1" applyBorder="1" applyAlignment="1">
      <alignment horizontal="center" vertical="center"/>
    </xf>
    <xf numFmtId="9" fontId="5" fillId="0" borderId="8" xfId="1" applyFont="1" applyBorder="1" applyAlignment="1">
      <alignment horizontal="center" vertical="center"/>
    </xf>
    <xf numFmtId="9" fontId="5" fillId="0" borderId="9" xfId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9" fontId="9" fillId="0" borderId="9" xfId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4" fillId="0" borderId="7" xfId="1" applyFont="1" applyBorder="1" applyAlignment="1">
      <alignment horizontal="center" vertical="center"/>
    </xf>
    <xf numFmtId="9" fontId="4" fillId="0" borderId="8" xfId="1" applyFont="1" applyBorder="1" applyAlignment="1">
      <alignment horizontal="center" vertical="center"/>
    </xf>
    <xf numFmtId="9" fontId="4" fillId="0" borderId="9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7" fillId="0" borderId="9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13" fillId="2" borderId="2" xfId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9" fontId="2" fillId="0" borderId="5" xfId="1" applyFont="1" applyBorder="1" applyAlignment="1">
      <alignment horizontal="center" vertical="center"/>
    </xf>
    <xf numFmtId="9" fontId="6" fillId="0" borderId="5" xfId="1" applyFont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6" fillId="0" borderId="0" xfId="1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10" fillId="0" borderId="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9" fontId="6" fillId="0" borderId="13" xfId="1" applyFont="1" applyBorder="1" applyAlignment="1">
      <alignment horizontal="center" vertical="center"/>
    </xf>
    <xf numFmtId="9" fontId="8" fillId="0" borderId="13" xfId="1" applyFont="1" applyBorder="1" applyAlignment="1">
      <alignment horizontal="center" vertical="center"/>
    </xf>
    <xf numFmtId="9" fontId="10" fillId="0" borderId="13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1" fillId="2" borderId="15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9" fontId="12" fillId="2" borderId="2" xfId="1" applyFont="1" applyFill="1" applyBorder="1" applyAlignment="1">
      <alignment horizontal="center" vertical="center"/>
    </xf>
    <xf numFmtId="9" fontId="14" fillId="2" borderId="2" xfId="1" applyFont="1" applyFill="1" applyBorder="1" applyAlignment="1">
      <alignment horizontal="center" vertical="center"/>
    </xf>
    <xf numFmtId="9" fontId="15" fillId="2" borderId="2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10" fillId="0" borderId="5" xfId="1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9" fontId="0" fillId="0" borderId="0" xfId="0" applyNumberFormat="1" applyAlignment="1">
      <alignment horizontal="left" vertical="center" wrapText="1"/>
    </xf>
    <xf numFmtId="9" fontId="0" fillId="0" borderId="0" xfId="1" applyFont="1" applyAlignment="1">
      <alignment horizontal="center" vertical="center"/>
    </xf>
    <xf numFmtId="0" fontId="4" fillId="0" borderId="7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3" fontId="2" fillId="0" borderId="0" xfId="2" applyFont="1" applyAlignment="1">
      <alignment horizontal="center" vertical="center"/>
    </xf>
  </cellXfs>
  <cellStyles count="3">
    <cellStyle name="Milliers" xfId="2" builtinId="3"/>
    <cellStyle name="Normal" xfId="0" builtinId="0"/>
    <cellStyle name="Pourcentage" xfId="1" builtinId="5"/>
  </cellStyles>
  <dxfs count="39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D10D"/>
      <color rgb="FFB330D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201681</xdr:colOff>
      <xdr:row>0</xdr:row>
      <xdr:rowOff>104775</xdr:rowOff>
    </xdr:from>
    <xdr:to>
      <xdr:col>10</xdr:col>
      <xdr:colOff>354081</xdr:colOff>
      <xdr:row>38</xdr:row>
      <xdr:rowOff>109503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EA7B1CE-4C7F-5F10-192D-FDB018868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81" y="104775"/>
          <a:ext cx="7772400" cy="724372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1</xdr:row>
      <xdr:rowOff>19050</xdr:rowOff>
    </xdr:from>
    <xdr:to>
      <xdr:col>20</xdr:col>
      <xdr:colOff>527190</xdr:colOff>
      <xdr:row>37</xdr:row>
      <xdr:rowOff>98899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3FBAF35-E606-C793-11A2-EE26518B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209550"/>
          <a:ext cx="7480440" cy="693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99DD-A3CB-4425-8234-A190EC474360}">
  <dimension ref="A1:Q124"/>
  <sheetViews>
    <sheetView tabSelected="1" topLeftCell="B88" zoomScale="85" zoomScaleNormal="85" workbookViewId="0">
      <selection activeCell="J109" sqref="J109"/>
    </sheetView>
  </sheetViews>
  <sheetFormatPr baseColWidth="10" defaultRowHeight="15" x14ac:dyDescent="0.25"/>
  <cols>
    <col min="1" max="1" width="46.28515625" style="9" customWidth="1"/>
    <col min="2" max="2" width="29.28515625" style="9" customWidth="1"/>
    <col min="3" max="3" width="69.7109375" style="9" customWidth="1"/>
    <col min="4" max="4" width="20.140625" style="9" customWidth="1"/>
    <col min="5" max="5" width="23.140625" style="9" customWidth="1"/>
    <col min="6" max="6" width="11.42578125" style="28"/>
    <col min="7" max="7" width="11.42578125" style="29"/>
    <col min="8" max="8" width="11.42578125" style="30"/>
    <col min="9" max="9" width="11.42578125" style="31"/>
    <col min="10" max="10" width="116.85546875" style="32" customWidth="1"/>
  </cols>
  <sheetData>
    <row r="1" spans="1:17" s="1" customFormat="1" ht="16.5" thickBot="1" x14ac:dyDescent="0.3">
      <c r="A1" s="46" t="s">
        <v>40</v>
      </c>
      <c r="B1" s="54" t="s">
        <v>0</v>
      </c>
      <c r="C1" s="54" t="s">
        <v>1</v>
      </c>
      <c r="D1" s="54" t="s">
        <v>51</v>
      </c>
      <c r="E1" s="47" t="s">
        <v>2</v>
      </c>
      <c r="F1" s="48" t="s">
        <v>4</v>
      </c>
      <c r="G1" s="20" t="s">
        <v>5</v>
      </c>
      <c r="H1" s="49" t="s">
        <v>6</v>
      </c>
      <c r="I1" s="50" t="s">
        <v>7</v>
      </c>
      <c r="J1" s="21" t="s">
        <v>3</v>
      </c>
      <c r="L1" s="8">
        <v>1</v>
      </c>
      <c r="M1" s="8">
        <v>2</v>
      </c>
      <c r="N1" s="8">
        <v>3</v>
      </c>
      <c r="O1" s="8">
        <v>4</v>
      </c>
      <c r="P1" s="8">
        <v>5</v>
      </c>
      <c r="Q1" s="8">
        <v>6</v>
      </c>
    </row>
    <row r="2" spans="1:17" x14ac:dyDescent="0.25">
      <c r="A2" s="59" t="s">
        <v>8</v>
      </c>
      <c r="B2" s="18" t="s">
        <v>31</v>
      </c>
      <c r="C2" s="33" t="s">
        <v>30</v>
      </c>
      <c r="D2" s="51">
        <v>1</v>
      </c>
      <c r="E2" s="33">
        <v>3.4</v>
      </c>
      <c r="F2" s="22">
        <v>0.25</v>
      </c>
      <c r="G2" s="23">
        <v>0.25</v>
      </c>
      <c r="H2" s="24">
        <v>0.25</v>
      </c>
      <c r="I2" s="52">
        <v>0.25</v>
      </c>
      <c r="J2" s="53" t="s">
        <v>41</v>
      </c>
      <c r="L2" s="9">
        <f>IF(ISERROR(SEARCH(L$1,$E2)),0,$D2)</f>
        <v>0</v>
      </c>
      <c r="M2" s="9">
        <f t="shared" ref="M2:Q2" si="0">IF(ISERROR(SEARCH(M$1,$E2)),0,$D2)</f>
        <v>0</v>
      </c>
      <c r="N2" s="9">
        <f t="shared" si="0"/>
        <v>1</v>
      </c>
      <c r="O2" s="9">
        <f t="shared" si="0"/>
        <v>1</v>
      </c>
      <c r="P2" s="9">
        <f t="shared" si="0"/>
        <v>0</v>
      </c>
      <c r="Q2" s="9">
        <f t="shared" si="0"/>
        <v>0</v>
      </c>
    </row>
    <row r="3" spans="1:17" x14ac:dyDescent="0.25">
      <c r="A3" s="60"/>
      <c r="B3" s="17" t="s">
        <v>31</v>
      </c>
      <c r="C3" s="34" t="s">
        <v>66</v>
      </c>
      <c r="D3" s="36">
        <v>3</v>
      </c>
      <c r="E3" s="34" t="s">
        <v>96</v>
      </c>
      <c r="F3" s="25">
        <v>1</v>
      </c>
      <c r="G3" s="26">
        <v>0</v>
      </c>
      <c r="H3" s="27">
        <v>0</v>
      </c>
      <c r="I3" s="35">
        <v>0</v>
      </c>
      <c r="J3" s="44" t="s">
        <v>67</v>
      </c>
      <c r="L3" s="9">
        <f t="shared" ref="L3:Q94" si="1">IF(ISERROR(SEARCH(L$1,$E3)),0,$D3)</f>
        <v>3</v>
      </c>
      <c r="M3" s="9">
        <f t="shared" si="1"/>
        <v>3</v>
      </c>
      <c r="N3" s="9">
        <f t="shared" si="1"/>
        <v>3</v>
      </c>
      <c r="O3" s="9">
        <f t="shared" si="1"/>
        <v>3</v>
      </c>
      <c r="P3" s="9">
        <f t="shared" si="1"/>
        <v>0</v>
      </c>
      <c r="Q3" s="9">
        <f t="shared" si="1"/>
        <v>0</v>
      </c>
    </row>
    <row r="4" spans="1:17" x14ac:dyDescent="0.25">
      <c r="A4" s="60"/>
      <c r="B4" s="17" t="s">
        <v>31</v>
      </c>
      <c r="C4" s="34" t="s">
        <v>9</v>
      </c>
      <c r="D4" s="36">
        <v>0</v>
      </c>
      <c r="E4" s="34" t="s">
        <v>97</v>
      </c>
      <c r="F4" s="25">
        <v>1</v>
      </c>
      <c r="G4" s="26">
        <v>0</v>
      </c>
      <c r="H4" s="27">
        <v>0</v>
      </c>
      <c r="I4" s="35">
        <v>0</v>
      </c>
      <c r="J4" s="44" t="s">
        <v>42</v>
      </c>
      <c r="L4" s="9">
        <f t="shared" si="1"/>
        <v>0</v>
      </c>
      <c r="M4" s="9">
        <f t="shared" si="1"/>
        <v>0</v>
      </c>
      <c r="N4" s="9">
        <f t="shared" si="1"/>
        <v>0</v>
      </c>
      <c r="O4" s="9">
        <f t="shared" si="1"/>
        <v>0</v>
      </c>
      <c r="P4" s="9">
        <f t="shared" si="1"/>
        <v>0</v>
      </c>
      <c r="Q4" s="9">
        <f t="shared" si="1"/>
        <v>0</v>
      </c>
    </row>
    <row r="5" spans="1:17" x14ac:dyDescent="0.25">
      <c r="A5" s="60"/>
      <c r="B5" s="17" t="s">
        <v>31</v>
      </c>
      <c r="C5" s="34" t="s">
        <v>10</v>
      </c>
      <c r="D5" s="36">
        <v>2</v>
      </c>
      <c r="E5" s="34" t="s">
        <v>98</v>
      </c>
      <c r="F5" s="25">
        <v>1</v>
      </c>
      <c r="G5" s="26">
        <v>0</v>
      </c>
      <c r="H5" s="27">
        <v>0</v>
      </c>
      <c r="I5" s="35">
        <v>0</v>
      </c>
      <c r="J5" s="44" t="s">
        <v>43</v>
      </c>
      <c r="L5" s="9">
        <f t="shared" si="1"/>
        <v>0</v>
      </c>
      <c r="M5" s="9">
        <f t="shared" si="1"/>
        <v>2</v>
      </c>
      <c r="N5" s="9">
        <f t="shared" si="1"/>
        <v>2</v>
      </c>
      <c r="O5" s="9">
        <f t="shared" si="1"/>
        <v>2</v>
      </c>
      <c r="P5" s="9">
        <f t="shared" si="1"/>
        <v>0</v>
      </c>
      <c r="Q5" s="9">
        <f t="shared" si="1"/>
        <v>0</v>
      </c>
    </row>
    <row r="6" spans="1:17" ht="15.75" thickBot="1" x14ac:dyDescent="0.3">
      <c r="A6" s="61"/>
      <c r="B6" s="38" t="s">
        <v>31</v>
      </c>
      <c r="C6" s="43" t="s">
        <v>11</v>
      </c>
      <c r="D6" s="37">
        <v>3</v>
      </c>
      <c r="E6" s="43" t="s">
        <v>97</v>
      </c>
      <c r="F6" s="39">
        <v>0.9</v>
      </c>
      <c r="G6" s="40">
        <v>0.1</v>
      </c>
      <c r="H6" s="41">
        <v>0</v>
      </c>
      <c r="I6" s="42">
        <v>0</v>
      </c>
      <c r="J6" s="45" t="s">
        <v>44</v>
      </c>
      <c r="L6" s="9">
        <f t="shared" si="1"/>
        <v>3</v>
      </c>
      <c r="M6" s="9">
        <f t="shared" si="1"/>
        <v>3</v>
      </c>
      <c r="N6" s="9">
        <f t="shared" si="1"/>
        <v>3</v>
      </c>
      <c r="O6" s="9">
        <f t="shared" si="1"/>
        <v>3</v>
      </c>
      <c r="P6" s="9">
        <f t="shared" si="1"/>
        <v>0</v>
      </c>
      <c r="Q6" s="9">
        <f t="shared" si="1"/>
        <v>0</v>
      </c>
    </row>
    <row r="7" spans="1:17" x14ac:dyDescent="0.25">
      <c r="A7" s="59" t="s">
        <v>14</v>
      </c>
      <c r="B7" s="18" t="s">
        <v>32</v>
      </c>
      <c r="C7" s="33" t="s">
        <v>45</v>
      </c>
      <c r="D7" s="51">
        <v>1</v>
      </c>
      <c r="E7" s="33">
        <v>1</v>
      </c>
      <c r="F7" s="22">
        <v>0</v>
      </c>
      <c r="G7" s="23">
        <v>0.1</v>
      </c>
      <c r="H7" s="24">
        <v>0</v>
      </c>
      <c r="I7" s="52">
        <v>0.9</v>
      </c>
      <c r="J7" s="53"/>
      <c r="L7" s="9">
        <f t="shared" si="1"/>
        <v>1</v>
      </c>
      <c r="M7" s="9">
        <f t="shared" si="1"/>
        <v>0</v>
      </c>
      <c r="N7" s="9">
        <f t="shared" si="1"/>
        <v>0</v>
      </c>
      <c r="O7" s="9">
        <f t="shared" si="1"/>
        <v>0</v>
      </c>
      <c r="P7" s="9">
        <f t="shared" si="1"/>
        <v>0</v>
      </c>
      <c r="Q7" s="9">
        <f t="shared" si="1"/>
        <v>0</v>
      </c>
    </row>
    <row r="8" spans="1:17" x14ac:dyDescent="0.25">
      <c r="A8" s="60"/>
      <c r="B8" s="17" t="s">
        <v>31</v>
      </c>
      <c r="C8" s="34" t="s">
        <v>46</v>
      </c>
      <c r="D8" s="36">
        <v>1</v>
      </c>
      <c r="E8" s="34" t="s">
        <v>95</v>
      </c>
      <c r="F8" s="25">
        <v>0</v>
      </c>
      <c r="G8" s="26">
        <v>0</v>
      </c>
      <c r="H8" s="27">
        <v>0.5</v>
      </c>
      <c r="I8" s="35">
        <v>0.5</v>
      </c>
      <c r="J8" s="44"/>
      <c r="L8" s="9">
        <f t="shared" si="1"/>
        <v>1</v>
      </c>
      <c r="M8" s="9">
        <f t="shared" si="1"/>
        <v>0</v>
      </c>
      <c r="N8" s="9">
        <f t="shared" si="1"/>
        <v>0</v>
      </c>
      <c r="O8" s="9">
        <f t="shared" si="1"/>
        <v>1</v>
      </c>
      <c r="P8" s="9">
        <f t="shared" si="1"/>
        <v>0</v>
      </c>
      <c r="Q8" s="9">
        <f t="shared" si="1"/>
        <v>0</v>
      </c>
    </row>
    <row r="9" spans="1:17" x14ac:dyDescent="0.25">
      <c r="A9" s="60"/>
      <c r="B9" s="17" t="s">
        <v>31</v>
      </c>
      <c r="C9" s="34" t="s">
        <v>47</v>
      </c>
      <c r="D9" s="36">
        <v>1</v>
      </c>
      <c r="E9" s="34" t="s">
        <v>95</v>
      </c>
      <c r="F9" s="25">
        <v>0</v>
      </c>
      <c r="G9" s="26">
        <v>0</v>
      </c>
      <c r="H9" s="27">
        <v>0.1</v>
      </c>
      <c r="I9" s="35">
        <v>0.9</v>
      </c>
      <c r="J9" s="44"/>
      <c r="L9" s="9">
        <f t="shared" si="1"/>
        <v>1</v>
      </c>
      <c r="M9" s="9">
        <f t="shared" si="1"/>
        <v>0</v>
      </c>
      <c r="N9" s="9">
        <f t="shared" si="1"/>
        <v>0</v>
      </c>
      <c r="O9" s="9">
        <f t="shared" si="1"/>
        <v>1</v>
      </c>
      <c r="P9" s="9">
        <f t="shared" si="1"/>
        <v>0</v>
      </c>
      <c r="Q9" s="9">
        <f t="shared" si="1"/>
        <v>0</v>
      </c>
    </row>
    <row r="10" spans="1:17" x14ac:dyDescent="0.25">
      <c r="A10" s="60"/>
      <c r="B10" s="17" t="s">
        <v>31</v>
      </c>
      <c r="C10" s="34" t="s">
        <v>48</v>
      </c>
      <c r="D10" s="36">
        <v>1</v>
      </c>
      <c r="E10" s="34" t="s">
        <v>95</v>
      </c>
      <c r="F10" s="25">
        <v>0</v>
      </c>
      <c r="G10" s="26">
        <v>0.4</v>
      </c>
      <c r="H10" s="27">
        <v>0.55000000000000004</v>
      </c>
      <c r="I10" s="35">
        <v>0.05</v>
      </c>
      <c r="J10" s="44"/>
      <c r="L10" s="9">
        <f t="shared" si="1"/>
        <v>1</v>
      </c>
      <c r="M10" s="9">
        <f t="shared" si="1"/>
        <v>0</v>
      </c>
      <c r="N10" s="9">
        <f t="shared" si="1"/>
        <v>0</v>
      </c>
      <c r="O10" s="9">
        <f t="shared" si="1"/>
        <v>1</v>
      </c>
      <c r="P10" s="9">
        <f t="shared" si="1"/>
        <v>0</v>
      </c>
      <c r="Q10" s="9">
        <f t="shared" si="1"/>
        <v>0</v>
      </c>
    </row>
    <row r="11" spans="1:17" x14ac:dyDescent="0.25">
      <c r="A11" s="60"/>
      <c r="B11" s="17" t="s">
        <v>105</v>
      </c>
      <c r="C11" s="34" t="s">
        <v>49</v>
      </c>
      <c r="D11" s="36">
        <v>1</v>
      </c>
      <c r="E11" s="34">
        <v>1</v>
      </c>
      <c r="F11" s="25">
        <v>0</v>
      </c>
      <c r="G11" s="26">
        <v>0</v>
      </c>
      <c r="H11" s="27">
        <v>0</v>
      </c>
      <c r="I11" s="35">
        <v>1</v>
      </c>
      <c r="J11" s="44"/>
      <c r="L11" s="9">
        <f t="shared" si="1"/>
        <v>1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</row>
    <row r="12" spans="1:17" x14ac:dyDescent="0.25">
      <c r="A12" s="60"/>
      <c r="B12" s="17" t="s">
        <v>105</v>
      </c>
      <c r="C12" s="34" t="s">
        <v>50</v>
      </c>
      <c r="D12" s="36">
        <v>1</v>
      </c>
      <c r="E12" s="34">
        <v>1</v>
      </c>
      <c r="F12" s="25">
        <v>0</v>
      </c>
      <c r="G12" s="26">
        <v>1</v>
      </c>
      <c r="H12" s="27">
        <v>0</v>
      </c>
      <c r="I12" s="35">
        <v>0</v>
      </c>
      <c r="J12" s="44"/>
      <c r="L12" s="9">
        <f t="shared" si="1"/>
        <v>1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</row>
    <row r="13" spans="1:17" ht="15.75" thickBot="1" x14ac:dyDescent="0.3">
      <c r="A13" s="61"/>
      <c r="B13" s="38" t="s">
        <v>32</v>
      </c>
      <c r="C13" s="43" t="s">
        <v>52</v>
      </c>
      <c r="D13" s="37">
        <v>2</v>
      </c>
      <c r="E13" s="43">
        <v>1</v>
      </c>
      <c r="F13" s="39">
        <v>0</v>
      </c>
      <c r="G13" s="40">
        <v>0.2</v>
      </c>
      <c r="H13" s="41">
        <v>0.4</v>
      </c>
      <c r="I13" s="42">
        <v>0.4</v>
      </c>
      <c r="J13" s="45"/>
      <c r="L13" s="9">
        <f t="shared" si="1"/>
        <v>2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</row>
    <row r="14" spans="1:17" x14ac:dyDescent="0.25">
      <c r="A14" s="59" t="s">
        <v>15</v>
      </c>
      <c r="B14" s="18" t="s">
        <v>31</v>
      </c>
      <c r="C14" s="33" t="s">
        <v>79</v>
      </c>
      <c r="D14" s="51">
        <v>4</v>
      </c>
      <c r="E14" s="33" t="s">
        <v>99</v>
      </c>
      <c r="F14" s="22">
        <v>0</v>
      </c>
      <c r="G14" s="23">
        <v>0</v>
      </c>
      <c r="H14" s="24">
        <v>0.5</v>
      </c>
      <c r="I14" s="52">
        <v>0.5</v>
      </c>
      <c r="J14" s="53" t="s">
        <v>80</v>
      </c>
      <c r="L14" s="9">
        <f t="shared" si="1"/>
        <v>4</v>
      </c>
      <c r="M14" s="9">
        <f t="shared" si="1"/>
        <v>4</v>
      </c>
      <c r="N14" s="9">
        <f t="shared" si="1"/>
        <v>0</v>
      </c>
      <c r="O14" s="9">
        <f t="shared" si="1"/>
        <v>4</v>
      </c>
      <c r="P14" s="9">
        <f t="shared" si="1"/>
        <v>0</v>
      </c>
      <c r="Q14" s="9">
        <f t="shared" si="1"/>
        <v>0</v>
      </c>
    </row>
    <row r="15" spans="1:17" x14ac:dyDescent="0.25">
      <c r="A15" s="60"/>
      <c r="B15" s="17" t="s">
        <v>31</v>
      </c>
      <c r="C15" s="34" t="s">
        <v>76</v>
      </c>
      <c r="D15" s="36">
        <v>2</v>
      </c>
      <c r="E15" s="34">
        <v>1</v>
      </c>
      <c r="F15" s="25">
        <v>0</v>
      </c>
      <c r="G15" s="26">
        <v>0</v>
      </c>
      <c r="H15" s="27">
        <v>0.5</v>
      </c>
      <c r="I15" s="35">
        <v>0.5</v>
      </c>
      <c r="J15" s="44" t="s">
        <v>81</v>
      </c>
      <c r="L15" s="9">
        <f t="shared" si="1"/>
        <v>2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</row>
    <row r="16" spans="1:17" x14ac:dyDescent="0.25">
      <c r="A16" s="60"/>
      <c r="B16" s="17" t="s">
        <v>31</v>
      </c>
      <c r="C16" s="34" t="s">
        <v>77</v>
      </c>
      <c r="D16" s="36">
        <v>3</v>
      </c>
      <c r="E16" s="34" t="s">
        <v>100</v>
      </c>
      <c r="F16" s="25">
        <v>0</v>
      </c>
      <c r="G16" s="26">
        <v>0</v>
      </c>
      <c r="H16" s="27">
        <v>0</v>
      </c>
      <c r="I16" s="35">
        <v>1</v>
      </c>
      <c r="J16" s="44" t="s">
        <v>78</v>
      </c>
      <c r="L16" s="9">
        <f t="shared" si="1"/>
        <v>3</v>
      </c>
      <c r="M16" s="9">
        <f t="shared" si="1"/>
        <v>3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</row>
    <row r="17" spans="1:17" x14ac:dyDescent="0.25">
      <c r="A17" s="60"/>
      <c r="B17" s="17" t="s">
        <v>31</v>
      </c>
      <c r="C17" s="34" t="s">
        <v>82</v>
      </c>
      <c r="D17" s="36">
        <v>3</v>
      </c>
      <c r="E17" s="34" t="s">
        <v>99</v>
      </c>
      <c r="F17" s="25">
        <v>0</v>
      </c>
      <c r="G17" s="26">
        <v>0</v>
      </c>
      <c r="H17" s="27">
        <v>0.6</v>
      </c>
      <c r="I17" s="35">
        <v>0.4</v>
      </c>
      <c r="J17" s="44" t="s">
        <v>83</v>
      </c>
      <c r="L17" s="9">
        <f t="shared" si="1"/>
        <v>3</v>
      </c>
      <c r="M17" s="9">
        <f t="shared" si="1"/>
        <v>3</v>
      </c>
      <c r="N17" s="9">
        <f t="shared" si="1"/>
        <v>0</v>
      </c>
      <c r="O17" s="9">
        <f t="shared" si="1"/>
        <v>3</v>
      </c>
      <c r="P17" s="9">
        <f t="shared" si="1"/>
        <v>0</v>
      </c>
      <c r="Q17" s="9">
        <f t="shared" si="1"/>
        <v>0</v>
      </c>
    </row>
    <row r="18" spans="1:17" x14ac:dyDescent="0.25">
      <c r="A18" s="60"/>
      <c r="B18" s="17" t="s">
        <v>31</v>
      </c>
      <c r="C18" s="34" t="s">
        <v>84</v>
      </c>
      <c r="D18" s="36">
        <v>1</v>
      </c>
      <c r="E18" s="34" t="s">
        <v>95</v>
      </c>
      <c r="F18" s="25">
        <v>0</v>
      </c>
      <c r="G18" s="26">
        <v>0</v>
      </c>
      <c r="H18" s="27">
        <v>1</v>
      </c>
      <c r="I18" s="35">
        <v>0</v>
      </c>
      <c r="J18" s="44" t="s">
        <v>85</v>
      </c>
      <c r="L18" s="9">
        <f t="shared" si="1"/>
        <v>1</v>
      </c>
      <c r="M18" s="9">
        <f t="shared" si="1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  <c r="Q18" s="9">
        <f t="shared" si="1"/>
        <v>0</v>
      </c>
    </row>
    <row r="19" spans="1:17" x14ac:dyDescent="0.25">
      <c r="A19" s="60"/>
      <c r="B19" s="17" t="s">
        <v>31</v>
      </c>
      <c r="C19" s="34" t="s">
        <v>86</v>
      </c>
      <c r="D19" s="36">
        <v>2</v>
      </c>
      <c r="E19" s="34" t="s">
        <v>95</v>
      </c>
      <c r="F19" s="25">
        <v>0</v>
      </c>
      <c r="G19" s="26">
        <v>0</v>
      </c>
      <c r="H19" s="27">
        <v>0</v>
      </c>
      <c r="I19" s="35">
        <v>1</v>
      </c>
      <c r="J19" s="44" t="s">
        <v>101</v>
      </c>
      <c r="L19" s="9">
        <f t="shared" si="1"/>
        <v>2</v>
      </c>
      <c r="M19" s="9">
        <f t="shared" si="1"/>
        <v>0</v>
      </c>
      <c r="N19" s="9">
        <f t="shared" si="1"/>
        <v>0</v>
      </c>
      <c r="O19" s="9">
        <f t="shared" si="1"/>
        <v>2</v>
      </c>
      <c r="P19" s="9">
        <f t="shared" si="1"/>
        <v>0</v>
      </c>
      <c r="Q19" s="9">
        <f t="shared" si="1"/>
        <v>0</v>
      </c>
    </row>
    <row r="20" spans="1:17" x14ac:dyDescent="0.25">
      <c r="A20" s="60"/>
      <c r="B20" s="17" t="s">
        <v>105</v>
      </c>
      <c r="C20" s="34" t="s">
        <v>89</v>
      </c>
      <c r="D20" s="36">
        <v>2</v>
      </c>
      <c r="E20" s="34" t="s">
        <v>100</v>
      </c>
      <c r="F20" s="25">
        <v>0</v>
      </c>
      <c r="G20" s="26">
        <v>0</v>
      </c>
      <c r="H20" s="27">
        <v>0</v>
      </c>
      <c r="I20" s="35">
        <v>1</v>
      </c>
      <c r="J20" s="44" t="s">
        <v>90</v>
      </c>
      <c r="L20" s="9">
        <f t="shared" si="1"/>
        <v>2</v>
      </c>
      <c r="M20" s="9">
        <f t="shared" si="1"/>
        <v>2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</row>
    <row r="21" spans="1:17" x14ac:dyDescent="0.25">
      <c r="A21" s="60"/>
      <c r="B21" s="17" t="s">
        <v>105</v>
      </c>
      <c r="C21" s="34" t="s">
        <v>91</v>
      </c>
      <c r="D21" s="36">
        <v>2</v>
      </c>
      <c r="E21" s="34" t="s">
        <v>100</v>
      </c>
      <c r="F21" s="25">
        <v>0</v>
      </c>
      <c r="G21" s="26">
        <v>0</v>
      </c>
      <c r="H21" s="27">
        <v>0</v>
      </c>
      <c r="I21" s="35">
        <v>1</v>
      </c>
      <c r="J21" s="44" t="s">
        <v>92</v>
      </c>
      <c r="L21" s="9">
        <f t="shared" si="1"/>
        <v>2</v>
      </c>
      <c r="M21" s="9">
        <f t="shared" si="1"/>
        <v>2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</row>
    <row r="22" spans="1:17" ht="30" x14ac:dyDescent="0.25">
      <c r="A22" s="60"/>
      <c r="B22" s="17" t="s">
        <v>31</v>
      </c>
      <c r="C22" s="34" t="s">
        <v>87</v>
      </c>
      <c r="D22" s="36">
        <v>1</v>
      </c>
      <c r="E22" s="34">
        <v>4</v>
      </c>
      <c r="F22" s="25">
        <v>0.33</v>
      </c>
      <c r="G22" s="26">
        <v>0.01</v>
      </c>
      <c r="H22" s="27">
        <v>0.33</v>
      </c>
      <c r="I22" s="35">
        <v>0.33</v>
      </c>
      <c r="J22" s="44" t="s">
        <v>88</v>
      </c>
      <c r="L22" s="9">
        <f t="shared" si="1"/>
        <v>0</v>
      </c>
      <c r="M22" s="9">
        <f t="shared" si="1"/>
        <v>0</v>
      </c>
      <c r="N22" s="9">
        <f t="shared" si="1"/>
        <v>0</v>
      </c>
      <c r="O22" s="9">
        <f t="shared" si="1"/>
        <v>1</v>
      </c>
      <c r="P22" s="9">
        <f t="shared" si="1"/>
        <v>0</v>
      </c>
      <c r="Q22" s="9">
        <f t="shared" si="1"/>
        <v>0</v>
      </c>
    </row>
    <row r="23" spans="1:17" x14ac:dyDescent="0.25">
      <c r="A23" s="60"/>
      <c r="B23" s="17" t="s">
        <v>31</v>
      </c>
      <c r="C23" s="34" t="s">
        <v>106</v>
      </c>
      <c r="D23" s="36">
        <v>1</v>
      </c>
      <c r="E23" s="34">
        <v>4</v>
      </c>
      <c r="F23" s="25">
        <v>1</v>
      </c>
      <c r="G23" s="26">
        <v>0</v>
      </c>
      <c r="H23" s="27">
        <v>0</v>
      </c>
      <c r="I23" s="35">
        <v>0</v>
      </c>
      <c r="J23" s="44" t="s">
        <v>107</v>
      </c>
      <c r="L23" s="9">
        <f t="shared" si="1"/>
        <v>0</v>
      </c>
      <c r="M23" s="9">
        <f t="shared" si="1"/>
        <v>0</v>
      </c>
      <c r="N23" s="9">
        <f t="shared" si="1"/>
        <v>0</v>
      </c>
      <c r="O23" s="9">
        <f t="shared" si="1"/>
        <v>1</v>
      </c>
      <c r="P23" s="9">
        <f t="shared" si="1"/>
        <v>0</v>
      </c>
      <c r="Q23" s="9">
        <f t="shared" si="1"/>
        <v>0</v>
      </c>
    </row>
    <row r="24" spans="1:17" ht="15.75" thickBot="1" x14ac:dyDescent="0.3">
      <c r="A24" s="61"/>
      <c r="B24" s="38" t="s">
        <v>105</v>
      </c>
      <c r="C24" s="43" t="s">
        <v>93</v>
      </c>
      <c r="D24" s="37">
        <v>2</v>
      </c>
      <c r="E24" s="43" t="s">
        <v>100</v>
      </c>
      <c r="F24" s="39">
        <v>0</v>
      </c>
      <c r="G24" s="40">
        <v>0</v>
      </c>
      <c r="H24" s="41">
        <v>0</v>
      </c>
      <c r="I24" s="42">
        <v>1</v>
      </c>
      <c r="J24" s="45" t="s">
        <v>94</v>
      </c>
      <c r="L24" s="9">
        <f t="shared" si="1"/>
        <v>2</v>
      </c>
      <c r="M24" s="9">
        <f t="shared" si="1"/>
        <v>2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</row>
    <row r="25" spans="1:17" ht="30" x14ac:dyDescent="0.25">
      <c r="A25" s="59" t="s">
        <v>17</v>
      </c>
      <c r="B25" s="18" t="s">
        <v>31</v>
      </c>
      <c r="C25" s="33" t="s">
        <v>53</v>
      </c>
      <c r="D25" s="51">
        <v>2</v>
      </c>
      <c r="E25" s="33">
        <v>4</v>
      </c>
      <c r="F25" s="22">
        <v>0</v>
      </c>
      <c r="G25" s="23">
        <v>0</v>
      </c>
      <c r="H25" s="24">
        <v>0.5</v>
      </c>
      <c r="I25" s="52">
        <v>0.5</v>
      </c>
      <c r="J25" s="53" t="s">
        <v>59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2</v>
      </c>
      <c r="P25" s="9">
        <f t="shared" si="1"/>
        <v>0</v>
      </c>
      <c r="Q25" s="9">
        <f t="shared" si="1"/>
        <v>0</v>
      </c>
    </row>
    <row r="26" spans="1:17" x14ac:dyDescent="0.25">
      <c r="A26" s="60"/>
      <c r="B26" s="17" t="s">
        <v>31</v>
      </c>
      <c r="C26" s="34" t="s">
        <v>54</v>
      </c>
      <c r="D26" s="36">
        <v>4</v>
      </c>
      <c r="E26" s="34" t="s">
        <v>100</v>
      </c>
      <c r="F26" s="25">
        <v>0</v>
      </c>
      <c r="G26" s="26">
        <v>0</v>
      </c>
      <c r="H26" s="27">
        <v>0.9</v>
      </c>
      <c r="I26" s="35">
        <v>0.1</v>
      </c>
      <c r="J26" s="44" t="s">
        <v>55</v>
      </c>
      <c r="L26" s="9">
        <f t="shared" si="1"/>
        <v>4</v>
      </c>
      <c r="M26" s="9">
        <f t="shared" si="1"/>
        <v>4</v>
      </c>
      <c r="N26" s="9">
        <f t="shared" si="1"/>
        <v>0</v>
      </c>
      <c r="O26" s="9">
        <f t="shared" si="1"/>
        <v>0</v>
      </c>
      <c r="P26" s="9">
        <f t="shared" si="1"/>
        <v>0</v>
      </c>
      <c r="Q26" s="9">
        <f t="shared" si="1"/>
        <v>0</v>
      </c>
    </row>
    <row r="27" spans="1:17" x14ac:dyDescent="0.25">
      <c r="A27" s="60"/>
      <c r="B27" s="17" t="s">
        <v>31</v>
      </c>
      <c r="C27" s="34" t="s">
        <v>19</v>
      </c>
      <c r="D27" s="36">
        <v>2</v>
      </c>
      <c r="E27" s="34" t="s">
        <v>16</v>
      </c>
      <c r="F27" s="25">
        <v>0</v>
      </c>
      <c r="G27" s="26">
        <v>0</v>
      </c>
      <c r="H27" s="27">
        <v>0.5</v>
      </c>
      <c r="I27" s="35">
        <v>0.5</v>
      </c>
      <c r="J27" s="44" t="s">
        <v>56</v>
      </c>
      <c r="L27" s="9">
        <f t="shared" si="1"/>
        <v>2</v>
      </c>
      <c r="M27" s="9">
        <f t="shared" si="1"/>
        <v>2</v>
      </c>
      <c r="N27" s="9">
        <f t="shared" si="1"/>
        <v>0</v>
      </c>
      <c r="O27" s="9">
        <f t="shared" si="1"/>
        <v>2</v>
      </c>
      <c r="P27" s="9">
        <f t="shared" si="1"/>
        <v>0</v>
      </c>
      <c r="Q27" s="9">
        <f t="shared" si="1"/>
        <v>0</v>
      </c>
    </row>
    <row r="28" spans="1:17" ht="30" x14ac:dyDescent="0.25">
      <c r="A28" s="60"/>
      <c r="B28" s="17" t="s">
        <v>31</v>
      </c>
      <c r="C28" s="34" t="s">
        <v>20</v>
      </c>
      <c r="D28" s="36">
        <v>4</v>
      </c>
      <c r="E28" s="34" t="s">
        <v>16</v>
      </c>
      <c r="F28" s="25">
        <v>0</v>
      </c>
      <c r="G28" s="26">
        <v>0</v>
      </c>
      <c r="H28" s="27">
        <v>0.8</v>
      </c>
      <c r="I28" s="35">
        <v>0.2</v>
      </c>
      <c r="J28" s="44" t="s">
        <v>57</v>
      </c>
      <c r="L28" s="9">
        <f t="shared" si="1"/>
        <v>4</v>
      </c>
      <c r="M28" s="9">
        <f t="shared" si="1"/>
        <v>4</v>
      </c>
      <c r="N28" s="9">
        <f t="shared" si="1"/>
        <v>0</v>
      </c>
      <c r="O28" s="9">
        <f t="shared" si="1"/>
        <v>4</v>
      </c>
      <c r="P28" s="9">
        <f t="shared" si="1"/>
        <v>0</v>
      </c>
      <c r="Q28" s="9">
        <f t="shared" si="1"/>
        <v>0</v>
      </c>
    </row>
    <row r="29" spans="1:17" ht="30" x14ac:dyDescent="0.25">
      <c r="A29" s="60"/>
      <c r="B29" s="17" t="s">
        <v>31</v>
      </c>
      <c r="C29" s="34" t="s">
        <v>21</v>
      </c>
      <c r="D29" s="36">
        <v>5</v>
      </c>
      <c r="E29" s="34" t="s">
        <v>16</v>
      </c>
      <c r="F29" s="25">
        <v>0.4</v>
      </c>
      <c r="G29" s="26">
        <v>0</v>
      </c>
      <c r="H29" s="27">
        <v>0.35</v>
      </c>
      <c r="I29" s="35">
        <v>0.25</v>
      </c>
      <c r="J29" s="44" t="s">
        <v>58</v>
      </c>
      <c r="L29" s="9">
        <f t="shared" si="1"/>
        <v>5</v>
      </c>
      <c r="M29" s="9">
        <f t="shared" si="1"/>
        <v>5</v>
      </c>
      <c r="N29" s="9">
        <f t="shared" si="1"/>
        <v>0</v>
      </c>
      <c r="O29" s="9">
        <f t="shared" si="1"/>
        <v>5</v>
      </c>
      <c r="P29" s="9">
        <f t="shared" si="1"/>
        <v>0</v>
      </c>
      <c r="Q29" s="9">
        <f t="shared" si="1"/>
        <v>0</v>
      </c>
    </row>
    <row r="30" spans="1:17" x14ac:dyDescent="0.25">
      <c r="A30" s="60"/>
      <c r="B30" s="17" t="s">
        <v>31</v>
      </c>
      <c r="C30" s="34" t="s">
        <v>22</v>
      </c>
      <c r="D30" s="36">
        <v>3</v>
      </c>
      <c r="E30" s="34" t="s">
        <v>16</v>
      </c>
      <c r="F30" s="25">
        <v>0.25</v>
      </c>
      <c r="G30" s="26">
        <v>0</v>
      </c>
      <c r="H30" s="27">
        <v>0.75</v>
      </c>
      <c r="I30" s="35">
        <v>0</v>
      </c>
      <c r="J30" s="44" t="s">
        <v>60</v>
      </c>
      <c r="L30" s="9">
        <f t="shared" si="1"/>
        <v>3</v>
      </c>
      <c r="M30" s="9">
        <f t="shared" si="1"/>
        <v>3</v>
      </c>
      <c r="N30" s="9">
        <f t="shared" si="1"/>
        <v>0</v>
      </c>
      <c r="O30" s="9">
        <f t="shared" si="1"/>
        <v>3</v>
      </c>
      <c r="P30" s="9">
        <f t="shared" si="1"/>
        <v>0</v>
      </c>
      <c r="Q30" s="9">
        <f t="shared" si="1"/>
        <v>0</v>
      </c>
    </row>
    <row r="31" spans="1:17" ht="30" x14ac:dyDescent="0.25">
      <c r="A31" s="60"/>
      <c r="B31" s="17" t="s">
        <v>32</v>
      </c>
      <c r="C31" s="34" t="s">
        <v>61</v>
      </c>
      <c r="D31" s="36">
        <v>1</v>
      </c>
      <c r="E31" s="34">
        <v>4</v>
      </c>
      <c r="F31" s="25">
        <v>0</v>
      </c>
      <c r="G31" s="26">
        <v>0</v>
      </c>
      <c r="H31" s="27">
        <v>0</v>
      </c>
      <c r="I31" s="35">
        <v>1</v>
      </c>
      <c r="J31" s="44" t="s">
        <v>62</v>
      </c>
      <c r="L31" s="9">
        <f t="shared" si="1"/>
        <v>0</v>
      </c>
      <c r="M31" s="9">
        <f t="shared" si="1"/>
        <v>0</v>
      </c>
      <c r="N31" s="9">
        <f t="shared" si="1"/>
        <v>0</v>
      </c>
      <c r="O31" s="9">
        <f t="shared" si="1"/>
        <v>1</v>
      </c>
      <c r="P31" s="9">
        <f t="shared" si="1"/>
        <v>0</v>
      </c>
      <c r="Q31" s="9">
        <f t="shared" si="1"/>
        <v>0</v>
      </c>
    </row>
    <row r="32" spans="1:17" x14ac:dyDescent="0.25">
      <c r="A32" s="60"/>
      <c r="B32" s="17" t="s">
        <v>31</v>
      </c>
      <c r="C32" s="34" t="s">
        <v>64</v>
      </c>
      <c r="D32" s="36">
        <v>4</v>
      </c>
      <c r="E32" s="34" t="s">
        <v>102</v>
      </c>
      <c r="F32" s="25">
        <v>0.34</v>
      </c>
      <c r="G32" s="26">
        <v>0</v>
      </c>
      <c r="H32" s="27">
        <v>0.33</v>
      </c>
      <c r="I32" s="35">
        <v>0.33</v>
      </c>
      <c r="J32" s="44" t="s">
        <v>65</v>
      </c>
      <c r="L32" s="9">
        <f t="shared" si="1"/>
        <v>4</v>
      </c>
      <c r="M32" s="9">
        <f t="shared" si="1"/>
        <v>4</v>
      </c>
      <c r="N32" s="9">
        <f t="shared" si="1"/>
        <v>4</v>
      </c>
      <c r="O32" s="9">
        <f t="shared" si="1"/>
        <v>0</v>
      </c>
      <c r="P32" s="9">
        <f t="shared" si="1"/>
        <v>4</v>
      </c>
      <c r="Q32" s="9">
        <f t="shared" si="1"/>
        <v>0</v>
      </c>
    </row>
    <row r="33" spans="1:17" x14ac:dyDescent="0.25">
      <c r="A33" s="60"/>
      <c r="B33" s="17" t="s">
        <v>32</v>
      </c>
      <c r="C33" s="34" t="s">
        <v>63</v>
      </c>
      <c r="D33" s="36">
        <v>4</v>
      </c>
      <c r="E33" s="34">
        <v>5</v>
      </c>
      <c r="F33" s="25">
        <v>1</v>
      </c>
      <c r="G33" s="26">
        <v>0</v>
      </c>
      <c r="H33" s="27">
        <v>0</v>
      </c>
      <c r="I33" s="35">
        <v>0</v>
      </c>
      <c r="J33" s="44" t="s">
        <v>73</v>
      </c>
      <c r="L33" s="9">
        <f t="shared" si="1"/>
        <v>0</v>
      </c>
      <c r="M33" s="9">
        <f t="shared" si="1"/>
        <v>0</v>
      </c>
      <c r="N33" s="9">
        <f t="shared" si="1"/>
        <v>0</v>
      </c>
      <c r="O33" s="9">
        <f t="shared" si="1"/>
        <v>0</v>
      </c>
      <c r="P33" s="9">
        <f t="shared" si="1"/>
        <v>4</v>
      </c>
      <c r="Q33" s="9">
        <f t="shared" si="1"/>
        <v>0</v>
      </c>
    </row>
    <row r="34" spans="1:17" ht="15.75" thickBot="1" x14ac:dyDescent="0.3">
      <c r="A34" s="61"/>
      <c r="B34" s="38" t="s">
        <v>105</v>
      </c>
      <c r="C34" s="43" t="s">
        <v>25</v>
      </c>
      <c r="D34" s="37">
        <v>2</v>
      </c>
      <c r="E34" s="43" t="s">
        <v>16</v>
      </c>
      <c r="F34" s="39">
        <v>0.25</v>
      </c>
      <c r="G34" s="40">
        <v>0.25</v>
      </c>
      <c r="H34" s="41">
        <v>0.25</v>
      </c>
      <c r="I34" s="42">
        <v>0.25</v>
      </c>
      <c r="J34" s="45" t="s">
        <v>108</v>
      </c>
      <c r="L34" s="9">
        <f t="shared" si="1"/>
        <v>2</v>
      </c>
      <c r="M34" s="9">
        <f t="shared" si="1"/>
        <v>2</v>
      </c>
      <c r="N34" s="9">
        <f t="shared" si="1"/>
        <v>0</v>
      </c>
      <c r="O34" s="9">
        <f t="shared" si="1"/>
        <v>2</v>
      </c>
      <c r="P34" s="9">
        <f t="shared" si="1"/>
        <v>0</v>
      </c>
      <c r="Q34" s="9">
        <f t="shared" si="1"/>
        <v>0</v>
      </c>
    </row>
    <row r="35" spans="1:17" x14ac:dyDescent="0.25">
      <c r="A35" s="59" t="s">
        <v>68</v>
      </c>
      <c r="B35" s="18" t="s">
        <v>31</v>
      </c>
      <c r="C35" s="33" t="s">
        <v>69</v>
      </c>
      <c r="D35" s="51">
        <v>5</v>
      </c>
      <c r="E35" s="33" t="s">
        <v>103</v>
      </c>
      <c r="F35" s="22">
        <v>0.8</v>
      </c>
      <c r="G35" s="23">
        <v>0</v>
      </c>
      <c r="H35" s="24">
        <v>0.1</v>
      </c>
      <c r="I35" s="52">
        <v>0.1</v>
      </c>
      <c r="J35" s="53" t="s">
        <v>70</v>
      </c>
      <c r="L35" s="9">
        <f t="shared" si="1"/>
        <v>0</v>
      </c>
      <c r="M35" s="9">
        <f t="shared" si="1"/>
        <v>5</v>
      </c>
      <c r="N35" s="9">
        <f t="shared" si="1"/>
        <v>0</v>
      </c>
      <c r="O35" s="9">
        <f t="shared" si="1"/>
        <v>0</v>
      </c>
      <c r="P35" s="9">
        <f t="shared" si="1"/>
        <v>5</v>
      </c>
      <c r="Q35" s="9">
        <f t="shared" si="1"/>
        <v>0</v>
      </c>
    </row>
    <row r="36" spans="1:17" x14ac:dyDescent="0.25">
      <c r="A36" s="60"/>
      <c r="B36" s="17" t="s">
        <v>31</v>
      </c>
      <c r="C36" s="34" t="s">
        <v>71</v>
      </c>
      <c r="D36" s="36">
        <v>3</v>
      </c>
      <c r="E36" s="34" t="s">
        <v>104</v>
      </c>
      <c r="F36" s="25">
        <v>1</v>
      </c>
      <c r="G36" s="26">
        <v>0</v>
      </c>
      <c r="H36" s="27">
        <v>0</v>
      </c>
      <c r="I36" s="35">
        <v>0</v>
      </c>
      <c r="J36" s="44" t="s">
        <v>72</v>
      </c>
      <c r="L36" s="9">
        <f t="shared" si="1"/>
        <v>3</v>
      </c>
      <c r="M36" s="9">
        <f t="shared" si="1"/>
        <v>3</v>
      </c>
      <c r="N36" s="9">
        <f t="shared" si="1"/>
        <v>0</v>
      </c>
      <c r="O36" s="9">
        <f t="shared" si="1"/>
        <v>0</v>
      </c>
      <c r="P36" s="9">
        <f t="shared" si="1"/>
        <v>3</v>
      </c>
      <c r="Q36" s="9">
        <f t="shared" si="1"/>
        <v>0</v>
      </c>
    </row>
    <row r="37" spans="1:17" ht="15.75" thickBot="1" x14ac:dyDescent="0.3">
      <c r="A37" s="61"/>
      <c r="B37" s="38" t="s">
        <v>31</v>
      </c>
      <c r="C37" s="43" t="s">
        <v>74</v>
      </c>
      <c r="D37" s="37">
        <v>2</v>
      </c>
      <c r="E37" s="43" t="s">
        <v>100</v>
      </c>
      <c r="F37" s="39">
        <v>0.25</v>
      </c>
      <c r="G37" s="40">
        <v>0.25</v>
      </c>
      <c r="H37" s="41">
        <v>0.25</v>
      </c>
      <c r="I37" s="42">
        <v>0.25</v>
      </c>
      <c r="J37" s="45" t="s">
        <v>75</v>
      </c>
      <c r="L37" s="9">
        <f t="shared" si="1"/>
        <v>2</v>
      </c>
      <c r="M37" s="9">
        <f t="shared" si="1"/>
        <v>2</v>
      </c>
      <c r="N37" s="9">
        <f t="shared" si="1"/>
        <v>0</v>
      </c>
      <c r="O37" s="9">
        <f t="shared" si="1"/>
        <v>0</v>
      </c>
      <c r="P37" s="9">
        <f t="shared" si="1"/>
        <v>0</v>
      </c>
      <c r="Q37" s="9">
        <f t="shared" si="1"/>
        <v>0</v>
      </c>
    </row>
    <row r="38" spans="1:17" x14ac:dyDescent="0.25">
      <c r="A38" s="36"/>
      <c r="B38" s="17"/>
      <c r="C38" s="34"/>
      <c r="D38" s="36"/>
      <c r="E38" s="34"/>
      <c r="F38" s="25"/>
      <c r="G38" s="26"/>
      <c r="H38" s="27"/>
      <c r="I38" s="35"/>
      <c r="J38" s="44"/>
      <c r="L38" s="9">
        <f t="shared" ref="L38:Q75" si="2">IF(ISERROR(SEARCH(L$1,$E38)),0,$D38)</f>
        <v>0</v>
      </c>
      <c r="M38" s="9">
        <f t="shared" si="2"/>
        <v>0</v>
      </c>
      <c r="N38" s="9">
        <f t="shared" si="2"/>
        <v>0</v>
      </c>
      <c r="O38" s="9">
        <f t="shared" si="2"/>
        <v>0</v>
      </c>
      <c r="P38" s="9">
        <f t="shared" si="2"/>
        <v>0</v>
      </c>
      <c r="Q38" s="9">
        <f t="shared" si="2"/>
        <v>0</v>
      </c>
    </row>
    <row r="39" spans="1:17" x14ac:dyDescent="0.25">
      <c r="A39" s="36"/>
      <c r="B39" s="17"/>
      <c r="C39" s="34"/>
      <c r="D39" s="36"/>
      <c r="E39" s="34"/>
      <c r="F39" s="25"/>
      <c r="G39" s="26"/>
      <c r="H39" s="27"/>
      <c r="I39" s="35"/>
      <c r="J39" s="44"/>
      <c r="L39" s="9">
        <f t="shared" si="2"/>
        <v>0</v>
      </c>
      <c r="M39" s="9">
        <f t="shared" si="2"/>
        <v>0</v>
      </c>
      <c r="N39" s="9">
        <f t="shared" si="2"/>
        <v>0</v>
      </c>
      <c r="O39" s="9">
        <f t="shared" si="2"/>
        <v>0</v>
      </c>
      <c r="P39" s="9">
        <f t="shared" si="2"/>
        <v>0</v>
      </c>
      <c r="Q39" s="9">
        <f t="shared" si="2"/>
        <v>0</v>
      </c>
    </row>
    <row r="40" spans="1:17" x14ac:dyDescent="0.25">
      <c r="A40" s="36"/>
      <c r="B40" s="17"/>
      <c r="C40" s="34"/>
      <c r="D40" s="36"/>
      <c r="E40" s="34"/>
      <c r="F40" s="25"/>
      <c r="G40" s="26"/>
      <c r="H40" s="27"/>
      <c r="I40" s="35"/>
      <c r="J40" s="44"/>
      <c r="L40" s="9">
        <f t="shared" si="2"/>
        <v>0</v>
      </c>
      <c r="M40" s="9">
        <f t="shared" si="2"/>
        <v>0</v>
      </c>
      <c r="N40" s="9">
        <f t="shared" si="2"/>
        <v>0</v>
      </c>
      <c r="O40" s="9">
        <f t="shared" si="2"/>
        <v>0</v>
      </c>
      <c r="P40" s="9">
        <f t="shared" si="2"/>
        <v>0</v>
      </c>
      <c r="Q40" s="9">
        <f t="shared" si="2"/>
        <v>0</v>
      </c>
    </row>
    <row r="41" spans="1:17" x14ac:dyDescent="0.25">
      <c r="A41" s="36"/>
      <c r="B41" s="17"/>
      <c r="C41" s="34"/>
      <c r="D41" s="36"/>
      <c r="E41" s="34"/>
      <c r="F41" s="25"/>
      <c r="G41" s="26"/>
      <c r="H41" s="27"/>
      <c r="I41" s="35"/>
      <c r="J41" s="44"/>
      <c r="L41" s="9">
        <f t="shared" si="2"/>
        <v>0</v>
      </c>
      <c r="M41" s="9">
        <f t="shared" si="2"/>
        <v>0</v>
      </c>
      <c r="N41" s="9">
        <f t="shared" si="2"/>
        <v>0</v>
      </c>
      <c r="O41" s="9">
        <f t="shared" si="2"/>
        <v>0</v>
      </c>
      <c r="P41" s="9">
        <f t="shared" si="2"/>
        <v>0</v>
      </c>
      <c r="Q41" s="9">
        <f t="shared" si="2"/>
        <v>0</v>
      </c>
    </row>
    <row r="42" spans="1:17" x14ac:dyDescent="0.25">
      <c r="A42" s="36"/>
      <c r="B42" s="17"/>
      <c r="C42" s="34"/>
      <c r="D42" s="36"/>
      <c r="E42" s="34"/>
      <c r="F42" s="25"/>
      <c r="G42" s="26"/>
      <c r="H42" s="27"/>
      <c r="I42" s="35"/>
      <c r="J42" s="44"/>
      <c r="L42" s="9">
        <f t="shared" si="2"/>
        <v>0</v>
      </c>
      <c r="M42" s="9">
        <f t="shared" si="2"/>
        <v>0</v>
      </c>
      <c r="N42" s="9">
        <f t="shared" si="2"/>
        <v>0</v>
      </c>
      <c r="O42" s="9">
        <f t="shared" si="2"/>
        <v>0</v>
      </c>
      <c r="P42" s="9">
        <f t="shared" si="2"/>
        <v>0</v>
      </c>
      <c r="Q42" s="9">
        <f t="shared" si="2"/>
        <v>0</v>
      </c>
    </row>
    <row r="43" spans="1:17" x14ac:dyDescent="0.25">
      <c r="A43" s="36"/>
      <c r="B43" s="17"/>
      <c r="C43" s="34"/>
      <c r="D43" s="36"/>
      <c r="E43" s="34"/>
      <c r="F43" s="25"/>
      <c r="G43" s="26"/>
      <c r="H43" s="27"/>
      <c r="I43" s="35"/>
      <c r="J43" s="44"/>
      <c r="L43" s="9">
        <f t="shared" si="2"/>
        <v>0</v>
      </c>
      <c r="M43" s="9">
        <f t="shared" si="2"/>
        <v>0</v>
      </c>
      <c r="N43" s="9">
        <f t="shared" si="2"/>
        <v>0</v>
      </c>
      <c r="O43" s="9">
        <f t="shared" si="2"/>
        <v>0</v>
      </c>
      <c r="P43" s="9">
        <f t="shared" si="2"/>
        <v>0</v>
      </c>
      <c r="Q43" s="9">
        <f t="shared" si="2"/>
        <v>0</v>
      </c>
    </row>
    <row r="44" spans="1:17" x14ac:dyDescent="0.25">
      <c r="A44" s="36"/>
      <c r="B44" s="17"/>
      <c r="C44" s="34"/>
      <c r="D44" s="36"/>
      <c r="E44" s="34"/>
      <c r="F44" s="25"/>
      <c r="G44" s="26"/>
      <c r="H44" s="27"/>
      <c r="I44" s="35"/>
      <c r="J44" s="44"/>
      <c r="L44" s="9">
        <f t="shared" si="2"/>
        <v>0</v>
      </c>
      <c r="M44" s="9">
        <f t="shared" si="2"/>
        <v>0</v>
      </c>
      <c r="N44" s="9">
        <f t="shared" si="2"/>
        <v>0</v>
      </c>
      <c r="O44" s="9">
        <f t="shared" si="2"/>
        <v>0</v>
      </c>
      <c r="P44" s="9">
        <f t="shared" si="2"/>
        <v>0</v>
      </c>
      <c r="Q44" s="9">
        <f t="shared" si="2"/>
        <v>0</v>
      </c>
    </row>
    <row r="45" spans="1:17" x14ac:dyDescent="0.25">
      <c r="A45" s="36"/>
      <c r="B45" s="17"/>
      <c r="C45" s="34"/>
      <c r="D45" s="36"/>
      <c r="E45" s="34"/>
      <c r="F45" s="25"/>
      <c r="G45" s="26"/>
      <c r="H45" s="27"/>
      <c r="I45" s="35"/>
      <c r="J45" s="44"/>
      <c r="L45" s="9">
        <f t="shared" si="2"/>
        <v>0</v>
      </c>
      <c r="M45" s="9">
        <f t="shared" si="2"/>
        <v>0</v>
      </c>
      <c r="N45" s="9">
        <f t="shared" si="2"/>
        <v>0</v>
      </c>
      <c r="O45" s="9">
        <f t="shared" si="2"/>
        <v>0</v>
      </c>
      <c r="P45" s="9">
        <f t="shared" si="2"/>
        <v>0</v>
      </c>
      <c r="Q45" s="9">
        <f t="shared" si="2"/>
        <v>0</v>
      </c>
    </row>
    <row r="46" spans="1:17" x14ac:dyDescent="0.25">
      <c r="A46" s="36"/>
      <c r="B46" s="17"/>
      <c r="C46" s="34"/>
      <c r="D46" s="36"/>
      <c r="E46" s="34"/>
      <c r="F46" s="25"/>
      <c r="G46" s="26"/>
      <c r="H46" s="27"/>
      <c r="I46" s="35"/>
      <c r="J46" s="44"/>
      <c r="L46" s="9">
        <f t="shared" si="2"/>
        <v>0</v>
      </c>
      <c r="M46" s="9">
        <f t="shared" si="2"/>
        <v>0</v>
      </c>
      <c r="N46" s="9">
        <f t="shared" si="2"/>
        <v>0</v>
      </c>
      <c r="O46" s="9">
        <f t="shared" si="2"/>
        <v>0</v>
      </c>
      <c r="P46" s="9">
        <f t="shared" si="2"/>
        <v>0</v>
      </c>
      <c r="Q46" s="9">
        <f t="shared" si="2"/>
        <v>0</v>
      </c>
    </row>
    <row r="47" spans="1:17" x14ac:dyDescent="0.25">
      <c r="A47" s="36"/>
      <c r="B47" s="17"/>
      <c r="C47" s="34"/>
      <c r="D47" s="36"/>
      <c r="E47" s="34"/>
      <c r="F47" s="25"/>
      <c r="G47" s="26"/>
      <c r="H47" s="27"/>
      <c r="I47" s="35"/>
      <c r="J47" s="44"/>
      <c r="L47" s="9">
        <f t="shared" si="2"/>
        <v>0</v>
      </c>
      <c r="M47" s="9">
        <f t="shared" si="2"/>
        <v>0</v>
      </c>
      <c r="N47" s="9">
        <f t="shared" si="2"/>
        <v>0</v>
      </c>
      <c r="O47" s="9">
        <f t="shared" si="2"/>
        <v>0</v>
      </c>
      <c r="P47" s="9">
        <f t="shared" si="2"/>
        <v>0</v>
      </c>
      <c r="Q47" s="9">
        <f t="shared" si="2"/>
        <v>0</v>
      </c>
    </row>
    <row r="48" spans="1:17" x14ac:dyDescent="0.25">
      <c r="A48" s="36"/>
      <c r="B48" s="17"/>
      <c r="C48" s="34"/>
      <c r="D48" s="36"/>
      <c r="E48" s="34"/>
      <c r="F48" s="25"/>
      <c r="G48" s="26"/>
      <c r="H48" s="27"/>
      <c r="I48" s="35"/>
      <c r="J48" s="44"/>
      <c r="L48" s="9">
        <f t="shared" si="2"/>
        <v>0</v>
      </c>
      <c r="M48" s="9">
        <f t="shared" si="2"/>
        <v>0</v>
      </c>
      <c r="N48" s="9">
        <f t="shared" si="2"/>
        <v>0</v>
      </c>
      <c r="O48" s="9">
        <f t="shared" si="2"/>
        <v>0</v>
      </c>
      <c r="P48" s="9">
        <f t="shared" si="2"/>
        <v>0</v>
      </c>
      <c r="Q48" s="9">
        <f t="shared" si="2"/>
        <v>0</v>
      </c>
    </row>
    <row r="49" spans="1:17" x14ac:dyDescent="0.25">
      <c r="A49" s="36"/>
      <c r="B49" s="17"/>
      <c r="C49" s="34"/>
      <c r="D49" s="36"/>
      <c r="E49" s="34"/>
      <c r="F49" s="25"/>
      <c r="G49" s="26"/>
      <c r="H49" s="27"/>
      <c r="I49" s="35"/>
      <c r="J49" s="44"/>
      <c r="L49" s="9">
        <f t="shared" si="2"/>
        <v>0</v>
      </c>
      <c r="M49" s="9">
        <f t="shared" si="2"/>
        <v>0</v>
      </c>
      <c r="N49" s="9">
        <f t="shared" si="2"/>
        <v>0</v>
      </c>
      <c r="O49" s="9">
        <f t="shared" si="2"/>
        <v>0</v>
      </c>
      <c r="P49" s="9">
        <f t="shared" si="2"/>
        <v>0</v>
      </c>
      <c r="Q49" s="9">
        <f t="shared" si="2"/>
        <v>0</v>
      </c>
    </row>
    <row r="50" spans="1:17" x14ac:dyDescent="0.25">
      <c r="A50" s="36"/>
      <c r="B50" s="17"/>
      <c r="C50" s="34"/>
      <c r="D50" s="36"/>
      <c r="E50" s="34"/>
      <c r="F50" s="25"/>
      <c r="G50" s="26"/>
      <c r="H50" s="27"/>
      <c r="I50" s="35"/>
      <c r="J50" s="44"/>
      <c r="L50" s="9">
        <f t="shared" si="2"/>
        <v>0</v>
      </c>
      <c r="M50" s="9">
        <f t="shared" si="2"/>
        <v>0</v>
      </c>
      <c r="N50" s="9">
        <f t="shared" si="2"/>
        <v>0</v>
      </c>
      <c r="O50" s="9">
        <f t="shared" si="2"/>
        <v>0</v>
      </c>
      <c r="P50" s="9">
        <f t="shared" si="2"/>
        <v>0</v>
      </c>
      <c r="Q50" s="9">
        <f t="shared" si="2"/>
        <v>0</v>
      </c>
    </row>
    <row r="51" spans="1:17" x14ac:dyDescent="0.25">
      <c r="A51" s="36"/>
      <c r="B51" s="17"/>
      <c r="C51" s="34"/>
      <c r="D51" s="36"/>
      <c r="E51" s="34"/>
      <c r="F51" s="25"/>
      <c r="G51" s="26"/>
      <c r="H51" s="27"/>
      <c r="I51" s="35"/>
      <c r="J51" s="44"/>
      <c r="L51" s="9">
        <f t="shared" si="2"/>
        <v>0</v>
      </c>
      <c r="M51" s="9">
        <f t="shared" si="2"/>
        <v>0</v>
      </c>
      <c r="N51" s="9">
        <f t="shared" si="2"/>
        <v>0</v>
      </c>
      <c r="O51" s="9">
        <f t="shared" si="2"/>
        <v>0</v>
      </c>
      <c r="P51" s="9">
        <f t="shared" si="2"/>
        <v>0</v>
      </c>
      <c r="Q51" s="9">
        <f t="shared" si="2"/>
        <v>0</v>
      </c>
    </row>
    <row r="52" spans="1:17" x14ac:dyDescent="0.25">
      <c r="A52" s="36"/>
      <c r="B52" s="17"/>
      <c r="C52" s="34"/>
      <c r="D52" s="36"/>
      <c r="E52" s="34"/>
      <c r="F52" s="25"/>
      <c r="G52" s="26"/>
      <c r="H52" s="27"/>
      <c r="I52" s="35"/>
      <c r="J52" s="44"/>
      <c r="L52" s="9">
        <f t="shared" si="2"/>
        <v>0</v>
      </c>
      <c r="M52" s="9">
        <f t="shared" si="2"/>
        <v>0</v>
      </c>
      <c r="N52" s="9">
        <f t="shared" si="2"/>
        <v>0</v>
      </c>
      <c r="O52" s="9">
        <f t="shared" si="2"/>
        <v>0</v>
      </c>
      <c r="P52" s="9">
        <f t="shared" si="2"/>
        <v>0</v>
      </c>
      <c r="Q52" s="9">
        <f t="shared" si="2"/>
        <v>0</v>
      </c>
    </row>
    <row r="53" spans="1:17" x14ac:dyDescent="0.25">
      <c r="A53" s="36"/>
      <c r="B53" s="17"/>
      <c r="C53" s="34"/>
      <c r="D53" s="36"/>
      <c r="E53" s="34"/>
      <c r="F53" s="25"/>
      <c r="G53" s="26"/>
      <c r="H53" s="27"/>
      <c r="I53" s="35"/>
      <c r="J53" s="44"/>
      <c r="L53" s="9">
        <f t="shared" si="2"/>
        <v>0</v>
      </c>
      <c r="M53" s="9">
        <f t="shared" si="2"/>
        <v>0</v>
      </c>
      <c r="N53" s="9">
        <f t="shared" si="2"/>
        <v>0</v>
      </c>
      <c r="O53" s="9">
        <f t="shared" si="2"/>
        <v>0</v>
      </c>
      <c r="P53" s="9">
        <f t="shared" si="2"/>
        <v>0</v>
      </c>
      <c r="Q53" s="9">
        <f t="shared" si="2"/>
        <v>0</v>
      </c>
    </row>
    <row r="54" spans="1:17" x14ac:dyDescent="0.25">
      <c r="A54" s="36"/>
      <c r="B54" s="17"/>
      <c r="C54" s="34"/>
      <c r="D54" s="36"/>
      <c r="E54" s="34"/>
      <c r="F54" s="25"/>
      <c r="G54" s="26"/>
      <c r="H54" s="27"/>
      <c r="I54" s="35"/>
      <c r="J54" s="44"/>
      <c r="L54" s="9">
        <f t="shared" si="2"/>
        <v>0</v>
      </c>
      <c r="M54" s="9">
        <f t="shared" si="2"/>
        <v>0</v>
      </c>
      <c r="N54" s="9">
        <f t="shared" si="2"/>
        <v>0</v>
      </c>
      <c r="O54" s="9">
        <f t="shared" si="2"/>
        <v>0</v>
      </c>
      <c r="P54" s="9">
        <f t="shared" si="2"/>
        <v>0</v>
      </c>
      <c r="Q54" s="9">
        <f t="shared" si="2"/>
        <v>0</v>
      </c>
    </row>
    <row r="55" spans="1:17" x14ac:dyDescent="0.25">
      <c r="A55" s="36"/>
      <c r="B55" s="17"/>
      <c r="C55" s="34"/>
      <c r="D55" s="36"/>
      <c r="E55" s="34"/>
      <c r="F55" s="25"/>
      <c r="G55" s="26"/>
      <c r="H55" s="27"/>
      <c r="I55" s="35"/>
      <c r="J55" s="44"/>
      <c r="L55" s="9">
        <f t="shared" si="2"/>
        <v>0</v>
      </c>
      <c r="M55" s="9">
        <f t="shared" si="2"/>
        <v>0</v>
      </c>
      <c r="N55" s="9">
        <f t="shared" si="2"/>
        <v>0</v>
      </c>
      <c r="O55" s="9">
        <f t="shared" si="2"/>
        <v>0</v>
      </c>
      <c r="P55" s="9">
        <f t="shared" si="2"/>
        <v>0</v>
      </c>
      <c r="Q55" s="9">
        <f t="shared" si="2"/>
        <v>0</v>
      </c>
    </row>
    <row r="56" spans="1:17" x14ac:dyDescent="0.25">
      <c r="A56" s="36"/>
      <c r="B56" s="17"/>
      <c r="C56" s="34"/>
      <c r="D56" s="36"/>
      <c r="E56" s="34"/>
      <c r="F56" s="25"/>
      <c r="G56" s="26"/>
      <c r="H56" s="27"/>
      <c r="I56" s="35"/>
      <c r="J56" s="44"/>
      <c r="L56" s="9">
        <f t="shared" si="2"/>
        <v>0</v>
      </c>
      <c r="M56" s="9">
        <f t="shared" si="2"/>
        <v>0</v>
      </c>
      <c r="N56" s="9">
        <f t="shared" si="2"/>
        <v>0</v>
      </c>
      <c r="O56" s="9">
        <f t="shared" si="2"/>
        <v>0</v>
      </c>
      <c r="P56" s="9">
        <f t="shared" si="2"/>
        <v>0</v>
      </c>
      <c r="Q56" s="9">
        <f t="shared" si="2"/>
        <v>0</v>
      </c>
    </row>
    <row r="57" spans="1:17" x14ac:dyDescent="0.25">
      <c r="A57" s="36"/>
      <c r="B57" s="17"/>
      <c r="C57" s="34"/>
      <c r="D57" s="36"/>
      <c r="E57" s="34"/>
      <c r="F57" s="25"/>
      <c r="G57" s="26"/>
      <c r="H57" s="27"/>
      <c r="I57" s="35"/>
      <c r="J57" s="44"/>
      <c r="L57" s="9">
        <f t="shared" si="2"/>
        <v>0</v>
      </c>
      <c r="M57" s="9">
        <f t="shared" si="2"/>
        <v>0</v>
      </c>
      <c r="N57" s="9">
        <f t="shared" si="2"/>
        <v>0</v>
      </c>
      <c r="O57" s="9">
        <f t="shared" si="2"/>
        <v>0</v>
      </c>
      <c r="P57" s="9">
        <f t="shared" si="2"/>
        <v>0</v>
      </c>
      <c r="Q57" s="9">
        <f t="shared" si="2"/>
        <v>0</v>
      </c>
    </row>
    <row r="58" spans="1:17" x14ac:dyDescent="0.25">
      <c r="A58" s="36"/>
      <c r="B58" s="17"/>
      <c r="C58" s="34"/>
      <c r="D58" s="36"/>
      <c r="E58" s="34"/>
      <c r="F58" s="25"/>
      <c r="G58" s="26"/>
      <c r="H58" s="27"/>
      <c r="I58" s="35"/>
      <c r="J58" s="44"/>
      <c r="L58" s="9">
        <f t="shared" si="2"/>
        <v>0</v>
      </c>
      <c r="M58" s="9">
        <f t="shared" si="2"/>
        <v>0</v>
      </c>
      <c r="N58" s="9">
        <f t="shared" si="2"/>
        <v>0</v>
      </c>
      <c r="O58" s="9">
        <f t="shared" si="2"/>
        <v>0</v>
      </c>
      <c r="P58" s="9">
        <f t="shared" si="2"/>
        <v>0</v>
      </c>
      <c r="Q58" s="9">
        <f t="shared" si="2"/>
        <v>0</v>
      </c>
    </row>
    <row r="59" spans="1:17" x14ac:dyDescent="0.25">
      <c r="A59" s="36"/>
      <c r="B59" s="17"/>
      <c r="C59" s="34"/>
      <c r="D59" s="36"/>
      <c r="E59" s="34"/>
      <c r="F59" s="25"/>
      <c r="G59" s="26"/>
      <c r="H59" s="27"/>
      <c r="I59" s="35"/>
      <c r="J59" s="44"/>
      <c r="L59" s="9">
        <f t="shared" si="2"/>
        <v>0</v>
      </c>
      <c r="M59" s="9">
        <f t="shared" si="2"/>
        <v>0</v>
      </c>
      <c r="N59" s="9">
        <f t="shared" si="2"/>
        <v>0</v>
      </c>
      <c r="O59" s="9">
        <f t="shared" si="2"/>
        <v>0</v>
      </c>
      <c r="P59" s="9">
        <f t="shared" si="2"/>
        <v>0</v>
      </c>
      <c r="Q59" s="9">
        <f t="shared" si="2"/>
        <v>0</v>
      </c>
    </row>
    <row r="60" spans="1:17" x14ac:dyDescent="0.25">
      <c r="A60" s="36"/>
      <c r="B60" s="17"/>
      <c r="C60" s="34"/>
      <c r="D60" s="36"/>
      <c r="E60" s="34"/>
      <c r="F60" s="25"/>
      <c r="G60" s="26"/>
      <c r="H60" s="27"/>
      <c r="I60" s="35"/>
      <c r="J60" s="44"/>
      <c r="L60" s="9">
        <f t="shared" si="2"/>
        <v>0</v>
      </c>
      <c r="M60" s="9">
        <f t="shared" si="2"/>
        <v>0</v>
      </c>
      <c r="N60" s="9">
        <f t="shared" si="2"/>
        <v>0</v>
      </c>
      <c r="O60" s="9">
        <f t="shared" si="2"/>
        <v>0</v>
      </c>
      <c r="P60" s="9">
        <f t="shared" si="2"/>
        <v>0</v>
      </c>
      <c r="Q60" s="9">
        <f t="shared" si="2"/>
        <v>0</v>
      </c>
    </row>
    <row r="61" spans="1:17" x14ac:dyDescent="0.25">
      <c r="A61" s="36"/>
      <c r="B61" s="17"/>
      <c r="C61" s="34"/>
      <c r="D61" s="36"/>
      <c r="E61" s="34"/>
      <c r="F61" s="25"/>
      <c r="G61" s="26"/>
      <c r="H61" s="27"/>
      <c r="I61" s="35"/>
      <c r="J61" s="44"/>
      <c r="L61" s="9">
        <f t="shared" si="2"/>
        <v>0</v>
      </c>
      <c r="M61" s="9">
        <f t="shared" si="2"/>
        <v>0</v>
      </c>
      <c r="N61" s="9">
        <f t="shared" si="2"/>
        <v>0</v>
      </c>
      <c r="O61" s="9">
        <f t="shared" si="2"/>
        <v>0</v>
      </c>
      <c r="P61" s="9">
        <f t="shared" si="2"/>
        <v>0</v>
      </c>
      <c r="Q61" s="9">
        <f t="shared" si="2"/>
        <v>0</v>
      </c>
    </row>
    <row r="62" spans="1:17" x14ac:dyDescent="0.25">
      <c r="A62" s="36"/>
      <c r="B62" s="17"/>
      <c r="C62" s="34"/>
      <c r="D62" s="36"/>
      <c r="E62" s="34"/>
      <c r="F62" s="25"/>
      <c r="G62" s="26"/>
      <c r="H62" s="27"/>
      <c r="I62" s="35"/>
      <c r="J62" s="44"/>
      <c r="L62" s="9">
        <f t="shared" si="2"/>
        <v>0</v>
      </c>
      <c r="M62" s="9">
        <f t="shared" si="2"/>
        <v>0</v>
      </c>
      <c r="N62" s="9">
        <f t="shared" si="2"/>
        <v>0</v>
      </c>
      <c r="O62" s="9">
        <f t="shared" si="2"/>
        <v>0</v>
      </c>
      <c r="P62" s="9">
        <f t="shared" si="2"/>
        <v>0</v>
      </c>
      <c r="Q62" s="9">
        <f t="shared" si="2"/>
        <v>0</v>
      </c>
    </row>
    <row r="63" spans="1:17" x14ac:dyDescent="0.25">
      <c r="A63" s="36"/>
      <c r="B63" s="17"/>
      <c r="C63" s="34"/>
      <c r="D63" s="36"/>
      <c r="E63" s="34"/>
      <c r="F63" s="25"/>
      <c r="G63" s="26"/>
      <c r="H63" s="27"/>
      <c r="I63" s="35"/>
      <c r="J63" s="44"/>
      <c r="L63" s="9">
        <f t="shared" si="2"/>
        <v>0</v>
      </c>
      <c r="M63" s="9">
        <f t="shared" si="2"/>
        <v>0</v>
      </c>
      <c r="N63" s="9">
        <f t="shared" si="2"/>
        <v>0</v>
      </c>
      <c r="O63" s="9">
        <f t="shared" si="2"/>
        <v>0</v>
      </c>
      <c r="P63" s="9">
        <f t="shared" si="2"/>
        <v>0</v>
      </c>
      <c r="Q63" s="9">
        <f t="shared" si="2"/>
        <v>0</v>
      </c>
    </row>
    <row r="64" spans="1:17" x14ac:dyDescent="0.25">
      <c r="A64" s="36"/>
      <c r="B64" s="17"/>
      <c r="C64" s="34"/>
      <c r="D64" s="36"/>
      <c r="E64" s="34"/>
      <c r="F64" s="25"/>
      <c r="G64" s="26"/>
      <c r="H64" s="27"/>
      <c r="I64" s="35"/>
      <c r="J64" s="44"/>
      <c r="L64" s="9">
        <f t="shared" si="2"/>
        <v>0</v>
      </c>
      <c r="M64" s="9">
        <f t="shared" si="2"/>
        <v>0</v>
      </c>
      <c r="N64" s="9">
        <f t="shared" si="2"/>
        <v>0</v>
      </c>
      <c r="O64" s="9">
        <f t="shared" si="2"/>
        <v>0</v>
      </c>
      <c r="P64" s="9">
        <f t="shared" si="2"/>
        <v>0</v>
      </c>
      <c r="Q64" s="9">
        <f t="shared" si="2"/>
        <v>0</v>
      </c>
    </row>
    <row r="65" spans="1:17" x14ac:dyDescent="0.25">
      <c r="A65" s="36"/>
      <c r="B65" s="17"/>
      <c r="C65" s="34"/>
      <c r="D65" s="36"/>
      <c r="E65" s="34"/>
      <c r="F65" s="25"/>
      <c r="G65" s="26"/>
      <c r="H65" s="27"/>
      <c r="I65" s="35"/>
      <c r="J65" s="44"/>
      <c r="L65" s="9">
        <f t="shared" si="2"/>
        <v>0</v>
      </c>
      <c r="M65" s="9">
        <f t="shared" si="2"/>
        <v>0</v>
      </c>
      <c r="N65" s="9">
        <f t="shared" si="2"/>
        <v>0</v>
      </c>
      <c r="O65" s="9">
        <f t="shared" si="2"/>
        <v>0</v>
      </c>
      <c r="P65" s="9">
        <f t="shared" si="2"/>
        <v>0</v>
      </c>
      <c r="Q65" s="9">
        <f t="shared" si="2"/>
        <v>0</v>
      </c>
    </row>
    <row r="66" spans="1:17" x14ac:dyDescent="0.25">
      <c r="A66" s="36"/>
      <c r="B66" s="17"/>
      <c r="C66" s="34"/>
      <c r="D66" s="36"/>
      <c r="E66" s="34"/>
      <c r="F66" s="25"/>
      <c r="G66" s="26"/>
      <c r="H66" s="27"/>
      <c r="I66" s="35"/>
      <c r="J66" s="44"/>
      <c r="L66" s="9">
        <f t="shared" si="2"/>
        <v>0</v>
      </c>
      <c r="M66" s="9">
        <f t="shared" si="2"/>
        <v>0</v>
      </c>
      <c r="N66" s="9">
        <f t="shared" si="2"/>
        <v>0</v>
      </c>
      <c r="O66" s="9">
        <f t="shared" si="2"/>
        <v>0</v>
      </c>
      <c r="P66" s="9">
        <f t="shared" si="2"/>
        <v>0</v>
      </c>
      <c r="Q66" s="9">
        <f t="shared" si="2"/>
        <v>0</v>
      </c>
    </row>
    <row r="67" spans="1:17" x14ac:dyDescent="0.25">
      <c r="A67" s="36"/>
      <c r="B67" s="17"/>
      <c r="C67" s="34"/>
      <c r="D67" s="36"/>
      <c r="E67" s="34"/>
      <c r="F67" s="25"/>
      <c r="G67" s="26"/>
      <c r="H67" s="27"/>
      <c r="I67" s="35"/>
      <c r="J67" s="44"/>
      <c r="L67" s="9">
        <f t="shared" si="2"/>
        <v>0</v>
      </c>
      <c r="M67" s="9">
        <f t="shared" si="2"/>
        <v>0</v>
      </c>
      <c r="N67" s="9">
        <f t="shared" si="2"/>
        <v>0</v>
      </c>
      <c r="O67" s="9">
        <f t="shared" si="2"/>
        <v>0</v>
      </c>
      <c r="P67" s="9">
        <f t="shared" si="2"/>
        <v>0</v>
      </c>
      <c r="Q67" s="9">
        <f t="shared" si="2"/>
        <v>0</v>
      </c>
    </row>
    <row r="68" spans="1:17" x14ac:dyDescent="0.25">
      <c r="A68" s="36"/>
      <c r="B68" s="17"/>
      <c r="C68" s="34"/>
      <c r="D68" s="36"/>
      <c r="E68" s="34"/>
      <c r="F68" s="25"/>
      <c r="G68" s="26"/>
      <c r="H68" s="27"/>
      <c r="I68" s="35"/>
      <c r="J68" s="44"/>
      <c r="L68" s="9">
        <f t="shared" si="2"/>
        <v>0</v>
      </c>
      <c r="M68" s="9">
        <f t="shared" si="2"/>
        <v>0</v>
      </c>
      <c r="N68" s="9">
        <f t="shared" si="2"/>
        <v>0</v>
      </c>
      <c r="O68" s="9">
        <f t="shared" si="2"/>
        <v>0</v>
      </c>
      <c r="P68" s="9">
        <f t="shared" si="2"/>
        <v>0</v>
      </c>
      <c r="Q68" s="9">
        <f t="shared" si="2"/>
        <v>0</v>
      </c>
    </row>
    <row r="69" spans="1:17" x14ac:dyDescent="0.25">
      <c r="A69" s="36"/>
      <c r="B69" s="17"/>
      <c r="C69" s="34"/>
      <c r="D69" s="36"/>
      <c r="E69" s="34"/>
      <c r="F69" s="25"/>
      <c r="G69" s="26"/>
      <c r="H69" s="27"/>
      <c r="I69" s="35"/>
      <c r="J69" s="44"/>
      <c r="L69" s="9">
        <f t="shared" si="2"/>
        <v>0</v>
      </c>
      <c r="M69" s="9">
        <f t="shared" si="2"/>
        <v>0</v>
      </c>
      <c r="N69" s="9">
        <f t="shared" si="2"/>
        <v>0</v>
      </c>
      <c r="O69" s="9">
        <f t="shared" si="2"/>
        <v>0</v>
      </c>
      <c r="P69" s="9">
        <f t="shared" si="2"/>
        <v>0</v>
      </c>
      <c r="Q69" s="9">
        <f t="shared" si="2"/>
        <v>0</v>
      </c>
    </row>
    <row r="70" spans="1:17" x14ac:dyDescent="0.25">
      <c r="A70" s="36"/>
      <c r="B70" s="17"/>
      <c r="C70" s="34"/>
      <c r="D70" s="36"/>
      <c r="E70" s="34"/>
      <c r="F70" s="25"/>
      <c r="G70" s="26"/>
      <c r="H70" s="27"/>
      <c r="I70" s="35"/>
      <c r="J70" s="44"/>
      <c r="L70" s="9">
        <f t="shared" si="2"/>
        <v>0</v>
      </c>
      <c r="M70" s="9">
        <f t="shared" si="2"/>
        <v>0</v>
      </c>
      <c r="N70" s="9">
        <f t="shared" si="2"/>
        <v>0</v>
      </c>
      <c r="O70" s="9">
        <f t="shared" si="2"/>
        <v>0</v>
      </c>
      <c r="P70" s="9">
        <f t="shared" si="2"/>
        <v>0</v>
      </c>
      <c r="Q70" s="9">
        <f t="shared" si="2"/>
        <v>0</v>
      </c>
    </row>
    <row r="71" spans="1:17" x14ac:dyDescent="0.25">
      <c r="A71" s="36"/>
      <c r="B71" s="17"/>
      <c r="C71" s="34"/>
      <c r="D71" s="36"/>
      <c r="E71" s="34"/>
      <c r="F71" s="25"/>
      <c r="G71" s="26"/>
      <c r="H71" s="27"/>
      <c r="I71" s="35"/>
      <c r="J71" s="44"/>
      <c r="L71" s="9">
        <f t="shared" si="2"/>
        <v>0</v>
      </c>
      <c r="M71" s="9">
        <f t="shared" si="2"/>
        <v>0</v>
      </c>
      <c r="N71" s="9">
        <f t="shared" si="2"/>
        <v>0</v>
      </c>
      <c r="O71" s="9">
        <f t="shared" si="2"/>
        <v>0</v>
      </c>
      <c r="P71" s="9">
        <f t="shared" si="2"/>
        <v>0</v>
      </c>
      <c r="Q71" s="9">
        <f t="shared" si="2"/>
        <v>0</v>
      </c>
    </row>
    <row r="72" spans="1:17" x14ac:dyDescent="0.25">
      <c r="A72" s="36"/>
      <c r="B72" s="17"/>
      <c r="C72" s="34"/>
      <c r="D72" s="36"/>
      <c r="E72" s="34"/>
      <c r="F72" s="25"/>
      <c r="G72" s="26"/>
      <c r="H72" s="27"/>
      <c r="I72" s="35"/>
      <c r="J72" s="44"/>
      <c r="L72" s="9">
        <f t="shared" si="2"/>
        <v>0</v>
      </c>
      <c r="M72" s="9">
        <f t="shared" si="2"/>
        <v>0</v>
      </c>
      <c r="N72" s="9">
        <f t="shared" si="2"/>
        <v>0</v>
      </c>
      <c r="O72" s="9">
        <f t="shared" si="2"/>
        <v>0</v>
      </c>
      <c r="P72" s="9">
        <f t="shared" si="2"/>
        <v>0</v>
      </c>
      <c r="Q72" s="9">
        <f t="shared" si="2"/>
        <v>0</v>
      </c>
    </row>
    <row r="73" spans="1:17" x14ac:dyDescent="0.25">
      <c r="A73" s="36"/>
      <c r="B73" s="17"/>
      <c r="C73" s="34"/>
      <c r="D73" s="36"/>
      <c r="E73" s="34"/>
      <c r="F73" s="25"/>
      <c r="G73" s="26"/>
      <c r="H73" s="27"/>
      <c r="I73" s="35"/>
      <c r="J73" s="44"/>
      <c r="L73" s="9">
        <f t="shared" si="2"/>
        <v>0</v>
      </c>
      <c r="M73" s="9">
        <f t="shared" si="2"/>
        <v>0</v>
      </c>
      <c r="N73" s="9">
        <f t="shared" si="2"/>
        <v>0</v>
      </c>
      <c r="O73" s="9">
        <f t="shared" si="2"/>
        <v>0</v>
      </c>
      <c r="P73" s="9">
        <f t="shared" si="2"/>
        <v>0</v>
      </c>
      <c r="Q73" s="9">
        <f t="shared" si="2"/>
        <v>0</v>
      </c>
    </row>
    <row r="74" spans="1:17" x14ac:dyDescent="0.25">
      <c r="A74" s="36"/>
      <c r="B74" s="17"/>
      <c r="C74" s="34"/>
      <c r="D74" s="36"/>
      <c r="E74" s="34"/>
      <c r="F74" s="25"/>
      <c r="G74" s="26"/>
      <c r="H74" s="27"/>
      <c r="I74" s="35"/>
      <c r="J74" s="44"/>
      <c r="L74" s="9">
        <f t="shared" si="2"/>
        <v>0</v>
      </c>
      <c r="M74" s="9">
        <f t="shared" si="2"/>
        <v>0</v>
      </c>
      <c r="N74" s="9">
        <f t="shared" si="2"/>
        <v>0</v>
      </c>
      <c r="O74" s="9">
        <f t="shared" si="2"/>
        <v>0</v>
      </c>
      <c r="P74" s="9">
        <f t="shared" si="2"/>
        <v>0</v>
      </c>
      <c r="Q74" s="9">
        <f t="shared" si="2"/>
        <v>0</v>
      </c>
    </row>
    <row r="75" spans="1:17" x14ac:dyDescent="0.25">
      <c r="A75" s="36"/>
      <c r="B75" s="17"/>
      <c r="C75" s="34"/>
      <c r="D75" s="36"/>
      <c r="E75" s="34"/>
      <c r="F75" s="25"/>
      <c r="G75" s="26"/>
      <c r="H75" s="27"/>
      <c r="I75" s="35"/>
      <c r="J75" s="44"/>
      <c r="L75" s="9">
        <f t="shared" si="2"/>
        <v>0</v>
      </c>
      <c r="M75" s="9">
        <f t="shared" si="2"/>
        <v>0</v>
      </c>
      <c r="N75" s="9">
        <f t="shared" si="2"/>
        <v>0</v>
      </c>
      <c r="O75" s="9">
        <f t="shared" si="2"/>
        <v>0</v>
      </c>
      <c r="P75" s="9">
        <f t="shared" si="2"/>
        <v>0</v>
      </c>
      <c r="Q75" s="9">
        <f t="shared" si="2"/>
        <v>0</v>
      </c>
    </row>
    <row r="76" spans="1:17" x14ac:dyDescent="0.25">
      <c r="A76" s="36"/>
      <c r="B76" s="17"/>
      <c r="C76" s="34"/>
      <c r="D76" s="36"/>
      <c r="E76" s="34"/>
      <c r="F76" s="25"/>
      <c r="G76" s="26"/>
      <c r="H76" s="27"/>
      <c r="I76" s="35"/>
      <c r="J76" s="44"/>
      <c r="L76" s="9">
        <f t="shared" ref="L76:Q79" si="3">IF(ISERROR(SEARCH(L$1,$E76)),0,$D76)</f>
        <v>0</v>
      </c>
      <c r="M76" s="9">
        <f t="shared" si="3"/>
        <v>0</v>
      </c>
      <c r="N76" s="9">
        <f t="shared" si="3"/>
        <v>0</v>
      </c>
      <c r="O76" s="9">
        <f t="shared" si="3"/>
        <v>0</v>
      </c>
      <c r="P76" s="9">
        <f t="shared" si="3"/>
        <v>0</v>
      </c>
      <c r="Q76" s="9">
        <f t="shared" si="3"/>
        <v>0</v>
      </c>
    </row>
    <row r="77" spans="1:17" x14ac:dyDescent="0.25">
      <c r="A77" s="36"/>
      <c r="B77" s="17"/>
      <c r="C77" s="34"/>
      <c r="D77" s="36"/>
      <c r="E77" s="34"/>
      <c r="F77" s="25"/>
      <c r="G77" s="26"/>
      <c r="H77" s="27"/>
      <c r="I77" s="35"/>
      <c r="J77" s="44"/>
      <c r="L77" s="9">
        <f t="shared" si="3"/>
        <v>0</v>
      </c>
      <c r="M77" s="9">
        <f t="shared" si="3"/>
        <v>0</v>
      </c>
      <c r="N77" s="9">
        <f t="shared" si="3"/>
        <v>0</v>
      </c>
      <c r="O77" s="9">
        <f t="shared" si="3"/>
        <v>0</v>
      </c>
      <c r="P77" s="9">
        <f t="shared" si="3"/>
        <v>0</v>
      </c>
      <c r="Q77" s="9">
        <f t="shared" si="3"/>
        <v>0</v>
      </c>
    </row>
    <row r="78" spans="1:17" x14ac:dyDescent="0.25">
      <c r="A78" s="36"/>
      <c r="B78" s="17"/>
      <c r="C78" s="34"/>
      <c r="D78" s="36"/>
      <c r="E78" s="34"/>
      <c r="F78" s="25"/>
      <c r="G78" s="26"/>
      <c r="H78" s="27"/>
      <c r="I78" s="35"/>
      <c r="J78" s="44"/>
      <c r="L78" s="9">
        <f t="shared" si="3"/>
        <v>0</v>
      </c>
      <c r="M78" s="9">
        <f t="shared" si="3"/>
        <v>0</v>
      </c>
      <c r="N78" s="9">
        <f t="shared" si="3"/>
        <v>0</v>
      </c>
      <c r="O78" s="9">
        <f t="shared" si="3"/>
        <v>0</v>
      </c>
      <c r="P78" s="9">
        <f t="shared" si="3"/>
        <v>0</v>
      </c>
      <c r="Q78" s="9">
        <f t="shared" si="3"/>
        <v>0</v>
      </c>
    </row>
    <row r="79" spans="1:17" x14ac:dyDescent="0.25">
      <c r="A79" s="36"/>
      <c r="B79" s="17"/>
      <c r="C79" s="34"/>
      <c r="D79" s="36"/>
      <c r="E79" s="34"/>
      <c r="F79" s="25"/>
      <c r="G79" s="26"/>
      <c r="H79" s="27"/>
      <c r="I79" s="35"/>
      <c r="J79" s="44"/>
      <c r="L79" s="9">
        <f t="shared" si="3"/>
        <v>0</v>
      </c>
      <c r="M79" s="9">
        <f t="shared" si="3"/>
        <v>0</v>
      </c>
      <c r="N79" s="9">
        <f t="shared" si="3"/>
        <v>0</v>
      </c>
      <c r="O79" s="9">
        <f t="shared" si="3"/>
        <v>0</v>
      </c>
      <c r="P79" s="9">
        <f t="shared" si="3"/>
        <v>0</v>
      </c>
      <c r="Q79" s="9">
        <f t="shared" si="3"/>
        <v>0</v>
      </c>
    </row>
    <row r="80" spans="1:17" x14ac:dyDescent="0.25">
      <c r="A80" s="36"/>
      <c r="B80" s="17"/>
      <c r="C80" s="34"/>
      <c r="D80" s="36"/>
      <c r="E80" s="34"/>
      <c r="F80" s="25"/>
      <c r="G80" s="26"/>
      <c r="H80" s="27"/>
      <c r="I80" s="35"/>
      <c r="J80" s="44"/>
      <c r="L80" s="9">
        <f t="shared" ref="L80:Q83" si="4">IF(ISERROR(SEARCH(L$1,$E80)),0,$D80)</f>
        <v>0</v>
      </c>
      <c r="M80" s="9">
        <f t="shared" si="4"/>
        <v>0</v>
      </c>
      <c r="N80" s="9">
        <f t="shared" si="4"/>
        <v>0</v>
      </c>
      <c r="O80" s="9">
        <f t="shared" si="4"/>
        <v>0</v>
      </c>
      <c r="P80" s="9">
        <f t="shared" si="4"/>
        <v>0</v>
      </c>
      <c r="Q80" s="9">
        <f t="shared" si="4"/>
        <v>0</v>
      </c>
    </row>
    <row r="81" spans="1:17" x14ac:dyDescent="0.25">
      <c r="A81" s="36"/>
      <c r="B81" s="17"/>
      <c r="C81" s="34"/>
      <c r="D81" s="36"/>
      <c r="E81" s="34"/>
      <c r="F81" s="25"/>
      <c r="G81" s="26"/>
      <c r="H81" s="27"/>
      <c r="I81" s="35"/>
      <c r="J81" s="44"/>
      <c r="L81" s="9">
        <f t="shared" si="4"/>
        <v>0</v>
      </c>
      <c r="M81" s="9">
        <f t="shared" si="4"/>
        <v>0</v>
      </c>
      <c r="N81" s="9">
        <f t="shared" si="4"/>
        <v>0</v>
      </c>
      <c r="O81" s="9">
        <f t="shared" si="4"/>
        <v>0</v>
      </c>
      <c r="P81" s="9">
        <f t="shared" si="4"/>
        <v>0</v>
      </c>
      <c r="Q81" s="9">
        <f t="shared" si="4"/>
        <v>0</v>
      </c>
    </row>
    <row r="82" spans="1:17" x14ac:dyDescent="0.25">
      <c r="A82" s="36"/>
      <c r="B82" s="17"/>
      <c r="C82" s="34"/>
      <c r="D82" s="36"/>
      <c r="E82" s="34"/>
      <c r="F82" s="25"/>
      <c r="G82" s="26"/>
      <c r="H82" s="27"/>
      <c r="I82" s="35"/>
      <c r="J82" s="44"/>
      <c r="L82" s="9">
        <f t="shared" si="4"/>
        <v>0</v>
      </c>
      <c r="M82" s="9">
        <f t="shared" si="4"/>
        <v>0</v>
      </c>
      <c r="N82" s="9">
        <f t="shared" si="4"/>
        <v>0</v>
      </c>
      <c r="O82" s="9">
        <f t="shared" si="4"/>
        <v>0</v>
      </c>
      <c r="P82" s="9">
        <f t="shared" si="4"/>
        <v>0</v>
      </c>
      <c r="Q82" s="9">
        <f t="shared" si="4"/>
        <v>0</v>
      </c>
    </row>
    <row r="83" spans="1:17" x14ac:dyDescent="0.25">
      <c r="A83" s="36"/>
      <c r="B83" s="17"/>
      <c r="C83" s="34"/>
      <c r="D83" s="36"/>
      <c r="E83" s="34"/>
      <c r="F83" s="25"/>
      <c r="G83" s="26"/>
      <c r="H83" s="27"/>
      <c r="I83" s="35"/>
      <c r="J83" s="44"/>
      <c r="L83" s="9">
        <f t="shared" si="4"/>
        <v>0</v>
      </c>
      <c r="M83" s="9">
        <f t="shared" si="4"/>
        <v>0</v>
      </c>
      <c r="N83" s="9">
        <f t="shared" si="4"/>
        <v>0</v>
      </c>
      <c r="O83" s="9">
        <f t="shared" si="4"/>
        <v>0</v>
      </c>
      <c r="P83" s="9">
        <f t="shared" si="4"/>
        <v>0</v>
      </c>
      <c r="Q83" s="9">
        <f t="shared" si="4"/>
        <v>0</v>
      </c>
    </row>
    <row r="84" spans="1:17" x14ac:dyDescent="0.25">
      <c r="A84" s="36"/>
      <c r="B84" s="17"/>
      <c r="C84" s="34"/>
      <c r="D84" s="36"/>
      <c r="E84" s="34"/>
      <c r="F84" s="25"/>
      <c r="G84" s="26"/>
      <c r="H84" s="27"/>
      <c r="I84" s="35"/>
      <c r="J84" s="44"/>
      <c r="L84" s="9">
        <f t="shared" si="1"/>
        <v>0</v>
      </c>
      <c r="M84" s="9">
        <f t="shared" si="1"/>
        <v>0</v>
      </c>
      <c r="N84" s="9">
        <f t="shared" si="1"/>
        <v>0</v>
      </c>
      <c r="O84" s="9">
        <f t="shared" si="1"/>
        <v>0</v>
      </c>
      <c r="P84" s="9">
        <f t="shared" si="1"/>
        <v>0</v>
      </c>
      <c r="Q84" s="9">
        <f t="shared" si="1"/>
        <v>0</v>
      </c>
    </row>
    <row r="85" spans="1:17" x14ac:dyDescent="0.25">
      <c r="A85" s="36"/>
      <c r="B85" s="17"/>
      <c r="C85" s="34"/>
      <c r="D85" s="36"/>
      <c r="E85" s="34"/>
      <c r="F85" s="25"/>
      <c r="G85" s="26"/>
      <c r="H85" s="27"/>
      <c r="I85" s="35"/>
      <c r="J85" s="44"/>
      <c r="L85" s="9">
        <f t="shared" si="1"/>
        <v>0</v>
      </c>
      <c r="M85" s="9">
        <f t="shared" si="1"/>
        <v>0</v>
      </c>
      <c r="N85" s="9">
        <f t="shared" si="1"/>
        <v>0</v>
      </c>
      <c r="O85" s="9">
        <f t="shared" si="1"/>
        <v>0</v>
      </c>
      <c r="P85" s="9">
        <f t="shared" si="1"/>
        <v>0</v>
      </c>
      <c r="Q85" s="9">
        <f t="shared" si="1"/>
        <v>0</v>
      </c>
    </row>
    <row r="86" spans="1:17" x14ac:dyDescent="0.25">
      <c r="A86" s="36"/>
      <c r="B86" s="17"/>
      <c r="C86" s="34"/>
      <c r="D86" s="36"/>
      <c r="E86" s="34"/>
      <c r="F86" s="25"/>
      <c r="G86" s="26"/>
      <c r="H86" s="27"/>
      <c r="I86" s="35"/>
      <c r="J86" s="44"/>
      <c r="L86" s="9">
        <f t="shared" si="1"/>
        <v>0</v>
      </c>
      <c r="M86" s="9">
        <f t="shared" si="1"/>
        <v>0</v>
      </c>
      <c r="N86" s="9">
        <f t="shared" si="1"/>
        <v>0</v>
      </c>
      <c r="O86" s="9">
        <f t="shared" si="1"/>
        <v>0</v>
      </c>
      <c r="P86" s="9">
        <f t="shared" si="1"/>
        <v>0</v>
      </c>
      <c r="Q86" s="9">
        <f t="shared" si="1"/>
        <v>0</v>
      </c>
    </row>
    <row r="87" spans="1:17" x14ac:dyDescent="0.25">
      <c r="A87" s="36"/>
      <c r="B87" s="17"/>
      <c r="C87" s="34"/>
      <c r="D87" s="36"/>
      <c r="E87" s="34"/>
      <c r="F87" s="25"/>
      <c r="G87" s="26"/>
      <c r="H87" s="27"/>
      <c r="I87" s="35"/>
      <c r="J87" s="44"/>
      <c r="L87" s="9">
        <f t="shared" si="1"/>
        <v>0</v>
      </c>
      <c r="M87" s="9">
        <f t="shared" si="1"/>
        <v>0</v>
      </c>
      <c r="N87" s="9">
        <f t="shared" si="1"/>
        <v>0</v>
      </c>
      <c r="O87" s="9">
        <f t="shared" si="1"/>
        <v>0</v>
      </c>
      <c r="P87" s="9">
        <f t="shared" si="1"/>
        <v>0</v>
      </c>
      <c r="Q87" s="9">
        <f t="shared" si="1"/>
        <v>0</v>
      </c>
    </row>
    <row r="88" spans="1:17" x14ac:dyDescent="0.25">
      <c r="A88" s="36"/>
      <c r="B88" s="17"/>
      <c r="C88" s="34"/>
      <c r="D88" s="36"/>
      <c r="E88" s="34"/>
      <c r="F88" s="25"/>
      <c r="G88" s="26"/>
      <c r="H88" s="27"/>
      <c r="I88" s="35"/>
      <c r="J88" s="44"/>
      <c r="L88" s="9">
        <f t="shared" si="1"/>
        <v>0</v>
      </c>
      <c r="M88" s="9">
        <f t="shared" si="1"/>
        <v>0</v>
      </c>
      <c r="N88" s="9">
        <f t="shared" si="1"/>
        <v>0</v>
      </c>
      <c r="O88" s="9">
        <f t="shared" si="1"/>
        <v>0</v>
      </c>
      <c r="P88" s="9">
        <f t="shared" si="1"/>
        <v>0</v>
      </c>
      <c r="Q88" s="9">
        <f t="shared" si="1"/>
        <v>0</v>
      </c>
    </row>
    <row r="89" spans="1:17" x14ac:dyDescent="0.25">
      <c r="A89" s="36"/>
      <c r="B89" s="17"/>
      <c r="C89" s="34"/>
      <c r="D89" s="36"/>
      <c r="E89" s="34"/>
      <c r="F89" s="25"/>
      <c r="G89" s="26"/>
      <c r="H89" s="27"/>
      <c r="I89" s="35"/>
      <c r="J89" s="44"/>
      <c r="L89" s="9">
        <f t="shared" si="1"/>
        <v>0</v>
      </c>
      <c r="M89" s="9">
        <f t="shared" si="1"/>
        <v>0</v>
      </c>
      <c r="N89" s="9">
        <f t="shared" si="1"/>
        <v>0</v>
      </c>
      <c r="O89" s="9">
        <f t="shared" si="1"/>
        <v>0</v>
      </c>
      <c r="P89" s="9">
        <f t="shared" si="1"/>
        <v>0</v>
      </c>
      <c r="Q89" s="9">
        <f t="shared" si="1"/>
        <v>0</v>
      </c>
    </row>
    <row r="90" spans="1:17" x14ac:dyDescent="0.25">
      <c r="A90" s="36"/>
      <c r="B90" s="17"/>
      <c r="C90" s="34"/>
      <c r="D90" s="36"/>
      <c r="E90" s="34"/>
      <c r="F90" s="25"/>
      <c r="G90" s="26"/>
      <c r="H90" s="27"/>
      <c r="I90" s="35"/>
      <c r="J90" s="44"/>
      <c r="L90" s="9">
        <f t="shared" si="1"/>
        <v>0</v>
      </c>
      <c r="M90" s="9">
        <f t="shared" si="1"/>
        <v>0</v>
      </c>
      <c r="N90" s="9">
        <f t="shared" si="1"/>
        <v>0</v>
      </c>
      <c r="O90" s="9">
        <f t="shared" si="1"/>
        <v>0</v>
      </c>
      <c r="P90" s="9">
        <f t="shared" si="1"/>
        <v>0</v>
      </c>
      <c r="Q90" s="9">
        <f t="shared" ref="M90:Q94" si="5">IF(ISERROR(SEARCH(Q$1,$E90)),0,$D90)</f>
        <v>0</v>
      </c>
    </row>
    <row r="91" spans="1:17" x14ac:dyDescent="0.25">
      <c r="A91" s="36" t="s">
        <v>18</v>
      </c>
      <c r="B91" s="17" t="s">
        <v>33</v>
      </c>
      <c r="C91" s="34" t="s">
        <v>27</v>
      </c>
      <c r="D91" s="36">
        <v>1</v>
      </c>
      <c r="E91" s="34" t="s">
        <v>26</v>
      </c>
      <c r="F91" s="25">
        <v>0.25</v>
      </c>
      <c r="G91" s="26">
        <v>0.25</v>
      </c>
      <c r="H91" s="27">
        <v>0.25</v>
      </c>
      <c r="I91" s="35">
        <v>0.25</v>
      </c>
      <c r="J91" s="44" t="s">
        <v>27</v>
      </c>
      <c r="L91" s="9">
        <f t="shared" si="1"/>
        <v>1</v>
      </c>
      <c r="M91" s="9">
        <f t="shared" si="5"/>
        <v>0</v>
      </c>
      <c r="N91" s="9">
        <f t="shared" si="5"/>
        <v>0</v>
      </c>
      <c r="O91" s="9">
        <f t="shared" si="5"/>
        <v>0</v>
      </c>
      <c r="P91" s="9">
        <f t="shared" si="5"/>
        <v>1</v>
      </c>
      <c r="Q91" s="9">
        <f t="shared" si="5"/>
        <v>1</v>
      </c>
    </row>
    <row r="92" spans="1:17" x14ac:dyDescent="0.25">
      <c r="A92" s="36" t="s">
        <v>23</v>
      </c>
      <c r="B92" s="17" t="s">
        <v>33</v>
      </c>
      <c r="C92" s="34" t="s">
        <v>28</v>
      </c>
      <c r="D92" s="36">
        <v>1</v>
      </c>
      <c r="E92" s="34" t="s">
        <v>26</v>
      </c>
      <c r="F92" s="25">
        <v>0.25</v>
      </c>
      <c r="G92" s="26">
        <v>0.25</v>
      </c>
      <c r="H92" s="27">
        <v>0.25</v>
      </c>
      <c r="I92" s="35">
        <v>0.25</v>
      </c>
      <c r="J92" s="44" t="s">
        <v>28</v>
      </c>
      <c r="L92" s="9">
        <f t="shared" si="1"/>
        <v>1</v>
      </c>
      <c r="M92" s="9">
        <f t="shared" si="5"/>
        <v>0</v>
      </c>
      <c r="N92" s="9">
        <f t="shared" si="5"/>
        <v>0</v>
      </c>
      <c r="O92" s="9">
        <f t="shared" si="5"/>
        <v>0</v>
      </c>
      <c r="P92" s="9">
        <f t="shared" si="5"/>
        <v>1</v>
      </c>
      <c r="Q92" s="9">
        <f t="shared" si="5"/>
        <v>1</v>
      </c>
    </row>
    <row r="93" spans="1:17" x14ac:dyDescent="0.25">
      <c r="A93" s="36" t="s">
        <v>12</v>
      </c>
      <c r="B93" s="17" t="s">
        <v>33</v>
      </c>
      <c r="C93" s="34" t="s">
        <v>13</v>
      </c>
      <c r="D93" s="36">
        <v>1</v>
      </c>
      <c r="E93" s="34">
        <v>6</v>
      </c>
      <c r="F93" s="25">
        <v>0.25</v>
      </c>
      <c r="G93" s="26">
        <v>0.25</v>
      </c>
      <c r="H93" s="27">
        <v>0.25</v>
      </c>
      <c r="I93" s="35">
        <v>0.25</v>
      </c>
      <c r="J93" s="44" t="s">
        <v>13</v>
      </c>
      <c r="L93" s="9">
        <f t="shared" si="1"/>
        <v>0</v>
      </c>
      <c r="M93" s="9">
        <f t="shared" si="5"/>
        <v>0</v>
      </c>
      <c r="N93" s="9">
        <f t="shared" si="5"/>
        <v>0</v>
      </c>
      <c r="O93" s="9">
        <f t="shared" si="5"/>
        <v>0</v>
      </c>
      <c r="P93" s="9">
        <f t="shared" si="5"/>
        <v>0</v>
      </c>
      <c r="Q93" s="9">
        <f t="shared" si="5"/>
        <v>1</v>
      </c>
    </row>
    <row r="94" spans="1:17" ht="20.25" customHeight="1" thickBot="1" x14ac:dyDescent="0.3">
      <c r="A94" s="37" t="s">
        <v>24</v>
      </c>
      <c r="B94" s="38" t="s">
        <v>32</v>
      </c>
      <c r="C94" s="43" t="s">
        <v>29</v>
      </c>
      <c r="D94" s="37">
        <v>1</v>
      </c>
      <c r="E94" s="43">
        <v>1.2</v>
      </c>
      <c r="F94" s="39">
        <v>0.25</v>
      </c>
      <c r="G94" s="40">
        <v>0.25</v>
      </c>
      <c r="H94" s="41">
        <v>0.25</v>
      </c>
      <c r="I94" s="42">
        <v>0.25</v>
      </c>
      <c r="J94" s="45" t="s">
        <v>29</v>
      </c>
      <c r="L94" s="9">
        <f t="shared" si="1"/>
        <v>1</v>
      </c>
      <c r="M94" s="9">
        <f t="shared" si="5"/>
        <v>1</v>
      </c>
      <c r="N94" s="9">
        <f t="shared" si="5"/>
        <v>0</v>
      </c>
      <c r="O94" s="9">
        <f t="shared" si="5"/>
        <v>0</v>
      </c>
      <c r="P94" s="9">
        <f t="shared" si="5"/>
        <v>0</v>
      </c>
      <c r="Q94" s="9">
        <f t="shared" si="5"/>
        <v>0</v>
      </c>
    </row>
    <row r="95" spans="1:17" x14ac:dyDescent="0.25">
      <c r="L95" s="10">
        <f>SUM(L2:L94)</f>
        <v>67</v>
      </c>
      <c r="M95" s="10">
        <f t="shared" ref="M95:Q95" si="6">SUM(M2:M94)</f>
        <v>59</v>
      </c>
      <c r="N95" s="10">
        <f t="shared" si="6"/>
        <v>13</v>
      </c>
      <c r="O95" s="10">
        <f t="shared" si="6"/>
        <v>43</v>
      </c>
      <c r="P95" s="10">
        <f t="shared" si="6"/>
        <v>18</v>
      </c>
      <c r="Q95" s="10">
        <f t="shared" si="6"/>
        <v>3</v>
      </c>
    </row>
    <row r="97" spans="3:10" x14ac:dyDescent="0.25">
      <c r="C97" s="9">
        <f>MIN(D:D)</f>
        <v>0</v>
      </c>
    </row>
    <row r="98" spans="3:10" x14ac:dyDescent="0.25">
      <c r="C98" s="9">
        <f>MAX(D:D)</f>
        <v>5</v>
      </c>
    </row>
    <row r="100" spans="3:10" x14ac:dyDescent="0.25">
      <c r="C100" s="17"/>
      <c r="D100" s="17"/>
    </row>
    <row r="101" spans="3:10" ht="15.75" thickBot="1" x14ac:dyDescent="0.3">
      <c r="C101" s="17"/>
      <c r="D101" s="17"/>
    </row>
    <row r="102" spans="3:10" x14ac:dyDescent="0.25">
      <c r="C102" s="19"/>
      <c r="E102" s="55" t="s">
        <v>34</v>
      </c>
      <c r="F102" s="11">
        <f>SUMPRODUCT($L$2:$L$94,F$2:F$94)/$L$95</f>
        <v>0.21731343283582089</v>
      </c>
      <c r="G102" s="2">
        <f>SUMPRODUCT($L$2:$L$94,G$2:G$94)/$L$95</f>
        <v>5.895522388059702E-2</v>
      </c>
      <c r="H102" s="14">
        <f>SUMPRODUCT($L$2:$L$94,H$2:H$94)/$L$95</f>
        <v>0.3376119402985075</v>
      </c>
      <c r="I102" s="5">
        <f>SUMPRODUCT($L$2:$L$94,I$2:I$94)/$L$95</f>
        <v>0.38611940298507458</v>
      </c>
      <c r="J102" s="56" t="s">
        <v>111</v>
      </c>
    </row>
    <row r="103" spans="3:10" x14ac:dyDescent="0.25">
      <c r="C103" s="19"/>
      <c r="E103" s="55" t="s">
        <v>35</v>
      </c>
      <c r="F103" s="12">
        <f>SUMPRODUCT($M$2:$M$94,F$2:F$94)/$M$95</f>
        <v>0.33999999999999997</v>
      </c>
      <c r="G103" s="3">
        <f>SUMPRODUCT($M$2:$M$94,G$2:G$94)/$M$95</f>
        <v>2.6271186440677968E-2</v>
      </c>
      <c r="H103" s="15">
        <f>SUMPRODUCT($M$2:$M$94,H$2:H$94)/$M$95</f>
        <v>0.3164406779661017</v>
      </c>
      <c r="I103" s="6">
        <f>SUMPRODUCT($M$2:$M$94,I$2:I$94)/$M$95</f>
        <v>0.31728813559322033</v>
      </c>
      <c r="J103" s="56">
        <f t="shared" ref="J103:J107" si="7">SUM(F103:I103)</f>
        <v>0.99999999999999989</v>
      </c>
    </row>
    <row r="104" spans="3:10" x14ac:dyDescent="0.25">
      <c r="C104" s="19"/>
      <c r="E104" s="55" t="s">
        <v>36</v>
      </c>
      <c r="F104" s="12">
        <f>SUMPRODUCT($N$2:$N$94,F$2:F$94)/$N$95</f>
        <v>0.71615384615384614</v>
      </c>
      <c r="G104" s="3">
        <f>SUMPRODUCT($N$2:$N$94,G$2:G$94)/$N$95</f>
        <v>4.230769230769231E-2</v>
      </c>
      <c r="H104" s="15">
        <f>SUMPRODUCT($N$2:$N$94,H$2:H$94)/$N$95</f>
        <v>0.12076923076923077</v>
      </c>
      <c r="I104" s="6">
        <f>SUMPRODUCT($N$2:$N$94,I$2:I$94)/$N$95</f>
        <v>0.12076923076923077</v>
      </c>
      <c r="J104" s="56">
        <f t="shared" si="7"/>
        <v>0.99999999999999989</v>
      </c>
    </row>
    <row r="105" spans="3:10" x14ac:dyDescent="0.25">
      <c r="C105" s="19"/>
      <c r="E105" s="55" t="s">
        <v>37</v>
      </c>
      <c r="F105" s="12">
        <f>SUMPRODUCT($O$2:$O$94,F$2:F$94)/$O$95</f>
        <v>0.2913953488372093</v>
      </c>
      <c r="G105" s="3">
        <f>SUMPRODUCT($O$2:$O$94,G$2:G$94)/$O$95</f>
        <v>3.395348837209302E-2</v>
      </c>
      <c r="H105" s="15">
        <f>SUMPRODUCT($O$2:$O$94,H$2:H$94)/$O$95</f>
        <v>0.3774418604651163</v>
      </c>
      <c r="I105" s="6">
        <f>SUMPRODUCT($O$2:$O$94,I$2:I$94)/$O$95</f>
        <v>0.2972093023255814</v>
      </c>
      <c r="J105" s="56">
        <f t="shared" si="7"/>
        <v>1</v>
      </c>
    </row>
    <row r="106" spans="3:10" x14ac:dyDescent="0.25">
      <c r="C106" s="19"/>
      <c r="E106" s="55" t="s">
        <v>38</v>
      </c>
      <c r="F106" s="12">
        <f>SUMPRODUCT($P$2:$P$94,F$2:F$94)/$P$95</f>
        <v>0.71444444444444444</v>
      </c>
      <c r="G106" s="3">
        <f>SUMPRODUCT($P$2:$P$94,G$2:G$94)/$P$95</f>
        <v>2.7777777777777776E-2</v>
      </c>
      <c r="H106" s="15">
        <f>SUMPRODUCT($P$2:$P$94,H$2:H$94)/$P$95</f>
        <v>0.12888888888888891</v>
      </c>
      <c r="I106" s="6">
        <f>SUMPRODUCT($P$2:$P$94,I$2:I$94)/$P$95</f>
        <v>0.12888888888888891</v>
      </c>
      <c r="J106" s="56">
        <f t="shared" si="7"/>
        <v>1</v>
      </c>
    </row>
    <row r="107" spans="3:10" ht="15.75" thickBot="1" x14ac:dyDescent="0.3">
      <c r="C107" s="19"/>
      <c r="E107" s="55" t="s">
        <v>39</v>
      </c>
      <c r="F107" s="13">
        <f>SUMPRODUCT($Q$2:$Q$94,F$2:F$94)/$Q$95</f>
        <v>0.25</v>
      </c>
      <c r="G107" s="4">
        <f>SUMPRODUCT($Q$2:$Q$94,G$2:G$94)/$Q$95</f>
        <v>0.25</v>
      </c>
      <c r="H107" s="16">
        <f>SUMPRODUCT($Q$2:$Q$94,H$2:H$94)/$Q$95</f>
        <v>0.25</v>
      </c>
      <c r="I107" s="7">
        <f>SUMPRODUCT($Q$2:$Q$94,I$2:I$94)/$Q$95</f>
        <v>0.25</v>
      </c>
      <c r="J107" s="56">
        <f t="shared" si="7"/>
        <v>1</v>
      </c>
    </row>
    <row r="108" spans="3:10" x14ac:dyDescent="0.25">
      <c r="C108" s="17"/>
      <c r="D108" s="17"/>
      <c r="F108" s="28">
        <f>AVERAGE(F102:F107)</f>
        <v>0.4215511787118868</v>
      </c>
      <c r="G108" s="28">
        <f t="shared" ref="G108:I108" si="8">AVERAGE(G102:G107)</f>
        <v>7.3210894796473011E-2</v>
      </c>
      <c r="H108" s="28">
        <f t="shared" si="8"/>
        <v>0.25519209973130746</v>
      </c>
      <c r="I108" s="28">
        <f t="shared" si="8"/>
        <v>0.25004582676033266</v>
      </c>
    </row>
    <row r="109" spans="3:10" x14ac:dyDescent="0.25">
      <c r="F109" s="62">
        <f>F108*4*$E$112</f>
        <v>26.979275437560755</v>
      </c>
      <c r="G109" s="62">
        <f t="shared" ref="G109:I109" si="9">G108*4*$E$112</f>
        <v>4.6854972669742727</v>
      </c>
      <c r="H109" s="62">
        <f t="shared" si="9"/>
        <v>16.332294382803678</v>
      </c>
      <c r="I109" s="62">
        <f t="shared" si="9"/>
        <v>16.00293291266129</v>
      </c>
    </row>
    <row r="111" spans="3:10" x14ac:dyDescent="0.25">
      <c r="D111" s="9" t="s">
        <v>110</v>
      </c>
      <c r="E111" s="57">
        <v>0.25</v>
      </c>
      <c r="F111" s="28">
        <f>(F102-$E$111)*4</f>
        <v>-0.13074626865671646</v>
      </c>
      <c r="G111" s="28">
        <f t="shared" ref="G111:I111" si="10">(G102-$E$111)*4</f>
        <v>-0.76417910447761195</v>
      </c>
      <c r="H111" s="28">
        <f t="shared" si="10"/>
        <v>0.35044776119402998</v>
      </c>
      <c r="I111" s="28">
        <f t="shared" si="10"/>
        <v>0.54447761194029831</v>
      </c>
    </row>
    <row r="112" spans="3:10" x14ac:dyDescent="0.25">
      <c r="D112" s="9" t="s">
        <v>109</v>
      </c>
      <c r="E112" s="9">
        <v>16</v>
      </c>
      <c r="F112" s="28">
        <f t="shared" ref="F112:I112" si="11">(F103-$E$111)*4</f>
        <v>0.35999999999999988</v>
      </c>
      <c r="G112" s="28">
        <f t="shared" si="11"/>
        <v>-0.89491525423728813</v>
      </c>
      <c r="H112" s="28">
        <f t="shared" si="11"/>
        <v>0.26576271186440681</v>
      </c>
      <c r="I112" s="28">
        <f t="shared" si="11"/>
        <v>0.26915254237288133</v>
      </c>
    </row>
    <row r="113" spans="6:9" x14ac:dyDescent="0.25">
      <c r="F113" s="28">
        <f t="shared" ref="F113:I113" si="12">(F104-$E$111)*4</f>
        <v>1.8646153846153846</v>
      </c>
      <c r="G113" s="28">
        <f t="shared" si="12"/>
        <v>-0.8307692307692307</v>
      </c>
      <c r="H113" s="28">
        <f t="shared" si="12"/>
        <v>-0.51692307692307693</v>
      </c>
      <c r="I113" s="28">
        <f t="shared" si="12"/>
        <v>-0.51692307692307693</v>
      </c>
    </row>
    <row r="114" spans="6:9" x14ac:dyDescent="0.25">
      <c r="F114" s="28">
        <f t="shared" ref="F114:I114" si="13">(F105-$E$111)*4</f>
        <v>0.1655813953488372</v>
      </c>
      <c r="G114" s="28">
        <f t="shared" si="13"/>
        <v>-0.86418604651162789</v>
      </c>
      <c r="H114" s="28">
        <f t="shared" si="13"/>
        <v>0.50976744186046519</v>
      </c>
      <c r="I114" s="28">
        <f t="shared" si="13"/>
        <v>0.18883720930232561</v>
      </c>
    </row>
    <row r="115" spans="6:9" x14ac:dyDescent="0.25">
      <c r="F115" s="28">
        <f t="shared" ref="F115:I115" si="14">(F106-$E$111)*4</f>
        <v>1.8577777777777778</v>
      </c>
      <c r="G115" s="28">
        <f t="shared" si="14"/>
        <v>-0.88888888888888884</v>
      </c>
      <c r="H115" s="28">
        <f t="shared" si="14"/>
        <v>-0.48444444444444434</v>
      </c>
      <c r="I115" s="28">
        <f t="shared" si="14"/>
        <v>-0.48444444444444434</v>
      </c>
    </row>
    <row r="116" spans="6:9" x14ac:dyDescent="0.25">
      <c r="F116" s="28">
        <f t="shared" ref="F116:I116" si="15">(F107-$E$111)*4</f>
        <v>0</v>
      </c>
      <c r="G116" s="28">
        <f t="shared" si="15"/>
        <v>0</v>
      </c>
      <c r="H116" s="28">
        <f t="shared" si="15"/>
        <v>0</v>
      </c>
      <c r="I116" s="28">
        <f t="shared" si="15"/>
        <v>0</v>
      </c>
    </row>
    <row r="118" spans="6:9" ht="15.75" thickBot="1" x14ac:dyDescent="0.3"/>
    <row r="119" spans="6:9" ht="15.75" thickBot="1" x14ac:dyDescent="0.3">
      <c r="F119" s="58">
        <f>MIN( $E$112*(1+F111),20)</f>
        <v>13.908059701492537</v>
      </c>
      <c r="G119" s="58">
        <f t="shared" ref="G119:I119" si="16">MIN( $E$112*(1+G111),20)</f>
        <v>3.7731343283582088</v>
      </c>
      <c r="H119" s="58">
        <f t="shared" si="16"/>
        <v>20</v>
      </c>
      <c r="I119" s="58">
        <f t="shared" si="16"/>
        <v>20</v>
      </c>
    </row>
    <row r="120" spans="6:9" ht="15.75" thickBot="1" x14ac:dyDescent="0.3">
      <c r="F120" s="58">
        <f t="shared" ref="F120:I124" si="17">MIN( $E$112*(1+F112),20)</f>
        <v>20</v>
      </c>
      <c r="G120" s="58">
        <f t="shared" si="17"/>
        <v>1.68135593220339</v>
      </c>
      <c r="H120" s="58">
        <f t="shared" si="17"/>
        <v>20</v>
      </c>
      <c r="I120" s="58">
        <f t="shared" si="17"/>
        <v>20</v>
      </c>
    </row>
    <row r="121" spans="6:9" ht="15.75" thickBot="1" x14ac:dyDescent="0.3">
      <c r="F121" s="58">
        <f t="shared" si="17"/>
        <v>20</v>
      </c>
      <c r="G121" s="58">
        <f t="shared" si="17"/>
        <v>2.7076923076923087</v>
      </c>
      <c r="H121" s="58">
        <f t="shared" si="17"/>
        <v>7.7292307692307691</v>
      </c>
      <c r="I121" s="58">
        <f t="shared" si="17"/>
        <v>7.7292307692307691</v>
      </c>
    </row>
    <row r="122" spans="6:9" ht="15.75" thickBot="1" x14ac:dyDescent="0.3">
      <c r="F122" s="58">
        <f t="shared" si="17"/>
        <v>18.649302325581395</v>
      </c>
      <c r="G122" s="58">
        <f t="shared" si="17"/>
        <v>2.1730232558139537</v>
      </c>
      <c r="H122" s="58">
        <f t="shared" si="17"/>
        <v>20</v>
      </c>
      <c r="I122" s="58">
        <f t="shared" si="17"/>
        <v>19.02139534883721</v>
      </c>
    </row>
    <row r="123" spans="6:9" ht="15.75" thickBot="1" x14ac:dyDescent="0.3">
      <c r="F123" s="58">
        <f t="shared" si="17"/>
        <v>20</v>
      </c>
      <c r="G123" s="58">
        <f t="shared" si="17"/>
        <v>1.7777777777777786</v>
      </c>
      <c r="H123" s="58">
        <f t="shared" si="17"/>
        <v>8.2488888888888905</v>
      </c>
      <c r="I123" s="58">
        <f t="shared" si="17"/>
        <v>8.2488888888888905</v>
      </c>
    </row>
    <row r="124" spans="6:9" x14ac:dyDescent="0.25">
      <c r="F124" s="58">
        <f t="shared" si="17"/>
        <v>16</v>
      </c>
      <c r="G124" s="58">
        <f t="shared" si="17"/>
        <v>16</v>
      </c>
      <c r="H124" s="58">
        <f t="shared" si="17"/>
        <v>16</v>
      </c>
      <c r="I124" s="58">
        <f t="shared" si="17"/>
        <v>16</v>
      </c>
    </row>
  </sheetData>
  <mergeCells count="5">
    <mergeCell ref="A2:A6"/>
    <mergeCell ref="A14:A24"/>
    <mergeCell ref="A25:A34"/>
    <mergeCell ref="A35:A37"/>
    <mergeCell ref="A7:A13"/>
  </mergeCells>
  <phoneticPr fontId="16" type="noConversion"/>
  <conditionalFormatting sqref="B1:B21 B23:B37 B84:B1048576">
    <cfRule type="cellIs" dxfId="38" priority="39" operator="equal">
      <formula>"Pas important"</formula>
    </cfRule>
    <cfRule type="cellIs" dxfId="37" priority="40" operator="equal">
      <formula>"Moins important"</formula>
    </cfRule>
    <cfRule type="cellIs" dxfId="36" priority="41" operator="equal">
      <formula>"Important"</formula>
    </cfRule>
  </conditionalFormatting>
  <conditionalFormatting sqref="B22">
    <cfRule type="cellIs" dxfId="35" priority="36" operator="equal">
      <formula>"Pas important"</formula>
    </cfRule>
    <cfRule type="cellIs" dxfId="34" priority="37" operator="equal">
      <formula>"Moins important"</formula>
    </cfRule>
    <cfRule type="cellIs" dxfId="33" priority="38" operator="equal">
      <formula>"Important"</formula>
    </cfRule>
  </conditionalFormatting>
  <conditionalFormatting sqref="D2:D37">
    <cfRule type="colorScale" priority="34">
      <colorScale>
        <cfvo type="formula" val="MIN($D:$D)"/>
        <cfvo type="formula" val="MAX($D:$D)"/>
        <color theme="7" tint="0.59999389629810485"/>
        <color theme="5"/>
      </colorScale>
    </cfRule>
  </conditionalFormatting>
  <conditionalFormatting sqref="B80:B83">
    <cfRule type="cellIs" dxfId="32" priority="31" operator="equal">
      <formula>"Pas important"</formula>
    </cfRule>
    <cfRule type="cellIs" dxfId="31" priority="32" operator="equal">
      <formula>"Moins important"</formula>
    </cfRule>
    <cfRule type="cellIs" dxfId="30" priority="33" operator="equal">
      <formula>"Important"</formula>
    </cfRule>
  </conditionalFormatting>
  <conditionalFormatting sqref="B76:B79">
    <cfRule type="cellIs" dxfId="29" priority="28" operator="equal">
      <formula>"Pas important"</formula>
    </cfRule>
    <cfRule type="cellIs" dxfId="28" priority="29" operator="equal">
      <formula>"Moins important"</formula>
    </cfRule>
    <cfRule type="cellIs" dxfId="27" priority="30" operator="equal">
      <formula>"Important"</formula>
    </cfRule>
  </conditionalFormatting>
  <conditionalFormatting sqref="B71:B75">
    <cfRule type="cellIs" dxfId="26" priority="25" operator="equal">
      <formula>"Pas important"</formula>
    </cfRule>
    <cfRule type="cellIs" dxfId="25" priority="26" operator="equal">
      <formula>"Moins important"</formula>
    </cfRule>
    <cfRule type="cellIs" dxfId="24" priority="27" operator="equal">
      <formula>"Important"</formula>
    </cfRule>
  </conditionalFormatting>
  <conditionalFormatting sqref="B67:B70">
    <cfRule type="cellIs" dxfId="23" priority="22" operator="equal">
      <formula>"Pas important"</formula>
    </cfRule>
    <cfRule type="cellIs" dxfId="22" priority="23" operator="equal">
      <formula>"Moins important"</formula>
    </cfRule>
    <cfRule type="cellIs" dxfId="21" priority="24" operator="equal">
      <formula>"Important"</formula>
    </cfRule>
  </conditionalFormatting>
  <conditionalFormatting sqref="B38 B64:B66">
    <cfRule type="cellIs" dxfId="20" priority="19" operator="equal">
      <formula>"Pas important"</formula>
    </cfRule>
    <cfRule type="cellIs" dxfId="19" priority="20" operator="equal">
      <formula>"Moins important"</formula>
    </cfRule>
    <cfRule type="cellIs" dxfId="18" priority="21" operator="equal">
      <formula>"Important"</formula>
    </cfRule>
  </conditionalFormatting>
  <conditionalFormatting sqref="B59:B63">
    <cfRule type="cellIs" dxfId="17" priority="16" operator="equal">
      <formula>"Pas important"</formula>
    </cfRule>
    <cfRule type="cellIs" dxfId="16" priority="17" operator="equal">
      <formula>"Moins important"</formula>
    </cfRule>
    <cfRule type="cellIs" dxfId="15" priority="18" operator="equal">
      <formula>"Important"</formula>
    </cfRule>
  </conditionalFormatting>
  <conditionalFormatting sqref="B55:B58">
    <cfRule type="cellIs" dxfId="14" priority="13" operator="equal">
      <formula>"Pas important"</formula>
    </cfRule>
    <cfRule type="cellIs" dxfId="13" priority="14" operator="equal">
      <formula>"Moins important"</formula>
    </cfRule>
    <cfRule type="cellIs" dxfId="12" priority="15" operator="equal">
      <formula>"Important"</formula>
    </cfRule>
  </conditionalFormatting>
  <conditionalFormatting sqref="B51:B54">
    <cfRule type="cellIs" dxfId="11" priority="10" operator="equal">
      <formula>"Pas important"</formula>
    </cfRule>
    <cfRule type="cellIs" dxfId="10" priority="11" operator="equal">
      <formula>"Moins important"</formula>
    </cfRule>
    <cfRule type="cellIs" dxfId="9" priority="12" operator="equal">
      <formula>"Important"</formula>
    </cfRule>
  </conditionalFormatting>
  <conditionalFormatting sqref="B46:B50">
    <cfRule type="cellIs" dxfId="8" priority="7" operator="equal">
      <formula>"Pas important"</formula>
    </cfRule>
    <cfRule type="cellIs" dxfId="7" priority="8" operator="equal">
      <formula>"Moins important"</formula>
    </cfRule>
    <cfRule type="cellIs" dxfId="6" priority="9" operator="equal">
      <formula>"Important"</formula>
    </cfRule>
  </conditionalFormatting>
  <conditionalFormatting sqref="B42:B45">
    <cfRule type="cellIs" dxfId="5" priority="4" operator="equal">
      <formula>"Pas important"</formula>
    </cfRule>
    <cfRule type="cellIs" dxfId="4" priority="5" operator="equal">
      <formula>"Moins important"</formula>
    </cfRule>
    <cfRule type="cellIs" dxfId="3" priority="6" operator="equal">
      <formula>"Important"</formula>
    </cfRule>
  </conditionalFormatting>
  <conditionalFormatting sqref="B39:B41">
    <cfRule type="cellIs" dxfId="2" priority="1" operator="equal">
      <formula>"Pas important"</formula>
    </cfRule>
    <cfRule type="cellIs" dxfId="1" priority="2" operator="equal">
      <formula>"Moins important"</formula>
    </cfRule>
    <cfRule type="cellIs" dxfId="0" priority="3" operator="equal">
      <formula>"Important"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D93-D6D6-4036-B920-103EBE2A27D7}">
  <dimension ref="A1"/>
  <sheetViews>
    <sheetView zoomScaleNormal="100" workbookViewId="0">
      <selection activeCell="K17" sqref="K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Tâches</vt:lpstr>
      <vt:lpstr>Compétences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Bodin</dc:creator>
  <cp:lastModifiedBy>BODIN MATHIS p2200502</cp:lastModifiedBy>
  <dcterms:created xsi:type="dcterms:W3CDTF">2023-11-26T10:34:55Z</dcterms:created>
  <dcterms:modified xsi:type="dcterms:W3CDTF">2024-01-10T14:16:04Z</dcterms:modified>
</cp:coreProperties>
</file>