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s\Desktop\sae\main\documents\"/>
    </mc:Choice>
  </mc:AlternateContent>
  <xr:revisionPtr revIDLastSave="0" documentId="13_ncr:1_{7C813C96-7E88-4099-ADA9-41C42269E6A5}" xr6:coauthVersionLast="47" xr6:coauthVersionMax="47" xr10:uidLastSave="{00000000-0000-0000-0000-000000000000}"/>
  <bookViews>
    <workbookView xWindow="-120" yWindow="-120" windowWidth="29040" windowHeight="15720" xr2:uid="{F02EB596-9A8F-422A-AAB2-54C424AB86A4}"/>
  </bookViews>
  <sheets>
    <sheet name="Tâches" sheetId="1" r:id="rId1"/>
    <sheet name="Compét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K22" i="1"/>
  <c r="L22" i="1"/>
  <c r="M22" i="1"/>
  <c r="N22" i="1"/>
  <c r="O2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O2" i="1"/>
  <c r="N2" i="1"/>
  <c r="M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" i="1"/>
  <c r="E37" i="1" l="1"/>
  <c r="G37" i="1"/>
  <c r="G38" i="1"/>
  <c r="F36" i="1"/>
  <c r="K27" i="1"/>
  <c r="E35" i="1" s="1"/>
  <c r="O27" i="1"/>
  <c r="D39" i="1" s="1"/>
  <c r="N27" i="1"/>
  <c r="D38" i="1" s="1"/>
  <c r="M27" i="1"/>
  <c r="D37" i="1" s="1"/>
  <c r="L27" i="1"/>
  <c r="G36" i="1" s="1"/>
  <c r="J27" i="1"/>
  <c r="E34" i="1" s="1"/>
  <c r="F38" i="1" l="1"/>
  <c r="D36" i="1"/>
  <c r="E38" i="1"/>
  <c r="D34" i="1"/>
  <c r="F39" i="1"/>
  <c r="D35" i="1"/>
  <c r="F37" i="1"/>
  <c r="E36" i="1"/>
  <c r="E39" i="1"/>
  <c r="F35" i="1"/>
  <c r="G39" i="1"/>
  <c r="G35" i="1"/>
  <c r="G34" i="1"/>
  <c r="F34" i="1"/>
</calcChain>
</file>

<file path=xl/sharedStrings.xml><?xml version="1.0" encoding="utf-8"?>
<sst xmlns="http://schemas.openxmlformats.org/spreadsheetml/2006/main" count="54" uniqueCount="42">
  <si>
    <t>Ordre de priorité</t>
  </si>
  <si>
    <t>Nom de la tâche</t>
  </si>
  <si>
    <t>Compétences</t>
  </si>
  <si>
    <t>Description</t>
  </si>
  <si>
    <t>Aloïs</t>
  </si>
  <si>
    <t>Samuel</t>
  </si>
  <si>
    <t>Maxence</t>
  </si>
  <si>
    <t>Mathis</t>
  </si>
  <si>
    <t>Communication Client/Server</t>
  </si>
  <si>
    <t>Gestion des connexions multiples</t>
  </si>
  <si>
    <t>Envoi des données en JSON</t>
  </si>
  <si>
    <t>Envoi des images</t>
  </si>
  <si>
    <t>Git</t>
  </si>
  <si>
    <t>Commits réguliers sur le Gitlab</t>
  </si>
  <si>
    <t>Création du client (front)</t>
  </si>
  <si>
    <t>Création du client (back)</t>
  </si>
  <si>
    <t>1,2,4</t>
  </si>
  <si>
    <t>Création du code Javascript pour le backend côté client</t>
  </si>
  <si>
    <t>Développement des pages html et css</t>
  </si>
  <si>
    <t>Server : reconnaissance des tuiles (OpenCV)</t>
  </si>
  <si>
    <t>Dossiers analyse/conception</t>
  </si>
  <si>
    <t>Détection du nombre de tuiles (avec leurs positions)</t>
  </si>
  <si>
    <t>Détourage et correction de la perspective</t>
  </si>
  <si>
    <t>Retrouver le nom de la tuile en se basant sur un dataSet</t>
  </si>
  <si>
    <t>Restituer les groupements de tuiles (clustering)</t>
  </si>
  <si>
    <t>Trello</t>
  </si>
  <si>
    <t>Docummentation du code</t>
  </si>
  <si>
    <t>Afficher les résultats et affiner la précision de l'agroithme en conséquence</t>
  </si>
  <si>
    <t>1,5,6</t>
  </si>
  <si>
    <t>Rédaction des dossiers d'analyse et de conception</t>
  </si>
  <si>
    <t>Mise à jour des tâches sur le Trello</t>
  </si>
  <si>
    <t>Documentation et commentaires dans le code</t>
  </si>
  <si>
    <t>Découverte webSocket Java + JavaScript (version simple)</t>
  </si>
  <si>
    <t>Important</t>
  </si>
  <si>
    <t>Moins important</t>
  </si>
  <si>
    <t>À chaque séance</t>
  </si>
  <si>
    <t>Moyenne Compétence 1</t>
  </si>
  <si>
    <t>Moyenne Compétence 2</t>
  </si>
  <si>
    <t>Moyenne Compétence 3</t>
  </si>
  <si>
    <t>Moyenne Compétence 4</t>
  </si>
  <si>
    <t>Moyenne Compétence 5</t>
  </si>
  <si>
    <t>Moyenne Compétence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</si>
</sst>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B330DC"/>
      <name val="Calibri"/>
      <family val="2"/>
      <scheme val="minor"/>
    </font>
    <font>
      <sz val="11"/>
      <color rgb="FFB330DC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B330DC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9" fontId="2" fillId="0" borderId="0" xfId="1" applyFont="1" applyAlignment="1">
      <alignment horizontal="center"/>
    </xf>
    <xf numFmtId="9" fontId="6" fillId="0" borderId="0" xfId="1" applyFont="1" applyAlignment="1">
      <alignment horizontal="center"/>
    </xf>
    <xf numFmtId="9" fontId="8" fillId="0" borderId="0" xfId="1" applyFont="1" applyAlignment="1">
      <alignment horizontal="center"/>
    </xf>
    <xf numFmtId="9" fontId="10" fillId="0" borderId="0" xfId="1" applyFont="1" applyAlignment="1">
      <alignment horizontal="center"/>
    </xf>
    <xf numFmtId="9" fontId="13" fillId="2" borderId="2" xfId="1" applyFont="1" applyFill="1" applyBorder="1" applyAlignment="1">
      <alignment horizontal="center"/>
    </xf>
    <xf numFmtId="9" fontId="2" fillId="0" borderId="0" xfId="1" applyFont="1" applyBorder="1" applyAlignment="1">
      <alignment horizontal="center"/>
    </xf>
    <xf numFmtId="9" fontId="6" fillId="0" borderId="0" xfId="1" applyFont="1" applyBorder="1" applyAlignment="1">
      <alignment horizontal="center"/>
    </xf>
    <xf numFmtId="9" fontId="8" fillId="0" borderId="0" xfId="1" applyFont="1" applyBorder="1" applyAlignment="1">
      <alignment horizontal="center"/>
    </xf>
    <xf numFmtId="0" fontId="0" fillId="0" borderId="5" xfId="0" applyBorder="1" applyAlignment="1">
      <alignment horizontal="left"/>
    </xf>
    <xf numFmtId="9" fontId="2" fillId="0" borderId="12" xfId="1" applyFont="1" applyBorder="1" applyAlignment="1">
      <alignment horizontal="center"/>
    </xf>
    <xf numFmtId="9" fontId="6" fillId="0" borderId="12" xfId="1" applyFont="1" applyBorder="1" applyAlignment="1">
      <alignment horizontal="center"/>
    </xf>
    <xf numFmtId="9" fontId="8" fillId="0" borderId="12" xfId="1" applyFont="1" applyBorder="1" applyAlignment="1">
      <alignment horizontal="center"/>
    </xf>
    <xf numFmtId="9" fontId="2" fillId="0" borderId="15" xfId="1" applyFont="1" applyBorder="1" applyAlignment="1">
      <alignment horizontal="center"/>
    </xf>
    <xf numFmtId="9" fontId="6" fillId="0" borderId="15" xfId="1" applyFont="1" applyBorder="1" applyAlignment="1">
      <alignment horizontal="center"/>
    </xf>
    <xf numFmtId="9" fontId="8" fillId="0" borderId="15" xfId="1" applyFont="1" applyBorder="1" applyAlignment="1">
      <alignment horizontal="center"/>
    </xf>
    <xf numFmtId="9" fontId="2" fillId="0" borderId="17" xfId="1" applyFont="1" applyBorder="1" applyAlignment="1">
      <alignment horizontal="center"/>
    </xf>
    <xf numFmtId="9" fontId="6" fillId="0" borderId="17" xfId="1" applyFont="1" applyBorder="1" applyAlignment="1">
      <alignment horizontal="center"/>
    </xf>
    <xf numFmtId="9" fontId="8" fillId="0" borderId="17" xfId="1" applyFont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9" fontId="2" fillId="0" borderId="22" xfId="1" applyFont="1" applyBorder="1" applyAlignment="1">
      <alignment horizontal="center"/>
    </xf>
    <xf numFmtId="9" fontId="6" fillId="0" borderId="22" xfId="1" applyFont="1" applyBorder="1" applyAlignment="1">
      <alignment horizontal="center"/>
    </xf>
    <xf numFmtId="9" fontId="8" fillId="0" borderId="22" xfId="1" applyFont="1" applyBorder="1" applyAlignment="1">
      <alignment horizontal="center"/>
    </xf>
    <xf numFmtId="0" fontId="0" fillId="0" borderId="23" xfId="0" applyBorder="1" applyAlignment="1">
      <alignment horizontal="left"/>
    </xf>
    <xf numFmtId="9" fontId="2" fillId="0" borderId="10" xfId="1" applyFont="1" applyBorder="1" applyAlignment="1">
      <alignment horizontal="center"/>
    </xf>
    <xf numFmtId="9" fontId="6" fillId="0" borderId="10" xfId="1" applyFont="1" applyBorder="1" applyAlignment="1">
      <alignment horizontal="center"/>
    </xf>
    <xf numFmtId="9" fontId="8" fillId="0" borderId="10" xfId="1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9" fontId="10" fillId="0" borderId="24" xfId="1" applyFont="1" applyBorder="1" applyAlignment="1">
      <alignment horizontal="center"/>
    </xf>
    <xf numFmtId="9" fontId="10" fillId="0" borderId="14" xfId="1" applyFont="1" applyBorder="1" applyAlignment="1">
      <alignment horizontal="center"/>
    </xf>
    <xf numFmtId="9" fontId="10" fillId="0" borderId="16" xfId="1" applyFont="1" applyBorder="1" applyAlignment="1">
      <alignment horizontal="center"/>
    </xf>
    <xf numFmtId="9" fontId="10" fillId="0" borderId="18" xfId="1" applyFont="1" applyBorder="1" applyAlignment="1">
      <alignment horizontal="center"/>
    </xf>
    <xf numFmtId="9" fontId="10" fillId="0" borderId="13" xfId="1" applyFont="1" applyBorder="1" applyAlignment="1">
      <alignment horizontal="center"/>
    </xf>
    <xf numFmtId="9" fontId="10" fillId="0" borderId="25" xfId="1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9" fontId="15" fillId="2" borderId="3" xfId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9" fontId="12" fillId="2" borderId="1" xfId="1" applyFont="1" applyFill="1" applyBorder="1" applyAlignment="1">
      <alignment horizontal="center"/>
    </xf>
    <xf numFmtId="9" fontId="14" fillId="2" borderId="1" xfId="1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9" fontId="5" fillId="0" borderId="37" xfId="1" applyFont="1" applyBorder="1" applyAlignment="1">
      <alignment horizontal="center" vertical="center"/>
    </xf>
    <xf numFmtId="9" fontId="5" fillId="0" borderId="38" xfId="1" applyFont="1" applyBorder="1" applyAlignment="1">
      <alignment horizontal="center" vertical="center"/>
    </xf>
    <xf numFmtId="9" fontId="5" fillId="0" borderId="39" xfId="1" applyFont="1" applyBorder="1" applyAlignment="1">
      <alignment horizontal="center" vertical="center"/>
    </xf>
    <xf numFmtId="9" fontId="9" fillId="0" borderId="37" xfId="1" applyFont="1" applyBorder="1" applyAlignment="1">
      <alignment horizontal="center" vertical="center"/>
    </xf>
    <xf numFmtId="9" fontId="9" fillId="0" borderId="38" xfId="1" applyFont="1" applyBorder="1" applyAlignment="1">
      <alignment horizontal="center" vertical="center"/>
    </xf>
    <xf numFmtId="9" fontId="9" fillId="0" borderId="39" xfId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4" fillId="0" borderId="37" xfId="1" applyFont="1" applyBorder="1" applyAlignment="1">
      <alignment horizontal="center" vertical="center"/>
    </xf>
    <xf numFmtId="9" fontId="4" fillId="0" borderId="38" xfId="1" applyFont="1" applyBorder="1" applyAlignment="1">
      <alignment horizontal="center" vertical="center"/>
    </xf>
    <xf numFmtId="9" fontId="4" fillId="0" borderId="39" xfId="1" applyFont="1" applyBorder="1" applyAlignment="1">
      <alignment horizontal="center" vertical="center"/>
    </xf>
    <xf numFmtId="9" fontId="7" fillId="0" borderId="37" xfId="1" applyFont="1" applyBorder="1" applyAlignment="1">
      <alignment horizontal="center" vertical="center"/>
    </xf>
    <xf numFmtId="9" fontId="7" fillId="0" borderId="38" xfId="1" applyFont="1" applyBorder="1" applyAlignment="1">
      <alignment horizontal="center" vertical="center"/>
    </xf>
    <xf numFmtId="9" fontId="7" fillId="0" borderId="39" xfId="1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B330DC"/>
      <color rgb="FFFFD10D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201681</xdr:colOff>
      <xdr:row>0</xdr:row>
      <xdr:rowOff>104775</xdr:rowOff>
    </xdr:from>
    <xdr:to>
      <xdr:col>10</xdr:col>
      <xdr:colOff>354081</xdr:colOff>
      <xdr:row>38</xdr:row>
      <xdr:rowOff>109503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EA7B1CE-4C7F-5F10-192D-FDB018868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81" y="104775"/>
          <a:ext cx="7772400" cy="7243728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666750</xdr:colOff>
      <xdr:row>1</xdr:row>
      <xdr:rowOff>19050</xdr:rowOff>
    </xdr:from>
    <xdr:to>
      <xdr:col>20</xdr:col>
      <xdr:colOff>527190</xdr:colOff>
      <xdr:row>37</xdr:row>
      <xdr:rowOff>98899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93FBAF35-E606-C793-11A2-EE26518B6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209550"/>
          <a:ext cx="7480440" cy="6937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99DD-A3CB-4425-8234-A190EC474360}">
  <dimension ref="A1:O39"/>
  <sheetViews>
    <sheetView tabSelected="1" workbookViewId="0">
      <selection activeCell="H17" sqref="H17"/>
    </sheetView>
  </sheetViews>
  <sheetFormatPr baseColWidth="10" defaultRowHeight="15" x14ac:dyDescent="0.25"/>
  <cols>
    <col min="1" max="1" width="29.28515625" style="2" customWidth="1"/>
    <col min="2" max="2" width="46.28515625" style="2" customWidth="1"/>
    <col min="3" max="3" width="20.42578125" style="2" customWidth="1"/>
    <col min="4" max="4" width="11.42578125" style="4"/>
    <col min="5" max="5" width="11.42578125" style="5"/>
    <col min="6" max="6" width="11.42578125" style="6"/>
    <col min="7" max="7" width="11.42578125" style="7"/>
    <col min="8" max="8" width="116.85546875" style="1" customWidth="1"/>
  </cols>
  <sheetData>
    <row r="1" spans="1:15" s="3" customFormat="1" ht="16.5" thickBot="1" x14ac:dyDescent="0.3">
      <c r="A1" s="56" t="s">
        <v>0</v>
      </c>
      <c r="B1" s="56" t="s">
        <v>1</v>
      </c>
      <c r="C1" s="56" t="s">
        <v>2</v>
      </c>
      <c r="D1" s="59" t="s">
        <v>4</v>
      </c>
      <c r="E1" s="8" t="s">
        <v>5</v>
      </c>
      <c r="F1" s="60" t="s">
        <v>6</v>
      </c>
      <c r="G1" s="57" t="s">
        <v>7</v>
      </c>
      <c r="H1" s="58" t="s">
        <v>3</v>
      </c>
      <c r="J1" s="73">
        <v>1</v>
      </c>
      <c r="K1" s="73">
        <v>2</v>
      </c>
      <c r="L1" s="73">
        <v>3</v>
      </c>
      <c r="M1" s="73">
        <v>4</v>
      </c>
      <c r="N1" s="73">
        <v>5</v>
      </c>
      <c r="O1" s="73">
        <v>6</v>
      </c>
    </row>
    <row r="2" spans="1:15" x14ac:dyDescent="0.25">
      <c r="A2" s="34" t="s">
        <v>33</v>
      </c>
      <c r="B2" s="41" t="s">
        <v>8</v>
      </c>
      <c r="C2" s="47">
        <v>3.4</v>
      </c>
      <c r="D2" s="29">
        <v>0.25</v>
      </c>
      <c r="E2" s="30">
        <v>0.25</v>
      </c>
      <c r="F2" s="31">
        <v>0.25</v>
      </c>
      <c r="G2" s="50">
        <v>0.25</v>
      </c>
      <c r="H2" s="32" t="s">
        <v>32</v>
      </c>
      <c r="J2" s="74">
        <f>IF(ISERROR(SEARCH(1,$C2)),0,1)</f>
        <v>0</v>
      </c>
      <c r="K2" s="74">
        <f>IF(ISERROR(SEARCH(2,$C2)),0,1)</f>
        <v>0</v>
      </c>
      <c r="L2" s="74">
        <f>IF(ISERROR(SEARCH(3,$C2)),0,1)</f>
        <v>1</v>
      </c>
      <c r="M2" s="74">
        <f>IF(ISERROR(SEARCH(4,$C2)),0,1)</f>
        <v>1</v>
      </c>
      <c r="N2" s="74">
        <f>IF(ISERROR(SEARCH(5,$C2)),0,1)</f>
        <v>0</v>
      </c>
      <c r="O2" s="74">
        <f>IF(ISERROR(SEARCH(6,$C2)),0,1)</f>
        <v>0</v>
      </c>
    </row>
    <row r="3" spans="1:15" x14ac:dyDescent="0.25">
      <c r="A3" s="35"/>
      <c r="B3" s="42"/>
      <c r="C3" s="45" t="s">
        <v>16</v>
      </c>
      <c r="D3" s="9">
        <v>1</v>
      </c>
      <c r="E3" s="10">
        <v>0</v>
      </c>
      <c r="F3" s="11">
        <v>0</v>
      </c>
      <c r="G3" s="51">
        <v>0</v>
      </c>
      <c r="H3" s="12" t="s">
        <v>9</v>
      </c>
      <c r="J3" s="74">
        <f t="shared" ref="J3:J26" si="0">IF(ISERROR(SEARCH(1,$C3)),0,1)</f>
        <v>1</v>
      </c>
      <c r="K3" s="74">
        <f t="shared" ref="K3:K26" si="1">IF(ISERROR(SEARCH(2,$C3)),0,1)</f>
        <v>1</v>
      </c>
      <c r="L3" s="74">
        <f t="shared" ref="L3:L26" si="2">IF(ISERROR(SEARCH(3,$C3)),0,1)</f>
        <v>0</v>
      </c>
      <c r="M3" s="74">
        <f t="shared" ref="M3:M26" si="3">IF(ISERROR(SEARCH(4,$C3)),0,1)</f>
        <v>1</v>
      </c>
      <c r="N3" s="74">
        <f t="shared" ref="N3:N26" si="4">IF(ISERROR(SEARCH(5,$C3)),0,1)</f>
        <v>0</v>
      </c>
      <c r="O3" s="74">
        <f t="shared" ref="O3:O26" si="5">IF(ISERROR(SEARCH(6,$C3)),0,1)</f>
        <v>0</v>
      </c>
    </row>
    <row r="4" spans="1:15" x14ac:dyDescent="0.25">
      <c r="A4" s="35"/>
      <c r="B4" s="42"/>
      <c r="C4" s="45">
        <v>2.4</v>
      </c>
      <c r="D4" s="9">
        <v>1</v>
      </c>
      <c r="E4" s="10">
        <v>0</v>
      </c>
      <c r="F4" s="11">
        <v>0</v>
      </c>
      <c r="G4" s="51">
        <v>0</v>
      </c>
      <c r="H4" s="12" t="s">
        <v>10</v>
      </c>
      <c r="J4" s="74">
        <f t="shared" si="0"/>
        <v>0</v>
      </c>
      <c r="K4" s="74">
        <f t="shared" si="1"/>
        <v>1</v>
      </c>
      <c r="L4" s="74">
        <f t="shared" si="2"/>
        <v>0</v>
      </c>
      <c r="M4" s="74">
        <f t="shared" si="3"/>
        <v>1</v>
      </c>
      <c r="N4" s="74">
        <f t="shared" si="4"/>
        <v>0</v>
      </c>
      <c r="O4" s="74">
        <f t="shared" si="5"/>
        <v>0</v>
      </c>
    </row>
    <row r="5" spans="1:15" x14ac:dyDescent="0.25">
      <c r="A5" s="36"/>
      <c r="B5" s="43"/>
      <c r="C5" s="48" t="s">
        <v>16</v>
      </c>
      <c r="D5" s="16">
        <v>0.5</v>
      </c>
      <c r="E5" s="17">
        <v>0.5</v>
      </c>
      <c r="F5" s="18">
        <v>0</v>
      </c>
      <c r="G5" s="52">
        <v>0</v>
      </c>
      <c r="H5" s="23" t="s">
        <v>11</v>
      </c>
      <c r="J5" s="74">
        <f t="shared" si="0"/>
        <v>1</v>
      </c>
      <c r="K5" s="74">
        <f t="shared" si="1"/>
        <v>1</v>
      </c>
      <c r="L5" s="74">
        <f t="shared" si="2"/>
        <v>0</v>
      </c>
      <c r="M5" s="74">
        <f t="shared" si="3"/>
        <v>1</v>
      </c>
      <c r="N5" s="74">
        <f t="shared" si="4"/>
        <v>0</v>
      </c>
      <c r="O5" s="74">
        <f t="shared" si="5"/>
        <v>0</v>
      </c>
    </row>
    <row r="6" spans="1:15" x14ac:dyDescent="0.25">
      <c r="A6" s="37" t="s">
        <v>33</v>
      </c>
      <c r="B6" s="33" t="s">
        <v>14</v>
      </c>
      <c r="C6" s="33">
        <v>1</v>
      </c>
      <c r="D6" s="19">
        <v>0</v>
      </c>
      <c r="E6" s="20">
        <v>0.95</v>
      </c>
      <c r="F6" s="21">
        <v>0</v>
      </c>
      <c r="G6" s="53">
        <v>0.05</v>
      </c>
      <c r="H6" s="24" t="s">
        <v>18</v>
      </c>
      <c r="J6" s="74">
        <f t="shared" si="0"/>
        <v>1</v>
      </c>
      <c r="K6" s="74">
        <f t="shared" si="1"/>
        <v>0</v>
      </c>
      <c r="L6" s="74">
        <f t="shared" si="2"/>
        <v>0</v>
      </c>
      <c r="M6" s="74">
        <f t="shared" si="3"/>
        <v>0</v>
      </c>
      <c r="N6" s="74">
        <f t="shared" si="4"/>
        <v>0</v>
      </c>
      <c r="O6" s="74">
        <f t="shared" si="5"/>
        <v>0</v>
      </c>
    </row>
    <row r="7" spans="1:15" x14ac:dyDescent="0.25">
      <c r="A7" s="37" t="s">
        <v>33</v>
      </c>
      <c r="B7" s="33" t="s">
        <v>15</v>
      </c>
      <c r="C7" s="33" t="s">
        <v>16</v>
      </c>
      <c r="D7" s="19">
        <v>0.25</v>
      </c>
      <c r="E7" s="20">
        <v>0.25</v>
      </c>
      <c r="F7" s="21">
        <v>0.25</v>
      </c>
      <c r="G7" s="53">
        <v>0.25</v>
      </c>
      <c r="H7" s="24" t="s">
        <v>17</v>
      </c>
      <c r="J7" s="74">
        <f t="shared" si="0"/>
        <v>1</v>
      </c>
      <c r="K7" s="74">
        <f t="shared" si="1"/>
        <v>1</v>
      </c>
      <c r="L7" s="74">
        <f t="shared" si="2"/>
        <v>0</v>
      </c>
      <c r="M7" s="74">
        <f t="shared" si="3"/>
        <v>1</v>
      </c>
      <c r="N7" s="74">
        <f t="shared" si="4"/>
        <v>0</v>
      </c>
      <c r="O7" s="74">
        <f t="shared" si="5"/>
        <v>0</v>
      </c>
    </row>
    <row r="8" spans="1:15" x14ac:dyDescent="0.25">
      <c r="A8" s="38" t="s">
        <v>34</v>
      </c>
      <c r="B8" s="44" t="s">
        <v>19</v>
      </c>
      <c r="C8" s="49" t="s">
        <v>16</v>
      </c>
      <c r="D8" s="13">
        <v>0</v>
      </c>
      <c r="E8" s="14">
        <v>0</v>
      </c>
      <c r="F8" s="15">
        <v>0.5</v>
      </c>
      <c r="G8" s="54">
        <v>0.5</v>
      </c>
      <c r="H8" s="22" t="s">
        <v>21</v>
      </c>
      <c r="J8" s="74">
        <f t="shared" si="0"/>
        <v>1</v>
      </c>
      <c r="K8" s="74">
        <f t="shared" si="1"/>
        <v>1</v>
      </c>
      <c r="L8" s="74">
        <f t="shared" si="2"/>
        <v>0</v>
      </c>
      <c r="M8" s="74">
        <f t="shared" si="3"/>
        <v>1</v>
      </c>
      <c r="N8" s="74">
        <f t="shared" si="4"/>
        <v>0</v>
      </c>
      <c r="O8" s="74">
        <f t="shared" si="5"/>
        <v>0</v>
      </c>
    </row>
    <row r="9" spans="1:15" x14ac:dyDescent="0.25">
      <c r="A9" s="35"/>
      <c r="B9" s="42"/>
      <c r="C9" s="45" t="s">
        <v>16</v>
      </c>
      <c r="D9" s="9">
        <v>0</v>
      </c>
      <c r="E9" s="10">
        <v>0</v>
      </c>
      <c r="F9" s="11">
        <v>0.75</v>
      </c>
      <c r="G9" s="51">
        <v>0.25</v>
      </c>
      <c r="H9" s="12" t="s">
        <v>22</v>
      </c>
      <c r="J9" s="74">
        <f t="shared" si="0"/>
        <v>1</v>
      </c>
      <c r="K9" s="74">
        <f t="shared" si="1"/>
        <v>1</v>
      </c>
      <c r="L9" s="74">
        <f t="shared" si="2"/>
        <v>0</v>
      </c>
      <c r="M9" s="74">
        <f t="shared" si="3"/>
        <v>1</v>
      </c>
      <c r="N9" s="74">
        <f t="shared" si="4"/>
        <v>0</v>
      </c>
      <c r="O9" s="74">
        <f t="shared" si="5"/>
        <v>0</v>
      </c>
    </row>
    <row r="10" spans="1:15" x14ac:dyDescent="0.25">
      <c r="A10" s="35"/>
      <c r="B10" s="42"/>
      <c r="C10" s="45" t="s">
        <v>16</v>
      </c>
      <c r="D10" s="9">
        <v>0</v>
      </c>
      <c r="E10" s="10">
        <v>0</v>
      </c>
      <c r="F10" s="11">
        <v>0.25</v>
      </c>
      <c r="G10" s="51">
        <v>0.75</v>
      </c>
      <c r="H10" s="12" t="s">
        <v>23</v>
      </c>
      <c r="J10" s="74">
        <f t="shared" si="0"/>
        <v>1</v>
      </c>
      <c r="K10" s="74">
        <f t="shared" si="1"/>
        <v>1</v>
      </c>
      <c r="L10" s="74">
        <f t="shared" si="2"/>
        <v>0</v>
      </c>
      <c r="M10" s="74">
        <f t="shared" si="3"/>
        <v>1</v>
      </c>
      <c r="N10" s="74">
        <f t="shared" si="4"/>
        <v>0</v>
      </c>
      <c r="O10" s="74">
        <f t="shared" si="5"/>
        <v>0</v>
      </c>
    </row>
    <row r="11" spans="1:15" x14ac:dyDescent="0.25">
      <c r="A11" s="35"/>
      <c r="B11" s="42"/>
      <c r="C11" s="45" t="s">
        <v>16</v>
      </c>
      <c r="D11" s="9">
        <v>0</v>
      </c>
      <c r="E11" s="10">
        <v>0</v>
      </c>
      <c r="F11" s="11">
        <v>1</v>
      </c>
      <c r="G11" s="51">
        <v>0</v>
      </c>
      <c r="H11" s="12" t="s">
        <v>24</v>
      </c>
      <c r="J11" s="74">
        <f t="shared" si="0"/>
        <v>1</v>
      </c>
      <c r="K11" s="74">
        <f t="shared" si="1"/>
        <v>1</v>
      </c>
      <c r="L11" s="74">
        <f t="shared" si="2"/>
        <v>0</v>
      </c>
      <c r="M11" s="74">
        <f t="shared" si="3"/>
        <v>1</v>
      </c>
      <c r="N11" s="74">
        <f t="shared" si="4"/>
        <v>0</v>
      </c>
      <c r="O11" s="74">
        <f t="shared" si="5"/>
        <v>0</v>
      </c>
    </row>
    <row r="12" spans="1:15" x14ac:dyDescent="0.25">
      <c r="A12" s="36"/>
      <c r="B12" s="43"/>
      <c r="C12" s="48" t="s">
        <v>16</v>
      </c>
      <c r="D12" s="16">
        <v>0.05</v>
      </c>
      <c r="E12" s="17">
        <v>0</v>
      </c>
      <c r="F12" s="18">
        <v>0.15</v>
      </c>
      <c r="G12" s="52">
        <v>0.8</v>
      </c>
      <c r="H12" s="23" t="s">
        <v>27</v>
      </c>
      <c r="J12" s="74">
        <f t="shared" si="0"/>
        <v>1</v>
      </c>
      <c r="K12" s="74">
        <f t="shared" si="1"/>
        <v>1</v>
      </c>
      <c r="L12" s="74">
        <f t="shared" si="2"/>
        <v>0</v>
      </c>
      <c r="M12" s="74">
        <f t="shared" si="3"/>
        <v>1</v>
      </c>
      <c r="N12" s="74">
        <f t="shared" si="4"/>
        <v>0</v>
      </c>
      <c r="O12" s="74">
        <f t="shared" si="5"/>
        <v>0</v>
      </c>
    </row>
    <row r="13" spans="1:15" x14ac:dyDescent="0.25">
      <c r="A13" s="39"/>
      <c r="B13" s="45"/>
      <c r="C13" s="45"/>
      <c r="D13" s="9"/>
      <c r="E13" s="10"/>
      <c r="F13" s="11"/>
      <c r="G13" s="51"/>
      <c r="H13" s="12"/>
      <c r="J13" s="74">
        <f t="shared" si="0"/>
        <v>0</v>
      </c>
      <c r="K13" s="74">
        <f t="shared" si="1"/>
        <v>0</v>
      </c>
      <c r="L13" s="74">
        <f t="shared" si="2"/>
        <v>0</v>
      </c>
      <c r="M13" s="74">
        <f t="shared" si="3"/>
        <v>0</v>
      </c>
      <c r="N13" s="74">
        <f t="shared" si="4"/>
        <v>0</v>
      </c>
      <c r="O13" s="74">
        <f t="shared" si="5"/>
        <v>0</v>
      </c>
    </row>
    <row r="14" spans="1:15" x14ac:dyDescent="0.25">
      <c r="A14" s="39"/>
      <c r="B14" s="45"/>
      <c r="C14" s="45"/>
      <c r="D14" s="9"/>
      <c r="E14" s="10"/>
      <c r="F14" s="11"/>
      <c r="G14" s="51"/>
      <c r="H14" s="12"/>
      <c r="J14" s="74">
        <f t="shared" si="0"/>
        <v>0</v>
      </c>
      <c r="K14" s="74">
        <f t="shared" si="1"/>
        <v>0</v>
      </c>
      <c r="L14" s="74">
        <f t="shared" si="2"/>
        <v>0</v>
      </c>
      <c r="M14" s="74">
        <f t="shared" si="3"/>
        <v>0</v>
      </c>
      <c r="N14" s="74">
        <f t="shared" si="4"/>
        <v>0</v>
      </c>
      <c r="O14" s="74">
        <f t="shared" si="5"/>
        <v>0</v>
      </c>
    </row>
    <row r="15" spans="1:15" x14ac:dyDescent="0.25">
      <c r="A15" s="39"/>
      <c r="B15" s="45"/>
      <c r="C15" s="45"/>
      <c r="D15" s="9"/>
      <c r="E15" s="10"/>
      <c r="F15" s="11"/>
      <c r="G15" s="51"/>
      <c r="H15" s="12"/>
      <c r="J15" s="74">
        <f t="shared" si="0"/>
        <v>0</v>
      </c>
      <c r="K15" s="74">
        <f t="shared" si="1"/>
        <v>0</v>
      </c>
      <c r="L15" s="74">
        <f t="shared" si="2"/>
        <v>0</v>
      </c>
      <c r="M15" s="74">
        <f t="shared" si="3"/>
        <v>0</v>
      </c>
      <c r="N15" s="74">
        <f t="shared" si="4"/>
        <v>0</v>
      </c>
      <c r="O15" s="74">
        <f t="shared" si="5"/>
        <v>0</v>
      </c>
    </row>
    <row r="16" spans="1:15" x14ac:dyDescent="0.25">
      <c r="A16" s="39"/>
      <c r="B16" s="45"/>
      <c r="C16" s="45"/>
      <c r="D16" s="9"/>
      <c r="E16" s="10"/>
      <c r="F16" s="11"/>
      <c r="G16" s="51"/>
      <c r="H16" s="12"/>
      <c r="J16" s="74">
        <f t="shared" si="0"/>
        <v>0</v>
      </c>
      <c r="K16" s="74">
        <f t="shared" si="1"/>
        <v>0</v>
      </c>
      <c r="L16" s="74">
        <f t="shared" si="2"/>
        <v>0</v>
      </c>
      <c r="M16" s="74">
        <f t="shared" si="3"/>
        <v>0</v>
      </c>
      <c r="N16" s="74">
        <f t="shared" si="4"/>
        <v>0</v>
      </c>
      <c r="O16" s="74">
        <f t="shared" si="5"/>
        <v>0</v>
      </c>
    </row>
    <row r="17" spans="1:15" x14ac:dyDescent="0.25">
      <c r="A17" s="39"/>
      <c r="B17" s="45"/>
      <c r="C17" s="45"/>
      <c r="D17" s="9"/>
      <c r="E17" s="10"/>
      <c r="F17" s="11"/>
      <c r="G17" s="51"/>
      <c r="H17" s="12"/>
      <c r="J17" s="74">
        <f t="shared" si="0"/>
        <v>0</v>
      </c>
      <c r="K17" s="74">
        <f t="shared" si="1"/>
        <v>0</v>
      </c>
      <c r="L17" s="74">
        <f t="shared" si="2"/>
        <v>0</v>
      </c>
      <c r="M17" s="74">
        <f t="shared" si="3"/>
        <v>0</v>
      </c>
      <c r="N17" s="74">
        <f t="shared" si="4"/>
        <v>0</v>
      </c>
      <c r="O17" s="74">
        <f t="shared" si="5"/>
        <v>0</v>
      </c>
    </row>
    <row r="18" spans="1:15" x14ac:dyDescent="0.25">
      <c r="A18" s="39"/>
      <c r="B18" s="45"/>
      <c r="C18" s="45"/>
      <c r="D18" s="9"/>
      <c r="E18" s="10"/>
      <c r="F18" s="11"/>
      <c r="G18" s="51"/>
      <c r="H18" s="12"/>
      <c r="J18" s="74">
        <f t="shared" si="0"/>
        <v>0</v>
      </c>
      <c r="K18" s="74">
        <f t="shared" si="1"/>
        <v>0</v>
      </c>
      <c r="L18" s="74">
        <f t="shared" si="2"/>
        <v>0</v>
      </c>
      <c r="M18" s="74">
        <f t="shared" si="3"/>
        <v>0</v>
      </c>
      <c r="N18" s="74">
        <f t="shared" si="4"/>
        <v>0</v>
      </c>
      <c r="O18" s="74">
        <f t="shared" si="5"/>
        <v>0</v>
      </c>
    </row>
    <row r="19" spans="1:15" x14ac:dyDescent="0.25">
      <c r="A19" s="39"/>
      <c r="B19" s="45"/>
      <c r="C19" s="45"/>
      <c r="D19" s="9"/>
      <c r="E19" s="10"/>
      <c r="F19" s="11"/>
      <c r="G19" s="51"/>
      <c r="H19" s="12"/>
      <c r="J19" s="74">
        <f t="shared" si="0"/>
        <v>0</v>
      </c>
      <c r="K19" s="74">
        <f t="shared" si="1"/>
        <v>0</v>
      </c>
      <c r="L19" s="74">
        <f t="shared" si="2"/>
        <v>0</v>
      </c>
      <c r="M19" s="74">
        <f t="shared" si="3"/>
        <v>0</v>
      </c>
      <c r="N19" s="74">
        <f t="shared" si="4"/>
        <v>0</v>
      </c>
      <c r="O19" s="74">
        <f t="shared" si="5"/>
        <v>0</v>
      </c>
    </row>
    <row r="20" spans="1:15" x14ac:dyDescent="0.25">
      <c r="A20" s="39"/>
      <c r="B20" s="45"/>
      <c r="C20" s="45"/>
      <c r="D20" s="9"/>
      <c r="E20" s="10"/>
      <c r="F20" s="11"/>
      <c r="G20" s="51"/>
      <c r="H20" s="12"/>
      <c r="J20" s="74">
        <f t="shared" si="0"/>
        <v>0</v>
      </c>
      <c r="K20" s="74">
        <f t="shared" si="1"/>
        <v>0</v>
      </c>
      <c r="L20" s="74">
        <f t="shared" si="2"/>
        <v>0</v>
      </c>
      <c r="M20" s="74">
        <f t="shared" si="3"/>
        <v>0</v>
      </c>
      <c r="N20" s="74">
        <f t="shared" si="4"/>
        <v>0</v>
      </c>
      <c r="O20" s="74">
        <f t="shared" si="5"/>
        <v>0</v>
      </c>
    </row>
    <row r="21" spans="1:15" x14ac:dyDescent="0.25">
      <c r="A21" s="39"/>
      <c r="B21" s="45"/>
      <c r="C21" s="45"/>
      <c r="D21" s="9"/>
      <c r="E21" s="10"/>
      <c r="F21" s="11"/>
      <c r="G21" s="51"/>
      <c r="H21" s="12"/>
      <c r="J21" s="74">
        <f t="shared" si="0"/>
        <v>0</v>
      </c>
      <c r="K21" s="74">
        <f t="shared" si="1"/>
        <v>0</v>
      </c>
      <c r="L21" s="74">
        <f t="shared" si="2"/>
        <v>0</v>
      </c>
      <c r="M21" s="74">
        <f t="shared" si="3"/>
        <v>0</v>
      </c>
      <c r="N21" s="74">
        <f t="shared" si="4"/>
        <v>0</v>
      </c>
      <c r="O21" s="74">
        <f t="shared" si="5"/>
        <v>0</v>
      </c>
    </row>
    <row r="22" spans="1:15" x14ac:dyDescent="0.25">
      <c r="A22" s="39"/>
      <c r="B22" s="45"/>
      <c r="C22" s="45"/>
      <c r="D22" s="9"/>
      <c r="E22" s="10"/>
      <c r="F22" s="11"/>
      <c r="G22" s="51"/>
      <c r="H22" s="12"/>
      <c r="J22" s="74">
        <f t="shared" si="0"/>
        <v>0</v>
      </c>
      <c r="K22" s="74">
        <f t="shared" si="1"/>
        <v>0</v>
      </c>
      <c r="L22" s="74">
        <f t="shared" si="2"/>
        <v>0</v>
      </c>
      <c r="M22" s="74">
        <f t="shared" si="3"/>
        <v>0</v>
      </c>
      <c r="N22" s="74">
        <f t="shared" si="4"/>
        <v>0</v>
      </c>
      <c r="O22" s="74">
        <f t="shared" si="5"/>
        <v>0</v>
      </c>
    </row>
    <row r="23" spans="1:15" x14ac:dyDescent="0.25">
      <c r="A23" s="37"/>
      <c r="B23" s="33" t="s">
        <v>20</v>
      </c>
      <c r="C23" s="33" t="s">
        <v>28</v>
      </c>
      <c r="D23" s="19">
        <v>0.25</v>
      </c>
      <c r="E23" s="20">
        <v>0.25</v>
      </c>
      <c r="F23" s="21">
        <v>0.25</v>
      </c>
      <c r="G23" s="53">
        <v>0.25</v>
      </c>
      <c r="H23" s="24" t="s">
        <v>29</v>
      </c>
      <c r="J23" s="74">
        <f t="shared" si="0"/>
        <v>1</v>
      </c>
      <c r="K23" s="74">
        <f t="shared" si="1"/>
        <v>0</v>
      </c>
      <c r="L23" s="74">
        <f t="shared" si="2"/>
        <v>0</v>
      </c>
      <c r="M23" s="74">
        <f t="shared" si="3"/>
        <v>0</v>
      </c>
      <c r="N23" s="74">
        <f t="shared" si="4"/>
        <v>1</v>
      </c>
      <c r="O23" s="74">
        <f t="shared" si="5"/>
        <v>1</v>
      </c>
    </row>
    <row r="24" spans="1:15" x14ac:dyDescent="0.25">
      <c r="A24" s="37" t="s">
        <v>35</v>
      </c>
      <c r="B24" s="33" t="s">
        <v>25</v>
      </c>
      <c r="C24" s="33" t="s">
        <v>28</v>
      </c>
      <c r="D24" s="19">
        <v>0.25</v>
      </c>
      <c r="E24" s="20">
        <v>0.25</v>
      </c>
      <c r="F24" s="21">
        <v>0.25</v>
      </c>
      <c r="G24" s="53">
        <v>0.25</v>
      </c>
      <c r="H24" s="24" t="s">
        <v>30</v>
      </c>
      <c r="J24" s="74">
        <f t="shared" si="0"/>
        <v>1</v>
      </c>
      <c r="K24" s="74">
        <f t="shared" si="1"/>
        <v>0</v>
      </c>
      <c r="L24" s="74">
        <f t="shared" si="2"/>
        <v>0</v>
      </c>
      <c r="M24" s="74">
        <f t="shared" si="3"/>
        <v>0</v>
      </c>
      <c r="N24" s="74">
        <f t="shared" si="4"/>
        <v>1</v>
      </c>
      <c r="O24" s="74">
        <f t="shared" si="5"/>
        <v>1</v>
      </c>
    </row>
    <row r="25" spans="1:15" x14ac:dyDescent="0.25">
      <c r="A25" s="37" t="s">
        <v>35</v>
      </c>
      <c r="B25" s="33" t="s">
        <v>12</v>
      </c>
      <c r="C25" s="33">
        <v>6</v>
      </c>
      <c r="D25" s="19">
        <v>0.25</v>
      </c>
      <c r="E25" s="20">
        <v>0.25</v>
      </c>
      <c r="F25" s="21">
        <v>0.25</v>
      </c>
      <c r="G25" s="53">
        <v>0.25</v>
      </c>
      <c r="H25" s="24" t="s">
        <v>13</v>
      </c>
      <c r="J25" s="74">
        <f t="shared" si="0"/>
        <v>0</v>
      </c>
      <c r="K25" s="74">
        <f t="shared" si="1"/>
        <v>0</v>
      </c>
      <c r="L25" s="74">
        <f t="shared" si="2"/>
        <v>0</v>
      </c>
      <c r="M25" s="74">
        <f t="shared" si="3"/>
        <v>0</v>
      </c>
      <c r="N25" s="74">
        <f t="shared" si="4"/>
        <v>0</v>
      </c>
      <c r="O25" s="74">
        <f t="shared" si="5"/>
        <v>1</v>
      </c>
    </row>
    <row r="26" spans="1:15" ht="15.75" thickBot="1" x14ac:dyDescent="0.3">
      <c r="A26" s="40" t="s">
        <v>34</v>
      </c>
      <c r="B26" s="46" t="s">
        <v>26</v>
      </c>
      <c r="C26" s="46">
        <v>1.2</v>
      </c>
      <c r="D26" s="25">
        <v>0.25</v>
      </c>
      <c r="E26" s="26">
        <v>0.25</v>
      </c>
      <c r="F26" s="27">
        <v>0.25</v>
      </c>
      <c r="G26" s="55">
        <v>0.25</v>
      </c>
      <c r="H26" s="28" t="s">
        <v>31</v>
      </c>
      <c r="J26" s="74">
        <f t="shared" si="0"/>
        <v>1</v>
      </c>
      <c r="K26" s="74">
        <f t="shared" si="1"/>
        <v>1</v>
      </c>
      <c r="L26" s="74">
        <f t="shared" si="2"/>
        <v>0</v>
      </c>
      <c r="M26" s="74">
        <f t="shared" si="3"/>
        <v>0</v>
      </c>
      <c r="N26" s="74">
        <f t="shared" si="4"/>
        <v>0</v>
      </c>
      <c r="O26" s="74">
        <f t="shared" si="5"/>
        <v>0</v>
      </c>
    </row>
    <row r="27" spans="1:15" x14ac:dyDescent="0.25">
      <c r="J27" s="75">
        <f>SUM(J2:J26)</f>
        <v>12</v>
      </c>
      <c r="K27" s="75">
        <f t="shared" ref="K27:O27" si="6">SUM(K2:K26)</f>
        <v>10</v>
      </c>
      <c r="L27" s="75">
        <f t="shared" si="6"/>
        <v>1</v>
      </c>
      <c r="M27" s="75">
        <f t="shared" si="6"/>
        <v>10</v>
      </c>
      <c r="N27" s="75">
        <f t="shared" si="6"/>
        <v>2</v>
      </c>
      <c r="O27" s="75">
        <f t="shared" si="6"/>
        <v>3</v>
      </c>
    </row>
    <row r="33" spans="2:7" ht="15.75" thickBot="1" x14ac:dyDescent="0.3"/>
    <row r="34" spans="2:7" x14ac:dyDescent="0.25">
      <c r="B34" s="61" t="s">
        <v>36</v>
      </c>
      <c r="C34" s="64"/>
      <c r="D34" s="76">
        <f>SUMPRODUCT($J$2:$J$26,D$2:D$26)/$J$27</f>
        <v>0.21249999999999999</v>
      </c>
      <c r="E34" s="67">
        <f>SUMPRODUCT($J$2:$J$26,E$2:E$26)/$J$27</f>
        <v>0.20416666666666669</v>
      </c>
      <c r="F34" s="79">
        <f>SUMPRODUCT($J$2:$J$26,F$2:F$26)/$J$27</f>
        <v>0.30416666666666664</v>
      </c>
      <c r="G34" s="70">
        <f>SUMPRODUCT($J$2:$J$26,G$2:G$26)/$J$27</f>
        <v>0.27916666666666667</v>
      </c>
    </row>
    <row r="35" spans="2:7" x14ac:dyDescent="0.25">
      <c r="B35" s="62" t="s">
        <v>37</v>
      </c>
      <c r="C35" s="65"/>
      <c r="D35" s="77">
        <f>SUMPRODUCT($K$2:$K$26,D$2:D$26)/$K$27</f>
        <v>0.30499999999999999</v>
      </c>
      <c r="E35" s="68">
        <f>SUMPRODUCT($K$2:$K$26,E$2:E$26)/$K$27</f>
        <v>0.1</v>
      </c>
      <c r="F35" s="80">
        <f>SUMPRODUCT($K$2:$K$26,F$2:F$26)/$K$27</f>
        <v>0.315</v>
      </c>
      <c r="G35" s="71">
        <f>SUMPRODUCT($K$2:$K$26,G$2:G$26)/$K$27</f>
        <v>0.27999999999999997</v>
      </c>
    </row>
    <row r="36" spans="2:7" x14ac:dyDescent="0.25">
      <c r="B36" s="62" t="s">
        <v>38</v>
      </c>
      <c r="C36" s="65"/>
      <c r="D36" s="77">
        <f>SUMPRODUCT($L$2:$L$26,D$2:D$26)/$L$27</f>
        <v>0.25</v>
      </c>
      <c r="E36" s="68">
        <f>SUMPRODUCT($L$2:$L$26,E$2:E$26)/$L$27</f>
        <v>0.25</v>
      </c>
      <c r="F36" s="80">
        <f>SUMPRODUCT($L$2:$L$26,F$2:F$26)/$L$27</f>
        <v>0.25</v>
      </c>
      <c r="G36" s="71">
        <f>SUMPRODUCT($L$2:$L$26,G$2:G$26)/$L$27</f>
        <v>0.25</v>
      </c>
    </row>
    <row r="37" spans="2:7" x14ac:dyDescent="0.25">
      <c r="B37" s="62" t="s">
        <v>39</v>
      </c>
      <c r="C37" s="65"/>
      <c r="D37" s="77">
        <f>SUMPRODUCT($M$2:$M$26,D$2:D$26)/$M$27</f>
        <v>0.30499999999999999</v>
      </c>
      <c r="E37" s="68">
        <f>SUMPRODUCT($M$2:$M$26,E$2:E$26)/$M$27</f>
        <v>0.1</v>
      </c>
      <c r="F37" s="80">
        <f>SUMPRODUCT($M$2:$M$26,F$2:F$26)/$M$27</f>
        <v>0.315</v>
      </c>
      <c r="G37" s="71">
        <f>SUMPRODUCT($M$2:$M$26,G$2:G$26)/$M$27</f>
        <v>0.27999999999999997</v>
      </c>
    </row>
    <row r="38" spans="2:7" x14ac:dyDescent="0.25">
      <c r="B38" s="62" t="s">
        <v>40</v>
      </c>
      <c r="C38" s="65"/>
      <c r="D38" s="77">
        <f>SUMPRODUCT($N$2:$N$26,D$2:D$26)/$N$27</f>
        <v>0.25</v>
      </c>
      <c r="E38" s="68">
        <f>SUMPRODUCT($N$2:$N$26,E$2:E$26)/$N$27</f>
        <v>0.25</v>
      </c>
      <c r="F38" s="80">
        <f>SUMPRODUCT($N$2:$N$26,F$2:F$26)/$N$27</f>
        <v>0.25</v>
      </c>
      <c r="G38" s="71">
        <f>SUMPRODUCT($N$2:$N$26,G$2:G$26)/$N$27</f>
        <v>0.25</v>
      </c>
    </row>
    <row r="39" spans="2:7" ht="15.75" thickBot="1" x14ac:dyDescent="0.3">
      <c r="B39" s="63" t="s">
        <v>41</v>
      </c>
      <c r="C39" s="66"/>
      <c r="D39" s="78">
        <f>SUMPRODUCT($O$2:$O$26,D$2:D$26)/$O$27</f>
        <v>0.25</v>
      </c>
      <c r="E39" s="69">
        <f>SUMPRODUCT($O$2:$O$26,E$2:E$26)/$O$27</f>
        <v>0.25</v>
      </c>
      <c r="F39" s="81">
        <f>SUMPRODUCT($O$2:$O$26,F$2:F$26)/$O$27</f>
        <v>0.25</v>
      </c>
      <c r="G39" s="72">
        <f>SUMPRODUCT($O$2:$O$26,G$2:G$26)/$O$27</f>
        <v>0.25</v>
      </c>
    </row>
  </sheetData>
  <mergeCells count="10">
    <mergeCell ref="B36:C36"/>
    <mergeCell ref="B37:C37"/>
    <mergeCell ref="B38:C38"/>
    <mergeCell ref="B39:C39"/>
    <mergeCell ref="B2:B5"/>
    <mergeCell ref="B8:B12"/>
    <mergeCell ref="A2:A5"/>
    <mergeCell ref="A8:A12"/>
    <mergeCell ref="B34:C34"/>
    <mergeCell ref="B35:C35"/>
  </mergeCells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AD93-D6D6-4036-B920-103EBE2A27D7}">
  <dimension ref="A1"/>
  <sheetViews>
    <sheetView zoomScaleNormal="100" workbookViewId="0">
      <selection activeCell="W9" sqref="W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Tâches</vt:lpstr>
      <vt:lpstr>Compétences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Bodin</dc:creator>
  <cp:lastModifiedBy>Mathis Bodin</cp:lastModifiedBy>
  <dcterms:created xsi:type="dcterms:W3CDTF">2023-11-26T10:34:55Z</dcterms:created>
  <dcterms:modified xsi:type="dcterms:W3CDTF">2023-11-26T13:30:56Z</dcterms:modified>
</cp:coreProperties>
</file>