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bonna\Documents\Etudes\NTNU\Advanced_integrated_circuits\Project\Results\"/>
    </mc:Choice>
  </mc:AlternateContent>
  <xr:revisionPtr revIDLastSave="0" documentId="13_ncr:1_{76D76887-9C22-480E-B106-4312C6429C7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op_voltage_raw" sheetId="3" r:id="rId1"/>
    <sheet name="diff_voltage_raw" sheetId="2" r:id="rId2"/>
    <sheet name="diff_voltage_analysi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M2" i="1"/>
  <c r="L2" i="1"/>
  <c r="I3" i="1"/>
  <c r="I4" i="1"/>
  <c r="I5" i="1"/>
  <c r="I6" i="1"/>
  <c r="I7" i="1"/>
  <c r="I2" i="1"/>
  <c r="G2" i="1"/>
  <c r="G3" i="1"/>
  <c r="G4" i="1"/>
  <c r="G5" i="1"/>
  <c r="G6" i="1"/>
  <c r="G7" i="1"/>
  <c r="F9" i="1"/>
  <c r="H9" i="1"/>
  <c r="J9" i="1"/>
  <c r="E9" i="1"/>
  <c r="D9" i="1"/>
  <c r="C9" i="1"/>
  <c r="B9" i="1"/>
</calcChain>
</file>

<file path=xl/sharedStrings.xml><?xml version="1.0" encoding="utf-8"?>
<sst xmlns="http://schemas.openxmlformats.org/spreadsheetml/2006/main" count="37" uniqueCount="13">
  <si>
    <t>T</t>
  </si>
  <si>
    <t>Typ_typ</t>
  </si>
  <si>
    <t>Min</t>
  </si>
  <si>
    <t>Typ_etc</t>
  </si>
  <si>
    <t>Max</t>
  </si>
  <si>
    <t>R²</t>
  </si>
  <si>
    <t>-3std</t>
  </si>
  <si>
    <t>Mean</t>
  </si>
  <si>
    <t>+3std</t>
  </si>
  <si>
    <t>95%-</t>
  </si>
  <si>
    <t>95%+</t>
  </si>
  <si>
    <t>err_pos</t>
  </si>
  <si>
    <t>err_neg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</si>
</sst>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top_voltage_raw!$B$1</c:f>
              <c:strCache>
                <c:ptCount val="1"/>
                <c:pt idx="0">
                  <c:v>Typ_typ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702318460192476E-2"/>
                  <c:y val="-8.89464858559346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top_voltage_raw!$A$2:$A$7</c:f>
              <c:numCache>
                <c:formatCode>General</c:formatCode>
                <c:ptCount val="6"/>
                <c:pt idx="0">
                  <c:v>-25</c:v>
                </c:pt>
                <c:pt idx="1">
                  <c:v>0</c:v>
                </c:pt>
                <c:pt idx="2">
                  <c:v>27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top_voltage_raw!$B$2:$B$7</c:f>
              <c:numCache>
                <c:formatCode>0</c:formatCode>
                <c:ptCount val="6"/>
                <c:pt idx="0">
                  <c:v>867.27769999999998</c:v>
                </c:pt>
                <c:pt idx="1">
                  <c:v>835.30340000000001</c:v>
                </c:pt>
                <c:pt idx="2">
                  <c:v>797.80359999999996</c:v>
                </c:pt>
                <c:pt idx="3">
                  <c:v>765.05380000000002</c:v>
                </c:pt>
                <c:pt idx="4">
                  <c:v>729.11350000000004</c:v>
                </c:pt>
                <c:pt idx="5">
                  <c:v>693.10450000000003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E-4525-BDAD-929E6B41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544928"/>
        <c:axId val="937545408"/>
      </c:scatterChart>
      <c:valAx>
        <c:axId val="9375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7545408"/>
        <c:crosses val="autoZero"/>
        <c:crossBetween val="midCat"/>
      </c:valAx>
      <c:valAx>
        <c:axId val="9375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75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diff_voltage_analysis!$B$1</c:f>
              <c:strCache>
                <c:ptCount val="1"/>
                <c:pt idx="0">
                  <c:v>Typ_typ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793853893263341"/>
                  <c:y val="5.8092373869932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diff_voltage_analysis!$M$2:$M$7</c:f>
                <c:numCache>
                  <c:formatCode>General</c:formatCode>
                  <c:ptCount val="6"/>
                  <c:pt idx="0">
                    <c:v>7.3833000000000055</c:v>
                  </c:pt>
                  <c:pt idx="1">
                    <c:v>7.8497000000000057</c:v>
                  </c:pt>
                  <c:pt idx="2">
                    <c:v>8.1832000000000065</c:v>
                  </c:pt>
                  <c:pt idx="3">
                    <c:v>7.9404333333333454</c:v>
                  </c:pt>
                  <c:pt idx="4">
                    <c:v>7.0659666666666681</c:v>
                  </c:pt>
                  <c:pt idx="5">
                    <c:v>8.3276000000000039</c:v>
                  </c:pt>
                </c:numCache>
              </c:numRef>
            </c:plus>
            <c:minus>
              <c:numRef>
                <c:f>diff_voltage_analysis!$L$2:$L$7</c:f>
                <c:numCache>
                  <c:formatCode>General</c:formatCode>
                  <c:ptCount val="6"/>
                  <c:pt idx="0">
                    <c:v>7.3826999999999998</c:v>
                  </c:pt>
                  <c:pt idx="1">
                    <c:v>6.8814999999999955</c:v>
                  </c:pt>
                  <c:pt idx="2">
                    <c:v>7.9416000000000011</c:v>
                  </c:pt>
                  <c:pt idx="3">
                    <c:v>5.9649666666666619</c:v>
                  </c:pt>
                  <c:pt idx="4">
                    <c:v>6.3578333333333319</c:v>
                  </c:pt>
                  <c:pt idx="5">
                    <c:v>9.8363999999999976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diff_voltage_analysis!$A$2:$A$7</c:f>
              <c:numCache>
                <c:formatCode>General</c:formatCode>
                <c:ptCount val="6"/>
                <c:pt idx="0">
                  <c:v>-25</c:v>
                </c:pt>
                <c:pt idx="1">
                  <c:v>0</c:v>
                </c:pt>
                <c:pt idx="2">
                  <c:v>27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diff_voltage_analysis!$B$2:$B$7</c:f>
              <c:numCache>
                <c:formatCode>0.0000</c:formatCode>
                <c:ptCount val="6"/>
                <c:pt idx="0">
                  <c:v>48.449399999999997</c:v>
                </c:pt>
                <c:pt idx="1">
                  <c:v>55.37</c:v>
                </c:pt>
                <c:pt idx="2">
                  <c:v>61.559699999999999</c:v>
                </c:pt>
                <c:pt idx="3">
                  <c:v>66.865799999999993</c:v>
                </c:pt>
                <c:pt idx="4">
                  <c:v>72.983000000000004</c:v>
                </c:pt>
                <c:pt idx="5">
                  <c:v>79.639499999999998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2-49B6-BA53-E6215BD5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797968"/>
        <c:axId val="1853122320"/>
      </c:scatterChart>
      <c:valAx>
        <c:axId val="186079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122320"/>
        <c:crosses val="autoZero"/>
        <c:crossBetween val="midCat"/>
      </c:valAx>
      <c:valAx>
        <c:axId val="18531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07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49530</xdr:rowOff>
    </xdr:from>
    <xdr:to>
      <xdr:col>11</xdr:col>
      <xdr:colOff>704850</xdr:colOff>
      <xdr:row>23</xdr:row>
      <xdr:rowOff>49530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6143C4-AEB9-9BA1-4133-55A72237F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</xdr:colOff>
      <xdr:row>9</xdr:row>
      <xdr:rowOff>83820</xdr:rowOff>
    </xdr:from>
    <xdr:to>
      <xdr:col>17</xdr:col>
      <xdr:colOff>99060</xdr:colOff>
      <xdr:row>27</xdr:row>
      <xdr:rowOff>121920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2D112A-D2DB-12DE-3FB8-1CF42B3F6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228C-A3D1-4D0D-8801-C53EC046B30B}">
  <dimension ref="A1:H7"/>
  <sheetViews>
    <sheetView workbookViewId="0">
      <selection activeCell="G6" sqref="G6"/>
    </sheetView>
  </sheetViews>
  <sheetFormatPr baseColWidth="10" defaultRowHeight="14.4" x14ac:dyDescent="0.3"/>
  <cols>
    <col min="1" max="1" width="4" bestFit="1" customWidth="1"/>
    <col min="2" max="2" width="7.44140625" bestFit="1" customWidth="1"/>
    <col min="3" max="3" width="4.109375" bestFit="1" customWidth="1"/>
    <col min="4" max="4" width="7.44140625" bestFit="1" customWidth="1"/>
    <col min="5" max="5" width="4.5546875" bestFit="1" customWidth="1"/>
    <col min="6" max="6" width="5.109375" bestFit="1" customWidth="1"/>
    <col min="7" max="7" width="5.6640625" bestFit="1" customWidth="1"/>
    <col min="8" max="8" width="5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</v>
      </c>
      <c r="G1" t="s">
        <v>7</v>
      </c>
      <c r="H1" s="1" t="s">
        <v>8</v>
      </c>
    </row>
    <row r="2" spans="1:8" x14ac:dyDescent="0.3">
      <c r="A2">
        <v>-25</v>
      </c>
      <c r="B2" s="4">
        <v>867.27769999999998</v>
      </c>
      <c r="C2" s="4">
        <v>860.83109999999999</v>
      </c>
      <c r="D2" s="4">
        <v>868.47709999999995</v>
      </c>
      <c r="E2" s="4">
        <v>875.23299999999995</v>
      </c>
      <c r="F2" s="4">
        <v>851.59529999999995</v>
      </c>
      <c r="G2" s="4">
        <v>866.80920000000003</v>
      </c>
      <c r="H2" s="4">
        <v>882.02319999999997</v>
      </c>
    </row>
    <row r="3" spans="1:8" x14ac:dyDescent="0.3">
      <c r="A3">
        <v>0</v>
      </c>
      <c r="B3" s="4">
        <v>835.30340000000001</v>
      </c>
      <c r="C3" s="4">
        <v>831.60730000000001</v>
      </c>
      <c r="D3" s="4">
        <v>837.78390000000002</v>
      </c>
      <c r="E3" s="4">
        <v>845.649</v>
      </c>
      <c r="F3" s="4">
        <v>820.99639999999999</v>
      </c>
      <c r="G3" s="4">
        <v>837.12969999999996</v>
      </c>
      <c r="H3" s="4">
        <v>853.26289999999995</v>
      </c>
    </row>
    <row r="4" spans="1:8" x14ac:dyDescent="0.3">
      <c r="A4">
        <v>27</v>
      </c>
      <c r="B4" s="4">
        <v>797.80359999999996</v>
      </c>
      <c r="C4" s="4">
        <v>793.48209999999995</v>
      </c>
      <c r="D4" s="4">
        <v>801.51589999999999</v>
      </c>
      <c r="E4" s="4">
        <v>810.77440000000001</v>
      </c>
      <c r="F4" s="4">
        <v>783.28319999999997</v>
      </c>
      <c r="G4" s="4">
        <v>796.49210000000005</v>
      </c>
      <c r="H4" s="4">
        <v>809.70090000000005</v>
      </c>
    </row>
    <row r="5" spans="1:8" x14ac:dyDescent="0.3">
      <c r="A5">
        <v>50</v>
      </c>
      <c r="B5" s="4">
        <v>765.05380000000002</v>
      </c>
      <c r="C5" s="4">
        <v>760.21299999999997</v>
      </c>
      <c r="D5" s="4">
        <v>769.35329999999999</v>
      </c>
      <c r="E5" s="4">
        <v>779.98680000000002</v>
      </c>
      <c r="F5" s="4">
        <v>750.4914</v>
      </c>
      <c r="G5" s="4">
        <v>763.40369999999996</v>
      </c>
      <c r="H5" s="4">
        <v>776.31600000000003</v>
      </c>
    </row>
    <row r="6" spans="1:8" x14ac:dyDescent="0.3">
      <c r="A6">
        <v>75</v>
      </c>
      <c r="B6" s="4">
        <v>729.11350000000004</v>
      </c>
      <c r="C6" s="4">
        <v>723.36530000000005</v>
      </c>
      <c r="D6" s="4">
        <v>733.98779999999999</v>
      </c>
      <c r="E6" s="4">
        <v>745.99080000000004</v>
      </c>
      <c r="F6" s="4">
        <v>714.23419999999999</v>
      </c>
      <c r="G6" s="4">
        <v>729.65120000000002</v>
      </c>
      <c r="H6" s="4">
        <v>745.06820000000005</v>
      </c>
    </row>
    <row r="7" spans="1:8" x14ac:dyDescent="0.3">
      <c r="A7">
        <v>100</v>
      </c>
      <c r="B7" s="4">
        <v>693.10450000000003</v>
      </c>
      <c r="C7" s="4">
        <v>685.84059999999999</v>
      </c>
      <c r="D7" s="4">
        <v>698.79859999999996</v>
      </c>
      <c r="E7" s="4">
        <v>711.98019999999997</v>
      </c>
      <c r="F7" s="4">
        <v>677.38679999999999</v>
      </c>
      <c r="G7" s="4">
        <v>695.35119999999995</v>
      </c>
      <c r="H7" s="4">
        <v>713.31560000000002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3F87-1F44-4807-867A-41EE3356A4D4}">
  <dimension ref="A1:H16"/>
  <sheetViews>
    <sheetView workbookViewId="0">
      <selection activeCellId="1" sqref="A7:G7 A1:H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</v>
      </c>
      <c r="G1" t="s">
        <v>7</v>
      </c>
      <c r="H1" s="1" t="s">
        <v>8</v>
      </c>
    </row>
    <row r="2" spans="1:8" x14ac:dyDescent="0.3">
      <c r="A2">
        <v>-25</v>
      </c>
      <c r="B2" s="2">
        <v>48.449399999999997</v>
      </c>
      <c r="C2" s="2">
        <v>42.240600000000001</v>
      </c>
      <c r="D2" s="2">
        <v>50.091700000000003</v>
      </c>
      <c r="E2" s="2">
        <v>54.795000000000002</v>
      </c>
      <c r="F2" s="2">
        <v>37.3752</v>
      </c>
      <c r="G2" s="2">
        <v>48.4497</v>
      </c>
      <c r="H2" s="2">
        <v>59.5242</v>
      </c>
    </row>
    <row r="3" spans="1:8" x14ac:dyDescent="0.3">
      <c r="A3">
        <v>0</v>
      </c>
      <c r="B3" s="2">
        <v>55.37</v>
      </c>
      <c r="C3" s="2">
        <v>52.785899999999998</v>
      </c>
      <c r="D3" s="2">
        <v>57.287799999999997</v>
      </c>
      <c r="E3" s="2">
        <v>62.702199999999998</v>
      </c>
      <c r="F3" s="2">
        <v>44.805700000000002</v>
      </c>
      <c r="G3" s="2">
        <v>55.854100000000003</v>
      </c>
      <c r="H3" s="2">
        <v>66.902500000000003</v>
      </c>
    </row>
    <row r="4" spans="1:8" x14ac:dyDescent="0.3">
      <c r="A4">
        <v>27</v>
      </c>
      <c r="B4" s="2">
        <v>61.559699999999999</v>
      </c>
      <c r="C4" s="2">
        <v>58.5672</v>
      </c>
      <c r="D4" s="2">
        <v>64.258899999999997</v>
      </c>
      <c r="E4" s="2">
        <v>70.795000000000002</v>
      </c>
      <c r="F4" s="2">
        <v>49.5869</v>
      </c>
      <c r="G4" s="2">
        <v>61.680500000000002</v>
      </c>
      <c r="H4" s="2">
        <v>73.774100000000004</v>
      </c>
    </row>
    <row r="5" spans="1:8" x14ac:dyDescent="0.3">
      <c r="A5">
        <v>50</v>
      </c>
      <c r="B5" s="2">
        <v>66.865799999999993</v>
      </c>
      <c r="C5" s="2">
        <v>63.508499999999998</v>
      </c>
      <c r="D5" s="2">
        <v>69.932400000000001</v>
      </c>
      <c r="E5" s="2">
        <v>77.528000000000006</v>
      </c>
      <c r="F5" s="2">
        <v>57.424500000000002</v>
      </c>
      <c r="G5" s="2">
        <v>67.853499999999997</v>
      </c>
      <c r="H5" s="2">
        <v>78.282600000000002</v>
      </c>
    </row>
    <row r="6" spans="1:8" x14ac:dyDescent="0.3">
      <c r="A6">
        <v>75</v>
      </c>
      <c r="B6" s="2">
        <v>72.983000000000004</v>
      </c>
      <c r="C6" s="2">
        <v>68.987499999999997</v>
      </c>
      <c r="D6" s="2">
        <v>76.418899999999994</v>
      </c>
      <c r="E6" s="2">
        <v>85.0745</v>
      </c>
      <c r="F6" s="2">
        <v>63.269199999999998</v>
      </c>
      <c r="G6" s="2">
        <v>73.337100000000007</v>
      </c>
      <c r="H6" s="2">
        <v>83.404899999999998</v>
      </c>
    </row>
    <row r="7" spans="1:8" x14ac:dyDescent="0.3">
      <c r="A7">
        <v>100</v>
      </c>
      <c r="B7" s="2">
        <v>79.639499999999998</v>
      </c>
      <c r="C7" s="2">
        <v>74.575800000000001</v>
      </c>
      <c r="D7" s="2">
        <v>83.646299999999997</v>
      </c>
      <c r="E7" s="2">
        <v>93.222999999999999</v>
      </c>
      <c r="F7" s="2">
        <v>65.262100000000004</v>
      </c>
      <c r="G7" s="2">
        <v>78.885099999999994</v>
      </c>
      <c r="H7" s="2">
        <v>92.508099999999999</v>
      </c>
    </row>
    <row r="10" spans="1:8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s="1" t="s">
        <v>6</v>
      </c>
      <c r="G10" t="s">
        <v>7</v>
      </c>
      <c r="H10" s="1" t="s">
        <v>8</v>
      </c>
    </row>
    <row r="11" spans="1:8" x14ac:dyDescent="0.3">
      <c r="A11">
        <v>-25</v>
      </c>
      <c r="B11" s="3">
        <v>48.449399999999997</v>
      </c>
      <c r="C11" s="3">
        <v>42.240600000000001</v>
      </c>
      <c r="D11" s="3">
        <v>50.091700000000003</v>
      </c>
      <c r="E11" s="3">
        <v>54.795000000000002</v>
      </c>
      <c r="F11" s="3">
        <v>37.3752</v>
      </c>
      <c r="G11" s="3">
        <v>48.4497</v>
      </c>
      <c r="H11" s="3">
        <v>59.5242</v>
      </c>
    </row>
    <row r="12" spans="1:8" x14ac:dyDescent="0.3">
      <c r="A12">
        <v>0</v>
      </c>
      <c r="B12" s="3">
        <v>55.37</v>
      </c>
      <c r="C12" s="3">
        <v>52.785899999999998</v>
      </c>
      <c r="D12" s="3">
        <v>57.287799999999997</v>
      </c>
      <c r="E12" s="3">
        <v>62.702199999999998</v>
      </c>
      <c r="F12" s="3">
        <v>44.805700000000002</v>
      </c>
      <c r="G12" s="3">
        <v>55.854100000000003</v>
      </c>
      <c r="H12" s="3">
        <v>66.902500000000003</v>
      </c>
    </row>
    <row r="13" spans="1:8" x14ac:dyDescent="0.3">
      <c r="A13">
        <v>27</v>
      </c>
      <c r="B13" s="3">
        <v>61.559699999999999</v>
      </c>
      <c r="C13" s="3">
        <v>58.5672</v>
      </c>
      <c r="D13" s="3">
        <v>64.258899999999997</v>
      </c>
      <c r="E13" s="3">
        <v>70.795000000000002</v>
      </c>
      <c r="F13" s="3">
        <v>49.5869</v>
      </c>
      <c r="G13" s="3">
        <v>61.680500000000002</v>
      </c>
      <c r="H13" s="3">
        <v>73.774100000000004</v>
      </c>
    </row>
    <row r="14" spans="1:8" x14ac:dyDescent="0.3">
      <c r="A14">
        <v>50</v>
      </c>
      <c r="B14" s="3">
        <v>66.865799999999993</v>
      </c>
      <c r="C14" s="3">
        <v>63.508499999999998</v>
      </c>
      <c r="D14" s="3">
        <v>69.932400000000001</v>
      </c>
      <c r="E14" s="3">
        <v>77.528000000000006</v>
      </c>
      <c r="F14" s="3">
        <v>57.424500000000002</v>
      </c>
      <c r="G14" s="3">
        <v>67.853499999999997</v>
      </c>
      <c r="H14" s="3">
        <v>78.282600000000002</v>
      </c>
    </row>
    <row r="15" spans="1:8" x14ac:dyDescent="0.3">
      <c r="A15">
        <v>75</v>
      </c>
      <c r="B15" s="3">
        <v>72.983000000000004</v>
      </c>
      <c r="C15" s="3">
        <v>68.987499999999997</v>
      </c>
      <c r="D15" s="3">
        <v>76.418899999999994</v>
      </c>
      <c r="E15" s="3">
        <v>85.0745</v>
      </c>
      <c r="F15" s="3">
        <v>63.269199999999998</v>
      </c>
      <c r="G15" s="3">
        <v>73.337100000000007</v>
      </c>
      <c r="H15" s="3">
        <v>83.404899999999998</v>
      </c>
    </row>
    <row r="16" spans="1:8" x14ac:dyDescent="0.3">
      <c r="A16">
        <v>100</v>
      </c>
      <c r="B16" s="3">
        <v>79.639499999999998</v>
      </c>
      <c r="C16" s="3">
        <v>74.575800000000001</v>
      </c>
      <c r="D16" s="3">
        <v>83.646299999999997</v>
      </c>
      <c r="E16" s="3">
        <v>93.222999999999999</v>
      </c>
      <c r="F16" s="3">
        <v>65.262100000000004</v>
      </c>
      <c r="G16" s="3">
        <v>78.885099999999994</v>
      </c>
      <c r="H16" s="3">
        <v>92.508099999999999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E24" sqref="E24"/>
    </sheetView>
  </sheetViews>
  <sheetFormatPr baseColWidth="10" defaultColWidth="8.88671875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</v>
      </c>
      <c r="G1" s="1" t="s">
        <v>9</v>
      </c>
      <c r="H1" t="s">
        <v>7</v>
      </c>
      <c r="I1" t="s">
        <v>10</v>
      </c>
      <c r="J1" s="1" t="s">
        <v>8</v>
      </c>
      <c r="L1" t="s">
        <v>12</v>
      </c>
      <c r="M1" t="s">
        <v>11</v>
      </c>
    </row>
    <row r="2" spans="1:13" x14ac:dyDescent="0.3">
      <c r="A2">
        <v>-25</v>
      </c>
      <c r="B2" s="2">
        <v>48.449399999999997</v>
      </c>
      <c r="C2" s="2">
        <v>42.240600000000001</v>
      </c>
      <c r="D2" s="2">
        <v>50.091700000000003</v>
      </c>
      <c r="E2" s="2">
        <v>54.795000000000002</v>
      </c>
      <c r="F2" s="2">
        <v>37.3752</v>
      </c>
      <c r="G2" s="2">
        <f>2/3*(F2-H2)+H2</f>
        <v>41.066699999999997</v>
      </c>
      <c r="H2" s="2">
        <v>48.4497</v>
      </c>
      <c r="I2" s="2">
        <f>2/3*(J2-H2)+H2</f>
        <v>55.832700000000003</v>
      </c>
      <c r="J2" s="2">
        <v>59.5242</v>
      </c>
      <c r="K2" s="2"/>
      <c r="L2" s="2">
        <f>B2-G2</f>
        <v>7.3826999999999998</v>
      </c>
      <c r="M2" s="2">
        <f>I2-B2</f>
        <v>7.3833000000000055</v>
      </c>
    </row>
    <row r="3" spans="1:13" x14ac:dyDescent="0.3">
      <c r="A3">
        <v>0</v>
      </c>
      <c r="B3" s="2">
        <v>55.37</v>
      </c>
      <c r="C3" s="2">
        <v>52.785899999999998</v>
      </c>
      <c r="D3" s="2">
        <v>57.287799999999997</v>
      </c>
      <c r="E3" s="2">
        <v>62.702199999999998</v>
      </c>
      <c r="F3" s="2">
        <v>44.805700000000002</v>
      </c>
      <c r="G3" s="2">
        <f t="shared" ref="G3:G7" si="0">2/3*(F3-H3)+H3</f>
        <v>48.488500000000002</v>
      </c>
      <c r="H3" s="2">
        <v>55.854100000000003</v>
      </c>
      <c r="I3" s="2">
        <f t="shared" ref="I3:I7" si="1">2/3*(J3-H3)+H3</f>
        <v>63.219700000000003</v>
      </c>
      <c r="J3" s="2">
        <v>66.902500000000003</v>
      </c>
      <c r="K3" s="2"/>
      <c r="L3" s="2">
        <f t="shared" ref="L3:L7" si="2">B3-G3</f>
        <v>6.8814999999999955</v>
      </c>
      <c r="M3" s="2">
        <f t="shared" ref="M3:M7" si="3">I3-B3</f>
        <v>7.8497000000000057</v>
      </c>
    </row>
    <row r="4" spans="1:13" x14ac:dyDescent="0.3">
      <c r="A4">
        <v>27</v>
      </c>
      <c r="B4" s="2">
        <v>61.559699999999999</v>
      </c>
      <c r="C4" s="2">
        <v>58.5672</v>
      </c>
      <c r="D4" s="2">
        <v>64.258899999999997</v>
      </c>
      <c r="E4" s="2">
        <v>70.795000000000002</v>
      </c>
      <c r="F4" s="2">
        <v>49.5869</v>
      </c>
      <c r="G4" s="2">
        <f t="shared" si="0"/>
        <v>53.618099999999998</v>
      </c>
      <c r="H4" s="2">
        <v>61.680500000000002</v>
      </c>
      <c r="I4" s="2">
        <f t="shared" si="1"/>
        <v>69.742900000000006</v>
      </c>
      <c r="J4" s="2">
        <v>73.774100000000004</v>
      </c>
      <c r="K4" s="2"/>
      <c r="L4" s="2">
        <f t="shared" si="2"/>
        <v>7.9416000000000011</v>
      </c>
      <c r="M4" s="2">
        <f t="shared" si="3"/>
        <v>8.1832000000000065</v>
      </c>
    </row>
    <row r="5" spans="1:13" x14ac:dyDescent="0.3">
      <c r="A5">
        <v>50</v>
      </c>
      <c r="B5" s="2">
        <v>66.865799999999993</v>
      </c>
      <c r="C5" s="2">
        <v>63.508499999999998</v>
      </c>
      <c r="D5" s="2">
        <v>69.932400000000001</v>
      </c>
      <c r="E5" s="2">
        <v>77.528000000000006</v>
      </c>
      <c r="F5" s="2">
        <v>57.424500000000002</v>
      </c>
      <c r="G5" s="2">
        <f t="shared" si="0"/>
        <v>60.900833333333331</v>
      </c>
      <c r="H5" s="2">
        <v>67.853499999999997</v>
      </c>
      <c r="I5" s="2">
        <f t="shared" si="1"/>
        <v>74.806233333333338</v>
      </c>
      <c r="J5" s="2">
        <v>78.282600000000002</v>
      </c>
      <c r="K5" s="2"/>
      <c r="L5" s="2">
        <f t="shared" si="2"/>
        <v>5.9649666666666619</v>
      </c>
      <c r="M5" s="2">
        <f t="shared" si="3"/>
        <v>7.9404333333333454</v>
      </c>
    </row>
    <row r="6" spans="1:13" x14ac:dyDescent="0.3">
      <c r="A6">
        <v>75</v>
      </c>
      <c r="B6" s="2">
        <v>72.983000000000004</v>
      </c>
      <c r="C6" s="2">
        <v>68.987499999999997</v>
      </c>
      <c r="D6" s="2">
        <v>76.418899999999994</v>
      </c>
      <c r="E6" s="2">
        <v>85.0745</v>
      </c>
      <c r="F6" s="2">
        <v>63.269199999999998</v>
      </c>
      <c r="G6" s="2">
        <f t="shared" si="0"/>
        <v>66.625166666666672</v>
      </c>
      <c r="H6" s="2">
        <v>73.337100000000007</v>
      </c>
      <c r="I6" s="2">
        <f t="shared" si="1"/>
        <v>80.048966666666672</v>
      </c>
      <c r="J6" s="2">
        <v>83.404899999999998</v>
      </c>
      <c r="K6" s="2"/>
      <c r="L6" s="2">
        <f t="shared" si="2"/>
        <v>6.3578333333333319</v>
      </c>
      <c r="M6" s="2">
        <f t="shared" si="3"/>
        <v>7.0659666666666681</v>
      </c>
    </row>
    <row r="7" spans="1:13" x14ac:dyDescent="0.3">
      <c r="A7">
        <v>100</v>
      </c>
      <c r="B7" s="2">
        <v>79.639499999999998</v>
      </c>
      <c r="C7" s="2">
        <v>74.575800000000001</v>
      </c>
      <c r="D7" s="2">
        <v>83.646299999999997</v>
      </c>
      <c r="E7" s="2">
        <v>93.222999999999999</v>
      </c>
      <c r="F7" s="2">
        <v>65.262100000000004</v>
      </c>
      <c r="G7" s="2">
        <f t="shared" si="0"/>
        <v>69.803100000000001</v>
      </c>
      <c r="H7" s="2">
        <v>78.885099999999994</v>
      </c>
      <c r="I7" s="2">
        <f t="shared" si="1"/>
        <v>87.967100000000002</v>
      </c>
      <c r="J7" s="2">
        <v>92.508099999999999</v>
      </c>
      <c r="K7" s="2"/>
      <c r="L7" s="2">
        <f t="shared" si="2"/>
        <v>9.8363999999999976</v>
      </c>
      <c r="M7" s="2">
        <f t="shared" si="3"/>
        <v>8.3276000000000039</v>
      </c>
    </row>
    <row r="9" spans="1:13" x14ac:dyDescent="0.3">
      <c r="A9" t="s">
        <v>5</v>
      </c>
      <c r="B9" s="2">
        <f>RSQ(B2:B7,$A2:$A7)</f>
        <v>0.9991642049531908</v>
      </c>
      <c r="C9" s="2">
        <f t="shared" ref="C9:J9" si="4">RSQ(C2:C7,$A2:$A7)</f>
        <v>0.98233349988069296</v>
      </c>
      <c r="D9" s="2">
        <f t="shared" si="4"/>
        <v>0.99940159697246955</v>
      </c>
      <c r="E9" s="2">
        <f t="shared" si="4"/>
        <v>0.99976574322916256</v>
      </c>
      <c r="F9" s="2">
        <f t="shared" si="4"/>
        <v>0.97964438753205663</v>
      </c>
      <c r="G9" s="2"/>
      <c r="H9" s="2">
        <f t="shared" si="4"/>
        <v>0.99766096510143354</v>
      </c>
      <c r="I9" s="2"/>
      <c r="J9" s="2">
        <f t="shared" si="4"/>
        <v>0.99192231971572031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top_voltage_raw</vt:lpstr>
      <vt:lpstr>diff_voltage_raw</vt:lpstr>
      <vt:lpstr>diff_voltage_analysis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Bonnard</dc:creator>
  <cp:lastModifiedBy>Mathis Bonnard</cp:lastModifiedBy>
  <dcterms:created xsi:type="dcterms:W3CDTF">2015-06-05T18:19:34Z</dcterms:created>
  <dcterms:modified xsi:type="dcterms:W3CDTF">2023-04-29T15:00:42Z</dcterms:modified>
</cp:coreProperties>
</file>