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uszmuziol/Documents/PEA/PEA Projekt 2/"/>
    </mc:Choice>
  </mc:AlternateContent>
  <xr:revisionPtr revIDLastSave="0" documentId="13_ncr:1_{AD9E0EF6-2912-D643-9276-9007203C1501}" xr6:coauthVersionLast="47" xr6:coauthVersionMax="47" xr10:uidLastSave="{00000000-0000-0000-0000-000000000000}"/>
  <bookViews>
    <workbookView xWindow="0" yWindow="500" windowWidth="33600" windowHeight="20500" activeTab="1" xr2:uid="{E263A7E1-F8C5-8C48-84A9-9F0EDFAF55E4}"/>
  </bookViews>
  <sheets>
    <sheet name="Tabu Search" sheetId="1" r:id="rId1"/>
    <sheet name="Simulated Annea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3" i="2" l="1"/>
  <c r="AB13" i="2"/>
  <c r="Z13" i="2"/>
  <c r="Z6" i="2"/>
  <c r="Z7" i="2"/>
  <c r="Z8" i="2"/>
  <c r="Z9" i="2"/>
  <c r="Z10" i="2"/>
  <c r="Z11" i="2"/>
  <c r="Z12" i="2"/>
  <c r="Z5" i="2"/>
  <c r="Y13" i="2"/>
  <c r="W13" i="2"/>
  <c r="X13" i="2"/>
  <c r="V13" i="2"/>
  <c r="U13" i="2"/>
  <c r="V6" i="2"/>
  <c r="V7" i="2"/>
  <c r="V8" i="2"/>
  <c r="V9" i="2"/>
  <c r="V10" i="2"/>
  <c r="V11" i="2"/>
  <c r="V12" i="2"/>
  <c r="V5" i="2"/>
  <c r="S13" i="2"/>
  <c r="T13" i="2"/>
  <c r="R13" i="2"/>
  <c r="R6" i="2"/>
  <c r="R7" i="2"/>
  <c r="R8" i="2"/>
  <c r="R9" i="2"/>
  <c r="R10" i="2"/>
  <c r="R11" i="2"/>
  <c r="R12" i="2"/>
  <c r="R5" i="2"/>
  <c r="Q13" i="2"/>
  <c r="I15" i="1"/>
  <c r="F15" i="1"/>
  <c r="C15" i="1"/>
  <c r="D15" i="1"/>
  <c r="E15" i="1"/>
  <c r="G15" i="1"/>
  <c r="H15" i="1"/>
  <c r="J15" i="1"/>
  <c r="K15" i="1"/>
  <c r="D15" i="2"/>
  <c r="K15" i="2"/>
  <c r="G15" i="2"/>
  <c r="C15" i="2"/>
  <c r="E15" i="2"/>
  <c r="F15" i="2"/>
  <c r="H15" i="2"/>
  <c r="I15" i="2"/>
  <c r="J15" i="2"/>
  <c r="L15" i="2"/>
  <c r="M15" i="2"/>
  <c r="N15" i="2"/>
  <c r="L6" i="2"/>
  <c r="L7" i="2"/>
  <c r="L8" i="2"/>
  <c r="L9" i="2"/>
  <c r="L10" i="2"/>
  <c r="L11" i="2"/>
  <c r="L12" i="2"/>
  <c r="L13" i="2"/>
  <c r="L14" i="2"/>
  <c r="L5" i="2"/>
  <c r="H6" i="2"/>
  <c r="H7" i="2"/>
  <c r="H8" i="2"/>
  <c r="H9" i="2"/>
  <c r="H10" i="2"/>
  <c r="H11" i="2"/>
  <c r="H12" i="2"/>
  <c r="H13" i="2"/>
  <c r="H14" i="2"/>
  <c r="H5" i="2"/>
  <c r="D6" i="2"/>
  <c r="D7" i="2"/>
  <c r="D8" i="2"/>
  <c r="D9" i="2"/>
  <c r="D10" i="2"/>
  <c r="D11" i="2"/>
  <c r="D12" i="2"/>
  <c r="D13" i="2"/>
  <c r="D14" i="2"/>
  <c r="D5" i="2"/>
  <c r="J21" i="1"/>
  <c r="J22" i="1"/>
  <c r="J23" i="1"/>
  <c r="J24" i="1"/>
  <c r="J25" i="1"/>
  <c r="J20" i="1"/>
  <c r="G21" i="1"/>
  <c r="G22" i="1"/>
  <c r="G23" i="1"/>
  <c r="G24" i="1"/>
  <c r="G25" i="1"/>
  <c r="G20" i="1"/>
  <c r="D21" i="1"/>
  <c r="D22" i="1"/>
  <c r="D23" i="1"/>
  <c r="D24" i="1"/>
  <c r="D25" i="1"/>
  <c r="D20" i="1"/>
  <c r="J6" i="1"/>
  <c r="J7" i="1"/>
  <c r="J8" i="1"/>
  <c r="J9" i="1"/>
  <c r="J10" i="1"/>
  <c r="J11" i="1"/>
  <c r="J12" i="1"/>
  <c r="J13" i="1"/>
  <c r="J14" i="1"/>
  <c r="J5" i="1"/>
  <c r="G6" i="1"/>
  <c r="G7" i="1"/>
  <c r="G8" i="1"/>
  <c r="G9" i="1"/>
  <c r="G10" i="1"/>
  <c r="G11" i="1"/>
  <c r="G12" i="1"/>
  <c r="G13" i="1"/>
  <c r="G14" i="1"/>
  <c r="G5" i="1"/>
  <c r="D6" i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<sst xmlns="http://schemas.openxmlformats.org/spreadsheetml/2006/main" count="65" uniqueCount="12">
  <si>
    <t>L.p.</t>
  </si>
  <si>
    <t>Rozwiązanie
[długość ścieżki]</t>
  </si>
  <si>
    <t>Błąd [%]</t>
  </si>
  <si>
    <t>Plik</t>
  </si>
  <si>
    <t>Czas [s]</t>
  </si>
  <si>
    <t>ftv47.atsp (1776)</t>
  </si>
  <si>
    <t>ftv170.atsp (2755)</t>
  </si>
  <si>
    <t>Czas
[s]</t>
  </si>
  <si>
    <t>rbg403.atsp (2465)</t>
  </si>
  <si>
    <t>Tk</t>
  </si>
  <si>
    <t>Avg.</t>
  </si>
  <si>
    <t>Współczynnik
temperatury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</si>
</sst>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4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10" fontId="0" fillId="0" borderId="1" xfId="0" applyNumberFormat="1" applyBorder="1"/>
    <xf numFmtId="0" fontId="0" fillId="0" borderId="3" xfId="0" applyBorder="1"/>
    <xf numFmtId="1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10" xfId="0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2" fontId="0" fillId="0" borderId="3" xfId="0" applyNumberFormat="1" applyBorder="1"/>
    <xf numFmtId="0" fontId="0" fillId="0" borderId="23" xfId="0" applyBorder="1" applyAlignment="1">
      <alignment horizontal="center" vertical="center"/>
    </xf>
    <xf numFmtId="0" fontId="0" fillId="0" borderId="15" xfId="0" applyBorder="1"/>
    <xf numFmtId="10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1" xfId="0" applyBorder="1"/>
    <xf numFmtId="0" fontId="0" fillId="0" borderId="5" xfId="0" applyBorder="1"/>
    <xf numFmtId="9" fontId="0" fillId="0" borderId="1" xfId="1" applyFont="1" applyBorder="1"/>
    <xf numFmtId="9" fontId="0" fillId="0" borderId="5" xfId="1" applyFont="1" applyBorder="1"/>
    <xf numFmtId="0" fontId="0" fillId="0" borderId="16" xfId="0" applyBorder="1"/>
    <xf numFmtId="9" fontId="0" fillId="0" borderId="16" xfId="1" applyFont="1" applyBorder="1"/>
    <xf numFmtId="0" fontId="0" fillId="0" borderId="10" xfId="0" applyBorder="1"/>
    <xf numFmtId="0" fontId="0" fillId="0" borderId="11" xfId="0" applyBorder="1"/>
    <xf numFmtId="0" fontId="0" fillId="0" borderId="2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0" fillId="0" borderId="26" xfId="0" applyBorder="1"/>
    <xf numFmtId="9" fontId="0" fillId="0" borderId="26" xfId="1" applyFont="1" applyBorder="1"/>
    <xf numFmtId="0" fontId="0" fillId="0" borderId="27" xfId="0" applyBorder="1"/>
    <xf numFmtId="0" fontId="0" fillId="0" borderId="19" xfId="0" applyBorder="1"/>
    <xf numFmtId="0" fontId="0" fillId="0" borderId="20" xfId="0" applyBorder="1"/>
    <xf numFmtId="9" fontId="0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8" xfId="0" applyBorder="1"/>
    <xf numFmtId="0" fontId="0" fillId="0" borderId="9" xfId="0" applyBorder="1"/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/>
    <xf numFmtId="10" fontId="0" fillId="0" borderId="26" xfId="0" applyNumberFormat="1" applyBorder="1"/>
    <xf numFmtId="0" fontId="0" fillId="0" borderId="31" xfId="0" applyBorder="1"/>
    <xf numFmtId="2" fontId="0" fillId="0" borderId="10" xfId="0" applyNumberFormat="1" applyBorder="1"/>
    <xf numFmtId="2" fontId="0" fillId="0" borderId="9" xfId="0" applyNumberFormat="1" applyBorder="1"/>
    <xf numFmtId="0" fontId="0" fillId="0" borderId="0" xfId="0" applyBorder="1"/>
    <xf numFmtId="9" fontId="0" fillId="0" borderId="0" xfId="1" applyFont="1" applyBorder="1"/>
    <xf numFmtId="164" fontId="0" fillId="0" borderId="20" xfId="1" applyNumberFormat="1" applyFont="1" applyBorder="1"/>
    <xf numFmtId="165" fontId="0" fillId="0" borderId="20" xfId="1" applyNumberFormat="1" applyFont="1" applyBorder="1"/>
    <xf numFmtId="164" fontId="0" fillId="0" borderId="21" xfId="1" applyNumberFormat="1" applyFont="1" applyBorder="1"/>
    <xf numFmtId="10" fontId="0" fillId="0" borderId="20" xfId="1" applyNumberFormat="1" applyFont="1" applyBorder="1"/>
    <xf numFmtId="0" fontId="2" fillId="0" borderId="2" xfId="0" applyFont="1" applyBorder="1"/>
    <xf numFmtId="10" fontId="2" fillId="0" borderId="1" xfId="0" applyNumberFormat="1" applyFont="1" applyBorder="1"/>
    <xf numFmtId="0" fontId="2" fillId="0" borderId="3" xfId="0" applyFont="1" applyBorder="1"/>
    <xf numFmtId="0" fontId="2" fillId="0" borderId="30" xfId="0" applyFont="1" applyBorder="1"/>
    <xf numFmtId="10" fontId="2" fillId="0" borderId="26" xfId="0" applyNumberFormat="1" applyFont="1" applyBorder="1"/>
    <xf numFmtId="0" fontId="2" fillId="0" borderId="27" xfId="0" applyFont="1" applyBorder="1"/>
    <xf numFmtId="0" fontId="2" fillId="0" borderId="18" xfId="0" applyFont="1" applyBorder="1"/>
    <xf numFmtId="10" fontId="2" fillId="0" borderId="16" xfId="0" applyNumberFormat="1" applyFont="1" applyBorder="1"/>
    <xf numFmtId="0" fontId="2" fillId="0" borderId="17" xfId="0" applyFont="1" applyBorder="1"/>
    <xf numFmtId="10" fontId="0" fillId="0" borderId="16" xfId="1" applyNumberFormat="1" applyFont="1" applyBorder="1"/>
    <xf numFmtId="10" fontId="0" fillId="0" borderId="1" xfId="1" applyNumberFormat="1" applyFont="1" applyBorder="1"/>
    <xf numFmtId="10" fontId="0" fillId="0" borderId="5" xfId="1" applyNumberFormat="1" applyFont="1" applyBorder="1"/>
    <xf numFmtId="10" fontId="2" fillId="0" borderId="1" xfId="1" applyNumberFormat="1" applyFont="1" applyBorder="1"/>
    <xf numFmtId="0" fontId="2" fillId="0" borderId="8" xfId="0" applyFont="1" applyBorder="1"/>
    <xf numFmtId="10" fontId="2" fillId="0" borderId="5" xfId="0" applyNumberFormat="1" applyFont="1" applyBorder="1"/>
    <xf numFmtId="0" fontId="2" fillId="0" borderId="6" xfId="0" applyFont="1" applyBorder="1"/>
    <xf numFmtId="9" fontId="2" fillId="0" borderId="1" xfId="1" applyFont="1" applyBorder="1"/>
    <xf numFmtId="0" fontId="2" fillId="0" borderId="1" xfId="0" applyFont="1" applyBorder="1"/>
    <xf numFmtId="0" fontId="2" fillId="0" borderId="15" xfId="0" applyFont="1" applyBorder="1"/>
    <xf numFmtId="9" fontId="2" fillId="0" borderId="16" xfId="1" applyFont="1" applyBorder="1"/>
    <xf numFmtId="0" fontId="2" fillId="0" borderId="16" xfId="0" applyFont="1" applyBorder="1"/>
    <xf numFmtId="0" fontId="2" fillId="0" borderId="7" xfId="0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błędu względnego</a:t>
            </a:r>
            <a:r>
              <a:rPr lang="pl-PL" baseline="0"/>
              <a:t> w funkji czasu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ftv47.atsp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'Tabu Search'!$B$20:$B$25</c:f>
              <c:numCache>
                <c:formatCode>General</c:formatCode>
                <c:ptCount val="6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</c:numCache>
            </c:numRef>
          </c:xVal>
          <c:yVal>
            <c:numRef>
              <c:f>'Tabu Search'!$D$20:$D$25</c:f>
              <c:numCache>
                <c:formatCode>0.00%</c:formatCode>
                <c:ptCount val="6"/>
                <c:pt idx="0">
                  <c:v>8.2207207207207214E-2</c:v>
                </c:pt>
                <c:pt idx="1">
                  <c:v>5.6306306306306307E-2</c:v>
                </c:pt>
                <c:pt idx="2">
                  <c:v>2.9279279279279279E-2</c:v>
                </c:pt>
                <c:pt idx="3">
                  <c:v>4.2792792792792793E-2</c:v>
                </c:pt>
                <c:pt idx="4">
                  <c:v>6.6441441441441443E-2</c:v>
                </c:pt>
                <c:pt idx="5">
                  <c:v>4.5608108108108107E-2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35-3C4F-9648-0A5BC76DC0C4}"/>
            </c:ext>
          </c:extLst>
        </c:ser>
        <c:ser>
          <c:idx val="1"/>
          <c:order val="1"/>
          <c:tx>
            <c:v>ftv170.atsp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'Tabu Search'!$B$20:$B$25</c:f>
              <c:numCache>
                <c:formatCode>General</c:formatCode>
                <c:ptCount val="6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</c:numCache>
            </c:numRef>
          </c:xVal>
          <c:yVal>
            <c:numRef>
              <c:f>'Tabu Search'!$G$20:$G$25</c:f>
              <c:numCache>
                <c:formatCode>0.00%</c:formatCode>
                <c:ptCount val="6"/>
                <c:pt idx="0">
                  <c:v>1.2490018148820328</c:v>
                </c:pt>
                <c:pt idx="1">
                  <c:v>0.72232304900181488</c:v>
                </c:pt>
                <c:pt idx="2">
                  <c:v>1.0235934664246824</c:v>
                </c:pt>
                <c:pt idx="3">
                  <c:v>0.61161524500907438</c:v>
                </c:pt>
                <c:pt idx="4">
                  <c:v>0.65662431941923771</c:v>
                </c:pt>
                <c:pt idx="5">
                  <c:v>0.75862068965517238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35-3C4F-9648-0A5BC76DC0C4}"/>
            </c:ext>
          </c:extLst>
        </c:ser>
        <c:ser>
          <c:idx val="2"/>
          <c:order val="2"/>
          <c:tx>
            <c:v>rbg403.atsp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'Tabu Search'!$B$20:$B$25</c:f>
              <c:numCache>
                <c:formatCode>General</c:formatCode>
                <c:ptCount val="6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</c:numCache>
            </c:numRef>
          </c:xVal>
          <c:yVal>
            <c:numRef>
              <c:f>'Tabu Search'!$J$20:$J$25</c:f>
              <c:numCache>
                <c:formatCode>0.00%</c:formatCode>
                <c:ptCount val="6"/>
                <c:pt idx="0">
                  <c:v>0.18052738336713997</c:v>
                </c:pt>
                <c:pt idx="1">
                  <c:v>8.6815415821501013E-2</c:v>
                </c:pt>
                <c:pt idx="2">
                  <c:v>8.3164300202839755E-2</c:v>
                </c:pt>
                <c:pt idx="3">
                  <c:v>0.10953346855983773</c:v>
                </c:pt>
                <c:pt idx="4">
                  <c:v>6.3691683569979715E-2</c:v>
                </c:pt>
                <c:pt idx="5">
                  <c:v>6.125760649087221E-2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35-3C4F-9648-0A5BC76DC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935407"/>
        <c:axId val="788412191"/>
      </c:scatterChart>
      <c:valAx>
        <c:axId val="787935407"/>
        <c:scaling>
          <c:orientation val="minMax"/>
          <c:max val="36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8412191"/>
        <c:crosses val="autoZero"/>
        <c:crossBetween val="midCat"/>
        <c:majorUnit val="20"/>
      </c:valAx>
      <c:valAx>
        <c:axId val="78841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względny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793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błędu względnego Tabu Search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ftv47.atsp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'Tabu Search'!$B$5:$B$14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'Tabu Search'!$D$5:$D$14</c:f>
              <c:numCache>
                <c:formatCode>0.00%</c:formatCode>
                <c:ptCount val="10"/>
                <c:pt idx="0">
                  <c:v>3.9414414414414414E-2</c:v>
                </c:pt>
                <c:pt idx="1">
                  <c:v>4.4481981981981979E-2</c:v>
                </c:pt>
                <c:pt idx="2">
                  <c:v>2.364864864864865E-2</c:v>
                </c:pt>
                <c:pt idx="3">
                  <c:v>3.6036036036036036E-2</c:v>
                </c:pt>
                <c:pt idx="4">
                  <c:v>5.6306306306306304E-3</c:v>
                </c:pt>
                <c:pt idx="5">
                  <c:v>3.885135135135135E-2</c:v>
                </c:pt>
                <c:pt idx="6">
                  <c:v>3.2657657657657657E-2</c:v>
                </c:pt>
                <c:pt idx="7">
                  <c:v>3.6036036036036036E-2</c:v>
                </c:pt>
                <c:pt idx="8">
                  <c:v>3.5472972972972971E-2</c:v>
                </c:pt>
                <c:pt idx="9">
                  <c:v>4.5608108108108107E-2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29-6D42-AB9D-33A23BCFC65B}"/>
            </c:ext>
          </c:extLst>
        </c:ser>
        <c:ser>
          <c:idx val="1"/>
          <c:order val="1"/>
          <c:tx>
            <c:v>ftv170.atsp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'Tabu Search'!$B$5:$B$14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'Tabu Search'!$G$5:$G$14</c:f>
              <c:numCache>
                <c:formatCode>0.00%</c:formatCode>
                <c:ptCount val="10"/>
                <c:pt idx="0">
                  <c:v>0.70054446460980035</c:v>
                </c:pt>
                <c:pt idx="1">
                  <c:v>0.72740471869328494</c:v>
                </c:pt>
                <c:pt idx="2">
                  <c:v>0.61923774954627953</c:v>
                </c:pt>
                <c:pt idx="3">
                  <c:v>0.82359346642468234</c:v>
                </c:pt>
                <c:pt idx="4">
                  <c:v>0.66460980036297646</c:v>
                </c:pt>
                <c:pt idx="5">
                  <c:v>0.76987295825771329</c:v>
                </c:pt>
                <c:pt idx="6">
                  <c:v>0.72087114337568059</c:v>
                </c:pt>
                <c:pt idx="7">
                  <c:v>0.7560798548094374</c:v>
                </c:pt>
                <c:pt idx="8">
                  <c:v>0.61923774954627953</c:v>
                </c:pt>
                <c:pt idx="9">
                  <c:v>0.54555353901996373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29-6D42-AB9D-33A23BCFC65B}"/>
            </c:ext>
          </c:extLst>
        </c:ser>
        <c:ser>
          <c:idx val="2"/>
          <c:order val="2"/>
          <c:tx>
            <c:v>rbg403.atsp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'Tabu Search'!$B$5:$B$14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'Tabu Search'!$J$5:$J$14</c:f>
              <c:numCache>
                <c:formatCode>0.00%</c:formatCode>
                <c:ptCount val="10"/>
                <c:pt idx="0">
                  <c:v>5.4361054766734279E-2</c:v>
                </c:pt>
                <c:pt idx="1">
                  <c:v>7.7890466531440161E-2</c:v>
                </c:pt>
                <c:pt idx="2">
                  <c:v>8.073022312373225E-2</c:v>
                </c:pt>
                <c:pt idx="3">
                  <c:v>7.5050709939148072E-2</c:v>
                </c:pt>
                <c:pt idx="4">
                  <c:v>8.5192697768762676E-2</c:v>
                </c:pt>
                <c:pt idx="5">
                  <c:v>9.330628803245436E-2</c:v>
                </c:pt>
                <c:pt idx="6">
                  <c:v>6.2880324543610547E-2</c:v>
                </c:pt>
                <c:pt idx="7">
                  <c:v>7.1805273833671399E-2</c:v>
                </c:pt>
                <c:pt idx="8">
                  <c:v>9.2494929006085191E-2</c:v>
                </c:pt>
                <c:pt idx="9">
                  <c:v>7.4239350912778904E-2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29-6D42-AB9D-33A23BCFC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118751"/>
        <c:axId val="998121055"/>
      </c:scatterChart>
      <c:valAx>
        <c:axId val="998118751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pomiaru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121055"/>
        <c:crosses val="autoZero"/>
        <c:crossBetween val="midCat"/>
      </c:valAx>
      <c:valAx>
        <c:axId val="99812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względny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czasu odnalezienia optymalnego rozwiązania Tabu Search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ftv47.atsp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'Tabu Search'!$B$5:$B$14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'Tabu Search'!$E$5:$E$14</c:f>
              <c:numCache>
                <c:formatCode>General</c:formatCode>
                <c:ptCount val="10"/>
                <c:pt idx="0">
                  <c:v>93.670900000000003</c:v>
                </c:pt>
                <c:pt idx="1">
                  <c:v>119.82899999999999</c:v>
                </c:pt>
                <c:pt idx="2">
                  <c:v>38.872</c:v>
                </c:pt>
                <c:pt idx="3">
                  <c:v>47.173400000000001</c:v>
                </c:pt>
                <c:pt idx="4">
                  <c:v>65.328100000000006</c:v>
                </c:pt>
                <c:pt idx="5">
                  <c:v>101.697</c:v>
                </c:pt>
                <c:pt idx="6">
                  <c:v>69.342100000000002</c:v>
                </c:pt>
                <c:pt idx="7">
                  <c:v>108.746</c:v>
                </c:pt>
                <c:pt idx="8">
                  <c:v>81.522800000000004</c:v>
                </c:pt>
                <c:pt idx="9">
                  <c:v>49.376100000000001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1B-FD4B-A710-5EA81E066ED7}"/>
            </c:ext>
          </c:extLst>
        </c:ser>
        <c:ser>
          <c:idx val="1"/>
          <c:order val="1"/>
          <c:tx>
            <c:v>ftv170.atsp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'Tabu Search'!$B$5:$B$14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'Tabu Search'!$H$5:$H$14</c:f>
              <c:numCache>
                <c:formatCode>General</c:formatCode>
                <c:ptCount val="10"/>
                <c:pt idx="0">
                  <c:v>227.988</c:v>
                </c:pt>
                <c:pt idx="1">
                  <c:v>160.09800000000001</c:v>
                </c:pt>
                <c:pt idx="2">
                  <c:v>177.81399999999999</c:v>
                </c:pt>
                <c:pt idx="3" formatCode="0.00">
                  <c:v>232.89</c:v>
                </c:pt>
                <c:pt idx="4">
                  <c:v>205.501</c:v>
                </c:pt>
                <c:pt idx="5">
                  <c:v>238.25800000000001</c:v>
                </c:pt>
                <c:pt idx="6">
                  <c:v>233.83199999999999</c:v>
                </c:pt>
                <c:pt idx="7">
                  <c:v>238.47200000000001</c:v>
                </c:pt>
                <c:pt idx="8">
                  <c:v>232.042</c:v>
                </c:pt>
                <c:pt idx="9">
                  <c:v>187.434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1B-FD4B-A710-5EA81E066ED7}"/>
            </c:ext>
          </c:extLst>
        </c:ser>
        <c:ser>
          <c:idx val="2"/>
          <c:order val="2"/>
          <c:tx>
            <c:v>rbg304.atsp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'Tabu Search'!$B$5:$B$14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'Tabu Search'!$K$5:$K$14</c:f>
              <c:numCache>
                <c:formatCode>General</c:formatCode>
                <c:ptCount val="10"/>
                <c:pt idx="0">
                  <c:v>346.29</c:v>
                </c:pt>
                <c:pt idx="1">
                  <c:v>342.108</c:v>
                </c:pt>
                <c:pt idx="2">
                  <c:v>327.50599999999997</c:v>
                </c:pt>
                <c:pt idx="3">
                  <c:v>318.25599999999997</c:v>
                </c:pt>
                <c:pt idx="4">
                  <c:v>315.01</c:v>
                </c:pt>
                <c:pt idx="5">
                  <c:v>274.33300000000003</c:v>
                </c:pt>
                <c:pt idx="6">
                  <c:v>327.19799999999998</c:v>
                </c:pt>
                <c:pt idx="7">
                  <c:v>259.387</c:v>
                </c:pt>
                <c:pt idx="8">
                  <c:v>359.68599999999998</c:v>
                </c:pt>
                <c:pt idx="9">
                  <c:v>336.23200000000003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1B-FD4B-A710-5EA81E066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829504"/>
        <c:axId val="740732640"/>
      </c:scatterChart>
      <c:valAx>
        <c:axId val="49382950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pomiaru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0732640"/>
        <c:crosses val="autoZero"/>
        <c:crossBetween val="midCat"/>
        <c:majorUnit val="1"/>
      </c:valAx>
      <c:valAx>
        <c:axId val="740732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odnalezienia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382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czasu odnalezienia optymalnego rozwiązania w funkcji czasu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ftv47.atsp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'Tabu Search'!$B$20:$B$25</c:f>
              <c:numCache>
                <c:formatCode>General</c:formatCode>
                <c:ptCount val="6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</c:numCache>
            </c:numRef>
          </c:xVal>
          <c:yVal>
            <c:numRef>
              <c:f>'Tabu Search'!$E$20:$E$25</c:f>
              <c:numCache>
                <c:formatCode>General</c:formatCode>
                <c:ptCount val="6"/>
                <c:pt idx="0">
                  <c:v>24.222200000000001</c:v>
                </c:pt>
                <c:pt idx="1">
                  <c:v>13.4023</c:v>
                </c:pt>
                <c:pt idx="2">
                  <c:v>92.144499999999994</c:v>
                </c:pt>
                <c:pt idx="3">
                  <c:v>31.785399999999999</c:v>
                </c:pt>
                <c:pt idx="4">
                  <c:v>262.73899999999998</c:v>
                </c:pt>
                <c:pt idx="5">
                  <c:v>172.58699999999999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38-6940-A09D-AF59EE39D777}"/>
            </c:ext>
          </c:extLst>
        </c:ser>
        <c:ser>
          <c:idx val="1"/>
          <c:order val="1"/>
          <c:tx>
            <c:v>ftv170.atsp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'Tabu Search'!$B$20:$B$25</c:f>
              <c:numCache>
                <c:formatCode>General</c:formatCode>
                <c:ptCount val="6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</c:numCache>
            </c:numRef>
          </c:xVal>
          <c:yVal>
            <c:numRef>
              <c:f>'Tabu Search'!$H$20:$H$25</c:f>
              <c:numCache>
                <c:formatCode>General</c:formatCode>
                <c:ptCount val="6"/>
                <c:pt idx="0">
                  <c:v>52.856400000000001</c:v>
                </c:pt>
                <c:pt idx="1">
                  <c:v>114.866</c:v>
                </c:pt>
                <c:pt idx="2">
                  <c:v>171.06899999999999</c:v>
                </c:pt>
                <c:pt idx="3">
                  <c:v>223.26300000000001</c:v>
                </c:pt>
                <c:pt idx="4">
                  <c:v>291.363</c:v>
                </c:pt>
                <c:pt idx="5">
                  <c:v>324.29599999999999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38-6940-A09D-AF59EE39D777}"/>
            </c:ext>
          </c:extLst>
        </c:ser>
        <c:ser>
          <c:idx val="2"/>
          <c:order val="2"/>
          <c:tx>
            <c:v>rbg403.atsp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'Tabu Search'!$B$20:$B$25</c:f>
              <c:numCache>
                <c:formatCode>General</c:formatCode>
                <c:ptCount val="6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</c:numCache>
            </c:numRef>
          </c:xVal>
          <c:yVal>
            <c:numRef>
              <c:f>'Tabu Search'!$K$20:$K$25</c:f>
              <c:numCache>
                <c:formatCode>General</c:formatCode>
                <c:ptCount val="6"/>
                <c:pt idx="0">
                  <c:v>59.890500000000003</c:v>
                </c:pt>
                <c:pt idx="1">
                  <c:v>112.813</c:v>
                </c:pt>
                <c:pt idx="2">
                  <c:v>127.05</c:v>
                </c:pt>
                <c:pt idx="3">
                  <c:v>200.476</c:v>
                </c:pt>
                <c:pt idx="4">
                  <c:v>281.82400000000001</c:v>
                </c:pt>
                <c:pt idx="5">
                  <c:v>359.04700000000003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38-6940-A09D-AF59EE39D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40640"/>
        <c:axId val="1198357408"/>
      </c:scatterChart>
      <c:valAx>
        <c:axId val="1197940640"/>
        <c:scaling>
          <c:orientation val="minMax"/>
          <c:max val="36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(kryterium stopu)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8357408"/>
        <c:crosses val="autoZero"/>
        <c:crossBetween val="midCat"/>
        <c:majorUnit val="20"/>
      </c:valAx>
      <c:valAx>
        <c:axId val="1198357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odnalezienia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794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błędu względnego w funkcji</a:t>
            </a:r>
            <a:r>
              <a:rPr lang="pl-PL" baseline="0"/>
              <a:t> wartości współczynnika temperatury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ftv47.atsp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'Simulated Annealing'!$P$5:$P$12</c:f>
              <c:numCache>
                <c:formatCode>General</c:formatCode>
                <c:ptCount val="8"/>
                <c:pt idx="0" formatCode="0.00">
                  <c:v>0.8</c:v>
                </c:pt>
                <c:pt idx="1">
                  <c:v>0.85</c:v>
                </c:pt>
                <c:pt idx="2" formatCode="0.00">
                  <c:v>0.9</c:v>
                </c:pt>
                <c:pt idx="3">
                  <c:v>0.95</c:v>
                </c:pt>
                <c:pt idx="4">
                  <c:v>0.99</c:v>
                </c:pt>
                <c:pt idx="5">
                  <c:v>0.999</c:v>
                </c:pt>
                <c:pt idx="6">
                  <c:v>0.99990000000000001</c:v>
                </c:pt>
                <c:pt idx="7">
                  <c:v>0.99999000000000005</c:v>
                </c:pt>
              </c:numCache>
            </c:numRef>
          </c:xVal>
          <c:yVal>
            <c:numRef>
              <c:f>'Simulated Annealing'!$R$5:$R$12</c:f>
              <c:numCache>
                <c:formatCode>0%</c:formatCode>
                <c:ptCount val="8"/>
                <c:pt idx="0">
                  <c:v>0.92905405405405406</c:v>
                </c:pt>
                <c:pt idx="1">
                  <c:v>0.6841216216216216</c:v>
                </c:pt>
                <c:pt idx="2">
                  <c:v>0.6086711711711712</c:v>
                </c:pt>
                <c:pt idx="3">
                  <c:v>0.51463963963963966</c:v>
                </c:pt>
                <c:pt idx="4">
                  <c:v>0.45382882882882886</c:v>
                </c:pt>
                <c:pt idx="5">
                  <c:v>0.54673423423423428</c:v>
                </c:pt>
                <c:pt idx="6">
                  <c:v>0.53772522522522526</c:v>
                </c:pt>
                <c:pt idx="7">
                  <c:v>0.43355855855855857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2E-C14A-9D08-5407E6FE075E}"/>
            </c:ext>
          </c:extLst>
        </c:ser>
        <c:ser>
          <c:idx val="1"/>
          <c:order val="1"/>
          <c:tx>
            <c:v>ftv170.atsp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'Simulated Annealing'!$P$5:$P$12</c:f>
              <c:numCache>
                <c:formatCode>General</c:formatCode>
                <c:ptCount val="8"/>
                <c:pt idx="0" formatCode="0.00">
                  <c:v>0.8</c:v>
                </c:pt>
                <c:pt idx="1">
                  <c:v>0.85</c:v>
                </c:pt>
                <c:pt idx="2" formatCode="0.00">
                  <c:v>0.9</c:v>
                </c:pt>
                <c:pt idx="3">
                  <c:v>0.95</c:v>
                </c:pt>
                <c:pt idx="4">
                  <c:v>0.99</c:v>
                </c:pt>
                <c:pt idx="5">
                  <c:v>0.999</c:v>
                </c:pt>
                <c:pt idx="6">
                  <c:v>0.99990000000000001</c:v>
                </c:pt>
                <c:pt idx="7">
                  <c:v>0.99999000000000005</c:v>
                </c:pt>
              </c:numCache>
            </c:numRef>
          </c:xVal>
          <c:yVal>
            <c:numRef>
              <c:f>'Simulated Annealing'!$V$5:$V$12</c:f>
              <c:numCache>
                <c:formatCode>0%</c:formatCode>
                <c:ptCount val="8"/>
                <c:pt idx="0">
                  <c:v>6.1673321234119785</c:v>
                </c:pt>
                <c:pt idx="1">
                  <c:v>5.6406533575317601</c:v>
                </c:pt>
                <c:pt idx="2">
                  <c:v>5.1226860254083482</c:v>
                </c:pt>
                <c:pt idx="3">
                  <c:v>2.8185117967332123</c:v>
                </c:pt>
                <c:pt idx="4">
                  <c:v>1.7197822141560799</c:v>
                </c:pt>
                <c:pt idx="5">
                  <c:v>1.5923774954627949</c:v>
                </c:pt>
                <c:pt idx="6">
                  <c:v>1.3992740471869329</c:v>
                </c:pt>
                <c:pt idx="7">
                  <c:v>1.6842105263157894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2E-C14A-9D08-5407E6FE075E}"/>
            </c:ext>
          </c:extLst>
        </c:ser>
        <c:ser>
          <c:idx val="2"/>
          <c:order val="2"/>
          <c:tx>
            <c:v>rbg403.atsp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'Simulated Annealing'!$P$5:$P$12</c:f>
              <c:numCache>
                <c:formatCode>General</c:formatCode>
                <c:ptCount val="8"/>
                <c:pt idx="0" formatCode="0.00">
                  <c:v>0.8</c:v>
                </c:pt>
                <c:pt idx="1">
                  <c:v>0.85</c:v>
                </c:pt>
                <c:pt idx="2" formatCode="0.00">
                  <c:v>0.9</c:v>
                </c:pt>
                <c:pt idx="3">
                  <c:v>0.95</c:v>
                </c:pt>
                <c:pt idx="4">
                  <c:v>0.99</c:v>
                </c:pt>
                <c:pt idx="5">
                  <c:v>0.999</c:v>
                </c:pt>
                <c:pt idx="6">
                  <c:v>0.99990000000000001</c:v>
                </c:pt>
                <c:pt idx="7">
                  <c:v>0.99999000000000005</c:v>
                </c:pt>
              </c:numCache>
            </c:numRef>
          </c:xVal>
          <c:yVal>
            <c:numRef>
              <c:f>'Simulated Annealing'!$Z$5:$Z$12</c:f>
              <c:numCache>
                <c:formatCode>0%</c:formatCode>
                <c:ptCount val="8"/>
                <c:pt idx="0">
                  <c:v>1.8008113590263692</c:v>
                </c:pt>
                <c:pt idx="1">
                  <c:v>1.898580121703854</c:v>
                </c:pt>
                <c:pt idx="2">
                  <c:v>1.7736308316430021</c:v>
                </c:pt>
                <c:pt idx="3">
                  <c:v>1.2040567951318459</c:v>
                </c:pt>
                <c:pt idx="4">
                  <c:v>0.13711967545638945</c:v>
                </c:pt>
                <c:pt idx="5">
                  <c:v>0.13427991886409738</c:v>
                </c:pt>
                <c:pt idx="6">
                  <c:v>0.13225152129817444</c:v>
                </c:pt>
                <c:pt idx="7">
                  <c:v>0.11724137931034483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2E-C14A-9D08-5407E6FE0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885328"/>
        <c:axId val="357886976"/>
      </c:scatterChart>
      <c:valAx>
        <c:axId val="357885328"/>
        <c:scaling>
          <c:orientation val="minMax"/>
          <c:max val="1"/>
          <c:min val="0.79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 temperatury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7886976"/>
        <c:crosses val="autoZero"/>
        <c:crossBetween val="midCat"/>
        <c:majorUnit val="1.0000000000000002E-2"/>
        <c:minorUnit val="1.0000000000000002E-2"/>
      </c:valAx>
      <c:valAx>
        <c:axId val="3578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wzgledny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788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czasu w funkcji wartości współczynnika temperatury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ftv47.atsp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'Simulated Annealing'!$P$5:$P$12</c:f>
              <c:numCache>
                <c:formatCode>General</c:formatCode>
                <c:ptCount val="8"/>
                <c:pt idx="0" formatCode="0.00">
                  <c:v>0.8</c:v>
                </c:pt>
                <c:pt idx="1">
                  <c:v>0.85</c:v>
                </c:pt>
                <c:pt idx="2" formatCode="0.00">
                  <c:v>0.9</c:v>
                </c:pt>
                <c:pt idx="3">
                  <c:v>0.95</c:v>
                </c:pt>
                <c:pt idx="4">
                  <c:v>0.99</c:v>
                </c:pt>
                <c:pt idx="5">
                  <c:v>0.999</c:v>
                </c:pt>
                <c:pt idx="6">
                  <c:v>0.99990000000000001</c:v>
                </c:pt>
                <c:pt idx="7">
                  <c:v>0.99999000000000005</c:v>
                </c:pt>
              </c:numCache>
            </c:numRef>
          </c:xVal>
          <c:yVal>
            <c:numRef>
              <c:f>'Simulated Annealing'!$S$5:$S$12</c:f>
              <c:numCache>
                <c:formatCode>General</c:formatCode>
                <c:ptCount val="8"/>
                <c:pt idx="0">
                  <c:v>8.2899999999999998E-4</c:v>
                </c:pt>
                <c:pt idx="1">
                  <c:v>1.358E-3</c:v>
                </c:pt>
                <c:pt idx="2">
                  <c:v>2.611E-3</c:v>
                </c:pt>
                <c:pt idx="3">
                  <c:v>3.2200000000000002E-3</c:v>
                </c:pt>
                <c:pt idx="4">
                  <c:v>3.8869999999999998E-3</c:v>
                </c:pt>
                <c:pt idx="5">
                  <c:v>5.9410000000000001E-3</c:v>
                </c:pt>
                <c:pt idx="6">
                  <c:v>4.3689999999999996E-3</c:v>
                </c:pt>
                <c:pt idx="7">
                  <c:v>4.4140000000000004E-3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32-BF4F-819F-BFCF55511462}"/>
            </c:ext>
          </c:extLst>
        </c:ser>
        <c:ser>
          <c:idx val="1"/>
          <c:order val="1"/>
          <c:tx>
            <c:v>ftv170.atsp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'Simulated Annealing'!$P$5:$P$12</c:f>
              <c:numCache>
                <c:formatCode>General</c:formatCode>
                <c:ptCount val="8"/>
                <c:pt idx="0" formatCode="0.00">
                  <c:v>0.8</c:v>
                </c:pt>
                <c:pt idx="1">
                  <c:v>0.85</c:v>
                </c:pt>
                <c:pt idx="2" formatCode="0.00">
                  <c:v>0.9</c:v>
                </c:pt>
                <c:pt idx="3">
                  <c:v>0.95</c:v>
                </c:pt>
                <c:pt idx="4">
                  <c:v>0.99</c:v>
                </c:pt>
                <c:pt idx="5">
                  <c:v>0.999</c:v>
                </c:pt>
                <c:pt idx="6">
                  <c:v>0.99990000000000001</c:v>
                </c:pt>
                <c:pt idx="7">
                  <c:v>0.99999000000000005</c:v>
                </c:pt>
              </c:numCache>
            </c:numRef>
          </c:xVal>
          <c:yVal>
            <c:numRef>
              <c:f>'Simulated Annealing'!$W$5:$W$12</c:f>
              <c:numCache>
                <c:formatCode>General</c:formatCode>
                <c:ptCount val="8"/>
                <c:pt idx="0">
                  <c:v>4.7699999999999999E-4</c:v>
                </c:pt>
                <c:pt idx="1">
                  <c:v>7.2300000000000001E-4</c:v>
                </c:pt>
                <c:pt idx="2">
                  <c:v>1.227E-3</c:v>
                </c:pt>
                <c:pt idx="3">
                  <c:v>9.2700000000000005E-3</c:v>
                </c:pt>
                <c:pt idx="4">
                  <c:v>0.211756</c:v>
                </c:pt>
                <c:pt idx="5">
                  <c:v>0.16495399999999999</c:v>
                </c:pt>
                <c:pt idx="6">
                  <c:v>0.29680699999999999</c:v>
                </c:pt>
                <c:pt idx="7">
                  <c:v>0.17718999999999999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32-BF4F-819F-BFCF55511462}"/>
            </c:ext>
          </c:extLst>
        </c:ser>
        <c:ser>
          <c:idx val="2"/>
          <c:order val="2"/>
          <c:tx>
            <c:v>rbg403.atsp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'Simulated Annealing'!$P$5:$P$12</c:f>
              <c:numCache>
                <c:formatCode>General</c:formatCode>
                <c:ptCount val="8"/>
                <c:pt idx="0" formatCode="0.00">
                  <c:v>0.8</c:v>
                </c:pt>
                <c:pt idx="1">
                  <c:v>0.85</c:v>
                </c:pt>
                <c:pt idx="2" formatCode="0.00">
                  <c:v>0.9</c:v>
                </c:pt>
                <c:pt idx="3">
                  <c:v>0.95</c:v>
                </c:pt>
                <c:pt idx="4">
                  <c:v>0.99</c:v>
                </c:pt>
                <c:pt idx="5">
                  <c:v>0.999</c:v>
                </c:pt>
                <c:pt idx="6">
                  <c:v>0.99990000000000001</c:v>
                </c:pt>
                <c:pt idx="7">
                  <c:v>0.99999000000000005</c:v>
                </c:pt>
              </c:numCache>
            </c:numRef>
          </c:xVal>
          <c:yVal>
            <c:numRef>
              <c:f>'Simulated Annealing'!$AA$5:$AA$12</c:f>
              <c:numCache>
                <c:formatCode>General</c:formatCode>
                <c:ptCount val="8"/>
                <c:pt idx="0">
                  <c:v>8.3600000000000005E-4</c:v>
                </c:pt>
                <c:pt idx="1">
                  <c:v>8.3100000000000003E-4</c:v>
                </c:pt>
                <c:pt idx="2">
                  <c:v>1.436E-3</c:v>
                </c:pt>
                <c:pt idx="3">
                  <c:v>4.1999999999999997E-3</c:v>
                </c:pt>
                <c:pt idx="4">
                  <c:v>1.1547799999999999</c:v>
                </c:pt>
                <c:pt idx="5">
                  <c:v>2.2787899999999999</c:v>
                </c:pt>
                <c:pt idx="6">
                  <c:v>2.7652600000000001</c:v>
                </c:pt>
                <c:pt idx="7">
                  <c:v>2.08758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32-BF4F-819F-BFCF55511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048384"/>
        <c:axId val="746050032"/>
      </c:scatterChart>
      <c:valAx>
        <c:axId val="746048384"/>
        <c:scaling>
          <c:orientation val="minMax"/>
          <c:max val="1"/>
          <c:min val="0.79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temperatury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6050032"/>
        <c:crossesAt val="1.0000000000000004E-5"/>
        <c:crossBetween val="midCat"/>
        <c:majorUnit val="1.0000000000000002E-2"/>
        <c:minorUnit val="1.0000000000000002E-3"/>
      </c:valAx>
      <c:valAx>
        <c:axId val="746050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604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czasu Simulated Annealing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ftv47.atsp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'Simulated Annealing'!$B$5:$B$14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'Simulated Annealing'!$E$5:$E$14</c:f>
              <c:numCache>
                <c:formatCode>General</c:formatCode>
                <c:ptCount val="10"/>
                <c:pt idx="0">
                  <c:v>5.4209999999999996E-3</c:v>
                </c:pt>
                <c:pt idx="1">
                  <c:v>7.2579999999999997E-3</c:v>
                </c:pt>
                <c:pt idx="2">
                  <c:v>8.5380000000000005E-3</c:v>
                </c:pt>
                <c:pt idx="3">
                  <c:v>8.3890000000000006E-3</c:v>
                </c:pt>
                <c:pt idx="4">
                  <c:v>2.3960000000000001E-3</c:v>
                </c:pt>
                <c:pt idx="5">
                  <c:v>8.2550000000000002E-3</c:v>
                </c:pt>
                <c:pt idx="6">
                  <c:v>4.5589999999999997E-3</c:v>
                </c:pt>
                <c:pt idx="7">
                  <c:v>5.47E-3</c:v>
                </c:pt>
                <c:pt idx="8">
                  <c:v>7.4099999999999999E-3</c:v>
                </c:pt>
                <c:pt idx="9">
                  <c:v>6.8719999999999996E-3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8C-344F-B86D-03D70908305F}"/>
            </c:ext>
          </c:extLst>
        </c:ser>
        <c:ser>
          <c:idx val="1"/>
          <c:order val="1"/>
          <c:tx>
            <c:v>ftv170.atsp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'Simulated Annealing'!$B$5:$B$14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'Simulated Annealing'!$I$5:$I$14</c:f>
              <c:numCache>
                <c:formatCode>General</c:formatCode>
                <c:ptCount val="10"/>
                <c:pt idx="0">
                  <c:v>0.22434499999999999</c:v>
                </c:pt>
                <c:pt idx="1">
                  <c:v>0.15593699999999999</c:v>
                </c:pt>
                <c:pt idx="2">
                  <c:v>0.202295</c:v>
                </c:pt>
                <c:pt idx="3">
                  <c:v>0.29966399999999999</c:v>
                </c:pt>
                <c:pt idx="4">
                  <c:v>0.20011799999999999</c:v>
                </c:pt>
                <c:pt idx="5">
                  <c:v>0.22467699999999999</c:v>
                </c:pt>
                <c:pt idx="6">
                  <c:v>0.221223</c:v>
                </c:pt>
                <c:pt idx="7">
                  <c:v>0.17249800000000001</c:v>
                </c:pt>
                <c:pt idx="8">
                  <c:v>0.35927999999999999</c:v>
                </c:pt>
                <c:pt idx="9">
                  <c:v>0.168464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8C-344F-B86D-03D70908305F}"/>
            </c:ext>
          </c:extLst>
        </c:ser>
        <c:ser>
          <c:idx val="2"/>
          <c:order val="2"/>
          <c:tx>
            <c:v>rbg403.atsp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'Simulated Annealing'!$B$5:$B$14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'Simulated Annealing'!$M$5:$M$14</c:f>
              <c:numCache>
                <c:formatCode>General</c:formatCode>
                <c:ptCount val="10"/>
                <c:pt idx="0">
                  <c:v>1.2447600000000001</c:v>
                </c:pt>
                <c:pt idx="1">
                  <c:v>1.15656</c:v>
                </c:pt>
                <c:pt idx="2">
                  <c:v>1.24631</c:v>
                </c:pt>
                <c:pt idx="3">
                  <c:v>1.05562</c:v>
                </c:pt>
                <c:pt idx="4">
                  <c:v>0.98658299999999999</c:v>
                </c:pt>
                <c:pt idx="5">
                  <c:v>1.0649299999999999</c:v>
                </c:pt>
                <c:pt idx="6">
                  <c:v>1.0483100000000001</c:v>
                </c:pt>
                <c:pt idx="7">
                  <c:v>1.1087400000000001</c:v>
                </c:pt>
                <c:pt idx="8">
                  <c:v>1.2321200000000001</c:v>
                </c:pt>
                <c:pt idx="9">
                  <c:v>1.1961900000000001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8C-344F-B86D-03D709083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31520"/>
        <c:axId val="762833168"/>
      </c:scatterChart>
      <c:valAx>
        <c:axId val="76283152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pomiaru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2833168"/>
        <c:crossesAt val="1.0000000000000003E-4"/>
        <c:crossBetween val="midCat"/>
      </c:valAx>
      <c:valAx>
        <c:axId val="762833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283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błędu względnego Simulated</a:t>
            </a:r>
            <a:r>
              <a:rPr lang="pl-PL" baseline="0"/>
              <a:t> Annealing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ftv47.atsp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'Simulated Annealing'!$B$5:$B$14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'Simulated Annealing'!$D$5:$D$14</c:f>
              <c:numCache>
                <c:formatCode>0%</c:formatCode>
                <c:ptCount val="10"/>
                <c:pt idx="0">
                  <c:v>0.49493243243243246</c:v>
                </c:pt>
                <c:pt idx="1">
                  <c:v>0.58840090090090091</c:v>
                </c:pt>
                <c:pt idx="2">
                  <c:v>0.37950450450450451</c:v>
                </c:pt>
                <c:pt idx="3">
                  <c:v>0.294481981981982</c:v>
                </c:pt>
                <c:pt idx="4">
                  <c:v>0.4127252252252252</c:v>
                </c:pt>
                <c:pt idx="5">
                  <c:v>0.41497747747747749</c:v>
                </c:pt>
                <c:pt idx="6">
                  <c:v>0.63569819819819817</c:v>
                </c:pt>
                <c:pt idx="7">
                  <c:v>0.69650900900900903</c:v>
                </c:pt>
                <c:pt idx="8">
                  <c:v>0.34797297297297297</c:v>
                </c:pt>
                <c:pt idx="9">
                  <c:v>0.46283783783783783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6C-224D-9CAD-66E1B00033EC}"/>
            </c:ext>
          </c:extLst>
        </c:ser>
        <c:ser>
          <c:idx val="1"/>
          <c:order val="1"/>
          <c:tx>
            <c:v>ftv170.atsp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'Simulated Annealing'!$B$5:$B$14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'Simulated Annealing'!$H$5:$H$14</c:f>
              <c:numCache>
                <c:formatCode>0%</c:formatCode>
                <c:ptCount val="10"/>
                <c:pt idx="0">
                  <c:v>1.4047186932849365</c:v>
                </c:pt>
                <c:pt idx="1">
                  <c:v>1.6177858439201451</c:v>
                </c:pt>
                <c:pt idx="2">
                  <c:v>1.7927404718693285</c:v>
                </c:pt>
                <c:pt idx="3">
                  <c:v>1.6566243194192378</c:v>
                </c:pt>
                <c:pt idx="4">
                  <c:v>1.5444646098003629</c:v>
                </c:pt>
                <c:pt idx="5">
                  <c:v>1.4820326678765881</c:v>
                </c:pt>
                <c:pt idx="6">
                  <c:v>1.5593466424682396</c:v>
                </c:pt>
                <c:pt idx="7">
                  <c:v>1.5938294010889291</c:v>
                </c:pt>
                <c:pt idx="8">
                  <c:v>1.8043557168784028</c:v>
                </c:pt>
                <c:pt idx="9">
                  <c:v>1.6972776769509983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6C-224D-9CAD-66E1B00033EC}"/>
            </c:ext>
          </c:extLst>
        </c:ser>
        <c:ser>
          <c:idx val="2"/>
          <c:order val="2"/>
          <c:tx>
            <c:v>rbg403.atsp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'Simulated Annealing'!$B$5:$B$14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'Simulated Annealing'!$L$5:$L$14</c:f>
              <c:numCache>
                <c:formatCode>0%</c:formatCode>
                <c:ptCount val="10"/>
                <c:pt idx="0">
                  <c:v>0.12210953346855984</c:v>
                </c:pt>
                <c:pt idx="1">
                  <c:v>0.14239350912778906</c:v>
                </c:pt>
                <c:pt idx="2">
                  <c:v>0.1618661257606491</c:v>
                </c:pt>
                <c:pt idx="3">
                  <c:v>0.15456389452332658</c:v>
                </c:pt>
                <c:pt idx="4">
                  <c:v>0.14888438133874241</c:v>
                </c:pt>
                <c:pt idx="5">
                  <c:v>0.11156186612576065</c:v>
                </c:pt>
                <c:pt idx="6">
                  <c:v>0.14442190669371197</c:v>
                </c:pt>
                <c:pt idx="7">
                  <c:v>0.14482758620689656</c:v>
                </c:pt>
                <c:pt idx="8">
                  <c:v>0.15212981744421908</c:v>
                </c:pt>
                <c:pt idx="9">
                  <c:v>0.122920892494929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6C-224D-9CAD-66E1B0003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349519"/>
        <c:axId val="988050783"/>
      </c:scatterChart>
      <c:valAx>
        <c:axId val="743349519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pomiaru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8050783"/>
        <c:crosses val="autoZero"/>
        <c:crossBetween val="midCat"/>
      </c:valAx>
      <c:valAx>
        <c:axId val="9880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względny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349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4232</xdr:colOff>
      <xdr:row>1</xdr:row>
      <xdr:rowOff>0</xdr:rowOff>
    </xdr:from>
    <xdr:to>
      <xdr:col>21</xdr:col>
      <xdr:colOff>8465</xdr:colOff>
      <xdr:row>19</xdr:row>
      <xdr:rowOff>8466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5688009-79DB-EDC4-959F-C449AFB16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4234</xdr:colOff>
      <xdr:row>22</xdr:row>
      <xdr:rowOff>203199</xdr:rowOff>
    </xdr:from>
    <xdr:to>
      <xdr:col>21</xdr:col>
      <xdr:colOff>0</xdr:colOff>
      <xdr:row>42</xdr:row>
      <xdr:rowOff>203199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2DBCCCB-A975-3429-C1BB-DD0600999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4232</xdr:colOff>
      <xdr:row>1</xdr:row>
      <xdr:rowOff>0</xdr:rowOff>
    </xdr:from>
    <xdr:to>
      <xdr:col>30</xdr:col>
      <xdr:colOff>829732</xdr:colOff>
      <xdr:row>19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63259C9-2E4D-376D-550E-3217705AA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4232</xdr:colOff>
      <xdr:row>22</xdr:row>
      <xdr:rowOff>203198</xdr:rowOff>
    </xdr:from>
    <xdr:to>
      <xdr:col>30</xdr:col>
      <xdr:colOff>829732</xdr:colOff>
      <xdr:row>43</xdr:row>
      <xdr:rowOff>8466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664E607-EBBE-311C-03A4-30AAEE0F6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4234</xdr:colOff>
      <xdr:row>22</xdr:row>
      <xdr:rowOff>8467</xdr:rowOff>
    </xdr:from>
    <xdr:to>
      <xdr:col>38</xdr:col>
      <xdr:colOff>0</xdr:colOff>
      <xdr:row>42</xdr:row>
      <xdr:rowOff>16934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8A9AB07-7372-A6D8-3F35-F66D9AD43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4232</xdr:colOff>
      <xdr:row>1</xdr:row>
      <xdr:rowOff>8467</xdr:rowOff>
    </xdr:from>
    <xdr:to>
      <xdr:col>37</xdr:col>
      <xdr:colOff>829732</xdr:colOff>
      <xdr:row>21</xdr:row>
      <xdr:rowOff>8466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78FE0CD-4C8E-1280-A2CC-C19CFF09B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4233</xdr:colOff>
      <xdr:row>1</xdr:row>
      <xdr:rowOff>0</xdr:rowOff>
    </xdr:from>
    <xdr:to>
      <xdr:col>48</xdr:col>
      <xdr:colOff>8467</xdr:colOff>
      <xdr:row>21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D2BDFF4-AF10-F037-15FC-F60A0BD93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4234</xdr:colOff>
      <xdr:row>21</xdr:row>
      <xdr:rowOff>203199</xdr:rowOff>
    </xdr:from>
    <xdr:to>
      <xdr:col>48</xdr:col>
      <xdr:colOff>0</xdr:colOff>
      <xdr:row>42</xdr:row>
      <xdr:rowOff>8466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7607694-E7E3-2848-0498-6F5633F0A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38E10-0246-D947-952C-F1EFF42D76E3}">
  <dimension ref="B1:K25"/>
  <sheetViews>
    <sheetView topLeftCell="M12" zoomScale="150" zoomScaleNormal="150" workbookViewId="0">
      <selection activeCell="AF32" sqref="AF32"/>
    </sheetView>
  </sheetViews>
  <sheetFormatPr baseColWidth="10" defaultRowHeight="16" x14ac:dyDescent="0.2"/>
  <cols>
    <col min="2" max="2" width="5" customWidth="1"/>
    <col min="3" max="3" width="15" customWidth="1"/>
    <col min="4" max="4" width="9" customWidth="1"/>
    <col min="5" max="5" width="8.33203125" customWidth="1"/>
    <col min="6" max="6" width="15" customWidth="1"/>
    <col min="7" max="7" width="9" customWidth="1"/>
    <col min="8" max="8" width="8.33203125" customWidth="1"/>
    <col min="9" max="9" width="15" customWidth="1"/>
    <col min="10" max="10" width="9" customWidth="1"/>
    <col min="11" max="11" width="8.33203125" customWidth="1"/>
  </cols>
  <sheetData>
    <row r="1" spans="2:11" ht="17" thickBot="1" x14ac:dyDescent="0.25"/>
    <row r="2" spans="2:11" ht="17" thickBot="1" x14ac:dyDescent="0.25">
      <c r="B2" s="92" t="s">
        <v>0</v>
      </c>
      <c r="C2" s="79" t="s">
        <v>3</v>
      </c>
      <c r="D2" s="80"/>
      <c r="E2" s="80"/>
      <c r="F2" s="80"/>
      <c r="G2" s="80"/>
      <c r="H2" s="80"/>
      <c r="I2" s="80"/>
      <c r="J2" s="80"/>
      <c r="K2" s="81"/>
    </row>
    <row r="3" spans="2:11" ht="17" customHeight="1" thickBot="1" x14ac:dyDescent="0.25">
      <c r="B3" s="90"/>
      <c r="C3" s="97" t="s">
        <v>5</v>
      </c>
      <c r="D3" s="98"/>
      <c r="E3" s="99"/>
      <c r="F3" s="93" t="s">
        <v>6</v>
      </c>
      <c r="G3" s="94"/>
      <c r="H3" s="95"/>
      <c r="I3" s="96" t="s">
        <v>8</v>
      </c>
      <c r="J3" s="94"/>
      <c r="K3" s="95"/>
    </row>
    <row r="4" spans="2:11" ht="40" customHeight="1" thickBot="1" x14ac:dyDescent="0.25">
      <c r="B4" s="91"/>
      <c r="C4" s="26" t="s">
        <v>1</v>
      </c>
      <c r="D4" s="27" t="s">
        <v>2</v>
      </c>
      <c r="E4" s="28" t="s">
        <v>4</v>
      </c>
      <c r="F4" s="26" t="s">
        <v>1</v>
      </c>
      <c r="G4" s="27" t="s">
        <v>2</v>
      </c>
      <c r="H4" s="28" t="s">
        <v>4</v>
      </c>
      <c r="I4" s="29" t="s">
        <v>1</v>
      </c>
      <c r="J4" s="27" t="s">
        <v>2</v>
      </c>
      <c r="K4" s="28" t="s">
        <v>4</v>
      </c>
    </row>
    <row r="5" spans="2:11" x14ac:dyDescent="0.2">
      <c r="B5" s="10">
        <v>1</v>
      </c>
      <c r="C5" s="11">
        <v>1846</v>
      </c>
      <c r="D5" s="12">
        <f>ABS(C5-1776)/1776</f>
        <v>3.9414414414414414E-2</v>
      </c>
      <c r="E5" s="13">
        <v>93.670900000000003</v>
      </c>
      <c r="F5" s="11">
        <v>4685</v>
      </c>
      <c r="G5" s="12">
        <f>ABS(F5-2755)/2755</f>
        <v>0.70054446460980035</v>
      </c>
      <c r="H5" s="13">
        <v>227.988</v>
      </c>
      <c r="I5" s="63">
        <v>2599</v>
      </c>
      <c r="J5" s="64">
        <f>ABS(I5-2465)/2465</f>
        <v>5.4361054766734279E-2</v>
      </c>
      <c r="K5" s="65">
        <v>346.29</v>
      </c>
    </row>
    <row r="6" spans="2:11" x14ac:dyDescent="0.2">
      <c r="B6" s="6">
        <v>2</v>
      </c>
      <c r="C6" s="7">
        <v>1855</v>
      </c>
      <c r="D6" s="1">
        <f t="shared" ref="D6:D14" si="0">ABS(C6-1776)/1776</f>
        <v>4.4481981981981979E-2</v>
      </c>
      <c r="E6" s="2">
        <v>119.82899999999999</v>
      </c>
      <c r="F6" s="7">
        <v>4759</v>
      </c>
      <c r="G6" s="1">
        <f t="shared" ref="G6:G14" si="1">ABS(F6-2755)/2755</f>
        <v>0.72740471869328494</v>
      </c>
      <c r="H6" s="2">
        <v>160.09800000000001</v>
      </c>
      <c r="I6" s="5">
        <v>2657</v>
      </c>
      <c r="J6" s="1">
        <f t="shared" ref="J6:J14" si="2">ABS(I6-2465)/2465</f>
        <v>7.7890466531440161E-2</v>
      </c>
      <c r="K6" s="2">
        <v>342.108</v>
      </c>
    </row>
    <row r="7" spans="2:11" x14ac:dyDescent="0.2">
      <c r="B7" s="6">
        <v>3</v>
      </c>
      <c r="C7" s="7">
        <v>1818</v>
      </c>
      <c r="D7" s="1">
        <f t="shared" si="0"/>
        <v>2.364864864864865E-2</v>
      </c>
      <c r="E7" s="2">
        <v>38.872</v>
      </c>
      <c r="F7" s="7">
        <v>4461</v>
      </c>
      <c r="G7" s="1">
        <f t="shared" si="1"/>
        <v>0.61923774954627953</v>
      </c>
      <c r="H7" s="2">
        <v>177.81399999999999</v>
      </c>
      <c r="I7" s="5">
        <v>2664</v>
      </c>
      <c r="J7" s="1">
        <f t="shared" si="2"/>
        <v>8.073022312373225E-2</v>
      </c>
      <c r="K7" s="2">
        <v>327.50599999999997</v>
      </c>
    </row>
    <row r="8" spans="2:11" x14ac:dyDescent="0.2">
      <c r="B8" s="6">
        <v>4</v>
      </c>
      <c r="C8" s="7">
        <v>1840</v>
      </c>
      <c r="D8" s="1">
        <f t="shared" si="0"/>
        <v>3.6036036036036036E-2</v>
      </c>
      <c r="E8" s="2">
        <v>47.173400000000001</v>
      </c>
      <c r="F8" s="7">
        <v>5024</v>
      </c>
      <c r="G8" s="1">
        <f t="shared" si="1"/>
        <v>0.82359346642468234</v>
      </c>
      <c r="H8" s="9">
        <v>232.89</v>
      </c>
      <c r="I8" s="5">
        <v>2650</v>
      </c>
      <c r="J8" s="1">
        <f t="shared" si="2"/>
        <v>7.5050709939148072E-2</v>
      </c>
      <c r="K8" s="2">
        <v>318.25599999999997</v>
      </c>
    </row>
    <row r="9" spans="2:11" x14ac:dyDescent="0.2">
      <c r="B9" s="6">
        <v>5</v>
      </c>
      <c r="C9" s="57">
        <v>1786</v>
      </c>
      <c r="D9" s="58">
        <f t="shared" si="0"/>
        <v>5.6306306306306304E-3</v>
      </c>
      <c r="E9" s="59">
        <v>65.328100000000006</v>
      </c>
      <c r="F9" s="7">
        <v>4586</v>
      </c>
      <c r="G9" s="1">
        <f t="shared" si="1"/>
        <v>0.66460980036297646</v>
      </c>
      <c r="H9" s="2">
        <v>205.501</v>
      </c>
      <c r="I9" s="5">
        <v>2675</v>
      </c>
      <c r="J9" s="1">
        <f t="shared" si="2"/>
        <v>8.5192697768762676E-2</v>
      </c>
      <c r="K9" s="2">
        <v>315.01</v>
      </c>
    </row>
    <row r="10" spans="2:11" x14ac:dyDescent="0.2">
      <c r="B10" s="6">
        <v>6</v>
      </c>
      <c r="C10" s="7">
        <v>1845</v>
      </c>
      <c r="D10" s="1">
        <f t="shared" si="0"/>
        <v>3.885135135135135E-2</v>
      </c>
      <c r="E10" s="2">
        <v>101.697</v>
      </c>
      <c r="F10" s="7">
        <v>4876</v>
      </c>
      <c r="G10" s="1">
        <f t="shared" si="1"/>
        <v>0.76987295825771329</v>
      </c>
      <c r="H10" s="2">
        <v>238.25800000000001</v>
      </c>
      <c r="I10" s="5">
        <v>2695</v>
      </c>
      <c r="J10" s="1">
        <f t="shared" si="2"/>
        <v>9.330628803245436E-2</v>
      </c>
      <c r="K10" s="2">
        <v>274.33300000000003</v>
      </c>
    </row>
    <row r="11" spans="2:11" x14ac:dyDescent="0.2">
      <c r="B11" s="6">
        <v>7</v>
      </c>
      <c r="C11" s="7">
        <v>1834</v>
      </c>
      <c r="D11" s="1">
        <f t="shared" si="0"/>
        <v>3.2657657657657657E-2</v>
      </c>
      <c r="E11" s="2">
        <v>69.342100000000002</v>
      </c>
      <c r="F11" s="7">
        <v>4741</v>
      </c>
      <c r="G11" s="1">
        <f t="shared" si="1"/>
        <v>0.72087114337568059</v>
      </c>
      <c r="H11" s="2">
        <v>233.83199999999999</v>
      </c>
      <c r="I11" s="5">
        <v>2620</v>
      </c>
      <c r="J11" s="1">
        <f t="shared" si="2"/>
        <v>6.2880324543610547E-2</v>
      </c>
      <c r="K11" s="2">
        <v>327.19799999999998</v>
      </c>
    </row>
    <row r="12" spans="2:11" x14ac:dyDescent="0.2">
      <c r="B12" s="6">
        <v>8</v>
      </c>
      <c r="C12" s="7">
        <v>1840</v>
      </c>
      <c r="D12" s="1">
        <f t="shared" si="0"/>
        <v>3.6036036036036036E-2</v>
      </c>
      <c r="E12" s="2">
        <v>108.746</v>
      </c>
      <c r="F12" s="7">
        <v>4838</v>
      </c>
      <c r="G12" s="1">
        <f t="shared" si="1"/>
        <v>0.7560798548094374</v>
      </c>
      <c r="H12" s="2">
        <v>238.47200000000001</v>
      </c>
      <c r="I12" s="5">
        <v>2642</v>
      </c>
      <c r="J12" s="1">
        <f t="shared" si="2"/>
        <v>7.1805273833671399E-2</v>
      </c>
      <c r="K12" s="2">
        <v>259.387</v>
      </c>
    </row>
    <row r="13" spans="2:11" x14ac:dyDescent="0.2">
      <c r="B13" s="6">
        <v>9</v>
      </c>
      <c r="C13" s="7">
        <v>1839</v>
      </c>
      <c r="D13" s="1">
        <f t="shared" si="0"/>
        <v>3.5472972972972971E-2</v>
      </c>
      <c r="E13" s="2">
        <v>81.522800000000004</v>
      </c>
      <c r="F13" s="7">
        <v>4461</v>
      </c>
      <c r="G13" s="1">
        <f t="shared" si="1"/>
        <v>0.61923774954627953</v>
      </c>
      <c r="H13" s="2">
        <v>232.042</v>
      </c>
      <c r="I13" s="5">
        <v>2693</v>
      </c>
      <c r="J13" s="1">
        <f t="shared" si="2"/>
        <v>9.2494929006085191E-2</v>
      </c>
      <c r="K13" s="2">
        <v>359.68599999999998</v>
      </c>
    </row>
    <row r="14" spans="2:11" ht="17" thickBot="1" x14ac:dyDescent="0.25">
      <c r="B14" s="45">
        <v>10</v>
      </c>
      <c r="C14" s="46">
        <v>1857</v>
      </c>
      <c r="D14" s="47">
        <f t="shared" si="0"/>
        <v>4.5608108108108107E-2</v>
      </c>
      <c r="E14" s="32">
        <v>49.376100000000001</v>
      </c>
      <c r="F14" s="60">
        <v>4258</v>
      </c>
      <c r="G14" s="61">
        <f t="shared" si="1"/>
        <v>0.54555353901996373</v>
      </c>
      <c r="H14" s="62">
        <v>187.434</v>
      </c>
      <c r="I14" s="38">
        <v>2648</v>
      </c>
      <c r="J14" s="47">
        <f t="shared" si="2"/>
        <v>7.4239350912778904E-2</v>
      </c>
      <c r="K14" s="32">
        <v>336.23200000000003</v>
      </c>
    </row>
    <row r="15" spans="2:11" ht="17" thickBot="1" x14ac:dyDescent="0.25">
      <c r="B15" s="48" t="s">
        <v>10</v>
      </c>
      <c r="C15" s="33">
        <f>TRUNC(AVERAGEA(C5:C14))</f>
        <v>1836</v>
      </c>
      <c r="D15" s="56">
        <f t="shared" ref="D15:K15" si="3">AVERAGEA(D5:D14)</f>
        <v>3.3783783783783786E-2</v>
      </c>
      <c r="E15" s="36">
        <f t="shared" si="3"/>
        <v>77.555739999999986</v>
      </c>
      <c r="F15" s="33">
        <f>TRUNC(AVERAGEA(F5:F14))</f>
        <v>4668</v>
      </c>
      <c r="G15" s="56">
        <f t="shared" si="3"/>
        <v>0.69470054446460971</v>
      </c>
      <c r="H15" s="36">
        <f t="shared" si="3"/>
        <v>213.43289999999996</v>
      </c>
      <c r="I15" s="37">
        <f>TRUNC(AVERAGEA(I5:I14))</f>
        <v>2654</v>
      </c>
      <c r="J15" s="56">
        <f t="shared" si="3"/>
        <v>7.6795131845841774E-2</v>
      </c>
      <c r="K15" s="36">
        <f t="shared" si="3"/>
        <v>320.60060000000004</v>
      </c>
    </row>
    <row r="16" spans="2:11" ht="17" thickBot="1" x14ac:dyDescent="0.25"/>
    <row r="17" spans="2:11" ht="17" thickBot="1" x14ac:dyDescent="0.25">
      <c r="B17" s="89" t="s">
        <v>7</v>
      </c>
      <c r="C17" s="79" t="s">
        <v>3</v>
      </c>
      <c r="D17" s="80"/>
      <c r="E17" s="80"/>
      <c r="F17" s="80"/>
      <c r="G17" s="80"/>
      <c r="H17" s="80"/>
      <c r="I17" s="80"/>
      <c r="J17" s="80"/>
      <c r="K17" s="81"/>
    </row>
    <row r="18" spans="2:11" ht="17" thickBot="1" x14ac:dyDescent="0.25">
      <c r="B18" s="90"/>
      <c r="C18" s="82" t="s">
        <v>5</v>
      </c>
      <c r="D18" s="83"/>
      <c r="E18" s="84"/>
      <c r="F18" s="85" t="s">
        <v>6</v>
      </c>
      <c r="G18" s="86"/>
      <c r="H18" s="87"/>
      <c r="I18" s="88" t="s">
        <v>8</v>
      </c>
      <c r="J18" s="86"/>
      <c r="K18" s="87"/>
    </row>
    <row r="19" spans="2:11" ht="40" customHeight="1" thickBot="1" x14ac:dyDescent="0.25">
      <c r="B19" s="91"/>
      <c r="C19" s="26" t="s">
        <v>1</v>
      </c>
      <c r="D19" s="27" t="s">
        <v>2</v>
      </c>
      <c r="E19" s="28" t="s">
        <v>4</v>
      </c>
      <c r="F19" s="26" t="s">
        <v>1</v>
      </c>
      <c r="G19" s="27" t="s">
        <v>2</v>
      </c>
      <c r="H19" s="28" t="s">
        <v>4</v>
      </c>
      <c r="I19" s="29" t="s">
        <v>1</v>
      </c>
      <c r="J19" s="27" t="s">
        <v>2</v>
      </c>
      <c r="K19" s="28" t="s">
        <v>4</v>
      </c>
    </row>
    <row r="20" spans="2:11" x14ac:dyDescent="0.2">
      <c r="B20" s="23">
        <v>60</v>
      </c>
      <c r="C20" s="11">
        <v>1922</v>
      </c>
      <c r="D20" s="66">
        <f>ABS(C20-1776)/1776</f>
        <v>8.2207207207207214E-2</v>
      </c>
      <c r="E20" s="13">
        <v>24.222200000000001</v>
      </c>
      <c r="F20" s="11">
        <v>6196</v>
      </c>
      <c r="G20" s="12">
        <f>ABS(F20-2755)/2755</f>
        <v>1.2490018148820328</v>
      </c>
      <c r="H20" s="13">
        <v>52.856400000000001</v>
      </c>
      <c r="I20" s="14">
        <v>2910</v>
      </c>
      <c r="J20" s="12">
        <f>ABS(I20-2465)/2465</f>
        <v>0.18052738336713997</v>
      </c>
      <c r="K20" s="13">
        <v>59.890500000000003</v>
      </c>
    </row>
    <row r="21" spans="2:11" x14ac:dyDescent="0.2">
      <c r="B21" s="24">
        <v>120</v>
      </c>
      <c r="C21" s="7">
        <v>1876</v>
      </c>
      <c r="D21" s="67">
        <f t="shared" ref="D21:D25" si="4">ABS(C21-1776)/1776</f>
        <v>5.6306306306306307E-2</v>
      </c>
      <c r="E21" s="2">
        <v>13.4023</v>
      </c>
      <c r="F21" s="7">
        <v>4745</v>
      </c>
      <c r="G21" s="1">
        <f t="shared" ref="G21:G25" si="5">ABS(F21-2755)/2755</f>
        <v>0.72232304900181488</v>
      </c>
      <c r="H21" s="2">
        <v>114.866</v>
      </c>
      <c r="I21" s="5">
        <v>2679</v>
      </c>
      <c r="J21" s="1">
        <f t="shared" ref="J21:J25" si="6">ABS(I21-2465)/2465</f>
        <v>8.6815415821501013E-2</v>
      </c>
      <c r="K21" s="2">
        <v>112.813</v>
      </c>
    </row>
    <row r="22" spans="2:11" x14ac:dyDescent="0.2">
      <c r="B22" s="24">
        <v>180</v>
      </c>
      <c r="C22" s="57">
        <v>1828</v>
      </c>
      <c r="D22" s="69">
        <f t="shared" si="4"/>
        <v>2.9279279279279279E-2</v>
      </c>
      <c r="E22" s="59">
        <v>92.144499999999994</v>
      </c>
      <c r="F22" s="7">
        <v>5575</v>
      </c>
      <c r="G22" s="1">
        <f t="shared" si="5"/>
        <v>1.0235934664246824</v>
      </c>
      <c r="H22" s="2">
        <v>171.06899999999999</v>
      </c>
      <c r="I22" s="5">
        <v>2670</v>
      </c>
      <c r="J22" s="1">
        <f t="shared" si="6"/>
        <v>8.3164300202839755E-2</v>
      </c>
      <c r="K22" s="2">
        <v>127.05</v>
      </c>
    </row>
    <row r="23" spans="2:11" x14ac:dyDescent="0.2">
      <c r="B23" s="24">
        <v>240</v>
      </c>
      <c r="C23" s="7">
        <v>1852</v>
      </c>
      <c r="D23" s="67">
        <f t="shared" si="4"/>
        <v>4.2792792792792793E-2</v>
      </c>
      <c r="E23" s="2">
        <v>31.785399999999999</v>
      </c>
      <c r="F23" s="57">
        <v>4440</v>
      </c>
      <c r="G23" s="58">
        <f t="shared" si="5"/>
        <v>0.61161524500907438</v>
      </c>
      <c r="H23" s="59">
        <v>223.26300000000001</v>
      </c>
      <c r="I23" s="5">
        <v>2735</v>
      </c>
      <c r="J23" s="1">
        <f t="shared" si="6"/>
        <v>0.10953346855983773</v>
      </c>
      <c r="K23" s="2">
        <v>200.476</v>
      </c>
    </row>
    <row r="24" spans="2:11" x14ac:dyDescent="0.2">
      <c r="B24" s="24">
        <v>300</v>
      </c>
      <c r="C24" s="7">
        <v>1894</v>
      </c>
      <c r="D24" s="67">
        <f t="shared" si="4"/>
        <v>6.6441441441441443E-2</v>
      </c>
      <c r="E24" s="2">
        <v>262.73899999999998</v>
      </c>
      <c r="F24" s="7">
        <v>4564</v>
      </c>
      <c r="G24" s="1">
        <f t="shared" si="5"/>
        <v>0.65662431941923771</v>
      </c>
      <c r="H24" s="2">
        <v>291.363</v>
      </c>
      <c r="I24" s="5">
        <v>2622</v>
      </c>
      <c r="J24" s="1">
        <f t="shared" si="6"/>
        <v>6.3691683569979715E-2</v>
      </c>
      <c r="K24" s="2">
        <v>281.82400000000001</v>
      </c>
    </row>
    <row r="25" spans="2:11" ht="17" thickBot="1" x14ac:dyDescent="0.25">
      <c r="B25" s="25">
        <v>360</v>
      </c>
      <c r="C25" s="8">
        <v>1857</v>
      </c>
      <c r="D25" s="68">
        <f t="shared" si="4"/>
        <v>4.5608108108108107E-2</v>
      </c>
      <c r="E25" s="4">
        <v>172.58699999999999</v>
      </c>
      <c r="F25" s="8">
        <v>4845</v>
      </c>
      <c r="G25" s="3">
        <f t="shared" si="5"/>
        <v>0.75862068965517238</v>
      </c>
      <c r="H25" s="4">
        <v>324.29599999999999</v>
      </c>
      <c r="I25" s="70">
        <v>2616</v>
      </c>
      <c r="J25" s="71">
        <f t="shared" si="6"/>
        <v>6.125760649087221E-2</v>
      </c>
      <c r="K25" s="72">
        <v>359.04700000000003</v>
      </c>
    </row>
  </sheetData>
  <mergeCells count="10">
    <mergeCell ref="B2:B4"/>
    <mergeCell ref="C2:K2"/>
    <mergeCell ref="F3:H3"/>
    <mergeCell ref="I3:K3"/>
    <mergeCell ref="C3:E3"/>
    <mergeCell ref="C17:K17"/>
    <mergeCell ref="C18:E18"/>
    <mergeCell ref="F18:H18"/>
    <mergeCell ref="I18:K18"/>
    <mergeCell ref="B17:B19"/>
  </mergeCells>
  <pageMargins left="0.7" right="0.7" top="0.75" bottom="0.75" header="0.3" footer="0.3"/>
  <ignoredErrors>
    <ignoredError sqref="F15 I15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4883-124A-664E-8CED-39E2A8E83ACB}">
  <dimension ref="B1:AB18"/>
  <sheetViews>
    <sheetView tabSelected="1" topLeftCell="AB3" zoomScale="150" zoomScaleNormal="150" workbookViewId="0">
      <selection activeCell="AM23" sqref="AM23"/>
    </sheetView>
  </sheetViews>
  <sheetFormatPr baseColWidth="10" defaultRowHeight="16" x14ac:dyDescent="0.2"/>
  <cols>
    <col min="2" max="2" width="5.33203125" customWidth="1"/>
    <col min="3" max="3" width="15" customWidth="1"/>
    <col min="4" max="4" width="9" customWidth="1"/>
    <col min="5" max="6" width="9.33203125" customWidth="1"/>
    <col min="7" max="7" width="15" customWidth="1"/>
    <col min="8" max="8" width="9" customWidth="1"/>
    <col min="9" max="10" width="9.33203125" customWidth="1"/>
    <col min="11" max="11" width="15" customWidth="1"/>
    <col min="12" max="12" width="9" customWidth="1"/>
    <col min="13" max="14" width="9.33203125" customWidth="1"/>
    <col min="16" max="16" width="13" customWidth="1"/>
    <col min="17" max="17" width="14.83203125" customWidth="1"/>
    <col min="18" max="18" width="9" customWidth="1"/>
    <col min="19" max="20" width="9.33203125" customWidth="1"/>
    <col min="21" max="21" width="14.83203125" customWidth="1"/>
    <col min="22" max="22" width="9" customWidth="1"/>
    <col min="23" max="24" width="9.33203125" customWidth="1"/>
    <col min="25" max="25" width="14.83203125" customWidth="1"/>
    <col min="26" max="26" width="9" customWidth="1"/>
    <col min="27" max="28" width="9.33203125" customWidth="1"/>
  </cols>
  <sheetData>
    <row r="1" spans="2:28" ht="17" thickBot="1" x14ac:dyDescent="0.25"/>
    <row r="2" spans="2:28" ht="17" thickBot="1" x14ac:dyDescent="0.25">
      <c r="B2" s="92" t="s">
        <v>0</v>
      </c>
      <c r="C2" s="79" t="s">
        <v>3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1"/>
      <c r="P2" s="89" t="s">
        <v>11</v>
      </c>
      <c r="Q2" s="79" t="s">
        <v>3</v>
      </c>
      <c r="R2" s="80"/>
      <c r="S2" s="80"/>
      <c r="T2" s="80"/>
      <c r="U2" s="80"/>
      <c r="V2" s="80"/>
      <c r="W2" s="80"/>
      <c r="X2" s="80"/>
      <c r="Y2" s="80"/>
      <c r="Z2" s="80"/>
      <c r="AA2" s="80"/>
      <c r="AB2" s="81"/>
    </row>
    <row r="3" spans="2:28" ht="17" thickBot="1" x14ac:dyDescent="0.25">
      <c r="B3" s="90"/>
      <c r="C3" s="100" t="s">
        <v>5</v>
      </c>
      <c r="D3" s="101"/>
      <c r="E3" s="101"/>
      <c r="F3" s="102"/>
      <c r="G3" s="100" t="s">
        <v>6</v>
      </c>
      <c r="H3" s="101"/>
      <c r="I3" s="101"/>
      <c r="J3" s="102"/>
      <c r="K3" s="103" t="s">
        <v>8</v>
      </c>
      <c r="L3" s="101"/>
      <c r="M3" s="101"/>
      <c r="N3" s="102"/>
      <c r="P3" s="90"/>
      <c r="Q3" s="100" t="s">
        <v>5</v>
      </c>
      <c r="R3" s="101"/>
      <c r="S3" s="101"/>
      <c r="T3" s="102"/>
      <c r="U3" s="100" t="s">
        <v>6</v>
      </c>
      <c r="V3" s="101"/>
      <c r="W3" s="101"/>
      <c r="X3" s="102"/>
      <c r="Y3" s="103" t="s">
        <v>8</v>
      </c>
      <c r="Z3" s="101"/>
      <c r="AA3" s="101"/>
      <c r="AB3" s="102"/>
    </row>
    <row r="4" spans="2:28" ht="40" customHeight="1" thickBot="1" x14ac:dyDescent="0.25">
      <c r="B4" s="91"/>
      <c r="C4" s="26" t="s">
        <v>1</v>
      </c>
      <c r="D4" s="27" t="s">
        <v>2</v>
      </c>
      <c r="E4" s="27" t="s">
        <v>4</v>
      </c>
      <c r="F4" s="28" t="s">
        <v>9</v>
      </c>
      <c r="G4" s="40" t="s">
        <v>1</v>
      </c>
      <c r="H4" s="41" t="s">
        <v>2</v>
      </c>
      <c r="I4" s="41" t="s">
        <v>4</v>
      </c>
      <c r="J4" s="42" t="s">
        <v>9</v>
      </c>
      <c r="K4" s="43" t="s">
        <v>1</v>
      </c>
      <c r="L4" s="41" t="s">
        <v>2</v>
      </c>
      <c r="M4" s="41" t="s">
        <v>4</v>
      </c>
      <c r="N4" s="42" t="s">
        <v>9</v>
      </c>
      <c r="P4" s="91"/>
      <c r="Q4" s="26" t="s">
        <v>1</v>
      </c>
      <c r="R4" s="27" t="s">
        <v>2</v>
      </c>
      <c r="S4" s="27" t="s">
        <v>4</v>
      </c>
      <c r="T4" s="28" t="s">
        <v>9</v>
      </c>
      <c r="U4" s="40" t="s">
        <v>1</v>
      </c>
      <c r="V4" s="41" t="s">
        <v>2</v>
      </c>
      <c r="W4" s="41" t="s">
        <v>4</v>
      </c>
      <c r="X4" s="42" t="s">
        <v>9</v>
      </c>
      <c r="Y4" s="43" t="s">
        <v>1</v>
      </c>
      <c r="Z4" s="41" t="s">
        <v>2</v>
      </c>
      <c r="AA4" s="41" t="s">
        <v>4</v>
      </c>
      <c r="AB4" s="42" t="s">
        <v>9</v>
      </c>
    </row>
    <row r="5" spans="2:28" x14ac:dyDescent="0.2">
      <c r="B5" s="39">
        <v>1</v>
      </c>
      <c r="C5" s="11">
        <v>2655</v>
      </c>
      <c r="D5" s="20">
        <f>ABS(C5-1776)/1776</f>
        <v>0.49493243243243246</v>
      </c>
      <c r="E5" s="19">
        <v>5.4209999999999996E-3</v>
      </c>
      <c r="F5" s="13">
        <v>0.426898</v>
      </c>
      <c r="G5" s="75">
        <v>6625</v>
      </c>
      <c r="H5" s="76">
        <f>ABS(G5-2755)/2755</f>
        <v>1.4047186932849365</v>
      </c>
      <c r="I5" s="77">
        <v>0.22434499999999999</v>
      </c>
      <c r="J5" s="65">
        <v>2820.39</v>
      </c>
      <c r="K5" s="14">
        <v>2766</v>
      </c>
      <c r="L5" s="20">
        <f>ABS(K5-2465)/2465</f>
        <v>0.12210953346855984</v>
      </c>
      <c r="M5" s="19">
        <v>1.2447600000000001</v>
      </c>
      <c r="N5" s="13">
        <v>260.03100000000001</v>
      </c>
      <c r="P5" s="50">
        <v>0.8</v>
      </c>
      <c r="Q5" s="11">
        <v>3426</v>
      </c>
      <c r="R5" s="20">
        <f>ABS(Q5-1776)/1776</f>
        <v>0.92905405405405406</v>
      </c>
      <c r="S5" s="19">
        <v>8.2899999999999998E-4</v>
      </c>
      <c r="T5" s="13">
        <v>590.76300000000003</v>
      </c>
      <c r="U5" s="11">
        <v>19746</v>
      </c>
      <c r="V5" s="20">
        <f>ABS(U5-2755)/2755</f>
        <v>6.1673321234119785</v>
      </c>
      <c r="W5" s="19">
        <v>4.7699999999999999E-4</v>
      </c>
      <c r="X5" s="13">
        <v>0.853217</v>
      </c>
      <c r="Y5" s="14">
        <v>6904</v>
      </c>
      <c r="Z5" s="20">
        <f>ABS(Y5-2465)/2465</f>
        <v>1.8008113590263692</v>
      </c>
      <c r="AA5" s="19">
        <v>8.3600000000000005E-4</v>
      </c>
      <c r="AB5" s="13">
        <v>49.011400000000002</v>
      </c>
    </row>
    <row r="6" spans="2:28" x14ac:dyDescent="0.2">
      <c r="B6" s="21">
        <v>2</v>
      </c>
      <c r="C6" s="7">
        <v>2821</v>
      </c>
      <c r="D6" s="17">
        <f t="shared" ref="D6:D14" si="0">ABS(C6-1776)/1776</f>
        <v>0.58840090090090091</v>
      </c>
      <c r="E6" s="15">
        <v>7.2579999999999997E-3</v>
      </c>
      <c r="F6" s="2">
        <v>0.43996499999999999</v>
      </c>
      <c r="G6" s="7">
        <v>7212</v>
      </c>
      <c r="H6" s="17">
        <f t="shared" ref="H6:H14" si="1">ABS(G6-2755)/2755</f>
        <v>1.6177858439201451</v>
      </c>
      <c r="I6" s="15">
        <v>0.15593699999999999</v>
      </c>
      <c r="J6" s="2">
        <v>1354.18</v>
      </c>
      <c r="K6" s="5">
        <v>2816</v>
      </c>
      <c r="L6" s="17">
        <f t="shared" ref="L6:L14" si="2">ABS(K6-2465)/2465</f>
        <v>0.14239350912778906</v>
      </c>
      <c r="M6" s="15">
        <v>1.15656</v>
      </c>
      <c r="N6" s="2">
        <v>123.60299999999999</v>
      </c>
      <c r="P6" s="21">
        <v>0.85</v>
      </c>
      <c r="Q6" s="7">
        <v>2991</v>
      </c>
      <c r="R6" s="20">
        <f t="shared" ref="R6:R12" si="3">ABS(Q6-1776)/1776</f>
        <v>0.6841216216216216</v>
      </c>
      <c r="S6" s="15">
        <v>1.358E-3</v>
      </c>
      <c r="T6" s="2">
        <v>0.176817</v>
      </c>
      <c r="U6" s="7">
        <v>18295</v>
      </c>
      <c r="V6" s="20">
        <f t="shared" ref="V6:V12" si="4">ABS(U6-2755)/2755</f>
        <v>5.6406533575317601</v>
      </c>
      <c r="W6" s="15">
        <v>7.2300000000000001E-4</v>
      </c>
      <c r="X6" s="2">
        <v>7.1033099999999996</v>
      </c>
      <c r="Y6" s="5">
        <v>7145</v>
      </c>
      <c r="Z6" s="20">
        <f t="shared" ref="Z6:Z12" si="5">ABS(Y6-2465)/2465</f>
        <v>1.898580121703854</v>
      </c>
      <c r="AA6" s="15">
        <v>8.3100000000000003E-4</v>
      </c>
      <c r="AB6" s="2">
        <v>28.183900000000001</v>
      </c>
    </row>
    <row r="7" spans="2:28" x14ac:dyDescent="0.2">
      <c r="B7" s="21">
        <v>3</v>
      </c>
      <c r="C7" s="7">
        <v>2450</v>
      </c>
      <c r="D7" s="17">
        <f t="shared" si="0"/>
        <v>0.37950450450450451</v>
      </c>
      <c r="E7" s="15">
        <v>8.5380000000000005E-3</v>
      </c>
      <c r="F7" s="2">
        <v>1.09005</v>
      </c>
      <c r="G7" s="7">
        <v>7694</v>
      </c>
      <c r="H7" s="17">
        <f t="shared" si="1"/>
        <v>1.7927404718693285</v>
      </c>
      <c r="I7" s="15">
        <v>0.202295</v>
      </c>
      <c r="J7" s="2">
        <v>4661.75</v>
      </c>
      <c r="K7" s="5">
        <v>2864</v>
      </c>
      <c r="L7" s="17">
        <f t="shared" si="2"/>
        <v>0.1618661257606491</v>
      </c>
      <c r="M7" s="15">
        <v>1.24631</v>
      </c>
      <c r="N7" s="2">
        <v>64.315700000000007</v>
      </c>
      <c r="P7" s="49">
        <v>0.9</v>
      </c>
      <c r="Q7" s="7">
        <v>2857</v>
      </c>
      <c r="R7" s="20">
        <f t="shared" si="3"/>
        <v>0.6086711711711712</v>
      </c>
      <c r="S7" s="15">
        <v>2.611E-3</v>
      </c>
      <c r="T7" s="2">
        <v>1627.84</v>
      </c>
      <c r="U7" s="7">
        <v>16868</v>
      </c>
      <c r="V7" s="20">
        <f t="shared" si="4"/>
        <v>5.1226860254083482</v>
      </c>
      <c r="W7" s="15">
        <v>1.227E-3</v>
      </c>
      <c r="X7" s="2">
        <v>2601.7199999999998</v>
      </c>
      <c r="Y7" s="5">
        <v>6837</v>
      </c>
      <c r="Z7" s="20">
        <f t="shared" si="5"/>
        <v>1.7736308316430021</v>
      </c>
      <c r="AA7" s="15">
        <v>1.436E-3</v>
      </c>
      <c r="AB7" s="2">
        <v>599.63599999999997</v>
      </c>
    </row>
    <row r="8" spans="2:28" x14ac:dyDescent="0.2">
      <c r="B8" s="21">
        <v>4</v>
      </c>
      <c r="C8" s="57">
        <v>2299</v>
      </c>
      <c r="D8" s="73">
        <f t="shared" si="0"/>
        <v>0.294481981981982</v>
      </c>
      <c r="E8" s="74">
        <v>8.3890000000000006E-3</v>
      </c>
      <c r="F8" s="59">
        <v>19.866199999999999</v>
      </c>
      <c r="G8" s="7">
        <v>7319</v>
      </c>
      <c r="H8" s="17">
        <f t="shared" si="1"/>
        <v>1.6566243194192378</v>
      </c>
      <c r="I8" s="15">
        <v>0.29966399999999999</v>
      </c>
      <c r="J8" s="2">
        <v>4090.78</v>
      </c>
      <c r="K8" s="5">
        <v>2846</v>
      </c>
      <c r="L8" s="17">
        <f t="shared" si="2"/>
        <v>0.15456389452332658</v>
      </c>
      <c r="M8" s="15">
        <v>1.05562</v>
      </c>
      <c r="N8" s="2">
        <v>8.3610600000000002</v>
      </c>
      <c r="P8" s="21">
        <v>0.95</v>
      </c>
      <c r="Q8" s="7">
        <v>2690</v>
      </c>
      <c r="R8" s="20">
        <f t="shared" si="3"/>
        <v>0.51463963963963966</v>
      </c>
      <c r="S8" s="15">
        <v>3.2200000000000002E-3</v>
      </c>
      <c r="T8" s="2">
        <v>0.15895300000000001</v>
      </c>
      <c r="U8" s="7">
        <v>10520</v>
      </c>
      <c r="V8" s="20">
        <f t="shared" si="4"/>
        <v>2.8185117967332123</v>
      </c>
      <c r="W8" s="15">
        <v>9.2700000000000005E-3</v>
      </c>
      <c r="X8" s="2">
        <v>673.65200000000004</v>
      </c>
      <c r="Y8" s="5">
        <v>5433</v>
      </c>
      <c r="Z8" s="20">
        <f t="shared" si="5"/>
        <v>1.2040567951318459</v>
      </c>
      <c r="AA8" s="15">
        <v>4.1999999999999997E-3</v>
      </c>
      <c r="AB8" s="2">
        <v>1392.99</v>
      </c>
    </row>
    <row r="9" spans="2:28" x14ac:dyDescent="0.2">
      <c r="B9" s="21">
        <v>5</v>
      </c>
      <c r="C9" s="7">
        <v>2509</v>
      </c>
      <c r="D9" s="17">
        <f t="shared" si="0"/>
        <v>0.4127252252252252</v>
      </c>
      <c r="E9" s="15">
        <v>2.3960000000000001E-3</v>
      </c>
      <c r="F9" s="2">
        <v>10.5471</v>
      </c>
      <c r="G9" s="7">
        <v>7010</v>
      </c>
      <c r="H9" s="17">
        <f t="shared" si="1"/>
        <v>1.5444646098003629</v>
      </c>
      <c r="I9" s="15">
        <v>0.20011799999999999</v>
      </c>
      <c r="J9" s="2">
        <v>1741</v>
      </c>
      <c r="K9" s="5">
        <v>2832</v>
      </c>
      <c r="L9" s="17">
        <f t="shared" si="2"/>
        <v>0.14888438133874241</v>
      </c>
      <c r="M9" s="15">
        <v>0.98658299999999999</v>
      </c>
      <c r="N9" s="2">
        <v>9.1526099999999992</v>
      </c>
      <c r="P9" s="21">
        <v>0.99</v>
      </c>
      <c r="Q9" s="7">
        <v>2582</v>
      </c>
      <c r="R9" s="20">
        <f t="shared" si="3"/>
        <v>0.45382882882882886</v>
      </c>
      <c r="S9" s="15">
        <v>3.8869999999999998E-3</v>
      </c>
      <c r="T9" s="2">
        <v>3.1510199999999999</v>
      </c>
      <c r="U9" s="7">
        <v>7493</v>
      </c>
      <c r="V9" s="20">
        <f t="shared" si="4"/>
        <v>1.7197822141560799</v>
      </c>
      <c r="W9" s="15">
        <v>0.211756</v>
      </c>
      <c r="X9" s="2">
        <v>49.338099999999997</v>
      </c>
      <c r="Y9" s="5">
        <v>2803</v>
      </c>
      <c r="Z9" s="20">
        <f t="shared" si="5"/>
        <v>0.13711967545638945</v>
      </c>
      <c r="AA9" s="15">
        <v>1.1547799999999999</v>
      </c>
      <c r="AB9" s="2">
        <v>15.1281</v>
      </c>
    </row>
    <row r="10" spans="2:28" x14ac:dyDescent="0.2">
      <c r="B10" s="21">
        <v>6</v>
      </c>
      <c r="C10" s="7">
        <v>2513</v>
      </c>
      <c r="D10" s="17">
        <f t="shared" si="0"/>
        <v>0.41497747747747749</v>
      </c>
      <c r="E10" s="15">
        <v>8.2550000000000002E-3</v>
      </c>
      <c r="F10" s="2">
        <v>230.74199999999999</v>
      </c>
      <c r="G10" s="7">
        <v>6838</v>
      </c>
      <c r="H10" s="17">
        <f t="shared" si="1"/>
        <v>1.4820326678765881</v>
      </c>
      <c r="I10" s="15">
        <v>0.22467699999999999</v>
      </c>
      <c r="J10" s="2">
        <v>811.09699999999998</v>
      </c>
      <c r="K10" s="78">
        <v>2740</v>
      </c>
      <c r="L10" s="73">
        <f t="shared" si="2"/>
        <v>0.11156186612576065</v>
      </c>
      <c r="M10" s="74">
        <v>1.0649299999999999</v>
      </c>
      <c r="N10" s="59">
        <v>7.2636399999999997</v>
      </c>
      <c r="P10" s="21">
        <v>0.999</v>
      </c>
      <c r="Q10" s="7">
        <v>2747</v>
      </c>
      <c r="R10" s="20">
        <f t="shared" si="3"/>
        <v>0.54673423423423428</v>
      </c>
      <c r="S10" s="15">
        <v>5.9410000000000001E-3</v>
      </c>
      <c r="T10" s="2">
        <v>2.7552099999999999</v>
      </c>
      <c r="U10" s="7">
        <v>7142</v>
      </c>
      <c r="V10" s="20">
        <f t="shared" si="4"/>
        <v>1.5923774954627949</v>
      </c>
      <c r="W10" s="15">
        <v>0.16495399999999999</v>
      </c>
      <c r="X10" s="2">
        <v>1.4976799999999999</v>
      </c>
      <c r="Y10" s="5">
        <v>2796</v>
      </c>
      <c r="Z10" s="20">
        <f t="shared" si="5"/>
        <v>0.13427991886409738</v>
      </c>
      <c r="AA10" s="15">
        <v>2.2787899999999999</v>
      </c>
      <c r="AB10" s="2">
        <v>0.531671</v>
      </c>
    </row>
    <row r="11" spans="2:28" x14ac:dyDescent="0.2">
      <c r="B11" s="21">
        <v>7</v>
      </c>
      <c r="C11" s="7">
        <v>2905</v>
      </c>
      <c r="D11" s="17">
        <f t="shared" si="0"/>
        <v>0.63569819819819817</v>
      </c>
      <c r="E11" s="15">
        <v>4.5589999999999997E-3</v>
      </c>
      <c r="F11" s="2">
        <v>97.39</v>
      </c>
      <c r="G11" s="7">
        <v>7051</v>
      </c>
      <c r="H11" s="17">
        <f t="shared" si="1"/>
        <v>1.5593466424682396</v>
      </c>
      <c r="I11" s="15">
        <v>0.221223</v>
      </c>
      <c r="J11" s="2">
        <v>2377.4299999999998</v>
      </c>
      <c r="K11" s="5">
        <v>2821</v>
      </c>
      <c r="L11" s="17">
        <f t="shared" si="2"/>
        <v>0.14442190669371197</v>
      </c>
      <c r="M11" s="15">
        <v>1.0483100000000001</v>
      </c>
      <c r="N11" s="2">
        <v>5.1095899999999999</v>
      </c>
      <c r="P11" s="21">
        <v>0.99990000000000001</v>
      </c>
      <c r="Q11" s="7">
        <v>2731</v>
      </c>
      <c r="R11" s="20">
        <f t="shared" si="3"/>
        <v>0.53772522522522526</v>
      </c>
      <c r="S11" s="15">
        <v>4.3689999999999996E-3</v>
      </c>
      <c r="T11" s="2">
        <v>4474.66</v>
      </c>
      <c r="U11" s="57">
        <v>6610</v>
      </c>
      <c r="V11" s="76">
        <f t="shared" si="4"/>
        <v>1.3992740471869329</v>
      </c>
      <c r="W11" s="74">
        <v>0.29680699999999999</v>
      </c>
      <c r="X11" s="59">
        <v>0.14082500000000001</v>
      </c>
      <c r="Y11" s="5">
        <v>2791</v>
      </c>
      <c r="Z11" s="20">
        <f t="shared" si="5"/>
        <v>0.13225152129817444</v>
      </c>
      <c r="AA11" s="15">
        <v>2.7652600000000001</v>
      </c>
      <c r="AB11" s="2">
        <v>0.81549000000000005</v>
      </c>
    </row>
    <row r="12" spans="2:28" ht="17" thickBot="1" x14ac:dyDescent="0.25">
      <c r="B12" s="21">
        <v>8</v>
      </c>
      <c r="C12" s="7">
        <v>3013</v>
      </c>
      <c r="D12" s="17">
        <f t="shared" si="0"/>
        <v>0.69650900900900903</v>
      </c>
      <c r="E12" s="15">
        <v>5.47E-3</v>
      </c>
      <c r="F12" s="2">
        <v>2.27027</v>
      </c>
      <c r="G12" s="7">
        <v>7146</v>
      </c>
      <c r="H12" s="17">
        <f t="shared" si="1"/>
        <v>1.5938294010889291</v>
      </c>
      <c r="I12" s="15">
        <v>0.17249800000000001</v>
      </c>
      <c r="J12" s="2">
        <v>1639.11</v>
      </c>
      <c r="K12" s="5">
        <v>2822</v>
      </c>
      <c r="L12" s="17">
        <f t="shared" si="2"/>
        <v>0.14482758620689656</v>
      </c>
      <c r="M12" s="15">
        <v>1.1087400000000001</v>
      </c>
      <c r="N12" s="2">
        <v>10.430099999999999</v>
      </c>
      <c r="P12" s="21">
        <v>0.99999000000000005</v>
      </c>
      <c r="Q12" s="57">
        <v>2546</v>
      </c>
      <c r="R12" s="76">
        <f t="shared" si="3"/>
        <v>0.43355855855855857</v>
      </c>
      <c r="S12" s="74">
        <v>4.4140000000000004E-3</v>
      </c>
      <c r="T12" s="59">
        <v>0.96990500000000002</v>
      </c>
      <c r="U12" s="7">
        <v>7395</v>
      </c>
      <c r="V12" s="20">
        <f t="shared" si="4"/>
        <v>1.6842105263157894</v>
      </c>
      <c r="W12" s="15">
        <v>0.17718999999999999</v>
      </c>
      <c r="X12" s="2">
        <v>1267.28</v>
      </c>
      <c r="Y12" s="78">
        <v>2754</v>
      </c>
      <c r="Z12" s="76">
        <f t="shared" si="5"/>
        <v>0.11724137931034483</v>
      </c>
      <c r="AA12" s="74">
        <v>2.08758</v>
      </c>
      <c r="AB12" s="59">
        <v>660.91300000000001</v>
      </c>
    </row>
    <row r="13" spans="2:28" ht="17" thickBot="1" x14ac:dyDescent="0.25">
      <c r="B13" s="21">
        <v>9</v>
      </c>
      <c r="C13" s="7">
        <v>2394</v>
      </c>
      <c r="D13" s="17">
        <f t="shared" si="0"/>
        <v>0.34797297297297297</v>
      </c>
      <c r="E13" s="15">
        <v>7.4099999999999999E-3</v>
      </c>
      <c r="F13" s="2">
        <v>38.9544</v>
      </c>
      <c r="G13" s="7">
        <v>7726</v>
      </c>
      <c r="H13" s="17">
        <f t="shared" si="1"/>
        <v>1.8043557168784028</v>
      </c>
      <c r="I13" s="15">
        <v>0.35927999999999999</v>
      </c>
      <c r="J13" s="2">
        <v>60.060400000000001</v>
      </c>
      <c r="K13" s="5">
        <v>2840</v>
      </c>
      <c r="L13" s="17">
        <f t="shared" si="2"/>
        <v>0.15212981744421908</v>
      </c>
      <c r="M13" s="15">
        <v>1.2321200000000001</v>
      </c>
      <c r="N13" s="2">
        <v>198.233</v>
      </c>
      <c r="P13" s="44" t="s">
        <v>10</v>
      </c>
      <c r="Q13" s="33">
        <f>TRUNC(AVERAGEA(Q5:Q12))</f>
        <v>2821</v>
      </c>
      <c r="R13" s="35">
        <f>AVERAGEA(R5:R12)</f>
        <v>0.58854166666666663</v>
      </c>
      <c r="S13" s="54">
        <f t="shared" ref="S13:T13" si="6">AVERAGEA(S5:S12)</f>
        <v>3.328625E-3</v>
      </c>
      <c r="T13" s="53">
        <f t="shared" si="6"/>
        <v>837.55936312499989</v>
      </c>
      <c r="U13" s="33">
        <f>TRUNC(AVERAGEA(U5:U12))</f>
        <v>11758</v>
      </c>
      <c r="V13" s="35">
        <f>AVERAGEA(V5:V12)</f>
        <v>3.2681034482758617</v>
      </c>
      <c r="W13" s="54">
        <f t="shared" ref="W13:X13" si="7">AVERAGEA(W5:W12)</f>
        <v>0.10780049999999999</v>
      </c>
      <c r="X13" s="55">
        <f t="shared" si="7"/>
        <v>575.19814149999991</v>
      </c>
      <c r="Y13" s="37">
        <f>TRUNC(AVERAGEA(Y5:Y12))</f>
        <v>4682</v>
      </c>
      <c r="Z13" s="35">
        <f>AVERAGEA(Z5:Z12)</f>
        <v>0.8997464503042597</v>
      </c>
      <c r="AA13" s="54">
        <f t="shared" ref="AA13:AB13" si="8">AVERAGEA(AA5:AA12)</f>
        <v>1.036714125</v>
      </c>
      <c r="AB13" s="53">
        <f t="shared" si="8"/>
        <v>343.40119512500002</v>
      </c>
    </row>
    <row r="14" spans="2:28" ht="17" thickBot="1" x14ac:dyDescent="0.25">
      <c r="B14" s="22">
        <v>10</v>
      </c>
      <c r="C14" s="8">
        <v>2598</v>
      </c>
      <c r="D14" s="18">
        <f t="shared" si="0"/>
        <v>0.46283783783783783</v>
      </c>
      <c r="E14" s="16">
        <v>6.8719999999999996E-3</v>
      </c>
      <c r="F14" s="4">
        <v>1.72597</v>
      </c>
      <c r="G14" s="8">
        <v>7431</v>
      </c>
      <c r="H14" s="18">
        <f t="shared" si="1"/>
        <v>1.6972776769509983</v>
      </c>
      <c r="I14" s="16">
        <v>0.168464</v>
      </c>
      <c r="J14" s="4">
        <v>1983.99</v>
      </c>
      <c r="K14" s="38">
        <v>2768</v>
      </c>
      <c r="L14" s="31">
        <f t="shared" si="2"/>
        <v>0.122920892494929</v>
      </c>
      <c r="M14" s="30">
        <v>1.1961900000000001</v>
      </c>
      <c r="N14" s="32">
        <v>158.90899999999999</v>
      </c>
    </row>
    <row r="15" spans="2:28" ht="17" thickBot="1" x14ac:dyDescent="0.25">
      <c r="B15" s="44" t="s">
        <v>10</v>
      </c>
      <c r="C15" s="33">
        <f>TRUNC(AVERAGEA(C5:C14))</f>
        <v>2615</v>
      </c>
      <c r="D15" s="35">
        <f>AVERAGEA(D5:D14)</f>
        <v>0.47280405405405401</v>
      </c>
      <c r="E15" s="34">
        <f t="shared" ref="E15:N15" si="9">AVERAGEA(E5:E14)</f>
        <v>6.4568000000000004E-3</v>
      </c>
      <c r="F15" s="36">
        <f t="shared" si="9"/>
        <v>40.3452853</v>
      </c>
      <c r="G15" s="33">
        <f>TRUNC(AVERAGEA(G5:G14))</f>
        <v>7205</v>
      </c>
      <c r="H15" s="35">
        <f t="shared" si="9"/>
        <v>1.6153176043557171</v>
      </c>
      <c r="I15" s="34">
        <f t="shared" si="9"/>
        <v>0.2228501</v>
      </c>
      <c r="J15" s="36">
        <f t="shared" si="9"/>
        <v>2153.97874</v>
      </c>
      <c r="K15" s="37">
        <f>TRUNC(AVERAGEA(K5:K14))</f>
        <v>2811</v>
      </c>
      <c r="L15" s="35">
        <f t="shared" si="9"/>
        <v>0.14056795131845845</v>
      </c>
      <c r="M15" s="34">
        <f t="shared" si="9"/>
        <v>1.1340123</v>
      </c>
      <c r="N15" s="36">
        <f t="shared" si="9"/>
        <v>84.540870000000012</v>
      </c>
    </row>
    <row r="17" spans="16:28" x14ac:dyDescent="0.2">
      <c r="P17" s="51"/>
      <c r="Q17" s="51"/>
      <c r="R17" s="52"/>
      <c r="S17" s="51"/>
      <c r="T17" s="51"/>
      <c r="U17" s="51"/>
      <c r="V17" s="52"/>
      <c r="W17" s="51"/>
      <c r="X17" s="51"/>
      <c r="Y17" s="51"/>
      <c r="Z17" s="52"/>
      <c r="AA17" s="51"/>
      <c r="AB17" s="51"/>
    </row>
    <row r="18" spans="16:28" x14ac:dyDescent="0.2">
      <c r="P18" s="51"/>
      <c r="Q18" s="51"/>
      <c r="R18" s="52"/>
      <c r="S18" s="51"/>
      <c r="T18" s="51"/>
      <c r="U18" s="51"/>
      <c r="V18" s="52"/>
      <c r="W18" s="51"/>
      <c r="X18" s="51"/>
      <c r="Y18" s="51"/>
      <c r="Z18" s="52"/>
      <c r="AA18" s="51"/>
      <c r="AB18" s="51"/>
    </row>
  </sheetData>
  <mergeCells count="10">
    <mergeCell ref="P2:P4"/>
    <mergeCell ref="Q2:AB2"/>
    <mergeCell ref="Q3:T3"/>
    <mergeCell ref="U3:X3"/>
    <mergeCell ref="Y3:AB3"/>
    <mergeCell ref="B2:B4"/>
    <mergeCell ref="C3:F3"/>
    <mergeCell ref="G3:J3"/>
    <mergeCell ref="K3:N3"/>
    <mergeCell ref="C2:N2"/>
  </mergeCells>
  <pageMargins left="0.7" right="0.7" top="0.75" bottom="0.75" header="0.3" footer="0.3"/>
  <ignoredErrors>
    <ignoredError sqref="G15 K15 U13 Y1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Tabu Search</vt:lpstr>
      <vt:lpstr>Simulated Annealing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2022-12-06T12:50:09Z</dcterms:created>
  <dcterms:modified xsi:type="dcterms:W3CDTF">2022-12-07T11:59:44Z</dcterms:modified>
</cp:coreProperties>
</file>