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uoc\pagina_web\sitios\sitio_webpersonal\core\static\core\images\"/>
    </mc:Choice>
  </mc:AlternateContent>
  <xr:revisionPtr revIDLastSave="0" documentId="13_ncr:1_{7F578CBC-E4B3-46DC-8D69-AD94AB533B3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olemenes" sheetId="1" r:id="rId1"/>
    <sheet name="SOLEMNE 2" sheetId="4" r:id="rId2"/>
    <sheet name="Casos" sheetId="2" r:id="rId3"/>
    <sheet name="Tbjo" sheetId="3" r:id="rId4"/>
  </sheets>
  <externalReferences>
    <externalReference r:id="rId5"/>
  </externalReferences>
  <definedNames>
    <definedName name="_xlnm._FilterDatabase" localSheetId="2" hidden="1">Casos!$B$3:$E$39</definedName>
    <definedName name="notas">'[1]notas y puntajes examen'!$1:$1048576</definedName>
    <definedName name="SOLEMNE">'SOLEMNE 2'!$A$2:$L$39</definedName>
  </definedNames>
  <calcPr calcId="19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K39" i="4"/>
  <c r="I5" i="1" l="1"/>
  <c r="I6" i="1"/>
  <c r="I8" i="1"/>
  <c r="I10" i="1"/>
  <c r="I11" i="1"/>
  <c r="I12" i="1"/>
  <c r="I13" i="1"/>
  <c r="I14" i="1"/>
  <c r="I16" i="1"/>
  <c r="I18" i="1"/>
  <c r="I19" i="1"/>
  <c r="I20" i="1"/>
  <c r="I21" i="1"/>
  <c r="I22" i="1"/>
  <c r="I26" i="1"/>
  <c r="I27" i="1"/>
  <c r="I28" i="1"/>
  <c r="I29" i="1"/>
  <c r="I30" i="1"/>
  <c r="I31" i="1"/>
  <c r="I33" i="1"/>
  <c r="I37" i="1"/>
  <c r="I38" i="1"/>
  <c r="G3" i="3"/>
  <c r="I4" i="1" s="1"/>
  <c r="G4" i="3"/>
  <c r="G5" i="3"/>
  <c r="G6" i="3"/>
  <c r="I7" i="1" s="1"/>
  <c r="G7" i="3"/>
  <c r="G8" i="3"/>
  <c r="I9" i="1" s="1"/>
  <c r="G9" i="3"/>
  <c r="G10" i="3"/>
  <c r="G11" i="3"/>
  <c r="G12" i="3"/>
  <c r="G13" i="3"/>
  <c r="G14" i="3"/>
  <c r="I15" i="1" s="1"/>
  <c r="G15" i="3"/>
  <c r="G16" i="3"/>
  <c r="I17" i="1" s="1"/>
  <c r="G17" i="3"/>
  <c r="G18" i="3"/>
  <c r="G19" i="3"/>
  <c r="G20" i="3"/>
  <c r="G21" i="3"/>
  <c r="G22" i="3"/>
  <c r="I23" i="1" s="1"/>
  <c r="G23" i="3"/>
  <c r="I24" i="1" s="1"/>
  <c r="G24" i="3"/>
  <c r="I25" i="1" s="1"/>
  <c r="G25" i="3"/>
  <c r="G26" i="3"/>
  <c r="G27" i="3"/>
  <c r="G28" i="3"/>
  <c r="G29" i="3"/>
  <c r="G30" i="3"/>
  <c r="G31" i="3"/>
  <c r="I32" i="1" s="1"/>
  <c r="G32" i="3"/>
  <c r="G33" i="3"/>
  <c r="I34" i="1" s="1"/>
  <c r="G34" i="3"/>
  <c r="I35" i="1" s="1"/>
  <c r="G35" i="3"/>
  <c r="I36" i="1" s="1"/>
  <c r="G36" i="3"/>
  <c r="G37" i="3"/>
  <c r="G2" i="3"/>
  <c r="G38" i="3" l="1"/>
  <c r="I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K8" i="1" l="1"/>
  <c r="K20" i="1"/>
  <c r="K5" i="1"/>
  <c r="K22" i="1"/>
  <c r="K4" i="1"/>
  <c r="K16" i="1"/>
  <c r="K11" i="1"/>
  <c r="K15" i="1"/>
  <c r="K19" i="1"/>
  <c r="K12" i="1"/>
  <c r="K6" i="1"/>
  <c r="K29" i="1"/>
  <c r="K14" i="1"/>
  <c r="K26" i="1"/>
  <c r="K17" i="1"/>
  <c r="K24" i="1"/>
  <c r="K10" i="1"/>
  <c r="K28" i="1"/>
  <c r="K32" i="1"/>
  <c r="K35" i="1"/>
  <c r="K18" i="1"/>
  <c r="K21" i="1"/>
  <c r="K23" i="1"/>
  <c r="K25" i="1"/>
  <c r="K30" i="1"/>
  <c r="K33" i="1"/>
  <c r="K36" i="1"/>
  <c r="K31" i="1"/>
  <c r="K37" i="1"/>
  <c r="K13" i="1"/>
  <c r="K7" i="1"/>
  <c r="K9" i="1"/>
  <c r="K27" i="1"/>
  <c r="K34" i="1"/>
  <c r="K3" i="1" l="1"/>
  <c r="K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Isabel Bezanilla</author>
  </authors>
  <commentList>
    <comment ref="E3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5C y 6P Australia Starbucks</t>
        </r>
      </text>
    </comment>
    <comment ref="F3" authorId="0" shapeId="0" xr:uid="{E76AE37B-EED3-284A-B1EF-1FCD73DF1CFC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SHAKE SHACK PV EG BLUE OCEBNS VC</t>
        </r>
      </text>
    </comment>
    <comment ref="G3" authorId="0" shapeId="0" xr:uid="{62E88D48-0B8E-5049-AE24-5D6F4869F616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elevator pitch</t>
        </r>
      </text>
    </comment>
    <comment ref="H3" authorId="0" shapeId="0" xr:uid="{2289586B-2100-F549-86B5-041F01BAC934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Segmentacion Escarabajo</t>
        </r>
      </text>
    </comment>
    <comment ref="I3" authorId="0" shapeId="0" xr:uid="{F56EADF6-5C0D-2848-B6D7-6120518A876A}">
      <text>
        <r>
          <rPr>
            <b/>
            <sz val="10"/>
            <color rgb="FF000000"/>
            <rFont val="Tahoma"/>
            <family val="2"/>
          </rPr>
          <t>Isabel Bezanilla: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Targeting Escarabajo</t>
        </r>
      </text>
    </comment>
  </commentList>
</comments>
</file>

<file path=xl/sharedStrings.xml><?xml version="1.0" encoding="utf-8"?>
<sst xmlns="http://schemas.openxmlformats.org/spreadsheetml/2006/main" count="370" uniqueCount="141">
  <si>
    <t>id</t>
  </si>
  <si>
    <t>Apellidos</t>
  </si>
  <si>
    <t>Nombre</t>
  </si>
  <si>
    <t>Nombre de usuario</t>
  </si>
  <si>
    <t>Solemne 1</t>
  </si>
  <si>
    <t>Solemne 2</t>
  </si>
  <si>
    <t>Casos</t>
  </si>
  <si>
    <t>Examen</t>
  </si>
  <si>
    <t>CASO 1</t>
  </si>
  <si>
    <t>CASO 2</t>
  </si>
  <si>
    <t>CASO 3</t>
  </si>
  <si>
    <t>CASO 4</t>
  </si>
  <si>
    <t>PROMEDIO</t>
  </si>
  <si>
    <t>Situacion final</t>
  </si>
  <si>
    <t>Promedio parcial</t>
  </si>
  <si>
    <t>AGUILA FUENTES</t>
  </si>
  <si>
    <t>MACARENA ANDREA</t>
  </si>
  <si>
    <t>AHUMADA DIAZ</t>
  </si>
  <si>
    <t>AILYN PAULINA</t>
  </si>
  <si>
    <t>AHUMADA PLAZA</t>
  </si>
  <si>
    <t>IGNACIO ALEJAND</t>
  </si>
  <si>
    <t>ARAYA SOBARZO</t>
  </si>
  <si>
    <t>RICARDO AGUSTIN</t>
  </si>
  <si>
    <t>AYALA BUSTAMANTE</t>
  </si>
  <si>
    <t>JOSE MATIAS</t>
  </si>
  <si>
    <t>BARRIGA NAVARRO</t>
  </si>
  <si>
    <t>BRYAN JESUS</t>
  </si>
  <si>
    <t>CAMPOS CARVACHO</t>
  </si>
  <si>
    <t>ALFREDO JAVIER</t>
  </si>
  <si>
    <t>CHAMORRO BERRIOS</t>
  </si>
  <si>
    <t>CESAR FERNANDO</t>
  </si>
  <si>
    <t>CIFUENTES SILVA</t>
  </si>
  <si>
    <t>MARGARITA ELIZABETH</t>
  </si>
  <si>
    <t>COLARTE CONTRERAS</t>
  </si>
  <si>
    <t>LUCAS EMILIO</t>
  </si>
  <si>
    <t>CONTRERAS CHEUQUEHUALA</t>
  </si>
  <si>
    <t>KARINA PAMELA</t>
  </si>
  <si>
    <t>ESCALONA DIAZ</t>
  </si>
  <si>
    <t>JOSSEFA IGNACIA</t>
  </si>
  <si>
    <t>FAUNDEZ CANALES</t>
  </si>
  <si>
    <t>ANTONIA FRANCIS</t>
  </si>
  <si>
    <t>FLORES VILCHES</t>
  </si>
  <si>
    <t>GILLIAN VALENTINA</t>
  </si>
  <si>
    <t>FREDES VILLALOBOS</t>
  </si>
  <si>
    <t>MARIA VALENTINA</t>
  </si>
  <si>
    <t>GONZALEZ CARRENO</t>
  </si>
  <si>
    <t>PAZ CATALINA</t>
  </si>
  <si>
    <t>GUERRERO FICA</t>
  </si>
  <si>
    <t>KRICHNA MILENKA</t>
  </si>
  <si>
    <t>LEAL MARDONES</t>
  </si>
  <si>
    <t>FRANCISCA JAVIERA</t>
  </si>
  <si>
    <t>ORTIZ DELGADO</t>
  </si>
  <si>
    <t>PATRICIO ANDRES</t>
  </si>
  <si>
    <t>ORTIZ FIGUEROA</t>
  </si>
  <si>
    <t>FRANCISCO ISMAEL</t>
  </si>
  <si>
    <t>PEREZ ESPINOZA</t>
  </si>
  <si>
    <t>FRANCO LUKAS SA</t>
  </si>
  <si>
    <t>RIVAS POOL</t>
  </si>
  <si>
    <t>VALENTINA ANDRE</t>
  </si>
  <si>
    <t>ROA MAUREIRA</t>
  </si>
  <si>
    <t>FABIAN RODRIGO</t>
  </si>
  <si>
    <t>ROJAS LARENAS</t>
  </si>
  <si>
    <t>ALEXANDER ELISE</t>
  </si>
  <si>
    <t>ROMERO ACEVEDO</t>
  </si>
  <si>
    <t>ROBERTO MATIAS</t>
  </si>
  <si>
    <t>SAEZ GARCIA</t>
  </si>
  <si>
    <t>NATALIA FRANCISCA</t>
  </si>
  <si>
    <t>SALINAS CACERES</t>
  </si>
  <si>
    <t>FRANCO SEBASTIAN</t>
  </si>
  <si>
    <t>SAN MARTIN MANRIQUEZ</t>
  </si>
  <si>
    <t>VICENTE ALBERTO</t>
  </si>
  <si>
    <t>SAN MARTIN VALENZUELA</t>
  </si>
  <si>
    <t>CESAR ANTONIO</t>
  </si>
  <si>
    <t>SANCHEZ QUEZADA</t>
  </si>
  <si>
    <t>AGUSTIN IGNACIO</t>
  </si>
  <si>
    <t>SEARLE VARGAS</t>
  </si>
  <si>
    <t>MAGDALENA</t>
  </si>
  <si>
    <t>TRONCOSO GUZMAN</t>
  </si>
  <si>
    <t>MATIAS GABRIEL</t>
  </si>
  <si>
    <t>VALDES AGUIRRE</t>
  </si>
  <si>
    <t>FRANCISCA CAROLINA</t>
  </si>
  <si>
    <t>VASQUEZ ORMENO</t>
  </si>
  <si>
    <t>CARLA FERNANDA</t>
  </si>
  <si>
    <t>VEGA GONZALEZ</t>
  </si>
  <si>
    <t>PAULA MARIA JES</t>
  </si>
  <si>
    <t>VILDOSOLA DIAZ</t>
  </si>
  <si>
    <t>GENESIS ANAIS</t>
  </si>
  <si>
    <t>CASO 5</t>
  </si>
  <si>
    <t>Informe</t>
  </si>
  <si>
    <t>Presentacion</t>
  </si>
  <si>
    <t>NOTA FINAL</t>
  </si>
  <si>
    <t xml:space="preserve">      PREGUNTA 1</t>
  </si>
  <si>
    <t xml:space="preserve">           PREGUNTA 2</t>
  </si>
  <si>
    <t xml:space="preserve">           PREGUNTA 3</t>
  </si>
  <si>
    <t>TOTAL</t>
  </si>
  <si>
    <t>NOTAS</t>
  </si>
  <si>
    <t>Nombres</t>
  </si>
  <si>
    <t>Correo electrónico</t>
  </si>
  <si>
    <t>A) 5</t>
  </si>
  <si>
    <t>B)15</t>
  </si>
  <si>
    <t>A)15</t>
  </si>
  <si>
    <t>B)5</t>
  </si>
  <si>
    <t>A) 10</t>
  </si>
  <si>
    <t>B)10</t>
  </si>
  <si>
    <t>C)5</t>
  </si>
  <si>
    <t>maguilaf@uft.edu</t>
  </si>
  <si>
    <t>aahumadad@uft.edu</t>
  </si>
  <si>
    <t>iahumadap@uft.edu</t>
  </si>
  <si>
    <t>rarayas@uft.edu</t>
  </si>
  <si>
    <t>jayalab1@uft.edu</t>
  </si>
  <si>
    <t>bbarrigan@uft.edu</t>
  </si>
  <si>
    <t>acamposc@uft.edu</t>
  </si>
  <si>
    <t>cchamorrob@uft.edu</t>
  </si>
  <si>
    <t>mcifuentess1@uft.edu</t>
  </si>
  <si>
    <t>lcolartec@uft.edu</t>
  </si>
  <si>
    <t>kcontrerasc@uft.edu</t>
  </si>
  <si>
    <t>jescalonad@uft.edu</t>
  </si>
  <si>
    <t>afaundezc@uft.edu</t>
  </si>
  <si>
    <t>gvilchesf@uft.edu</t>
  </si>
  <si>
    <t>mfredesv@uft.edu</t>
  </si>
  <si>
    <t>pgonzalezc1@uft.edu</t>
  </si>
  <si>
    <t>kguerrerof@uft.edu</t>
  </si>
  <si>
    <t>flealm@uft.edu</t>
  </si>
  <si>
    <t>portizd@uft.edu</t>
  </si>
  <si>
    <t>fortizf@uft.edu</t>
  </si>
  <si>
    <t>fpereze1@uft.edu</t>
  </si>
  <si>
    <t>vrivasp@uft.edu</t>
  </si>
  <si>
    <t>froam@uft.edu</t>
  </si>
  <si>
    <t>arojasl1@uft.edu</t>
  </si>
  <si>
    <t>rromeroa1@uft.edu</t>
  </si>
  <si>
    <t>nsaezg@uft.edu</t>
  </si>
  <si>
    <t>fsalinasc@uft.edu</t>
  </si>
  <si>
    <t>vsanmartinm1@uft.edu</t>
  </si>
  <si>
    <t>csanmartinv1@uft.edu</t>
  </si>
  <si>
    <t>asanchezq@uft.edu</t>
  </si>
  <si>
    <t>msearlev@uft.edu</t>
  </si>
  <si>
    <t>mtroncosog@uft.edu</t>
  </si>
  <si>
    <t>fvaldesa1@uft.edu</t>
  </si>
  <si>
    <t>cvasquezo@uft.edu</t>
  </si>
  <si>
    <t>pvegag@uft.edu</t>
  </si>
  <si>
    <t>gvildosolad@uft.edu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</si>
</sst>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5"/>
      <color theme="3"/>
      <name val="Calibri"/>
      <family val="2"/>
      <scheme val="minor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</font>
    <font>
      <u/>
      <sz val="11"/>
      <color rgb="FF0000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rgb="FFFFFF00"/>
        <bgColor rgb="FF000000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5" borderId="0" applyNumberFormat="0" applyBorder="0" applyAlignment="0" applyProtection="0"/>
    <xf numFmtId="0" fontId="1" fillId="5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3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0" fontId="7" fillId="7" borderId="0" applyNumberFormat="0" applyBorder="0" applyAlignment="0" applyProtection="0"/>
    <xf numFmtId="0" fontId="1" fillId="7" borderId="0" applyNumberFormat="0" applyBorder="0" applyAlignment="0" applyProtection="0"/>
    <xf numFmtId="0" fontId="7" fillId="6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4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1" applyNumberFormat="0" applyAlignment="0" applyProtection="0"/>
    <xf numFmtId="0" fontId="10" fillId="12" borderId="2" applyNumberForma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4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1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13" fillId="0" borderId="20" applyNumberFormat="0" applyFill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7" xfId="0" applyNumberFormat="1" applyFon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2" fillId="0" borderId="10" xfId="0" applyFont="1" applyBorder="1"/>
    <xf numFmtId="0" fontId="2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2" fillId="0" borderId="22" xfId="0" applyFont="1" applyBorder="1"/>
    <xf numFmtId="9" fontId="0" fillId="0" borderId="11" xfId="0" applyNumberFormat="1" applyBorder="1"/>
    <xf numFmtId="9" fontId="0" fillId="0" borderId="11" xfId="40" applyFont="1" applyBorder="1"/>
    <xf numFmtId="9" fontId="0" fillId="0" borderId="22" xfId="40" applyFont="1" applyBorder="1"/>
    <xf numFmtId="164" fontId="0" fillId="0" borderId="9" xfId="0" applyNumberFormat="1" applyFill="1" applyBorder="1"/>
    <xf numFmtId="9" fontId="0" fillId="0" borderId="15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4" xfId="0" applyFill="1" applyBorder="1"/>
    <xf numFmtId="0" fontId="0" fillId="0" borderId="25" xfId="0" applyBorder="1"/>
    <xf numFmtId="164" fontId="0" fillId="0" borderId="12" xfId="0" applyNumberFormat="1" applyFill="1" applyBorder="1"/>
    <xf numFmtId="164" fontId="0" fillId="0" borderId="8" xfId="0" applyNumberFormat="1" applyFill="1" applyBorder="1"/>
    <xf numFmtId="164" fontId="0" fillId="0" borderId="13" xfId="0" applyNumberFormat="1" applyFill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9" fontId="2" fillId="0" borderId="26" xfId="0" applyNumberFormat="1" applyFont="1" applyBorder="1"/>
    <xf numFmtId="164" fontId="2" fillId="0" borderId="26" xfId="0" applyNumberFormat="1" applyFont="1" applyBorder="1"/>
    <xf numFmtId="164" fontId="2" fillId="0" borderId="21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0" fillId="0" borderId="16" xfId="0" applyNumberFormat="1" applyFill="1" applyBorder="1"/>
    <xf numFmtId="164" fontId="0" fillId="0" borderId="14" xfId="0" applyNumberFormat="1" applyFill="1" applyBorder="1"/>
    <xf numFmtId="0" fontId="2" fillId="0" borderId="15" xfId="0" applyFont="1" applyBorder="1"/>
    <xf numFmtId="164" fontId="1" fillId="0" borderId="13" xfId="0" applyNumberFormat="1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1" xfId="0" applyNumberFormat="1" applyBorder="1" applyAlignment="1">
      <alignment horizontal="right"/>
    </xf>
    <xf numFmtId="0" fontId="15" fillId="0" borderId="0" xfId="0" applyFont="1"/>
    <xf numFmtId="164" fontId="0" fillId="0" borderId="13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33" xfId="0" applyNumberFormat="1" applyBorder="1" applyAlignment="1">
      <alignment horizontal="right"/>
    </xf>
    <xf numFmtId="164" fontId="2" fillId="0" borderId="35" xfId="0" applyNumberFormat="1" applyFont="1" applyBorder="1" applyAlignment="1">
      <alignment horizontal="right"/>
    </xf>
    <xf numFmtId="0" fontId="2" fillId="0" borderId="36" xfId="0" applyFont="1" applyFill="1" applyBorder="1"/>
    <xf numFmtId="0" fontId="2" fillId="0" borderId="37" xfId="0" applyFont="1" applyFill="1" applyBorder="1"/>
    <xf numFmtId="164" fontId="0" fillId="0" borderId="34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17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9" fontId="2" fillId="0" borderId="11" xfId="0" applyNumberFormat="1" applyFont="1" applyFill="1" applyBorder="1"/>
    <xf numFmtId="164" fontId="0" fillId="0" borderId="18" xfId="0" applyNumberFormat="1" applyFill="1" applyBorder="1"/>
    <xf numFmtId="164" fontId="0" fillId="0" borderId="19" xfId="0" applyNumberFormat="1" applyFill="1" applyBorder="1"/>
    <xf numFmtId="0" fontId="11" fillId="0" borderId="9" xfId="0" applyFont="1" applyBorder="1"/>
    <xf numFmtId="0" fontId="17" fillId="0" borderId="0" xfId="0" applyFont="1"/>
    <xf numFmtId="0" fontId="17" fillId="16" borderId="9" xfId="0" applyFont="1" applyFill="1" applyBorder="1"/>
    <xf numFmtId="0" fontId="17" fillId="0" borderId="9" xfId="0" applyFont="1" applyBorder="1"/>
    <xf numFmtId="0" fontId="17" fillId="0" borderId="41" xfId="0" applyFont="1" applyBorder="1"/>
    <xf numFmtId="0" fontId="18" fillId="0" borderId="9" xfId="46" applyFont="1" applyFill="1" applyBorder="1"/>
  </cellXfs>
  <cellStyles count="47">
    <cellStyle name="20% - Énfasis1" xfId="1" xr:uid="{00000000-0005-0000-0000-000000000000}"/>
    <cellStyle name="20% - Énfasis1 2" xfId="2" xr:uid="{00000000-0005-0000-0000-000001000000}"/>
    <cellStyle name="20% - Énfasis2" xfId="3" xr:uid="{00000000-0005-0000-0000-000002000000}"/>
    <cellStyle name="20% - Énfasis2 2" xfId="4" xr:uid="{00000000-0005-0000-0000-000003000000}"/>
    <cellStyle name="20% - Énfasis3" xfId="5" xr:uid="{00000000-0005-0000-0000-000004000000}"/>
    <cellStyle name="20% - Énfasis3 2" xfId="6" xr:uid="{00000000-0005-0000-0000-000005000000}"/>
    <cellStyle name="20% - Énfasis4" xfId="7" xr:uid="{00000000-0005-0000-0000-000006000000}"/>
    <cellStyle name="20% - Énfasis4 2" xfId="8" xr:uid="{00000000-0005-0000-0000-000007000000}"/>
    <cellStyle name="20% - Énfasis5" xfId="9" xr:uid="{00000000-0005-0000-0000-000008000000}"/>
    <cellStyle name="20% - Énfasis5 2" xfId="10" xr:uid="{00000000-0005-0000-0000-000009000000}"/>
    <cellStyle name="20% - Énfasis6" xfId="11" xr:uid="{00000000-0005-0000-0000-00000A000000}"/>
    <cellStyle name="20% - Énfasis6 2" xfId="12" xr:uid="{00000000-0005-0000-0000-00000B000000}"/>
    <cellStyle name="40% - Énfasis1" xfId="13" xr:uid="{00000000-0005-0000-0000-00000C000000}"/>
    <cellStyle name="40% - Énfasis1 2" xfId="14" xr:uid="{00000000-0005-0000-0000-00000D000000}"/>
    <cellStyle name="40% - Énfasis2" xfId="15" xr:uid="{00000000-0005-0000-0000-00000E000000}"/>
    <cellStyle name="40% - Énfasis2 2" xfId="16" xr:uid="{00000000-0005-0000-0000-00000F000000}"/>
    <cellStyle name="40% - Énfasis3" xfId="17" xr:uid="{00000000-0005-0000-0000-000010000000}"/>
    <cellStyle name="40% - Énfasis3 2" xfId="18" xr:uid="{00000000-0005-0000-0000-000011000000}"/>
    <cellStyle name="40% - Énfasis4" xfId="19" xr:uid="{00000000-0005-0000-0000-000012000000}"/>
    <cellStyle name="40% - Énfasis4 2" xfId="20" xr:uid="{00000000-0005-0000-0000-000013000000}"/>
    <cellStyle name="40% - Énfasis5" xfId="21" xr:uid="{00000000-0005-0000-0000-000014000000}"/>
    <cellStyle name="40% - Énfasis5 2" xfId="22" xr:uid="{00000000-0005-0000-0000-000015000000}"/>
    <cellStyle name="40% - Énfasis6" xfId="23" xr:uid="{00000000-0005-0000-0000-000016000000}"/>
    <cellStyle name="40% - Énfasis6 2" xfId="24" xr:uid="{00000000-0005-0000-0000-000017000000}"/>
    <cellStyle name="60% - Énfasis1" xfId="25" xr:uid="{00000000-0005-0000-0000-000018000000}"/>
    <cellStyle name="60% - Énfasis2" xfId="26" xr:uid="{00000000-0005-0000-0000-000019000000}"/>
    <cellStyle name="60% - Énfasis3" xfId="27" xr:uid="{00000000-0005-0000-0000-00001A000000}"/>
    <cellStyle name="60% - Énfasis4" xfId="28" xr:uid="{00000000-0005-0000-0000-00001B000000}"/>
    <cellStyle name="60% - Énfasis5" xfId="29" xr:uid="{00000000-0005-0000-0000-00001C000000}"/>
    <cellStyle name="60% - Énfasis6" xfId="30" xr:uid="{00000000-0005-0000-0000-00001D000000}"/>
    <cellStyle name="Cálculo" xfId="31" xr:uid="{00000000-0005-0000-0000-00001E000000}"/>
    <cellStyle name="Celda de comprobación" xfId="32" xr:uid="{00000000-0005-0000-0000-00001F000000}"/>
    <cellStyle name="Encabezado 1" xfId="45" builtinId="16" hidden="1"/>
    <cellStyle name="Énfasis1" xfId="33" xr:uid="{00000000-0005-0000-0000-000021000000}"/>
    <cellStyle name="Énfasis2" xfId="34" xr:uid="{00000000-0005-0000-0000-000022000000}"/>
    <cellStyle name="Énfasis3" xfId="35" xr:uid="{00000000-0005-0000-0000-000023000000}"/>
    <cellStyle name="Énfasis4" xfId="36" xr:uid="{00000000-0005-0000-0000-000024000000}"/>
    <cellStyle name="Énfasis5" xfId="37" xr:uid="{00000000-0005-0000-0000-000025000000}"/>
    <cellStyle name="Énfasis6" xfId="38" xr:uid="{00000000-0005-0000-0000-000026000000}"/>
    <cellStyle name="Hipervínculo" xfId="46" builtinId="8"/>
    <cellStyle name="Normal" xfId="0" builtinId="0"/>
    <cellStyle name="Normal 2" xfId="39" xr:uid="{00000000-0005-0000-0000-000028000000}"/>
    <cellStyle name="Porcentaje 2" xfId="40" xr:uid="{00000000-0005-0000-0000-000029000000}"/>
    <cellStyle name="Título" xfId="41" xr:uid="{00000000-0005-0000-0000-00002A000000}"/>
    <cellStyle name="Título 1" xfId="42" xr:uid="{00000000-0005-0000-0000-00002B000000}"/>
    <cellStyle name="Título 2" xfId="43" xr:uid="{00000000-0005-0000-0000-00002C000000}"/>
    <cellStyle name="Título 3" xfId="44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ola/Downloads/SITUACION%20FINAL%20MA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situacion"/>
      <sheetName val="notas y puntajes examen"/>
      <sheetName val="Hoja2"/>
      <sheetName val="Puntajes y notas S2"/>
      <sheetName val="Casos"/>
    </sheetNames>
    <sheetDataSet>
      <sheetData sheetId="0" refreshError="1"/>
      <sheetData sheetId="1" refreshError="1">
        <row r="1">
          <cell r="C1" t="str">
            <v xml:space="preserve"> Pregunta 1</v>
          </cell>
          <cell r="D1" t="str">
            <v>Pregunta 2</v>
          </cell>
          <cell r="E1" t="str">
            <v>Pregunta 3</v>
          </cell>
          <cell r="F1" t="str">
            <v>Pregunta 4</v>
          </cell>
          <cell r="G1" t="str">
            <v xml:space="preserve">                                                Pregunta 5</v>
          </cell>
          <cell r="K1" t="str">
            <v>Total</v>
          </cell>
          <cell r="L1" t="str">
            <v>Nota</v>
          </cell>
        </row>
        <row r="2">
          <cell r="C2">
            <v>10</v>
          </cell>
          <cell r="D2">
            <v>10</v>
          </cell>
          <cell r="E2">
            <v>10</v>
          </cell>
          <cell r="F2">
            <v>10</v>
          </cell>
          <cell r="G2" t="str">
            <v>5.1)10</v>
          </cell>
          <cell r="H2" t="str">
            <v>5.2)10</v>
          </cell>
          <cell r="I2" t="str">
            <v>5.3(10)</v>
          </cell>
          <cell r="J2" t="str">
            <v>5.4(10)</v>
          </cell>
          <cell r="K2">
            <v>80</v>
          </cell>
          <cell r="L2">
            <v>7</v>
          </cell>
        </row>
        <row r="3">
          <cell r="A3" t="str">
            <v>ARANCIBIA VILLARROEL</v>
          </cell>
          <cell r="B3" t="str">
            <v>LUCAS IGNACIO</v>
          </cell>
          <cell r="C3">
            <v>10</v>
          </cell>
          <cell r="D3">
            <v>10</v>
          </cell>
          <cell r="E3">
            <v>5</v>
          </cell>
          <cell r="F3">
            <v>0</v>
          </cell>
          <cell r="G3">
            <v>10</v>
          </cell>
          <cell r="H3">
            <v>0</v>
          </cell>
          <cell r="I3">
            <v>0</v>
          </cell>
          <cell r="J3">
            <v>10</v>
          </cell>
          <cell r="K3">
            <v>45</v>
          </cell>
          <cell r="L3">
            <v>3.8</v>
          </cell>
        </row>
        <row r="4">
          <cell r="A4" t="str">
            <v>BERROETA SANHUEZA</v>
          </cell>
          <cell r="B4" t="str">
            <v>SEBASTIAN ENRIQUE</v>
          </cell>
          <cell r="C4">
            <v>10</v>
          </cell>
          <cell r="D4">
            <v>10</v>
          </cell>
          <cell r="E4">
            <v>5</v>
          </cell>
          <cell r="F4">
            <v>0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28</v>
          </cell>
          <cell r="L4">
            <v>2.8</v>
          </cell>
        </row>
        <row r="5">
          <cell r="A5" t="str">
            <v>BRITO LOPEZ</v>
          </cell>
          <cell r="B5" t="str">
            <v>FRANCISCO SEBAS</v>
          </cell>
          <cell r="K5">
            <v>0</v>
          </cell>
          <cell r="L5">
            <v>1</v>
          </cell>
        </row>
        <row r="6">
          <cell r="A6" t="str">
            <v>BUSTOS SALGADO</v>
          </cell>
          <cell r="B6" t="str">
            <v>MIGUEL ALEJANDRO</v>
          </cell>
          <cell r="C6">
            <v>10</v>
          </cell>
          <cell r="D6">
            <v>10</v>
          </cell>
          <cell r="E6">
            <v>5</v>
          </cell>
          <cell r="F6">
            <v>3</v>
          </cell>
          <cell r="G6">
            <v>9</v>
          </cell>
          <cell r="H6">
            <v>10</v>
          </cell>
          <cell r="I6">
            <v>0</v>
          </cell>
          <cell r="J6">
            <v>10</v>
          </cell>
          <cell r="K6">
            <v>57</v>
          </cell>
          <cell r="L6">
            <v>4.8</v>
          </cell>
        </row>
        <row r="7">
          <cell r="A7" t="str">
            <v>CISTERNAS FIGUEROA</v>
          </cell>
          <cell r="B7" t="str">
            <v>ALEX IGNACIO</v>
          </cell>
          <cell r="C7">
            <v>10</v>
          </cell>
          <cell r="D7">
            <v>10</v>
          </cell>
          <cell r="E7">
            <v>7</v>
          </cell>
          <cell r="F7">
            <v>0</v>
          </cell>
          <cell r="G7">
            <v>7</v>
          </cell>
          <cell r="H7">
            <v>10</v>
          </cell>
          <cell r="I7">
            <v>0</v>
          </cell>
          <cell r="J7">
            <v>10</v>
          </cell>
          <cell r="K7">
            <v>54</v>
          </cell>
          <cell r="L7">
            <v>4.5999999999999996</v>
          </cell>
        </row>
        <row r="8">
          <cell r="A8" t="str">
            <v>CONCHA CASTILLO</v>
          </cell>
          <cell r="B8" t="str">
            <v>CONSTANZA VALEN</v>
          </cell>
          <cell r="C8">
            <v>10</v>
          </cell>
          <cell r="D8">
            <v>10</v>
          </cell>
          <cell r="E8">
            <v>10</v>
          </cell>
          <cell r="F8">
            <v>9</v>
          </cell>
          <cell r="G8">
            <v>0</v>
          </cell>
          <cell r="H8">
            <v>10</v>
          </cell>
          <cell r="I8">
            <v>0</v>
          </cell>
          <cell r="J8">
            <v>10</v>
          </cell>
          <cell r="K8">
            <v>59</v>
          </cell>
          <cell r="L8">
            <v>5</v>
          </cell>
        </row>
        <row r="9">
          <cell r="A9" t="str">
            <v>FUENTES LIBANO</v>
          </cell>
          <cell r="B9" t="str">
            <v>SEBASTIAN ANDRE</v>
          </cell>
          <cell r="C9">
            <v>10</v>
          </cell>
          <cell r="D9">
            <v>10</v>
          </cell>
          <cell r="E9">
            <v>5</v>
          </cell>
          <cell r="F9">
            <v>7</v>
          </cell>
          <cell r="G9">
            <v>7</v>
          </cell>
          <cell r="H9">
            <v>0</v>
          </cell>
          <cell r="I9">
            <v>0</v>
          </cell>
          <cell r="J9">
            <v>5</v>
          </cell>
          <cell r="K9">
            <v>44</v>
          </cell>
          <cell r="L9">
            <v>3.8</v>
          </cell>
        </row>
        <row r="10">
          <cell r="A10" t="str">
            <v>FUENTES MARTINEZ</v>
          </cell>
          <cell r="B10" t="str">
            <v>KELLY DEL CARME</v>
          </cell>
          <cell r="C10">
            <v>10</v>
          </cell>
          <cell r="D10">
            <v>10</v>
          </cell>
          <cell r="E10">
            <v>0</v>
          </cell>
          <cell r="F10">
            <v>0</v>
          </cell>
          <cell r="G10">
            <v>2</v>
          </cell>
          <cell r="H10">
            <v>10</v>
          </cell>
          <cell r="I10">
            <v>10</v>
          </cell>
          <cell r="J10">
            <v>10</v>
          </cell>
          <cell r="K10">
            <v>52</v>
          </cell>
          <cell r="L10">
            <v>4.4000000000000004</v>
          </cell>
        </row>
        <row r="11">
          <cell r="A11" t="str">
            <v>GONZALEZ CARVAJAL</v>
          </cell>
          <cell r="B11" t="str">
            <v>FRANCISCO IGNACIO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</row>
        <row r="12">
          <cell r="A12" t="str">
            <v>JORQUERA ALIAGA</v>
          </cell>
          <cell r="B12" t="str">
            <v>MATIAS ALEJANDR</v>
          </cell>
          <cell r="C12">
            <v>10</v>
          </cell>
          <cell r="D12">
            <v>10</v>
          </cell>
          <cell r="E12">
            <v>5</v>
          </cell>
          <cell r="F12">
            <v>5</v>
          </cell>
          <cell r="G12">
            <v>3</v>
          </cell>
          <cell r="H12">
            <v>0</v>
          </cell>
          <cell r="I12">
            <v>10</v>
          </cell>
          <cell r="J12">
            <v>5</v>
          </cell>
          <cell r="K12">
            <v>48</v>
          </cell>
          <cell r="L12">
            <v>4</v>
          </cell>
        </row>
        <row r="13">
          <cell r="A13" t="str">
            <v>LEON ROCHA</v>
          </cell>
          <cell r="B13" t="str">
            <v>FREDDY ELIAS</v>
          </cell>
          <cell r="C13">
            <v>10</v>
          </cell>
          <cell r="D13">
            <v>10</v>
          </cell>
          <cell r="E13">
            <v>5</v>
          </cell>
          <cell r="F13">
            <v>10</v>
          </cell>
          <cell r="G13">
            <v>8</v>
          </cell>
          <cell r="H13">
            <v>10</v>
          </cell>
          <cell r="I13">
            <v>8</v>
          </cell>
          <cell r="J13">
            <v>5</v>
          </cell>
          <cell r="K13">
            <v>66</v>
          </cell>
          <cell r="L13">
            <v>5.7</v>
          </cell>
        </row>
        <row r="14">
          <cell r="A14" t="str">
            <v>ORTUZAR CANOBRA</v>
          </cell>
          <cell r="B14" t="str">
            <v>JUAN JOSE</v>
          </cell>
          <cell r="C14">
            <v>10</v>
          </cell>
          <cell r="D14">
            <v>10</v>
          </cell>
          <cell r="E14">
            <v>10</v>
          </cell>
          <cell r="F14">
            <v>3</v>
          </cell>
          <cell r="G14">
            <v>8</v>
          </cell>
          <cell r="H14">
            <v>10</v>
          </cell>
          <cell r="I14">
            <v>0</v>
          </cell>
          <cell r="J14">
            <v>10</v>
          </cell>
          <cell r="K14">
            <v>61</v>
          </cell>
          <cell r="L14">
            <v>5.2</v>
          </cell>
        </row>
        <row r="15">
          <cell r="A15" t="str">
            <v>REBOLLEDO ARANCIBIA</v>
          </cell>
          <cell r="B15" t="str">
            <v>PABLO IGNACIO</v>
          </cell>
          <cell r="C15">
            <v>10</v>
          </cell>
          <cell r="D15">
            <v>10</v>
          </cell>
          <cell r="E15">
            <v>5</v>
          </cell>
          <cell r="F15">
            <v>8</v>
          </cell>
          <cell r="G15">
            <v>2</v>
          </cell>
          <cell r="H15">
            <v>5</v>
          </cell>
          <cell r="I15">
            <v>10</v>
          </cell>
          <cell r="J15">
            <v>10</v>
          </cell>
          <cell r="K15">
            <v>60</v>
          </cell>
          <cell r="L15">
            <v>5.0999999999999996</v>
          </cell>
        </row>
        <row r="16">
          <cell r="A16" t="str">
            <v>SAID LUCERO</v>
          </cell>
          <cell r="B16" t="str">
            <v>OMAR ALEJANDRO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</row>
        <row r="17">
          <cell r="A17" t="str">
            <v>SOTO VARAS</v>
          </cell>
          <cell r="B17" t="str">
            <v>JAVIERA FRANCISCA</v>
          </cell>
          <cell r="C17">
            <v>10</v>
          </cell>
          <cell r="D17">
            <v>5</v>
          </cell>
          <cell r="E17">
            <v>8</v>
          </cell>
          <cell r="F17">
            <v>8</v>
          </cell>
          <cell r="G17">
            <v>3</v>
          </cell>
          <cell r="H17">
            <v>10</v>
          </cell>
          <cell r="I17">
            <v>10</v>
          </cell>
          <cell r="J17">
            <v>10</v>
          </cell>
          <cell r="K17">
            <v>64</v>
          </cell>
          <cell r="L17">
            <v>5.5</v>
          </cell>
        </row>
        <row r="18">
          <cell r="A18" t="str">
            <v>VALENZUELA CACERES</v>
          </cell>
          <cell r="B18" t="str">
            <v>MARIA JOSE</v>
          </cell>
          <cell r="C18">
            <v>10</v>
          </cell>
          <cell r="D18">
            <v>5</v>
          </cell>
          <cell r="E18">
            <v>5</v>
          </cell>
          <cell r="F18">
            <v>0</v>
          </cell>
          <cell r="G18">
            <v>7</v>
          </cell>
          <cell r="H18">
            <v>0</v>
          </cell>
          <cell r="I18">
            <v>8</v>
          </cell>
          <cell r="J18">
            <v>10</v>
          </cell>
          <cell r="K18">
            <v>45</v>
          </cell>
          <cell r="L18">
            <v>3.8</v>
          </cell>
        </row>
        <row r="19">
          <cell r="A19" t="str">
            <v>VALENZUELA SOTELO</v>
          </cell>
          <cell r="B19" t="str">
            <v>DANIEL JESUS</v>
          </cell>
          <cell r="C19">
            <v>10</v>
          </cell>
          <cell r="D19">
            <v>10</v>
          </cell>
          <cell r="E19">
            <v>4</v>
          </cell>
          <cell r="F19">
            <v>8</v>
          </cell>
          <cell r="G19">
            <v>9</v>
          </cell>
          <cell r="H19">
            <v>10</v>
          </cell>
          <cell r="I19">
            <v>0</v>
          </cell>
          <cell r="J19">
            <v>10</v>
          </cell>
          <cell r="K19">
            <v>61</v>
          </cell>
          <cell r="L19">
            <v>5.2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romeroa1@uft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D5" sqref="D5"/>
    </sheetView>
  </sheetViews>
  <sheetFormatPr baseColWidth="10" defaultRowHeight="15.75" x14ac:dyDescent="0.25"/>
  <cols>
    <col min="2" max="2" width="23.375" customWidth="1"/>
    <col min="3" max="3" width="19.625" customWidth="1"/>
    <col min="4" max="4" width="17" customWidth="1"/>
    <col min="5" max="5" width="11" customWidth="1"/>
    <col min="7" max="7" width="10.875" style="2"/>
    <col min="8" max="8" width="15.5" style="2" customWidth="1"/>
    <col min="9" max="9" width="10.875" style="8"/>
    <col min="11" max="11" width="13.125" bestFit="1" customWidth="1"/>
  </cols>
  <sheetData>
    <row r="1" spans="1:11" ht="16.5" thickBot="1" x14ac:dyDescent="0.3">
      <c r="A1" s="6"/>
      <c r="B1" s="7"/>
      <c r="C1" s="7"/>
      <c r="D1" s="7"/>
      <c r="E1" s="18">
        <v>0.2</v>
      </c>
      <c r="F1" s="18">
        <v>0.2</v>
      </c>
      <c r="G1" s="19">
        <v>0.25</v>
      </c>
      <c r="H1" s="20"/>
      <c r="I1" s="22">
        <v>0.35</v>
      </c>
      <c r="J1" t="s">
        <v>13</v>
      </c>
    </row>
    <row r="2" spans="1:11" s="1" customFormat="1" ht="16.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33" t="s">
        <v>4</v>
      </c>
      <c r="F2" s="33" t="s">
        <v>5</v>
      </c>
      <c r="G2" s="34" t="s">
        <v>6</v>
      </c>
      <c r="H2" s="34" t="s">
        <v>14</v>
      </c>
      <c r="I2" s="62" t="s">
        <v>7</v>
      </c>
      <c r="J2" s="10">
        <v>100</v>
      </c>
      <c r="K2" s="39" t="s">
        <v>13</v>
      </c>
    </row>
    <row r="3" spans="1:11" ht="16.5" thickBot="1" x14ac:dyDescent="0.3">
      <c r="A3" s="12">
        <v>74659</v>
      </c>
      <c r="B3" s="13" t="s">
        <v>15</v>
      </c>
      <c r="C3" s="13" t="s">
        <v>16</v>
      </c>
      <c r="D3" s="23">
        <v>20109740</v>
      </c>
      <c r="E3" s="27">
        <v>7</v>
      </c>
      <c r="F3" s="28">
        <f>VLOOKUP(B3,SOLEMNE,12)</f>
        <v>3.6</v>
      </c>
      <c r="G3" s="28">
        <v>5.3</v>
      </c>
      <c r="H3" s="56">
        <f>(E3*20+F3*20+G3*25)/65</f>
        <v>5.3</v>
      </c>
      <c r="I3" s="55">
        <f>Tbjo!G2</f>
        <v>6.15</v>
      </c>
      <c r="J3" s="59">
        <f>(H3*65+I3*35)/100</f>
        <v>5.5975000000000001</v>
      </c>
      <c r="K3" s="23" t="str">
        <f>IF(J3&gt;=4,"APROBADO","REPROBADO")</f>
        <v>APROBADO</v>
      </c>
    </row>
    <row r="4" spans="1:11" ht="16.5" thickBot="1" x14ac:dyDescent="0.3">
      <c r="A4" s="14">
        <v>73295</v>
      </c>
      <c r="B4" s="11" t="s">
        <v>17</v>
      </c>
      <c r="C4" s="11" t="s">
        <v>18</v>
      </c>
      <c r="D4" s="24">
        <v>19740920</v>
      </c>
      <c r="E4" s="29">
        <v>6</v>
      </c>
      <c r="F4" s="28">
        <f>VLOOKUP(B4,SOLEMNE,12)</f>
        <v>4.5</v>
      </c>
      <c r="G4" s="21">
        <v>5.16</v>
      </c>
      <c r="H4" s="57">
        <f t="shared" ref="H4:H38" si="0">(E4*20+F4*20+G4*25)/65</f>
        <v>5.2153846153846155</v>
      </c>
      <c r="I4" s="63">
        <f>Tbjo!G3</f>
        <v>5.9</v>
      </c>
      <c r="J4" s="60">
        <f>(H4*65+I4*35)/100</f>
        <v>5.4550000000000001</v>
      </c>
      <c r="K4" s="24" t="str">
        <f t="shared" ref="K4:K38" si="1">IF(J4&gt;=4,"APROBADO","REPROBADO")</f>
        <v>APROBADO</v>
      </c>
    </row>
    <row r="5" spans="1:11" ht="16.5" thickBot="1" x14ac:dyDescent="0.3">
      <c r="A5" s="14">
        <v>75142</v>
      </c>
      <c r="B5" s="11" t="s">
        <v>19</v>
      </c>
      <c r="C5" s="11" t="s">
        <v>20</v>
      </c>
      <c r="D5" s="24">
        <v>20288740</v>
      </c>
      <c r="E5" s="29">
        <v>5</v>
      </c>
      <c r="F5" s="28">
        <f>VLOOKUP(B5,SOLEMNE,12)</f>
        <v>6.2</v>
      </c>
      <c r="G5" s="21">
        <v>4.96</v>
      </c>
      <c r="H5" s="57">
        <f t="shared" si="0"/>
        <v>5.3538461538461535</v>
      </c>
      <c r="I5" s="63">
        <f>Tbjo!G4</f>
        <v>3.65</v>
      </c>
      <c r="J5" s="60">
        <f t="shared" ref="J5:J38" si="2">(H5*65+I5*35)/100</f>
        <v>4.7575000000000003</v>
      </c>
      <c r="K5" s="24" t="str">
        <f t="shared" si="1"/>
        <v>APROBADO</v>
      </c>
    </row>
    <row r="6" spans="1:11" ht="16.5" thickBot="1" x14ac:dyDescent="0.3">
      <c r="A6" s="14">
        <v>70756</v>
      </c>
      <c r="B6" s="11" t="s">
        <v>21</v>
      </c>
      <c r="C6" s="11" t="s">
        <v>22</v>
      </c>
      <c r="D6" s="24">
        <v>18877879</v>
      </c>
      <c r="E6" s="29">
        <v>5</v>
      </c>
      <c r="F6" s="28">
        <f>VLOOKUP(B6,SOLEMNE,12)</f>
        <v>6.8</v>
      </c>
      <c r="G6" s="21">
        <v>4.96</v>
      </c>
      <c r="H6" s="57">
        <f t="shared" si="0"/>
        <v>5.5384615384615383</v>
      </c>
      <c r="I6" s="63">
        <f>Tbjo!G5</f>
        <v>3.65</v>
      </c>
      <c r="J6" s="60">
        <f t="shared" si="2"/>
        <v>4.8775000000000004</v>
      </c>
      <c r="K6" s="24" t="str">
        <f t="shared" si="1"/>
        <v>APROBADO</v>
      </c>
    </row>
    <row r="7" spans="1:11" ht="16.5" thickBot="1" x14ac:dyDescent="0.3">
      <c r="A7" s="14">
        <v>74709</v>
      </c>
      <c r="B7" s="11" t="s">
        <v>23</v>
      </c>
      <c r="C7" s="11" t="s">
        <v>24</v>
      </c>
      <c r="D7" s="24">
        <v>20120369</v>
      </c>
      <c r="E7" s="29">
        <v>6.5</v>
      </c>
      <c r="F7" s="28">
        <f>VLOOKUP(B7,SOLEMNE,12)</f>
        <v>4.8</v>
      </c>
      <c r="G7" s="21">
        <v>6.3</v>
      </c>
      <c r="H7" s="57">
        <f t="shared" si="0"/>
        <v>5.9</v>
      </c>
      <c r="I7" s="63">
        <f>Tbjo!G6</f>
        <v>5.65</v>
      </c>
      <c r="J7" s="60">
        <f t="shared" si="2"/>
        <v>5.8125</v>
      </c>
      <c r="K7" s="24" t="str">
        <f t="shared" si="1"/>
        <v>APROBADO</v>
      </c>
    </row>
    <row r="8" spans="1:11" ht="16.5" thickBot="1" x14ac:dyDescent="0.3">
      <c r="A8" s="14">
        <v>74681</v>
      </c>
      <c r="B8" s="11" t="s">
        <v>25</v>
      </c>
      <c r="C8" s="11" t="s">
        <v>26</v>
      </c>
      <c r="D8" s="24">
        <v>20118145</v>
      </c>
      <c r="E8" s="29">
        <v>5</v>
      </c>
      <c r="F8" s="28">
        <f>VLOOKUP(B8,SOLEMNE,12)</f>
        <v>4.7</v>
      </c>
      <c r="G8" s="21">
        <v>4.96</v>
      </c>
      <c r="H8" s="57">
        <f t="shared" si="0"/>
        <v>4.8923076923076927</v>
      </c>
      <c r="I8" s="63">
        <f>Tbjo!G7</f>
        <v>3.65</v>
      </c>
      <c r="J8" s="60">
        <f t="shared" si="2"/>
        <v>4.4574999999999996</v>
      </c>
      <c r="K8" s="24" t="str">
        <f t="shared" si="1"/>
        <v>APROBADO</v>
      </c>
    </row>
    <row r="9" spans="1:11" ht="16.5" thickBot="1" x14ac:dyDescent="0.3">
      <c r="A9" s="14">
        <v>73935</v>
      </c>
      <c r="B9" s="11" t="s">
        <v>27</v>
      </c>
      <c r="C9" s="11" t="s">
        <v>28</v>
      </c>
      <c r="D9" s="24">
        <v>19893480</v>
      </c>
      <c r="E9" s="29">
        <v>6.5</v>
      </c>
      <c r="F9" s="28">
        <f>VLOOKUP(B9,SOLEMNE,12)</f>
        <v>5.3</v>
      </c>
      <c r="G9" s="21">
        <v>6.3</v>
      </c>
      <c r="H9" s="57">
        <f t="shared" si="0"/>
        <v>6.0538461538461537</v>
      </c>
      <c r="I9" s="63">
        <f>Tbjo!G8</f>
        <v>5.65</v>
      </c>
      <c r="J9" s="60">
        <f t="shared" si="2"/>
        <v>5.9124999999999996</v>
      </c>
      <c r="K9" s="24" t="str">
        <f t="shared" si="1"/>
        <v>APROBADO</v>
      </c>
    </row>
    <row r="10" spans="1:11" ht="16.5" thickBot="1" x14ac:dyDescent="0.3">
      <c r="A10" s="14">
        <v>73899</v>
      </c>
      <c r="B10" s="11" t="s">
        <v>29</v>
      </c>
      <c r="C10" s="11" t="s">
        <v>30</v>
      </c>
      <c r="D10" s="24">
        <v>19891170</v>
      </c>
      <c r="E10" s="29">
        <v>4.8</v>
      </c>
      <c r="F10" s="28">
        <f>VLOOKUP(B10,SOLEMNE,12)</f>
        <v>6.7</v>
      </c>
      <c r="G10" s="21">
        <v>6.2</v>
      </c>
      <c r="H10" s="57">
        <f t="shared" si="0"/>
        <v>5.9230769230769234</v>
      </c>
      <c r="I10" s="63">
        <f>Tbjo!G9</f>
        <v>5.9</v>
      </c>
      <c r="J10" s="60">
        <f t="shared" si="2"/>
        <v>5.915</v>
      </c>
      <c r="K10" s="24" t="str">
        <f t="shared" si="1"/>
        <v>APROBADO</v>
      </c>
    </row>
    <row r="11" spans="1:11" ht="16.5" thickBot="1" x14ac:dyDescent="0.3">
      <c r="A11" s="14">
        <v>78930</v>
      </c>
      <c r="B11" s="11" t="s">
        <v>31</v>
      </c>
      <c r="C11" s="11" t="s">
        <v>32</v>
      </c>
      <c r="D11" s="24">
        <v>19133348</v>
      </c>
      <c r="E11" s="29">
        <v>7</v>
      </c>
      <c r="F11" s="28">
        <f>VLOOKUP(B11,SOLEMNE,12)</f>
        <v>4.5</v>
      </c>
      <c r="G11" s="21">
        <v>5.3</v>
      </c>
      <c r="H11" s="57">
        <f t="shared" si="0"/>
        <v>5.5769230769230766</v>
      </c>
      <c r="I11" s="63">
        <f>Tbjo!G10</f>
        <v>6.15</v>
      </c>
      <c r="J11" s="60">
        <f t="shared" si="2"/>
        <v>5.7774999999999999</v>
      </c>
      <c r="K11" s="24" t="str">
        <f t="shared" si="1"/>
        <v>APROBADO</v>
      </c>
    </row>
    <row r="12" spans="1:11" ht="16.5" thickBot="1" x14ac:dyDescent="0.3">
      <c r="A12" s="14">
        <v>75124</v>
      </c>
      <c r="B12" s="11" t="s">
        <v>33</v>
      </c>
      <c r="C12" s="11" t="s">
        <v>34</v>
      </c>
      <c r="D12" s="24">
        <v>20286359</v>
      </c>
      <c r="E12" s="29">
        <v>5.5</v>
      </c>
      <c r="F12" s="28">
        <f>VLOOKUP(B12,SOLEMNE,12)</f>
        <v>4.5</v>
      </c>
      <c r="G12" s="21">
        <v>5.6</v>
      </c>
      <c r="H12" s="57">
        <f t="shared" si="0"/>
        <v>5.2307692307692308</v>
      </c>
      <c r="I12" s="63">
        <f>Tbjo!G11</f>
        <v>5.5</v>
      </c>
      <c r="J12" s="60">
        <f t="shared" si="2"/>
        <v>5.3250000000000002</v>
      </c>
      <c r="K12" s="24" t="str">
        <f t="shared" si="1"/>
        <v>APROBADO</v>
      </c>
    </row>
    <row r="13" spans="1:11" ht="16.5" thickBot="1" x14ac:dyDescent="0.3">
      <c r="A13" s="14">
        <v>74368</v>
      </c>
      <c r="B13" s="11" t="s">
        <v>35</v>
      </c>
      <c r="C13" s="11" t="s">
        <v>36</v>
      </c>
      <c r="D13" s="24">
        <v>20003371</v>
      </c>
      <c r="E13" s="29">
        <v>4.8</v>
      </c>
      <c r="F13" s="28">
        <f>VLOOKUP(B13,SOLEMNE,12)</f>
        <v>3.9</v>
      </c>
      <c r="G13" s="21">
        <v>1</v>
      </c>
      <c r="H13" s="57">
        <f t="shared" si="0"/>
        <v>3.0615384615384613</v>
      </c>
      <c r="I13" s="63">
        <f>Tbjo!G12</f>
        <v>1.5</v>
      </c>
      <c r="J13" s="60">
        <f t="shared" si="2"/>
        <v>2.5150000000000001</v>
      </c>
      <c r="K13" s="24" t="str">
        <f t="shared" si="1"/>
        <v>REPROBADO</v>
      </c>
    </row>
    <row r="14" spans="1:11" ht="16.5" thickBot="1" x14ac:dyDescent="0.3">
      <c r="A14" s="14">
        <v>72270</v>
      </c>
      <c r="B14" s="11" t="s">
        <v>37</v>
      </c>
      <c r="C14" s="11" t="s">
        <v>38</v>
      </c>
      <c r="D14" s="24">
        <v>19473181</v>
      </c>
      <c r="E14" s="29">
        <v>5.5</v>
      </c>
      <c r="F14" s="28">
        <f>VLOOKUP(B14,SOLEMNE,12)</f>
        <v>5</v>
      </c>
      <c r="G14" s="21">
        <v>5.6</v>
      </c>
      <c r="H14" s="57">
        <f t="shared" si="0"/>
        <v>5.384615384615385</v>
      </c>
      <c r="I14" s="63">
        <f>Tbjo!G13</f>
        <v>5.5</v>
      </c>
      <c r="J14" s="60">
        <f t="shared" si="2"/>
        <v>5.4249999999999998</v>
      </c>
      <c r="K14" s="24" t="str">
        <f t="shared" si="1"/>
        <v>APROBADO</v>
      </c>
    </row>
    <row r="15" spans="1:11" ht="16.5" thickBot="1" x14ac:dyDescent="0.3">
      <c r="A15" s="14">
        <v>73318</v>
      </c>
      <c r="B15" s="11" t="s">
        <v>39</v>
      </c>
      <c r="C15" s="11" t="s">
        <v>40</v>
      </c>
      <c r="D15" s="24">
        <v>19742479</v>
      </c>
      <c r="E15" s="29">
        <v>7</v>
      </c>
      <c r="F15" s="28">
        <f>VLOOKUP(B15,SOLEMNE,12)</f>
        <v>4.5</v>
      </c>
      <c r="G15" s="21">
        <v>5.3</v>
      </c>
      <c r="H15" s="57">
        <f t="shared" si="0"/>
        <v>5.5769230769230766</v>
      </c>
      <c r="I15" s="63">
        <f>Tbjo!G14</f>
        <v>6.15</v>
      </c>
      <c r="J15" s="60">
        <f t="shared" si="2"/>
        <v>5.7774999999999999</v>
      </c>
      <c r="K15" s="24" t="str">
        <f t="shared" si="1"/>
        <v>APROBADO</v>
      </c>
    </row>
    <row r="16" spans="1:11" s="8" customFormat="1" ht="16.5" thickBot="1" x14ac:dyDescent="0.3">
      <c r="A16" s="14">
        <v>74310</v>
      </c>
      <c r="B16" s="11" t="s">
        <v>41</v>
      </c>
      <c r="C16" s="11" t="s">
        <v>42</v>
      </c>
      <c r="D16" s="24">
        <v>19994048</v>
      </c>
      <c r="E16" s="29">
        <v>5</v>
      </c>
      <c r="F16" s="28">
        <f>VLOOKUP(B16,SOLEMNE,12)</f>
        <v>5.6</v>
      </c>
      <c r="G16" s="21">
        <v>4.96</v>
      </c>
      <c r="H16" s="57">
        <f t="shared" si="0"/>
        <v>5.1692307692307695</v>
      </c>
      <c r="I16" s="63">
        <f>Tbjo!G15</f>
        <v>3.65</v>
      </c>
      <c r="J16" s="60">
        <f t="shared" si="2"/>
        <v>4.6375000000000002</v>
      </c>
      <c r="K16" s="25" t="str">
        <f t="shared" si="1"/>
        <v>APROBADO</v>
      </c>
    </row>
    <row r="17" spans="1:11" ht="16.5" thickBot="1" x14ac:dyDescent="0.3">
      <c r="A17" s="14">
        <v>74397</v>
      </c>
      <c r="B17" s="11" t="s">
        <v>43</v>
      </c>
      <c r="C17" s="11" t="s">
        <v>44</v>
      </c>
      <c r="D17" s="24">
        <v>20025872</v>
      </c>
      <c r="E17" s="29">
        <v>7</v>
      </c>
      <c r="F17" s="28">
        <f>VLOOKUP(B17,SOLEMNE,12)</f>
        <v>6.8</v>
      </c>
      <c r="G17" s="21">
        <v>5.3</v>
      </c>
      <c r="H17" s="57">
        <f t="shared" si="0"/>
        <v>6.2846153846153845</v>
      </c>
      <c r="I17" s="63">
        <f>Tbjo!G16</f>
        <v>6.15</v>
      </c>
      <c r="J17" s="60">
        <f t="shared" si="2"/>
        <v>6.2374999999999998</v>
      </c>
      <c r="K17" s="24" t="str">
        <f t="shared" si="1"/>
        <v>APROBADO</v>
      </c>
    </row>
    <row r="18" spans="1:11" ht="16.5" thickBot="1" x14ac:dyDescent="0.3">
      <c r="A18" s="14">
        <v>74254</v>
      </c>
      <c r="B18" s="11" t="s">
        <v>45</v>
      </c>
      <c r="C18" s="11" t="s">
        <v>46</v>
      </c>
      <c r="D18" s="24">
        <v>19975661</v>
      </c>
      <c r="E18" s="29">
        <v>5.5</v>
      </c>
      <c r="F18" s="28">
        <f>VLOOKUP(B18,SOLEMNE,12)</f>
        <v>5.2</v>
      </c>
      <c r="G18" s="21">
        <v>5.6</v>
      </c>
      <c r="H18" s="57">
        <f t="shared" si="0"/>
        <v>5.4461538461538463</v>
      </c>
      <c r="I18" s="63">
        <f>Tbjo!G17</f>
        <v>5.5</v>
      </c>
      <c r="J18" s="60">
        <f t="shared" si="2"/>
        <v>5.4649999999999999</v>
      </c>
      <c r="K18" s="24" t="str">
        <f t="shared" si="1"/>
        <v>APROBADO</v>
      </c>
    </row>
    <row r="19" spans="1:11" ht="16.5" thickBot="1" x14ac:dyDescent="0.3">
      <c r="A19" s="14">
        <v>75297</v>
      </c>
      <c r="B19" s="11" t="s">
        <v>47</v>
      </c>
      <c r="C19" s="11" t="s">
        <v>48</v>
      </c>
      <c r="D19" s="24">
        <v>20389635</v>
      </c>
      <c r="E19" s="29">
        <v>6.5</v>
      </c>
      <c r="F19" s="28">
        <f>VLOOKUP(B19,SOLEMNE,12)</f>
        <v>5.2</v>
      </c>
      <c r="G19" s="21">
        <v>6.76</v>
      </c>
      <c r="H19" s="57">
        <f t="shared" si="0"/>
        <v>6.2</v>
      </c>
      <c r="I19" s="63">
        <f>Tbjo!G18</f>
        <v>6.4</v>
      </c>
      <c r="J19" s="60">
        <f t="shared" si="2"/>
        <v>6.27</v>
      </c>
      <c r="K19" s="24" t="str">
        <f t="shared" si="1"/>
        <v>APROBADO</v>
      </c>
    </row>
    <row r="20" spans="1:11" ht="16.5" thickBot="1" x14ac:dyDescent="0.3">
      <c r="A20" s="14">
        <v>73207</v>
      </c>
      <c r="B20" s="11" t="s">
        <v>49</v>
      </c>
      <c r="C20" s="11" t="s">
        <v>50</v>
      </c>
      <c r="D20" s="24">
        <v>19706003</v>
      </c>
      <c r="E20" s="29">
        <v>6.5</v>
      </c>
      <c r="F20" s="28">
        <f>VLOOKUP(B20,SOLEMNE,12)</f>
        <v>6.4</v>
      </c>
      <c r="G20" s="21">
        <v>6.76</v>
      </c>
      <c r="H20" s="57">
        <f t="shared" si="0"/>
        <v>6.569230769230769</v>
      </c>
      <c r="I20" s="63">
        <f>Tbjo!G19</f>
        <v>6.4</v>
      </c>
      <c r="J20" s="60">
        <f t="shared" si="2"/>
        <v>6.51</v>
      </c>
      <c r="K20" s="24" t="str">
        <f t="shared" si="1"/>
        <v>APROBADO</v>
      </c>
    </row>
    <row r="21" spans="1:11" ht="16.5" thickBot="1" x14ac:dyDescent="0.3">
      <c r="A21" s="14">
        <v>71708</v>
      </c>
      <c r="B21" s="11" t="s">
        <v>51</v>
      </c>
      <c r="C21" s="11" t="s">
        <v>52</v>
      </c>
      <c r="D21" s="24">
        <v>19290320</v>
      </c>
      <c r="E21" s="29">
        <v>6.5</v>
      </c>
      <c r="F21" s="28">
        <f>VLOOKUP(B21,SOLEMNE,12)</f>
        <v>5.4</v>
      </c>
      <c r="G21" s="21">
        <v>6.3</v>
      </c>
      <c r="H21" s="57">
        <f t="shared" si="0"/>
        <v>6.0846153846153843</v>
      </c>
      <c r="I21" s="63">
        <f>Tbjo!G20</f>
        <v>5.65</v>
      </c>
      <c r="J21" s="60">
        <f t="shared" si="2"/>
        <v>5.9325000000000001</v>
      </c>
      <c r="K21" s="24" t="str">
        <f t="shared" si="1"/>
        <v>APROBADO</v>
      </c>
    </row>
    <row r="22" spans="1:11" ht="16.5" thickBot="1" x14ac:dyDescent="0.3">
      <c r="A22" s="14">
        <v>73697</v>
      </c>
      <c r="B22" s="11" t="s">
        <v>53</v>
      </c>
      <c r="C22" s="11" t="s">
        <v>54</v>
      </c>
      <c r="D22" s="24">
        <v>19841871</v>
      </c>
      <c r="E22" s="29">
        <v>4.8</v>
      </c>
      <c r="F22" s="28">
        <f>VLOOKUP(B22,SOLEMNE,12)</f>
        <v>6.8</v>
      </c>
      <c r="G22" s="21">
        <v>6.2</v>
      </c>
      <c r="H22" s="57">
        <f t="shared" si="0"/>
        <v>5.953846153846154</v>
      </c>
      <c r="I22" s="63">
        <f>Tbjo!G21</f>
        <v>5.9</v>
      </c>
      <c r="J22" s="60">
        <f t="shared" si="2"/>
        <v>5.9349999999999996</v>
      </c>
      <c r="K22" s="24" t="str">
        <f t="shared" si="1"/>
        <v>APROBADO</v>
      </c>
    </row>
    <row r="23" spans="1:11" ht="16.5" thickBot="1" x14ac:dyDescent="0.3">
      <c r="A23" s="14">
        <v>70772</v>
      </c>
      <c r="B23" s="11" t="s">
        <v>55</v>
      </c>
      <c r="C23" s="11" t="s">
        <v>56</v>
      </c>
      <c r="D23" s="24">
        <v>18888827</v>
      </c>
      <c r="E23" s="29">
        <v>6</v>
      </c>
      <c r="F23" s="28">
        <f>VLOOKUP(B23,SOLEMNE,12)</f>
        <v>5.2</v>
      </c>
      <c r="G23" s="21">
        <v>5.16</v>
      </c>
      <c r="H23" s="57">
        <f t="shared" si="0"/>
        <v>5.430769230769231</v>
      </c>
      <c r="I23" s="63">
        <f>Tbjo!G22</f>
        <v>5.9</v>
      </c>
      <c r="J23" s="60">
        <f t="shared" si="2"/>
        <v>5.5949999999999998</v>
      </c>
      <c r="K23" s="24" t="str">
        <f t="shared" si="1"/>
        <v>APROBADO</v>
      </c>
    </row>
    <row r="24" spans="1:11" ht="16.5" thickBot="1" x14ac:dyDescent="0.3">
      <c r="A24" s="14">
        <v>73059</v>
      </c>
      <c r="B24" s="11" t="s">
        <v>57</v>
      </c>
      <c r="C24" s="11" t="s">
        <v>58</v>
      </c>
      <c r="D24" s="24">
        <v>19685629</v>
      </c>
      <c r="E24" s="29">
        <v>7</v>
      </c>
      <c r="F24" s="28">
        <f>VLOOKUP(B24,SOLEMNE,12)</f>
        <v>5.4</v>
      </c>
      <c r="G24" s="21">
        <v>5.3</v>
      </c>
      <c r="H24" s="57">
        <f t="shared" si="0"/>
        <v>5.8538461538461535</v>
      </c>
      <c r="I24" s="63">
        <f>Tbjo!G23</f>
        <v>6.15</v>
      </c>
      <c r="J24" s="60">
        <f t="shared" si="2"/>
        <v>5.9574999999999996</v>
      </c>
      <c r="K24" s="24" t="str">
        <f t="shared" si="1"/>
        <v>APROBADO</v>
      </c>
    </row>
    <row r="25" spans="1:11" ht="16.5" thickBot="1" x14ac:dyDescent="0.3">
      <c r="A25" s="14">
        <v>72845</v>
      </c>
      <c r="B25" s="11" t="s">
        <v>59</v>
      </c>
      <c r="C25" s="11" t="s">
        <v>60</v>
      </c>
      <c r="D25" s="24">
        <v>19644116</v>
      </c>
      <c r="E25" s="29">
        <v>6</v>
      </c>
      <c r="F25" s="28">
        <f>VLOOKUP(B25,SOLEMNE,12)</f>
        <v>6.3</v>
      </c>
      <c r="G25" s="21">
        <v>5.16</v>
      </c>
      <c r="H25" s="57">
        <f t="shared" si="0"/>
        <v>5.7692307692307692</v>
      </c>
      <c r="I25" s="63">
        <f>Tbjo!G24</f>
        <v>5.9</v>
      </c>
      <c r="J25" s="60">
        <f t="shared" si="2"/>
        <v>5.8150000000000004</v>
      </c>
      <c r="K25" s="24" t="str">
        <f t="shared" si="1"/>
        <v>APROBADO</v>
      </c>
    </row>
    <row r="26" spans="1:11" ht="16.5" thickBot="1" x14ac:dyDescent="0.3">
      <c r="A26" s="14">
        <v>75288</v>
      </c>
      <c r="B26" s="11" t="s">
        <v>61</v>
      </c>
      <c r="C26" s="11" t="s">
        <v>62</v>
      </c>
      <c r="D26" s="24">
        <v>20387974</v>
      </c>
      <c r="E26" s="29">
        <v>6.5</v>
      </c>
      <c r="F26" s="28">
        <f>VLOOKUP(B26,SOLEMNE,12)</f>
        <v>4.9000000000000004</v>
      </c>
      <c r="G26" s="21">
        <v>6.76</v>
      </c>
      <c r="H26" s="57">
        <f t="shared" si="0"/>
        <v>6.1076923076923073</v>
      </c>
      <c r="I26" s="63">
        <f>Tbjo!G25</f>
        <v>6.4</v>
      </c>
      <c r="J26" s="60">
        <f t="shared" si="2"/>
        <v>6.21</v>
      </c>
      <c r="K26" s="24" t="str">
        <f t="shared" si="1"/>
        <v>APROBADO</v>
      </c>
    </row>
    <row r="27" spans="1:11" ht="16.5" thickBot="1" x14ac:dyDescent="0.3">
      <c r="A27" s="14">
        <v>74994</v>
      </c>
      <c r="B27" s="11" t="s">
        <v>63</v>
      </c>
      <c r="C27" s="11" t="s">
        <v>64</v>
      </c>
      <c r="D27" s="24">
        <v>20228197</v>
      </c>
      <c r="E27" s="29">
        <v>6.5</v>
      </c>
      <c r="F27" s="28">
        <f>VLOOKUP(B27,SOLEMNE,12)</f>
        <v>5.4</v>
      </c>
      <c r="G27" s="21">
        <v>6.76</v>
      </c>
      <c r="H27" s="57">
        <f t="shared" si="0"/>
        <v>6.2615384615384615</v>
      </c>
      <c r="I27" s="63">
        <f>Tbjo!G26</f>
        <v>6.4</v>
      </c>
      <c r="J27" s="60">
        <f t="shared" si="2"/>
        <v>6.31</v>
      </c>
      <c r="K27" s="24" t="str">
        <f t="shared" si="1"/>
        <v>APROBADO</v>
      </c>
    </row>
    <row r="28" spans="1:11" ht="16.5" thickBot="1" x14ac:dyDescent="0.3">
      <c r="A28" s="14">
        <v>73364</v>
      </c>
      <c r="B28" s="11" t="s">
        <v>65</v>
      </c>
      <c r="C28" s="11" t="s">
        <v>66</v>
      </c>
      <c r="D28" s="24">
        <v>19748719</v>
      </c>
      <c r="E28" s="29">
        <v>5.5</v>
      </c>
      <c r="F28" s="28">
        <f>VLOOKUP(B28,SOLEMNE,12)</f>
        <v>6.1</v>
      </c>
      <c r="G28" s="21">
        <v>5.6</v>
      </c>
      <c r="H28" s="57">
        <f t="shared" si="0"/>
        <v>5.7230769230769232</v>
      </c>
      <c r="I28" s="63">
        <f>Tbjo!G27</f>
        <v>5.5</v>
      </c>
      <c r="J28" s="60">
        <f t="shared" si="2"/>
        <v>5.6449999999999996</v>
      </c>
      <c r="K28" s="24" t="str">
        <f t="shared" si="1"/>
        <v>APROBADO</v>
      </c>
    </row>
    <row r="29" spans="1:11" ht="16.5" thickBot="1" x14ac:dyDescent="0.3">
      <c r="A29" s="14">
        <v>70706</v>
      </c>
      <c r="B29" s="11" t="s">
        <v>67</v>
      </c>
      <c r="C29" s="11" t="s">
        <v>68</v>
      </c>
      <c r="D29" s="24">
        <v>18840715</v>
      </c>
      <c r="E29" s="29">
        <v>5.5</v>
      </c>
      <c r="F29" s="28">
        <f>VLOOKUP(B29,SOLEMNE,12)</f>
        <v>4.2</v>
      </c>
      <c r="G29" s="21">
        <v>5.6</v>
      </c>
      <c r="H29" s="57">
        <f t="shared" si="0"/>
        <v>5.1384615384615389</v>
      </c>
      <c r="I29" s="63">
        <f>Tbjo!G28</f>
        <v>5.5</v>
      </c>
      <c r="J29" s="60">
        <f t="shared" si="2"/>
        <v>5.2649999999999997</v>
      </c>
      <c r="K29" s="24" t="str">
        <f t="shared" si="1"/>
        <v>APROBADO</v>
      </c>
    </row>
    <row r="30" spans="1:11" ht="16.5" thickBot="1" x14ac:dyDescent="0.3">
      <c r="A30" s="14">
        <v>73107</v>
      </c>
      <c r="B30" s="11" t="s">
        <v>69</v>
      </c>
      <c r="C30" s="11" t="s">
        <v>70</v>
      </c>
      <c r="D30" s="24">
        <v>19687929</v>
      </c>
      <c r="E30" s="29">
        <v>6.5</v>
      </c>
      <c r="F30" s="28">
        <f>VLOOKUP(B30,SOLEMNE,12)</f>
        <v>5.7</v>
      </c>
      <c r="G30" s="21">
        <v>6.76</v>
      </c>
      <c r="H30" s="57">
        <f t="shared" si="0"/>
        <v>6.3538461538461535</v>
      </c>
      <c r="I30" s="63">
        <f>Tbjo!G29</f>
        <v>6.4</v>
      </c>
      <c r="J30" s="60">
        <f t="shared" si="2"/>
        <v>6.37</v>
      </c>
      <c r="K30" s="24" t="str">
        <f t="shared" si="1"/>
        <v>APROBADO</v>
      </c>
    </row>
    <row r="31" spans="1:11" ht="16.5" thickBot="1" x14ac:dyDescent="0.3">
      <c r="A31" s="14">
        <v>73622</v>
      </c>
      <c r="B31" s="11" t="s">
        <v>71</v>
      </c>
      <c r="C31" s="11" t="s">
        <v>72</v>
      </c>
      <c r="D31" s="24">
        <v>19837436</v>
      </c>
      <c r="E31" s="29">
        <v>6</v>
      </c>
      <c r="F31" s="28">
        <f>VLOOKUP(B31,SOLEMNE,12)</f>
        <v>2.6</v>
      </c>
      <c r="G31" s="21">
        <v>5.16</v>
      </c>
      <c r="H31" s="57">
        <f t="shared" si="0"/>
        <v>4.6307692307692312</v>
      </c>
      <c r="I31" s="63">
        <f>Tbjo!G30</f>
        <v>5.9</v>
      </c>
      <c r="J31" s="60">
        <f t="shared" si="2"/>
        <v>5.0750000000000002</v>
      </c>
      <c r="K31" s="24" t="str">
        <f t="shared" si="1"/>
        <v>APROBADO</v>
      </c>
    </row>
    <row r="32" spans="1:11" ht="16.5" thickBot="1" x14ac:dyDescent="0.3">
      <c r="A32" s="14">
        <v>73627</v>
      </c>
      <c r="B32" s="11" t="s">
        <v>73</v>
      </c>
      <c r="C32" s="11" t="s">
        <v>74</v>
      </c>
      <c r="D32" s="24">
        <v>19837792</v>
      </c>
      <c r="E32" s="29">
        <v>5</v>
      </c>
      <c r="F32" s="28">
        <f>VLOOKUP(B32,SOLEMNE,12)</f>
        <v>5.4</v>
      </c>
      <c r="G32" s="21">
        <v>6.0600000000000005</v>
      </c>
      <c r="H32" s="57">
        <f t="shared" si="0"/>
        <v>5.5307692307692307</v>
      </c>
      <c r="I32" s="63">
        <f>Tbjo!G31</f>
        <v>6</v>
      </c>
      <c r="J32" s="60">
        <f t="shared" si="2"/>
        <v>5.6950000000000003</v>
      </c>
      <c r="K32" s="24" t="str">
        <f t="shared" si="1"/>
        <v>APROBADO</v>
      </c>
    </row>
    <row r="33" spans="1:11" ht="16.5" thickBot="1" x14ac:dyDescent="0.3">
      <c r="A33" s="14">
        <v>74557</v>
      </c>
      <c r="B33" s="11" t="s">
        <v>75</v>
      </c>
      <c r="C33" s="11" t="s">
        <v>76</v>
      </c>
      <c r="D33" s="24">
        <v>20073314</v>
      </c>
      <c r="E33" s="29">
        <v>5</v>
      </c>
      <c r="F33" s="28">
        <f>VLOOKUP(B33,SOLEMNE,12)</f>
        <v>4.8</v>
      </c>
      <c r="G33" s="21">
        <v>4.96</v>
      </c>
      <c r="H33" s="57">
        <f t="shared" si="0"/>
        <v>4.9230769230769234</v>
      </c>
      <c r="I33" s="63">
        <f>Tbjo!G32</f>
        <v>3.65</v>
      </c>
      <c r="J33" s="60">
        <f t="shared" si="2"/>
        <v>4.4775</v>
      </c>
      <c r="K33" s="24" t="str">
        <f t="shared" si="1"/>
        <v>APROBADO</v>
      </c>
    </row>
    <row r="34" spans="1:11" ht="16.5" thickBot="1" x14ac:dyDescent="0.3">
      <c r="A34" s="14">
        <v>74156</v>
      </c>
      <c r="B34" s="11" t="s">
        <v>77</v>
      </c>
      <c r="C34" s="11" t="s">
        <v>78</v>
      </c>
      <c r="D34" s="24">
        <v>19956076</v>
      </c>
      <c r="E34" s="29">
        <v>2.8</v>
      </c>
      <c r="F34" s="28">
        <f>VLOOKUP(B34,SOLEMNE,12)</f>
        <v>1</v>
      </c>
      <c r="G34" s="21">
        <v>1</v>
      </c>
      <c r="H34" s="57">
        <f t="shared" si="0"/>
        <v>1.5538461538461539</v>
      </c>
      <c r="I34" s="63">
        <f>Tbjo!G33</f>
        <v>1</v>
      </c>
      <c r="J34" s="60">
        <f t="shared" si="2"/>
        <v>1.36</v>
      </c>
      <c r="K34" s="24" t="str">
        <f t="shared" si="1"/>
        <v>REPROBADO</v>
      </c>
    </row>
    <row r="35" spans="1:11" ht="16.5" thickBot="1" x14ac:dyDescent="0.3">
      <c r="A35" s="14">
        <v>75147</v>
      </c>
      <c r="B35" s="11" t="s">
        <v>79</v>
      </c>
      <c r="C35" s="11" t="s">
        <v>80</v>
      </c>
      <c r="D35" s="24">
        <v>20290332</v>
      </c>
      <c r="E35" s="29">
        <v>5</v>
      </c>
      <c r="F35" s="28">
        <f>VLOOKUP(B35,SOLEMNE,12)</f>
        <v>4.5</v>
      </c>
      <c r="G35" s="21">
        <v>6.0600000000000005</v>
      </c>
      <c r="H35" s="57">
        <f t="shared" si="0"/>
        <v>5.2538461538461538</v>
      </c>
      <c r="I35" s="63">
        <f>Tbjo!G34</f>
        <v>5.25</v>
      </c>
      <c r="J35" s="60">
        <f t="shared" si="2"/>
        <v>5.2525000000000004</v>
      </c>
      <c r="K35" s="24" t="str">
        <f t="shared" si="1"/>
        <v>APROBADO</v>
      </c>
    </row>
    <row r="36" spans="1:11" ht="16.5" thickBot="1" x14ac:dyDescent="0.3">
      <c r="A36" s="14">
        <v>74631</v>
      </c>
      <c r="B36" s="11" t="s">
        <v>81</v>
      </c>
      <c r="C36" s="11" t="s">
        <v>82</v>
      </c>
      <c r="D36" s="24">
        <v>20107540</v>
      </c>
      <c r="E36" s="40">
        <v>5</v>
      </c>
      <c r="F36" s="28">
        <f>VLOOKUP(B36,SOLEMNE,12)</f>
        <v>5.8</v>
      </c>
      <c r="G36" s="21">
        <v>6.0600000000000005</v>
      </c>
      <c r="H36" s="57">
        <f t="shared" si="0"/>
        <v>5.6538461538461542</v>
      </c>
      <c r="I36" s="63">
        <f>Tbjo!G35</f>
        <v>6</v>
      </c>
      <c r="J36" s="60">
        <f t="shared" si="2"/>
        <v>5.7750000000000004</v>
      </c>
      <c r="K36" s="24" t="str">
        <f t="shared" si="1"/>
        <v>APROBADO</v>
      </c>
    </row>
    <row r="37" spans="1:11" ht="16.5" thickBot="1" x14ac:dyDescent="0.3">
      <c r="A37" s="14">
        <v>75135</v>
      </c>
      <c r="B37" s="11" t="s">
        <v>83</v>
      </c>
      <c r="C37" s="11" t="s">
        <v>84</v>
      </c>
      <c r="D37" s="24">
        <v>20287755</v>
      </c>
      <c r="E37" s="29">
        <v>5</v>
      </c>
      <c r="F37" s="28">
        <f>VLOOKUP(B37,SOLEMNE,12)</f>
        <v>5.5</v>
      </c>
      <c r="G37" s="21">
        <v>6.0600000000000005</v>
      </c>
      <c r="H37" s="57">
        <f t="shared" si="0"/>
        <v>5.5615384615384613</v>
      </c>
      <c r="I37" s="63">
        <f>Tbjo!G36</f>
        <v>6</v>
      </c>
      <c r="J37" s="60">
        <f t="shared" si="2"/>
        <v>5.7149999999999999</v>
      </c>
      <c r="K37" s="24" t="str">
        <f t="shared" si="1"/>
        <v>APROBADO</v>
      </c>
    </row>
    <row r="38" spans="1:11" ht="16.5" thickBot="1" x14ac:dyDescent="0.3">
      <c r="A38" s="15">
        <v>73501</v>
      </c>
      <c r="B38" s="16" t="s">
        <v>85</v>
      </c>
      <c r="C38" s="16" t="s">
        <v>86</v>
      </c>
      <c r="D38" s="26">
        <v>19796630</v>
      </c>
      <c r="E38" s="37">
        <v>4.8</v>
      </c>
      <c r="F38" s="28">
        <f>VLOOKUP(B38,SOLEMNE,12)</f>
        <v>5.6</v>
      </c>
      <c r="G38" s="38">
        <v>6.2</v>
      </c>
      <c r="H38" s="58">
        <f t="shared" si="0"/>
        <v>5.5846153846153843</v>
      </c>
      <c r="I38" s="64">
        <f>Tbjo!G37</f>
        <v>5.9</v>
      </c>
      <c r="J38" s="61">
        <f t="shared" si="2"/>
        <v>5.6950000000000003</v>
      </c>
      <c r="K38" s="26" t="str">
        <f t="shared" si="1"/>
        <v>APROBADO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DADA-1FD7-4CD2-84E9-E2A3599A17EE}">
  <dimension ref="A1:L39"/>
  <sheetViews>
    <sheetView workbookViewId="0">
      <selection activeCell="D15" sqref="D15"/>
    </sheetView>
  </sheetViews>
  <sheetFormatPr baseColWidth="10" defaultRowHeight="15.75" x14ac:dyDescent="0.25"/>
  <cols>
    <col min="2" max="2" width="18.75" bestFit="1" customWidth="1"/>
    <col min="3" max="3" width="0" hidden="1" customWidth="1"/>
  </cols>
  <sheetData>
    <row r="1" spans="1:12" x14ac:dyDescent="0.25">
      <c r="A1" s="66"/>
      <c r="B1" s="66"/>
      <c r="C1" s="66"/>
      <c r="D1" s="67" t="s">
        <v>91</v>
      </c>
      <c r="E1" s="67"/>
      <c r="F1" s="67" t="s">
        <v>92</v>
      </c>
      <c r="G1" s="67"/>
      <c r="H1" s="67" t="s">
        <v>93</v>
      </c>
      <c r="I1" s="67"/>
      <c r="J1" s="67"/>
      <c r="K1" s="67" t="s">
        <v>94</v>
      </c>
      <c r="L1" s="67" t="s">
        <v>95</v>
      </c>
    </row>
    <row r="2" spans="1:12" x14ac:dyDescent="0.25">
      <c r="A2" s="67" t="s">
        <v>1</v>
      </c>
      <c r="B2" s="67" t="s">
        <v>96</v>
      </c>
      <c r="C2" s="67" t="s">
        <v>97</v>
      </c>
      <c r="D2" s="67" t="s">
        <v>98</v>
      </c>
      <c r="E2" s="67" t="s">
        <v>99</v>
      </c>
      <c r="F2" s="67" t="s">
        <v>100</v>
      </c>
      <c r="G2" s="67" t="s">
        <v>101</v>
      </c>
      <c r="H2" s="67" t="s">
        <v>102</v>
      </c>
      <c r="I2" s="67" t="s">
        <v>103</v>
      </c>
      <c r="J2" s="67" t="s">
        <v>104</v>
      </c>
      <c r="K2" s="67">
        <v>65</v>
      </c>
      <c r="L2" s="67">
        <v>7</v>
      </c>
    </row>
    <row r="3" spans="1:12" x14ac:dyDescent="0.25">
      <c r="A3" s="68" t="s">
        <v>15</v>
      </c>
      <c r="B3" s="68" t="s">
        <v>16</v>
      </c>
      <c r="C3" s="68" t="s">
        <v>105</v>
      </c>
      <c r="D3" s="68">
        <v>5</v>
      </c>
      <c r="E3" s="68">
        <v>0</v>
      </c>
      <c r="F3" s="68">
        <v>8</v>
      </c>
      <c r="G3" s="68">
        <v>5</v>
      </c>
      <c r="H3" s="68">
        <v>3</v>
      </c>
      <c r="I3" s="68">
        <v>10</v>
      </c>
      <c r="J3" s="68">
        <v>3</v>
      </c>
      <c r="K3" s="68">
        <v>34</v>
      </c>
      <c r="L3" s="68">
        <v>3.6</v>
      </c>
    </row>
    <row r="4" spans="1:12" x14ac:dyDescent="0.25">
      <c r="A4" s="68" t="s">
        <v>17</v>
      </c>
      <c r="B4" s="68" t="s">
        <v>18</v>
      </c>
      <c r="C4" s="68" t="s">
        <v>106</v>
      </c>
      <c r="D4" s="68">
        <v>5</v>
      </c>
      <c r="E4" s="68">
        <v>0</v>
      </c>
      <c r="F4" s="68">
        <v>15</v>
      </c>
      <c r="G4" s="68">
        <v>5</v>
      </c>
      <c r="H4" s="68">
        <v>10</v>
      </c>
      <c r="I4" s="68">
        <v>8</v>
      </c>
      <c r="J4" s="68">
        <v>0</v>
      </c>
      <c r="K4" s="68">
        <v>43</v>
      </c>
      <c r="L4" s="68">
        <v>4.5</v>
      </c>
    </row>
    <row r="5" spans="1:12" x14ac:dyDescent="0.25">
      <c r="A5" s="68" t="s">
        <v>19</v>
      </c>
      <c r="B5" s="68" t="s">
        <v>20</v>
      </c>
      <c r="C5" s="68" t="s">
        <v>107</v>
      </c>
      <c r="D5" s="68">
        <v>5</v>
      </c>
      <c r="E5" s="68">
        <v>15</v>
      </c>
      <c r="F5" s="68">
        <v>8</v>
      </c>
      <c r="G5" s="68">
        <v>5</v>
      </c>
      <c r="H5" s="68">
        <v>10</v>
      </c>
      <c r="I5" s="68">
        <v>10</v>
      </c>
      <c r="J5" s="68">
        <v>5</v>
      </c>
      <c r="K5" s="68">
        <v>58</v>
      </c>
      <c r="L5" s="68">
        <v>6.2</v>
      </c>
    </row>
    <row r="6" spans="1:12" x14ac:dyDescent="0.25">
      <c r="A6" s="68" t="s">
        <v>21</v>
      </c>
      <c r="B6" s="68" t="s">
        <v>22</v>
      </c>
      <c r="C6" s="68" t="s">
        <v>108</v>
      </c>
      <c r="D6" s="68">
        <v>5</v>
      </c>
      <c r="E6" s="68">
        <v>15</v>
      </c>
      <c r="F6" s="68">
        <v>15</v>
      </c>
      <c r="G6" s="68">
        <v>5</v>
      </c>
      <c r="H6" s="68">
        <v>8</v>
      </c>
      <c r="I6" s="68">
        <v>10</v>
      </c>
      <c r="J6" s="68">
        <v>5</v>
      </c>
      <c r="K6" s="68">
        <v>63</v>
      </c>
      <c r="L6" s="68">
        <v>6.8</v>
      </c>
    </row>
    <row r="7" spans="1:12" x14ac:dyDescent="0.25">
      <c r="A7" s="68" t="s">
        <v>23</v>
      </c>
      <c r="B7" s="68" t="s">
        <v>24</v>
      </c>
      <c r="C7" s="68" t="s">
        <v>109</v>
      </c>
      <c r="D7" s="68">
        <v>5</v>
      </c>
      <c r="E7" s="68">
        <v>8</v>
      </c>
      <c r="F7" s="65">
        <v>15</v>
      </c>
      <c r="G7" s="68">
        <v>5</v>
      </c>
      <c r="H7" s="68">
        <v>2</v>
      </c>
      <c r="I7" s="68">
        <v>6</v>
      </c>
      <c r="J7" s="68">
        <v>5</v>
      </c>
      <c r="K7" s="68">
        <v>46</v>
      </c>
      <c r="L7" s="68">
        <v>4.8</v>
      </c>
    </row>
    <row r="8" spans="1:12" x14ac:dyDescent="0.25">
      <c r="A8" s="68" t="s">
        <v>25</v>
      </c>
      <c r="B8" s="68" t="s">
        <v>26</v>
      </c>
      <c r="C8" s="68" t="s">
        <v>110</v>
      </c>
      <c r="D8" s="68">
        <v>5</v>
      </c>
      <c r="E8" s="68">
        <v>8</v>
      </c>
      <c r="F8" s="68">
        <v>8</v>
      </c>
      <c r="G8" s="68">
        <v>5</v>
      </c>
      <c r="H8" s="68">
        <v>4</v>
      </c>
      <c r="I8" s="68">
        <v>10</v>
      </c>
      <c r="J8" s="68">
        <v>5</v>
      </c>
      <c r="K8" s="68">
        <v>45</v>
      </c>
      <c r="L8" s="68">
        <v>4.7</v>
      </c>
    </row>
    <row r="9" spans="1:12" x14ac:dyDescent="0.25">
      <c r="A9" s="68" t="s">
        <v>27</v>
      </c>
      <c r="B9" s="68" t="s">
        <v>28</v>
      </c>
      <c r="C9" s="68" t="s">
        <v>111</v>
      </c>
      <c r="D9" s="68">
        <v>5</v>
      </c>
      <c r="E9" s="68">
        <v>12</v>
      </c>
      <c r="F9" s="68">
        <v>15</v>
      </c>
      <c r="G9" s="68">
        <v>5</v>
      </c>
      <c r="H9" s="68">
        <v>3</v>
      </c>
      <c r="I9" s="68">
        <v>10</v>
      </c>
      <c r="J9" s="68">
        <v>0</v>
      </c>
      <c r="K9" s="68">
        <v>50</v>
      </c>
      <c r="L9" s="68">
        <v>5.3</v>
      </c>
    </row>
    <row r="10" spans="1:12" x14ac:dyDescent="0.25">
      <c r="A10" s="68" t="s">
        <v>29</v>
      </c>
      <c r="B10" s="68" t="s">
        <v>30</v>
      </c>
      <c r="C10" s="68" t="s">
        <v>112</v>
      </c>
      <c r="D10" s="68">
        <v>5</v>
      </c>
      <c r="E10" s="68">
        <v>12</v>
      </c>
      <c r="F10" s="68">
        <v>15</v>
      </c>
      <c r="G10" s="68">
        <v>5</v>
      </c>
      <c r="H10" s="68">
        <v>10</v>
      </c>
      <c r="I10" s="68">
        <v>10</v>
      </c>
      <c r="J10" s="68">
        <v>5</v>
      </c>
      <c r="K10" s="68">
        <v>62</v>
      </c>
      <c r="L10" s="68">
        <v>6.7</v>
      </c>
    </row>
    <row r="11" spans="1:12" x14ac:dyDescent="0.25">
      <c r="A11" s="68" t="s">
        <v>31</v>
      </c>
      <c r="B11" s="68" t="s">
        <v>32</v>
      </c>
      <c r="C11" s="68" t="s">
        <v>113</v>
      </c>
      <c r="D11" s="68">
        <v>5</v>
      </c>
      <c r="E11" s="68">
        <v>0</v>
      </c>
      <c r="F11" s="68">
        <v>15</v>
      </c>
      <c r="G11" s="68">
        <v>5</v>
      </c>
      <c r="H11" s="69">
        <v>3</v>
      </c>
      <c r="I11" s="68">
        <v>10</v>
      </c>
      <c r="J11" s="68">
        <v>5</v>
      </c>
      <c r="K11" s="68">
        <v>43</v>
      </c>
      <c r="L11" s="68">
        <v>4.5</v>
      </c>
    </row>
    <row r="12" spans="1:12" x14ac:dyDescent="0.25">
      <c r="A12" s="68" t="s">
        <v>33</v>
      </c>
      <c r="B12" s="68" t="s">
        <v>34</v>
      </c>
      <c r="C12" s="68" t="s">
        <v>114</v>
      </c>
      <c r="D12" s="68">
        <v>0</v>
      </c>
      <c r="E12" s="68">
        <v>15</v>
      </c>
      <c r="F12" s="68">
        <v>8</v>
      </c>
      <c r="G12" s="68">
        <v>5</v>
      </c>
      <c r="H12" s="68">
        <v>3</v>
      </c>
      <c r="I12" s="68">
        <v>10</v>
      </c>
      <c r="J12" s="68">
        <v>2</v>
      </c>
      <c r="K12" s="68">
        <v>43</v>
      </c>
      <c r="L12" s="68">
        <v>4.5</v>
      </c>
    </row>
    <row r="13" spans="1:12" x14ac:dyDescent="0.25">
      <c r="A13" s="68" t="s">
        <v>35</v>
      </c>
      <c r="B13" s="68" t="s">
        <v>36</v>
      </c>
      <c r="C13" s="68" t="s">
        <v>115</v>
      </c>
      <c r="D13" s="68">
        <v>5</v>
      </c>
      <c r="E13" s="68">
        <v>8</v>
      </c>
      <c r="F13" s="68">
        <v>15</v>
      </c>
      <c r="G13" s="68">
        <v>5</v>
      </c>
      <c r="H13" s="68">
        <v>5</v>
      </c>
      <c r="I13" s="68">
        <v>0</v>
      </c>
      <c r="J13" s="68">
        <v>0</v>
      </c>
      <c r="K13" s="68">
        <v>38</v>
      </c>
      <c r="L13" s="68">
        <v>3.9</v>
      </c>
    </row>
    <row r="14" spans="1:12" x14ac:dyDescent="0.25">
      <c r="A14" s="68" t="s">
        <v>37</v>
      </c>
      <c r="B14" s="68" t="s">
        <v>38</v>
      </c>
      <c r="C14" s="68" t="s">
        <v>116</v>
      </c>
      <c r="D14" s="68">
        <v>0</v>
      </c>
      <c r="E14" s="68">
        <v>5</v>
      </c>
      <c r="F14" s="68">
        <v>15</v>
      </c>
      <c r="G14" s="68">
        <v>5</v>
      </c>
      <c r="H14" s="68">
        <v>10</v>
      </c>
      <c r="I14" s="68">
        <v>10</v>
      </c>
      <c r="J14" s="68">
        <v>3</v>
      </c>
      <c r="K14" s="68">
        <v>48</v>
      </c>
      <c r="L14" s="68">
        <v>5</v>
      </c>
    </row>
    <row r="15" spans="1:12" x14ac:dyDescent="0.25">
      <c r="A15" s="68" t="s">
        <v>39</v>
      </c>
      <c r="B15" s="68" t="s">
        <v>40</v>
      </c>
      <c r="C15" s="68" t="s">
        <v>117</v>
      </c>
      <c r="D15" s="68">
        <v>3</v>
      </c>
      <c r="E15" s="68">
        <v>8</v>
      </c>
      <c r="F15" s="68">
        <v>4</v>
      </c>
      <c r="G15" s="68">
        <v>5</v>
      </c>
      <c r="H15" s="68">
        <v>10</v>
      </c>
      <c r="I15" s="68">
        <v>8</v>
      </c>
      <c r="J15" s="68">
        <v>5</v>
      </c>
      <c r="K15" s="68">
        <v>43</v>
      </c>
      <c r="L15" s="68">
        <v>4.5</v>
      </c>
    </row>
    <row r="16" spans="1:12" x14ac:dyDescent="0.25">
      <c r="A16" s="68" t="s">
        <v>41</v>
      </c>
      <c r="B16" s="68" t="s">
        <v>42</v>
      </c>
      <c r="C16" s="68" t="s">
        <v>118</v>
      </c>
      <c r="D16" s="68">
        <v>5</v>
      </c>
      <c r="E16" s="68">
        <v>8</v>
      </c>
      <c r="F16" s="68">
        <v>15</v>
      </c>
      <c r="G16" s="68">
        <v>5</v>
      </c>
      <c r="H16" s="68">
        <v>5</v>
      </c>
      <c r="I16" s="68">
        <v>10</v>
      </c>
      <c r="J16" s="68">
        <v>5</v>
      </c>
      <c r="K16" s="68">
        <v>53</v>
      </c>
      <c r="L16" s="68">
        <v>5.6</v>
      </c>
    </row>
    <row r="17" spans="1:12" x14ac:dyDescent="0.25">
      <c r="A17" s="68" t="s">
        <v>43</v>
      </c>
      <c r="B17" s="68" t="s">
        <v>44</v>
      </c>
      <c r="C17" s="68" t="s">
        <v>119</v>
      </c>
      <c r="D17" s="68">
        <v>5</v>
      </c>
      <c r="E17" s="68">
        <v>15</v>
      </c>
      <c r="F17" s="68">
        <v>15</v>
      </c>
      <c r="G17" s="68">
        <v>5</v>
      </c>
      <c r="H17" s="68">
        <v>8</v>
      </c>
      <c r="I17" s="68">
        <v>10</v>
      </c>
      <c r="J17" s="68">
        <v>5</v>
      </c>
      <c r="K17" s="68">
        <v>63</v>
      </c>
      <c r="L17" s="68">
        <v>6.8</v>
      </c>
    </row>
    <row r="18" spans="1:12" x14ac:dyDescent="0.25">
      <c r="A18" s="68" t="s">
        <v>45</v>
      </c>
      <c r="B18" s="68" t="s">
        <v>46</v>
      </c>
      <c r="C18" s="68" t="s">
        <v>120</v>
      </c>
      <c r="D18" s="68">
        <v>0</v>
      </c>
      <c r="E18" s="68">
        <v>8</v>
      </c>
      <c r="F18" s="68">
        <v>15</v>
      </c>
      <c r="G18" s="68">
        <v>3</v>
      </c>
      <c r="H18" s="68">
        <v>8</v>
      </c>
      <c r="I18" s="68">
        <v>10</v>
      </c>
      <c r="J18" s="68">
        <v>5</v>
      </c>
      <c r="K18" s="68">
        <v>49</v>
      </c>
      <c r="L18" s="68">
        <v>5.2</v>
      </c>
    </row>
    <row r="19" spans="1:12" x14ac:dyDescent="0.25">
      <c r="A19" s="68" t="s">
        <v>47</v>
      </c>
      <c r="B19" s="68" t="s">
        <v>48</v>
      </c>
      <c r="C19" s="68" t="s">
        <v>121</v>
      </c>
      <c r="D19" s="68">
        <v>3</v>
      </c>
      <c r="E19" s="68">
        <v>8</v>
      </c>
      <c r="F19" s="68">
        <v>15</v>
      </c>
      <c r="G19" s="68">
        <v>3</v>
      </c>
      <c r="H19" s="68">
        <v>10</v>
      </c>
      <c r="I19" s="68">
        <v>5</v>
      </c>
      <c r="J19" s="68">
        <v>5</v>
      </c>
      <c r="K19" s="68">
        <v>49</v>
      </c>
      <c r="L19" s="68">
        <v>5.2</v>
      </c>
    </row>
    <row r="20" spans="1:12" x14ac:dyDescent="0.25">
      <c r="A20" s="68" t="s">
        <v>49</v>
      </c>
      <c r="B20" s="68" t="s">
        <v>50</v>
      </c>
      <c r="C20" s="68" t="s">
        <v>122</v>
      </c>
      <c r="D20" s="68">
        <v>3</v>
      </c>
      <c r="E20" s="68">
        <v>12</v>
      </c>
      <c r="F20" s="68">
        <v>15</v>
      </c>
      <c r="G20" s="68">
        <v>5</v>
      </c>
      <c r="H20" s="68">
        <v>10</v>
      </c>
      <c r="I20" s="68">
        <v>10</v>
      </c>
      <c r="J20" s="68">
        <v>5</v>
      </c>
      <c r="K20" s="68">
        <v>60</v>
      </c>
      <c r="L20" s="68">
        <v>6.4</v>
      </c>
    </row>
    <row r="21" spans="1:12" x14ac:dyDescent="0.25">
      <c r="A21" s="68" t="s">
        <v>51</v>
      </c>
      <c r="B21" s="68" t="s">
        <v>52</v>
      </c>
      <c r="C21" s="68" t="s">
        <v>123</v>
      </c>
      <c r="D21" s="68">
        <v>5</v>
      </c>
      <c r="E21" s="68">
        <v>8</v>
      </c>
      <c r="F21" s="68">
        <v>15</v>
      </c>
      <c r="G21" s="68">
        <v>5</v>
      </c>
      <c r="H21" s="68">
        <v>3</v>
      </c>
      <c r="I21" s="68">
        <v>10</v>
      </c>
      <c r="J21" s="68">
        <v>5</v>
      </c>
      <c r="K21" s="68">
        <v>51</v>
      </c>
      <c r="L21" s="68">
        <v>5.4</v>
      </c>
    </row>
    <row r="22" spans="1:12" x14ac:dyDescent="0.25">
      <c r="A22" s="68" t="s">
        <v>53</v>
      </c>
      <c r="B22" s="68" t="s">
        <v>54</v>
      </c>
      <c r="C22" s="68" t="s">
        <v>124</v>
      </c>
      <c r="D22" s="68">
        <v>5</v>
      </c>
      <c r="E22" s="68">
        <v>15</v>
      </c>
      <c r="F22" s="68">
        <v>15</v>
      </c>
      <c r="G22" s="68">
        <v>5</v>
      </c>
      <c r="H22" s="68">
        <v>8</v>
      </c>
      <c r="I22" s="68">
        <v>10</v>
      </c>
      <c r="J22" s="68">
        <v>5</v>
      </c>
      <c r="K22" s="68">
        <v>63</v>
      </c>
      <c r="L22" s="68">
        <v>6.8</v>
      </c>
    </row>
    <row r="23" spans="1:12" x14ac:dyDescent="0.25">
      <c r="A23" s="68" t="s">
        <v>55</v>
      </c>
      <c r="B23" s="68" t="s">
        <v>56</v>
      </c>
      <c r="C23" s="68" t="s">
        <v>125</v>
      </c>
      <c r="D23" s="68">
        <v>0</v>
      </c>
      <c r="E23" s="68">
        <v>15</v>
      </c>
      <c r="F23" s="68">
        <v>8</v>
      </c>
      <c r="G23" s="68">
        <v>5</v>
      </c>
      <c r="H23" s="68">
        <v>6</v>
      </c>
      <c r="I23" s="68">
        <v>10</v>
      </c>
      <c r="J23" s="68">
        <v>5</v>
      </c>
      <c r="K23" s="68">
        <v>49</v>
      </c>
      <c r="L23" s="68">
        <v>5.2</v>
      </c>
    </row>
    <row r="24" spans="1:12" x14ac:dyDescent="0.25">
      <c r="A24" s="68" t="s">
        <v>57</v>
      </c>
      <c r="B24" s="68" t="s">
        <v>58</v>
      </c>
      <c r="C24" s="68" t="s">
        <v>126</v>
      </c>
      <c r="D24" s="68">
        <v>5</v>
      </c>
      <c r="E24" s="68">
        <v>8</v>
      </c>
      <c r="F24" s="68">
        <v>15</v>
      </c>
      <c r="G24" s="68">
        <v>5</v>
      </c>
      <c r="H24" s="68">
        <v>5</v>
      </c>
      <c r="I24" s="68">
        <v>10</v>
      </c>
      <c r="J24" s="68">
        <v>3</v>
      </c>
      <c r="K24" s="68">
        <v>51</v>
      </c>
      <c r="L24" s="68">
        <v>5.4</v>
      </c>
    </row>
    <row r="25" spans="1:12" x14ac:dyDescent="0.25">
      <c r="A25" s="68" t="s">
        <v>59</v>
      </c>
      <c r="B25" s="68" t="s">
        <v>60</v>
      </c>
      <c r="C25" s="68" t="s">
        <v>127</v>
      </c>
      <c r="D25" s="68">
        <v>3</v>
      </c>
      <c r="E25" s="68">
        <v>15</v>
      </c>
      <c r="F25" s="68">
        <v>15</v>
      </c>
      <c r="G25" s="68">
        <v>5</v>
      </c>
      <c r="H25" s="68">
        <v>6</v>
      </c>
      <c r="I25" s="68">
        <v>10</v>
      </c>
      <c r="J25" s="68">
        <v>5</v>
      </c>
      <c r="K25" s="68">
        <v>59</v>
      </c>
      <c r="L25" s="68">
        <v>6.3</v>
      </c>
    </row>
    <row r="26" spans="1:12" x14ac:dyDescent="0.25">
      <c r="A26" s="68" t="s">
        <v>61</v>
      </c>
      <c r="B26" s="68" t="s">
        <v>62</v>
      </c>
      <c r="C26" s="68" t="s">
        <v>128</v>
      </c>
      <c r="D26" s="68">
        <v>3</v>
      </c>
      <c r="E26" s="68">
        <v>8</v>
      </c>
      <c r="F26" s="68">
        <v>15</v>
      </c>
      <c r="G26" s="68">
        <v>3</v>
      </c>
      <c r="H26" s="68">
        <v>8</v>
      </c>
      <c r="I26" s="68">
        <v>5</v>
      </c>
      <c r="J26" s="68">
        <v>5</v>
      </c>
      <c r="K26" s="68">
        <v>47</v>
      </c>
      <c r="L26" s="68">
        <v>4.9000000000000004</v>
      </c>
    </row>
    <row r="27" spans="1:12" x14ac:dyDescent="0.25">
      <c r="A27" s="68" t="s">
        <v>63</v>
      </c>
      <c r="B27" s="68" t="s">
        <v>64</v>
      </c>
      <c r="C27" s="70" t="s">
        <v>129</v>
      </c>
      <c r="D27" s="68">
        <v>3</v>
      </c>
      <c r="E27" s="68">
        <v>8</v>
      </c>
      <c r="F27" s="68">
        <v>15</v>
      </c>
      <c r="G27" s="68">
        <v>5</v>
      </c>
      <c r="H27" s="68">
        <v>10</v>
      </c>
      <c r="I27" s="68">
        <v>5</v>
      </c>
      <c r="J27" s="68">
        <v>5</v>
      </c>
      <c r="K27" s="68">
        <v>51</v>
      </c>
      <c r="L27" s="68">
        <v>5.4</v>
      </c>
    </row>
    <row r="28" spans="1:12" x14ac:dyDescent="0.25">
      <c r="A28" s="68" t="s">
        <v>65</v>
      </c>
      <c r="B28" s="68" t="s">
        <v>66</v>
      </c>
      <c r="C28" s="68" t="s">
        <v>130</v>
      </c>
      <c r="D28" s="68">
        <v>0</v>
      </c>
      <c r="E28" s="68">
        <v>12</v>
      </c>
      <c r="F28" s="68">
        <v>15</v>
      </c>
      <c r="G28" s="68">
        <v>5</v>
      </c>
      <c r="H28" s="68">
        <v>10</v>
      </c>
      <c r="I28" s="68">
        <v>10</v>
      </c>
      <c r="J28" s="68">
        <v>5</v>
      </c>
      <c r="K28" s="68">
        <v>57</v>
      </c>
      <c r="L28" s="68">
        <v>6.1</v>
      </c>
    </row>
    <row r="29" spans="1:12" x14ac:dyDescent="0.25">
      <c r="A29" s="68" t="s">
        <v>67</v>
      </c>
      <c r="B29" s="68" t="s">
        <v>68</v>
      </c>
      <c r="C29" s="68" t="s">
        <v>131</v>
      </c>
      <c r="D29" s="68">
        <v>0</v>
      </c>
      <c r="E29" s="68">
        <v>15</v>
      </c>
      <c r="F29" s="68">
        <v>15</v>
      </c>
      <c r="G29" s="68">
        <v>5</v>
      </c>
      <c r="H29" s="68">
        <v>0</v>
      </c>
      <c r="I29" s="68">
        <v>6</v>
      </c>
      <c r="J29" s="68">
        <v>0</v>
      </c>
      <c r="K29" s="68">
        <v>41</v>
      </c>
      <c r="L29" s="68">
        <v>4.2</v>
      </c>
    </row>
    <row r="30" spans="1:12" x14ac:dyDescent="0.25">
      <c r="A30" s="68" t="s">
        <v>69</v>
      </c>
      <c r="B30" s="68" t="s">
        <v>70</v>
      </c>
      <c r="C30" s="68" t="s">
        <v>132</v>
      </c>
      <c r="D30" s="68">
        <v>5</v>
      </c>
      <c r="E30" s="68">
        <v>15</v>
      </c>
      <c r="F30" s="68">
        <v>15</v>
      </c>
      <c r="G30" s="68">
        <v>3</v>
      </c>
      <c r="H30" s="68">
        <v>3</v>
      </c>
      <c r="I30" s="68">
        <v>10</v>
      </c>
      <c r="J30" s="68">
        <v>3</v>
      </c>
      <c r="K30" s="68">
        <v>54</v>
      </c>
      <c r="L30" s="68">
        <v>5.7</v>
      </c>
    </row>
    <row r="31" spans="1:12" x14ac:dyDescent="0.25">
      <c r="A31" s="68" t="s">
        <v>71</v>
      </c>
      <c r="B31" s="68" t="s">
        <v>72</v>
      </c>
      <c r="C31" s="68" t="s">
        <v>133</v>
      </c>
      <c r="D31" s="68">
        <v>3</v>
      </c>
      <c r="E31" s="68">
        <v>0</v>
      </c>
      <c r="F31" s="68">
        <v>4</v>
      </c>
      <c r="G31" s="68">
        <v>3</v>
      </c>
      <c r="H31" s="68">
        <v>3</v>
      </c>
      <c r="I31" s="68">
        <v>3</v>
      </c>
      <c r="J31" s="68">
        <v>5</v>
      </c>
      <c r="K31" s="68">
        <v>21</v>
      </c>
      <c r="L31" s="68">
        <v>2.6</v>
      </c>
    </row>
    <row r="32" spans="1:12" x14ac:dyDescent="0.25">
      <c r="A32" s="68" t="s">
        <v>73</v>
      </c>
      <c r="B32" s="68" t="s">
        <v>74</v>
      </c>
      <c r="C32" s="68" t="s">
        <v>134</v>
      </c>
      <c r="D32" s="68">
        <v>3</v>
      </c>
      <c r="E32" s="68">
        <v>12</v>
      </c>
      <c r="F32" s="68">
        <v>15</v>
      </c>
      <c r="G32" s="68">
        <v>3</v>
      </c>
      <c r="H32" s="68">
        <v>3</v>
      </c>
      <c r="I32" s="68">
        <v>10</v>
      </c>
      <c r="J32" s="68">
        <v>5</v>
      </c>
      <c r="K32" s="68">
        <v>51</v>
      </c>
      <c r="L32" s="68">
        <v>5.4</v>
      </c>
    </row>
    <row r="33" spans="1:12" x14ac:dyDescent="0.25">
      <c r="A33" s="68" t="s">
        <v>75</v>
      </c>
      <c r="B33" s="68" t="s">
        <v>76</v>
      </c>
      <c r="C33" s="68" t="s">
        <v>135</v>
      </c>
      <c r="D33" s="68">
        <v>5</v>
      </c>
      <c r="E33" s="68">
        <v>5</v>
      </c>
      <c r="F33" s="68">
        <v>15</v>
      </c>
      <c r="G33" s="68">
        <v>5</v>
      </c>
      <c r="H33" s="68">
        <v>3</v>
      </c>
      <c r="I33" s="68">
        <v>10</v>
      </c>
      <c r="J33" s="68">
        <v>3</v>
      </c>
      <c r="K33" s="68">
        <v>46</v>
      </c>
      <c r="L33" s="68">
        <v>4.8</v>
      </c>
    </row>
    <row r="34" spans="1:12" x14ac:dyDescent="0.25">
      <c r="A34" s="67" t="s">
        <v>77</v>
      </c>
      <c r="B34" s="67" t="s">
        <v>78</v>
      </c>
      <c r="C34" s="67" t="s">
        <v>136</v>
      </c>
      <c r="D34" s="67"/>
      <c r="E34" s="67"/>
      <c r="F34" s="67"/>
      <c r="G34" s="67"/>
      <c r="H34" s="67"/>
      <c r="I34" s="67"/>
      <c r="J34" s="67"/>
      <c r="K34" s="67">
        <v>0</v>
      </c>
      <c r="L34" s="67">
        <v>1</v>
      </c>
    </row>
    <row r="35" spans="1:12" x14ac:dyDescent="0.25">
      <c r="A35" s="68" t="s">
        <v>79</v>
      </c>
      <c r="B35" s="68" t="s">
        <v>80</v>
      </c>
      <c r="C35" s="68" t="s">
        <v>137</v>
      </c>
      <c r="D35" s="68">
        <v>0</v>
      </c>
      <c r="E35" s="68">
        <v>5</v>
      </c>
      <c r="F35" s="68">
        <v>8</v>
      </c>
      <c r="G35" s="68">
        <v>5</v>
      </c>
      <c r="H35" s="68">
        <v>10</v>
      </c>
      <c r="I35" s="68">
        <v>10</v>
      </c>
      <c r="J35" s="68">
        <v>5</v>
      </c>
      <c r="K35" s="68">
        <v>43</v>
      </c>
      <c r="L35" s="68">
        <v>4.5</v>
      </c>
    </row>
    <row r="36" spans="1:12" x14ac:dyDescent="0.25">
      <c r="A36" s="68" t="s">
        <v>81</v>
      </c>
      <c r="B36" s="68" t="s">
        <v>82</v>
      </c>
      <c r="C36" s="68" t="s">
        <v>138</v>
      </c>
      <c r="D36" s="68">
        <v>5</v>
      </c>
      <c r="E36" s="68">
        <v>12</v>
      </c>
      <c r="F36" s="68">
        <v>15</v>
      </c>
      <c r="G36" s="68">
        <v>5</v>
      </c>
      <c r="H36" s="68">
        <v>10</v>
      </c>
      <c r="I36" s="68">
        <v>5</v>
      </c>
      <c r="J36" s="68">
        <v>3</v>
      </c>
      <c r="K36" s="68">
        <v>55</v>
      </c>
      <c r="L36" s="68">
        <v>5.8</v>
      </c>
    </row>
    <row r="37" spans="1:12" x14ac:dyDescent="0.25">
      <c r="A37" s="68" t="s">
        <v>83</v>
      </c>
      <c r="B37" s="68" t="s">
        <v>84</v>
      </c>
      <c r="C37" s="68" t="s">
        <v>139</v>
      </c>
      <c r="D37" s="68">
        <v>0</v>
      </c>
      <c r="E37" s="68">
        <v>12</v>
      </c>
      <c r="F37" s="68">
        <v>15</v>
      </c>
      <c r="G37" s="68">
        <v>5</v>
      </c>
      <c r="H37" s="68">
        <v>5</v>
      </c>
      <c r="I37" s="68">
        <v>10</v>
      </c>
      <c r="J37" s="68">
        <v>5</v>
      </c>
      <c r="K37" s="68">
        <v>52</v>
      </c>
      <c r="L37" s="68">
        <v>5.5</v>
      </c>
    </row>
    <row r="38" spans="1:12" x14ac:dyDescent="0.25">
      <c r="A38" s="68" t="s">
        <v>85</v>
      </c>
      <c r="B38" s="68" t="s">
        <v>86</v>
      </c>
      <c r="C38" s="68" t="s">
        <v>140</v>
      </c>
      <c r="D38" s="68">
        <v>5</v>
      </c>
      <c r="E38" s="68">
        <v>5</v>
      </c>
      <c r="F38" s="68">
        <v>15</v>
      </c>
      <c r="G38" s="68">
        <v>5</v>
      </c>
      <c r="H38" s="68">
        <v>8</v>
      </c>
      <c r="I38" s="68">
        <v>10</v>
      </c>
      <c r="J38" s="68">
        <v>5</v>
      </c>
      <c r="K38" s="68">
        <v>53</v>
      </c>
      <c r="L38" s="68">
        <v>5.6</v>
      </c>
    </row>
    <row r="39" spans="1:12" x14ac:dyDescent="0.25">
      <c r="A39" s="11" t="s">
        <v>85</v>
      </c>
      <c r="B39" s="11" t="s">
        <v>86</v>
      </c>
      <c r="C39" s="11" t="s">
        <v>140</v>
      </c>
      <c r="D39" s="11">
        <v>5</v>
      </c>
      <c r="E39" s="11">
        <v>5</v>
      </c>
      <c r="F39" s="11">
        <v>15</v>
      </c>
      <c r="G39" s="11">
        <v>5</v>
      </c>
      <c r="H39" s="11">
        <v>8</v>
      </c>
      <c r="I39" s="11">
        <v>10</v>
      </c>
      <c r="J39" s="11">
        <v>5</v>
      </c>
      <c r="K39" s="11">
        <f t="shared" ref="K39" si="0">D39+E39+F39+G39+H39+I39+J39</f>
        <v>53</v>
      </c>
      <c r="L39" s="11">
        <v>5.6</v>
      </c>
    </row>
  </sheetData>
  <hyperlinks>
    <hyperlink ref="C27" r:id="rId1" xr:uid="{424CDD47-3A99-4916-8CBF-08E00AC87D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9"/>
  <sheetViews>
    <sheetView topLeftCell="A15" workbookViewId="0">
      <selection activeCell="A3" sqref="A3:E39"/>
    </sheetView>
  </sheetViews>
  <sheetFormatPr baseColWidth="10" defaultRowHeight="15.75" x14ac:dyDescent="0.25"/>
  <cols>
    <col min="2" max="2" width="23.5" customWidth="1"/>
    <col min="3" max="3" width="19.625" customWidth="1"/>
    <col min="4" max="4" width="17" customWidth="1"/>
    <col min="5" max="9" width="10.875" style="3" customWidth="1"/>
    <col min="10" max="10" width="10.5" bestFit="1" customWidth="1"/>
  </cols>
  <sheetData>
    <row r="2" spans="1:10" ht="16.5" thickBot="1" x14ac:dyDescent="0.3"/>
    <row r="3" spans="1:10" ht="16.5" thickBot="1" x14ac:dyDescent="0.3">
      <c r="A3" s="9" t="s">
        <v>0</v>
      </c>
      <c r="B3" s="10" t="s">
        <v>1</v>
      </c>
      <c r="C3" s="10" t="s">
        <v>2</v>
      </c>
      <c r="D3" s="17" t="s">
        <v>3</v>
      </c>
      <c r="E3" s="35" t="s">
        <v>8</v>
      </c>
      <c r="F3" s="36" t="s">
        <v>9</v>
      </c>
      <c r="G3" s="36" t="s">
        <v>10</v>
      </c>
      <c r="H3" s="36" t="s">
        <v>11</v>
      </c>
      <c r="I3" s="36" t="s">
        <v>87</v>
      </c>
      <c r="J3" s="4" t="s">
        <v>12</v>
      </c>
    </row>
    <row r="4" spans="1:10" x14ac:dyDescent="0.25">
      <c r="A4" s="12">
        <v>74659</v>
      </c>
      <c r="B4" s="13" t="s">
        <v>15</v>
      </c>
      <c r="C4" s="13" t="s">
        <v>16</v>
      </c>
      <c r="D4" s="41">
        <v>20109740</v>
      </c>
      <c r="E4" s="5">
        <v>5</v>
      </c>
      <c r="F4" s="5">
        <v>7</v>
      </c>
      <c r="G4" s="5">
        <v>6</v>
      </c>
      <c r="H4" s="5">
        <v>4.5</v>
      </c>
      <c r="I4" s="44">
        <v>4</v>
      </c>
      <c r="J4" s="30">
        <f>AVERAGE(E4:I4)</f>
        <v>5.3</v>
      </c>
    </row>
    <row r="5" spans="1:10" x14ac:dyDescent="0.25">
      <c r="A5" s="14">
        <v>73295</v>
      </c>
      <c r="B5" s="11" t="s">
        <v>17</v>
      </c>
      <c r="C5" s="11" t="s">
        <v>18</v>
      </c>
      <c r="D5" s="42">
        <v>19740920</v>
      </c>
      <c r="E5" s="5">
        <v>5.5</v>
      </c>
      <c r="F5" s="5">
        <v>5</v>
      </c>
      <c r="G5" s="5">
        <v>6.8</v>
      </c>
      <c r="H5" s="5">
        <v>4</v>
      </c>
      <c r="I5" s="44">
        <v>4.5</v>
      </c>
      <c r="J5" s="31">
        <f t="shared" ref="J5:J39" si="0">AVERAGE(E5:I5)</f>
        <v>5.16</v>
      </c>
    </row>
    <row r="6" spans="1:10" x14ac:dyDescent="0.25">
      <c r="A6" s="14">
        <v>75142</v>
      </c>
      <c r="B6" s="11" t="s">
        <v>19</v>
      </c>
      <c r="C6" s="11" t="s">
        <v>20</v>
      </c>
      <c r="D6" s="42">
        <v>20288740</v>
      </c>
      <c r="E6" s="5">
        <v>5.5</v>
      </c>
      <c r="F6" s="5">
        <v>5</v>
      </c>
      <c r="G6" s="5">
        <v>5.8</v>
      </c>
      <c r="H6" s="5">
        <v>4</v>
      </c>
      <c r="I6" s="44">
        <v>4.5</v>
      </c>
      <c r="J6" s="31">
        <f t="shared" si="0"/>
        <v>4.96</v>
      </c>
    </row>
    <row r="7" spans="1:10" x14ac:dyDescent="0.25">
      <c r="A7" s="14">
        <v>70756</v>
      </c>
      <c r="B7" s="11" t="s">
        <v>21</v>
      </c>
      <c r="C7" s="11" t="s">
        <v>22</v>
      </c>
      <c r="D7" s="42">
        <v>18877879</v>
      </c>
      <c r="E7" s="5">
        <v>5.5</v>
      </c>
      <c r="F7" s="5">
        <v>5</v>
      </c>
      <c r="G7" s="5">
        <v>5.8</v>
      </c>
      <c r="H7" s="5">
        <v>4</v>
      </c>
      <c r="I7" s="44">
        <v>4.5</v>
      </c>
      <c r="J7" s="31">
        <f t="shared" si="0"/>
        <v>4.96</v>
      </c>
    </row>
    <row r="8" spans="1:10" x14ac:dyDescent="0.25">
      <c r="A8" s="14">
        <v>74709</v>
      </c>
      <c r="B8" s="11" t="s">
        <v>23</v>
      </c>
      <c r="C8" s="11" t="s">
        <v>24</v>
      </c>
      <c r="D8" s="42">
        <v>20120369</v>
      </c>
      <c r="E8" s="5">
        <v>6.5</v>
      </c>
      <c r="F8" s="5">
        <v>6.5</v>
      </c>
      <c r="G8" s="5">
        <v>7</v>
      </c>
      <c r="H8" s="5">
        <v>5.5</v>
      </c>
      <c r="I8" s="44">
        <v>6</v>
      </c>
      <c r="J8" s="31">
        <f t="shared" si="0"/>
        <v>6.3</v>
      </c>
    </row>
    <row r="9" spans="1:10" x14ac:dyDescent="0.25">
      <c r="A9" s="14">
        <v>74681</v>
      </c>
      <c r="B9" s="11" t="s">
        <v>25</v>
      </c>
      <c r="C9" s="11" t="s">
        <v>26</v>
      </c>
      <c r="D9" s="42">
        <v>20118145</v>
      </c>
      <c r="E9" s="5">
        <v>5.5</v>
      </c>
      <c r="F9" s="5">
        <v>5</v>
      </c>
      <c r="G9" s="5">
        <v>5.8</v>
      </c>
      <c r="H9" s="5">
        <v>4</v>
      </c>
      <c r="I9" s="44">
        <v>4.5</v>
      </c>
      <c r="J9" s="31">
        <f t="shared" si="0"/>
        <v>4.96</v>
      </c>
    </row>
    <row r="10" spans="1:10" x14ac:dyDescent="0.25">
      <c r="A10" s="14">
        <v>73935</v>
      </c>
      <c r="B10" s="11" t="s">
        <v>27</v>
      </c>
      <c r="C10" s="11" t="s">
        <v>28</v>
      </c>
      <c r="D10" s="42">
        <v>19893480</v>
      </c>
      <c r="E10" s="5">
        <v>6.5</v>
      </c>
      <c r="F10" s="5">
        <v>6.5</v>
      </c>
      <c r="G10" s="5">
        <v>7</v>
      </c>
      <c r="H10" s="5">
        <v>5.5</v>
      </c>
      <c r="I10" s="44">
        <v>6</v>
      </c>
      <c r="J10" s="31">
        <f t="shared" si="0"/>
        <v>6.3</v>
      </c>
    </row>
    <row r="11" spans="1:10" x14ac:dyDescent="0.25">
      <c r="A11" s="14">
        <v>73899</v>
      </c>
      <c r="B11" s="11" t="s">
        <v>29</v>
      </c>
      <c r="C11" s="11" t="s">
        <v>30</v>
      </c>
      <c r="D11" s="42">
        <v>19891170</v>
      </c>
      <c r="E11" s="5">
        <v>7</v>
      </c>
      <c r="F11" s="5">
        <v>4</v>
      </c>
      <c r="G11" s="5">
        <v>7</v>
      </c>
      <c r="H11" s="5">
        <v>6</v>
      </c>
      <c r="I11" s="44">
        <v>7</v>
      </c>
      <c r="J11" s="31">
        <f t="shared" si="0"/>
        <v>6.2</v>
      </c>
    </row>
    <row r="12" spans="1:10" x14ac:dyDescent="0.25">
      <c r="A12" s="14">
        <v>78930</v>
      </c>
      <c r="B12" s="11" t="s">
        <v>31</v>
      </c>
      <c r="C12" s="11" t="s">
        <v>32</v>
      </c>
      <c r="D12" s="42">
        <v>19133348</v>
      </c>
      <c r="E12" s="5">
        <v>5</v>
      </c>
      <c r="F12" s="5">
        <v>7</v>
      </c>
      <c r="G12" s="5">
        <v>6</v>
      </c>
      <c r="H12" s="5">
        <v>4.5</v>
      </c>
      <c r="I12" s="44">
        <v>4</v>
      </c>
      <c r="J12" s="31">
        <f t="shared" si="0"/>
        <v>5.3</v>
      </c>
    </row>
    <row r="13" spans="1:10" x14ac:dyDescent="0.25">
      <c r="A13" s="14">
        <v>75124</v>
      </c>
      <c r="B13" s="11" t="s">
        <v>33</v>
      </c>
      <c r="C13" s="11" t="s">
        <v>34</v>
      </c>
      <c r="D13" s="42">
        <v>20286359</v>
      </c>
      <c r="E13" s="5">
        <v>5</v>
      </c>
      <c r="F13" s="5">
        <v>6</v>
      </c>
      <c r="G13" s="5">
        <v>7</v>
      </c>
      <c r="H13" s="5">
        <v>5.5</v>
      </c>
      <c r="I13" s="44">
        <v>4.5</v>
      </c>
      <c r="J13" s="31">
        <f t="shared" si="0"/>
        <v>5.6</v>
      </c>
    </row>
    <row r="14" spans="1:10" x14ac:dyDescent="0.25">
      <c r="A14" s="14">
        <v>74368</v>
      </c>
      <c r="B14" s="11" t="s">
        <v>35</v>
      </c>
      <c r="C14" s="11" t="s">
        <v>36</v>
      </c>
      <c r="D14" s="42">
        <v>20003371</v>
      </c>
      <c r="E14" s="5">
        <v>1</v>
      </c>
      <c r="F14" s="5">
        <v>1</v>
      </c>
      <c r="G14" s="5">
        <v>1</v>
      </c>
      <c r="H14" s="5">
        <v>1</v>
      </c>
      <c r="I14" s="44">
        <v>1</v>
      </c>
      <c r="J14" s="31">
        <f t="shared" si="0"/>
        <v>1</v>
      </c>
    </row>
    <row r="15" spans="1:10" x14ac:dyDescent="0.25">
      <c r="A15" s="14">
        <v>72270</v>
      </c>
      <c r="B15" s="11" t="s">
        <v>37</v>
      </c>
      <c r="C15" s="11" t="s">
        <v>38</v>
      </c>
      <c r="D15" s="42">
        <v>19473181</v>
      </c>
      <c r="E15" s="5">
        <v>5</v>
      </c>
      <c r="F15" s="5">
        <v>6</v>
      </c>
      <c r="G15" s="5">
        <v>7</v>
      </c>
      <c r="H15" s="5">
        <v>5.5</v>
      </c>
      <c r="I15" s="44">
        <v>4.5</v>
      </c>
      <c r="J15" s="31">
        <f t="shared" si="0"/>
        <v>5.6</v>
      </c>
    </row>
    <row r="16" spans="1:10" x14ac:dyDescent="0.25">
      <c r="A16" s="14">
        <v>73318</v>
      </c>
      <c r="B16" s="11" t="s">
        <v>39</v>
      </c>
      <c r="C16" s="11" t="s">
        <v>40</v>
      </c>
      <c r="D16" s="42">
        <v>19742479</v>
      </c>
      <c r="E16" s="5">
        <v>5</v>
      </c>
      <c r="F16" s="5">
        <v>7</v>
      </c>
      <c r="G16" s="5">
        <v>6</v>
      </c>
      <c r="H16" s="5">
        <v>4.5</v>
      </c>
      <c r="I16" s="44">
        <v>4</v>
      </c>
      <c r="J16" s="31">
        <f t="shared" si="0"/>
        <v>5.3</v>
      </c>
    </row>
    <row r="17" spans="1:10" x14ac:dyDescent="0.25">
      <c r="A17" s="14">
        <v>74310</v>
      </c>
      <c r="B17" s="11" t="s">
        <v>41</v>
      </c>
      <c r="C17" s="11" t="s">
        <v>42</v>
      </c>
      <c r="D17" s="42">
        <v>19994048</v>
      </c>
      <c r="E17" s="5">
        <v>5.5</v>
      </c>
      <c r="F17" s="5">
        <v>5</v>
      </c>
      <c r="G17" s="5">
        <v>5.8</v>
      </c>
      <c r="H17" s="5">
        <v>4</v>
      </c>
      <c r="I17" s="44">
        <v>4.5</v>
      </c>
      <c r="J17" s="31">
        <f t="shared" si="0"/>
        <v>4.96</v>
      </c>
    </row>
    <row r="18" spans="1:10" x14ac:dyDescent="0.25">
      <c r="A18" s="14">
        <v>74397</v>
      </c>
      <c r="B18" s="11" t="s">
        <v>43</v>
      </c>
      <c r="C18" s="11" t="s">
        <v>44</v>
      </c>
      <c r="D18" s="42">
        <v>20025872</v>
      </c>
      <c r="E18" s="5">
        <v>5</v>
      </c>
      <c r="F18" s="5">
        <v>7</v>
      </c>
      <c r="G18" s="5">
        <v>6</v>
      </c>
      <c r="H18" s="5">
        <v>4.5</v>
      </c>
      <c r="I18" s="44">
        <v>4</v>
      </c>
      <c r="J18" s="31">
        <f t="shared" si="0"/>
        <v>5.3</v>
      </c>
    </row>
    <row r="19" spans="1:10" x14ac:dyDescent="0.25">
      <c r="A19" s="14">
        <v>74254</v>
      </c>
      <c r="B19" s="11" t="s">
        <v>45</v>
      </c>
      <c r="C19" s="11" t="s">
        <v>46</v>
      </c>
      <c r="D19" s="42">
        <v>19975661</v>
      </c>
      <c r="E19" s="5">
        <v>5</v>
      </c>
      <c r="F19" s="5">
        <v>6</v>
      </c>
      <c r="G19" s="5">
        <v>7</v>
      </c>
      <c r="H19" s="5">
        <v>5.5</v>
      </c>
      <c r="I19" s="44">
        <v>4.5</v>
      </c>
      <c r="J19" s="31">
        <f t="shared" si="0"/>
        <v>5.6</v>
      </c>
    </row>
    <row r="20" spans="1:10" x14ac:dyDescent="0.25">
      <c r="A20" s="14">
        <v>75297</v>
      </c>
      <c r="B20" s="11" t="s">
        <v>47</v>
      </c>
      <c r="C20" s="11" t="s">
        <v>48</v>
      </c>
      <c r="D20" s="42">
        <v>20389635</v>
      </c>
      <c r="E20" s="5">
        <v>7</v>
      </c>
      <c r="F20" s="5">
        <v>7</v>
      </c>
      <c r="G20" s="5">
        <v>6.8</v>
      </c>
      <c r="H20" s="5">
        <v>7</v>
      </c>
      <c r="I20" s="44">
        <v>6</v>
      </c>
      <c r="J20" s="31">
        <f t="shared" si="0"/>
        <v>6.76</v>
      </c>
    </row>
    <row r="21" spans="1:10" x14ac:dyDescent="0.25">
      <c r="A21" s="14">
        <v>73207</v>
      </c>
      <c r="B21" s="11" t="s">
        <v>49</v>
      </c>
      <c r="C21" s="11" t="s">
        <v>50</v>
      </c>
      <c r="D21" s="42">
        <v>19706003</v>
      </c>
      <c r="E21" s="5">
        <v>7</v>
      </c>
      <c r="F21" s="5">
        <v>7</v>
      </c>
      <c r="G21" s="5">
        <v>6.8</v>
      </c>
      <c r="H21" s="5">
        <v>7</v>
      </c>
      <c r="I21" s="44">
        <v>6</v>
      </c>
      <c r="J21" s="31">
        <f t="shared" si="0"/>
        <v>6.76</v>
      </c>
    </row>
    <row r="22" spans="1:10" x14ac:dyDescent="0.25">
      <c r="A22" s="14">
        <v>71708</v>
      </c>
      <c r="B22" s="11" t="s">
        <v>51</v>
      </c>
      <c r="C22" s="11" t="s">
        <v>52</v>
      </c>
      <c r="D22" s="42">
        <v>19290320</v>
      </c>
      <c r="E22" s="5">
        <v>6.5</v>
      </c>
      <c r="F22" s="5">
        <v>6.5</v>
      </c>
      <c r="G22" s="5">
        <v>7</v>
      </c>
      <c r="H22" s="5">
        <v>5.5</v>
      </c>
      <c r="I22" s="44">
        <v>6</v>
      </c>
      <c r="J22" s="31">
        <f t="shared" si="0"/>
        <v>6.3</v>
      </c>
    </row>
    <row r="23" spans="1:10" x14ac:dyDescent="0.25">
      <c r="A23" s="14">
        <v>73697</v>
      </c>
      <c r="B23" s="11" t="s">
        <v>53</v>
      </c>
      <c r="C23" s="11" t="s">
        <v>54</v>
      </c>
      <c r="D23" s="42">
        <v>19841871</v>
      </c>
      <c r="E23" s="5">
        <v>7</v>
      </c>
      <c r="F23" s="5">
        <v>4</v>
      </c>
      <c r="G23" s="5">
        <v>7</v>
      </c>
      <c r="H23" s="5">
        <v>6</v>
      </c>
      <c r="I23" s="44">
        <v>7</v>
      </c>
      <c r="J23" s="31">
        <f t="shared" si="0"/>
        <v>6.2</v>
      </c>
    </row>
    <row r="24" spans="1:10" x14ac:dyDescent="0.25">
      <c r="A24" s="14">
        <v>70772</v>
      </c>
      <c r="B24" s="11" t="s">
        <v>55</v>
      </c>
      <c r="C24" s="11" t="s">
        <v>56</v>
      </c>
      <c r="D24" s="42">
        <v>18888827</v>
      </c>
      <c r="E24" s="5">
        <v>5.5</v>
      </c>
      <c r="F24" s="5">
        <v>5</v>
      </c>
      <c r="G24" s="5">
        <v>6.8</v>
      </c>
      <c r="H24" s="5">
        <v>4</v>
      </c>
      <c r="I24" s="44">
        <v>4.5</v>
      </c>
      <c r="J24" s="31">
        <f t="shared" si="0"/>
        <v>5.16</v>
      </c>
    </row>
    <row r="25" spans="1:10" x14ac:dyDescent="0.25">
      <c r="A25" s="14">
        <v>73059</v>
      </c>
      <c r="B25" s="11" t="s">
        <v>57</v>
      </c>
      <c r="C25" s="11" t="s">
        <v>58</v>
      </c>
      <c r="D25" s="42">
        <v>19685629</v>
      </c>
      <c r="E25" s="5">
        <v>5</v>
      </c>
      <c r="F25" s="5">
        <v>7</v>
      </c>
      <c r="G25" s="5">
        <v>6</v>
      </c>
      <c r="H25" s="5">
        <v>4.5</v>
      </c>
      <c r="I25" s="44">
        <v>4</v>
      </c>
      <c r="J25" s="31">
        <f t="shared" si="0"/>
        <v>5.3</v>
      </c>
    </row>
    <row r="26" spans="1:10" x14ac:dyDescent="0.25">
      <c r="A26" s="14">
        <v>72845</v>
      </c>
      <c r="B26" s="11" t="s">
        <v>59</v>
      </c>
      <c r="C26" s="11" t="s">
        <v>60</v>
      </c>
      <c r="D26" s="42">
        <v>19644116</v>
      </c>
      <c r="E26" s="5">
        <v>5.5</v>
      </c>
      <c r="F26" s="5">
        <v>5</v>
      </c>
      <c r="G26" s="5">
        <v>6.8</v>
      </c>
      <c r="H26" s="5">
        <v>4</v>
      </c>
      <c r="I26" s="44">
        <v>4.5</v>
      </c>
      <c r="J26" s="31">
        <f t="shared" si="0"/>
        <v>5.16</v>
      </c>
    </row>
    <row r="27" spans="1:10" x14ac:dyDescent="0.25">
      <c r="A27" s="14">
        <v>75288</v>
      </c>
      <c r="B27" s="11" t="s">
        <v>61</v>
      </c>
      <c r="C27" s="11" t="s">
        <v>62</v>
      </c>
      <c r="D27" s="42">
        <v>20387974</v>
      </c>
      <c r="E27" s="5">
        <v>7</v>
      </c>
      <c r="F27" s="5">
        <v>7</v>
      </c>
      <c r="G27" s="5">
        <v>6.8</v>
      </c>
      <c r="H27" s="5">
        <v>7</v>
      </c>
      <c r="I27" s="44">
        <v>6</v>
      </c>
      <c r="J27" s="31">
        <f t="shared" si="0"/>
        <v>6.76</v>
      </c>
    </row>
    <row r="28" spans="1:10" x14ac:dyDescent="0.25">
      <c r="A28" s="14">
        <v>74994</v>
      </c>
      <c r="B28" s="11" t="s">
        <v>63</v>
      </c>
      <c r="C28" s="11" t="s">
        <v>64</v>
      </c>
      <c r="D28" s="42">
        <v>20228197</v>
      </c>
      <c r="E28" s="5">
        <v>7</v>
      </c>
      <c r="F28" s="5">
        <v>7</v>
      </c>
      <c r="G28" s="5">
        <v>6.8</v>
      </c>
      <c r="H28" s="5">
        <v>7</v>
      </c>
      <c r="I28" s="44">
        <v>6</v>
      </c>
      <c r="J28" s="31">
        <f t="shared" si="0"/>
        <v>6.76</v>
      </c>
    </row>
    <row r="29" spans="1:10" x14ac:dyDescent="0.25">
      <c r="A29" s="14">
        <v>73364</v>
      </c>
      <c r="B29" s="11" t="s">
        <v>65</v>
      </c>
      <c r="C29" s="11" t="s">
        <v>66</v>
      </c>
      <c r="D29" s="42">
        <v>19748719</v>
      </c>
      <c r="E29" s="5">
        <v>5</v>
      </c>
      <c r="F29" s="5">
        <v>6</v>
      </c>
      <c r="G29" s="5">
        <v>7</v>
      </c>
      <c r="H29" s="5">
        <v>5.5</v>
      </c>
      <c r="I29" s="44">
        <v>4.5</v>
      </c>
      <c r="J29" s="31">
        <f t="shared" si="0"/>
        <v>5.6</v>
      </c>
    </row>
    <row r="30" spans="1:10" x14ac:dyDescent="0.25">
      <c r="A30" s="14">
        <v>70706</v>
      </c>
      <c r="B30" s="11" t="s">
        <v>67</v>
      </c>
      <c r="C30" s="11" t="s">
        <v>68</v>
      </c>
      <c r="D30" s="42">
        <v>18840715</v>
      </c>
      <c r="E30" s="5">
        <v>5</v>
      </c>
      <c r="F30" s="5">
        <v>6</v>
      </c>
      <c r="G30" s="5">
        <v>7</v>
      </c>
      <c r="H30" s="5">
        <v>5.5</v>
      </c>
      <c r="I30" s="44">
        <v>4.5</v>
      </c>
      <c r="J30" s="31">
        <f t="shared" si="0"/>
        <v>5.6</v>
      </c>
    </row>
    <row r="31" spans="1:10" x14ac:dyDescent="0.25">
      <c r="A31" s="14">
        <v>73107</v>
      </c>
      <c r="B31" s="11" t="s">
        <v>69</v>
      </c>
      <c r="C31" s="11" t="s">
        <v>70</v>
      </c>
      <c r="D31" s="42">
        <v>19687929</v>
      </c>
      <c r="E31" s="5">
        <v>7</v>
      </c>
      <c r="F31" s="5">
        <v>7</v>
      </c>
      <c r="G31" s="5">
        <v>6.8</v>
      </c>
      <c r="H31" s="5">
        <v>7</v>
      </c>
      <c r="I31" s="44">
        <v>6</v>
      </c>
      <c r="J31" s="31">
        <f t="shared" si="0"/>
        <v>6.76</v>
      </c>
    </row>
    <row r="32" spans="1:10" x14ac:dyDescent="0.25">
      <c r="A32" s="14">
        <v>73622</v>
      </c>
      <c r="B32" s="11" t="s">
        <v>71</v>
      </c>
      <c r="C32" s="11" t="s">
        <v>72</v>
      </c>
      <c r="D32" s="42">
        <v>19837436</v>
      </c>
      <c r="E32" s="5">
        <v>5.5</v>
      </c>
      <c r="F32" s="5">
        <v>5</v>
      </c>
      <c r="G32" s="5">
        <v>6.8</v>
      </c>
      <c r="H32" s="5">
        <v>4</v>
      </c>
      <c r="I32" s="44">
        <v>4.5</v>
      </c>
      <c r="J32" s="31">
        <f t="shared" si="0"/>
        <v>5.16</v>
      </c>
    </row>
    <row r="33" spans="1:10" x14ac:dyDescent="0.25">
      <c r="A33" s="14">
        <v>73627</v>
      </c>
      <c r="B33" s="11" t="s">
        <v>73</v>
      </c>
      <c r="C33" s="11" t="s">
        <v>74</v>
      </c>
      <c r="D33" s="42">
        <v>19837792</v>
      </c>
      <c r="E33" s="5">
        <v>6</v>
      </c>
      <c r="F33" s="5">
        <v>5.8</v>
      </c>
      <c r="G33" s="5">
        <v>6.5</v>
      </c>
      <c r="H33" s="5">
        <v>6</v>
      </c>
      <c r="I33" s="44">
        <v>6</v>
      </c>
      <c r="J33" s="31">
        <f t="shared" si="0"/>
        <v>6.0600000000000005</v>
      </c>
    </row>
    <row r="34" spans="1:10" x14ac:dyDescent="0.25">
      <c r="A34" s="14">
        <v>74557</v>
      </c>
      <c r="B34" s="11" t="s">
        <v>75</v>
      </c>
      <c r="C34" s="11" t="s">
        <v>76</v>
      </c>
      <c r="D34" s="42">
        <v>20073314</v>
      </c>
      <c r="E34" s="5">
        <v>5.5</v>
      </c>
      <c r="F34" s="5">
        <v>5</v>
      </c>
      <c r="G34" s="5">
        <v>5.8</v>
      </c>
      <c r="H34" s="5">
        <v>4</v>
      </c>
      <c r="I34" s="44">
        <v>4.5</v>
      </c>
      <c r="J34" s="31">
        <f t="shared" si="0"/>
        <v>4.96</v>
      </c>
    </row>
    <row r="35" spans="1:10" x14ac:dyDescent="0.25">
      <c r="A35" s="14">
        <v>74156</v>
      </c>
      <c r="B35" s="11" t="s">
        <v>77</v>
      </c>
      <c r="C35" s="11" t="s">
        <v>78</v>
      </c>
      <c r="D35" s="42">
        <v>19956076</v>
      </c>
      <c r="E35" s="5">
        <v>1</v>
      </c>
      <c r="F35" s="5">
        <v>1</v>
      </c>
      <c r="G35" s="5">
        <v>1</v>
      </c>
      <c r="H35" s="5">
        <v>1</v>
      </c>
      <c r="I35" s="44">
        <v>1</v>
      </c>
      <c r="J35" s="31">
        <f t="shared" si="0"/>
        <v>1</v>
      </c>
    </row>
    <row r="36" spans="1:10" x14ac:dyDescent="0.25">
      <c r="A36" s="14">
        <v>75147</v>
      </c>
      <c r="B36" s="11" t="s">
        <v>79</v>
      </c>
      <c r="C36" s="11" t="s">
        <v>80</v>
      </c>
      <c r="D36" s="42">
        <v>20290332</v>
      </c>
      <c r="E36" s="5">
        <v>6</v>
      </c>
      <c r="F36" s="5">
        <v>5.8</v>
      </c>
      <c r="G36" s="5">
        <v>6.5</v>
      </c>
      <c r="H36" s="5">
        <v>6</v>
      </c>
      <c r="I36" s="44">
        <v>6</v>
      </c>
      <c r="J36" s="31">
        <f t="shared" si="0"/>
        <v>6.0600000000000005</v>
      </c>
    </row>
    <row r="37" spans="1:10" x14ac:dyDescent="0.25">
      <c r="A37" s="14">
        <v>74631</v>
      </c>
      <c r="B37" s="11" t="s">
        <v>81</v>
      </c>
      <c r="C37" s="11" t="s">
        <v>82</v>
      </c>
      <c r="D37" s="42">
        <v>20107540</v>
      </c>
      <c r="E37" s="5">
        <v>6</v>
      </c>
      <c r="F37" s="5">
        <v>5.8</v>
      </c>
      <c r="G37" s="5">
        <v>6.5</v>
      </c>
      <c r="H37" s="5">
        <v>6</v>
      </c>
      <c r="I37" s="44">
        <v>6</v>
      </c>
      <c r="J37" s="31">
        <f t="shared" si="0"/>
        <v>6.0600000000000005</v>
      </c>
    </row>
    <row r="38" spans="1:10" x14ac:dyDescent="0.25">
      <c r="A38" s="14">
        <v>75135</v>
      </c>
      <c r="B38" s="11" t="s">
        <v>83</v>
      </c>
      <c r="C38" s="11" t="s">
        <v>84</v>
      </c>
      <c r="D38" s="42">
        <v>20287755</v>
      </c>
      <c r="E38" s="5">
        <v>6</v>
      </c>
      <c r="F38" s="5">
        <v>5.8</v>
      </c>
      <c r="G38" s="5">
        <v>6.5</v>
      </c>
      <c r="H38" s="5">
        <v>6</v>
      </c>
      <c r="I38" s="44">
        <v>6</v>
      </c>
      <c r="J38" s="31">
        <f t="shared" si="0"/>
        <v>6.0600000000000005</v>
      </c>
    </row>
    <row r="39" spans="1:10" ht="16.5" thickBot="1" x14ac:dyDescent="0.3">
      <c r="A39" s="15">
        <v>73501</v>
      </c>
      <c r="B39" s="16" t="s">
        <v>85</v>
      </c>
      <c r="C39" s="16" t="s">
        <v>86</v>
      </c>
      <c r="D39" s="43">
        <v>19796630</v>
      </c>
      <c r="E39" s="5">
        <v>7</v>
      </c>
      <c r="F39" s="5">
        <v>4</v>
      </c>
      <c r="G39" s="5">
        <v>7</v>
      </c>
      <c r="H39" s="5">
        <v>6</v>
      </c>
      <c r="I39" s="44">
        <v>7</v>
      </c>
      <c r="J39" s="32">
        <f t="shared" si="0"/>
        <v>6.2</v>
      </c>
    </row>
  </sheetData>
  <autoFilter ref="B3:E39" xr:uid="{00000000-0009-0000-0000-000001000000}"/>
  <pageMargins left="0.75" right="0.75" top="1" bottom="1" header="0.5" footer="0.5"/>
  <pageSetup orientation="portrait" horizontalDpi="4294967292" verticalDpi="4294967292"/>
  <headerFooter alignWithMargins="0"/>
  <ignoredErrors>
    <ignoredError sqref="J4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8152-5F1A-A54A-9104-510204F717EC}">
  <dimension ref="A1:H38"/>
  <sheetViews>
    <sheetView workbookViewId="0">
      <selection activeCell="B37" sqref="B37"/>
    </sheetView>
  </sheetViews>
  <sheetFormatPr baseColWidth="10" defaultRowHeight="15.75" x14ac:dyDescent="0.25"/>
  <cols>
    <col min="2" max="2" width="26" bestFit="1" customWidth="1"/>
    <col min="3" max="3" width="21" bestFit="1" customWidth="1"/>
    <col min="4" max="4" width="17" bestFit="1" customWidth="1"/>
    <col min="6" max="6" width="11.625" bestFit="1" customWidth="1"/>
  </cols>
  <sheetData>
    <row r="1" spans="1:8" ht="16.5" thickBot="1" x14ac:dyDescent="0.3">
      <c r="A1" s="9" t="s">
        <v>0</v>
      </c>
      <c r="B1" s="10" t="s">
        <v>1</v>
      </c>
      <c r="C1" s="10" t="s">
        <v>2</v>
      </c>
      <c r="D1" s="17" t="s">
        <v>3</v>
      </c>
      <c r="E1" s="49" t="s">
        <v>88</v>
      </c>
      <c r="F1" s="50" t="s">
        <v>89</v>
      </c>
      <c r="G1" s="51" t="s">
        <v>90</v>
      </c>
      <c r="H1" s="45"/>
    </row>
    <row r="2" spans="1:8" x14ac:dyDescent="0.25">
      <c r="A2" s="12">
        <v>74659</v>
      </c>
      <c r="B2" s="13" t="s">
        <v>15</v>
      </c>
      <c r="C2" s="13" t="s">
        <v>16</v>
      </c>
      <c r="D2" s="41">
        <v>20109740</v>
      </c>
      <c r="E2" s="48">
        <v>6.5</v>
      </c>
      <c r="F2" s="52">
        <v>5.8</v>
      </c>
      <c r="G2" s="30">
        <f>AVERAGE(E2:F2)</f>
        <v>6.15</v>
      </c>
    </row>
    <row r="3" spans="1:8" x14ac:dyDescent="0.25">
      <c r="A3" s="14">
        <v>73295</v>
      </c>
      <c r="B3" s="11" t="s">
        <v>17</v>
      </c>
      <c r="C3" s="11" t="s">
        <v>18</v>
      </c>
      <c r="D3" s="42">
        <v>19740920</v>
      </c>
      <c r="E3" s="46">
        <v>5.8</v>
      </c>
      <c r="F3" s="53">
        <v>6</v>
      </c>
      <c r="G3" s="31">
        <f t="shared" ref="G3:G37" si="0">AVERAGE(E3:F3)</f>
        <v>5.9</v>
      </c>
    </row>
    <row r="4" spans="1:8" x14ac:dyDescent="0.25">
      <c r="A4" s="14">
        <v>75142</v>
      </c>
      <c r="B4" s="11" t="s">
        <v>19</v>
      </c>
      <c r="C4" s="11" t="s">
        <v>20</v>
      </c>
      <c r="D4" s="42">
        <v>20288740</v>
      </c>
      <c r="E4" s="46">
        <v>3.8</v>
      </c>
      <c r="F4" s="53">
        <v>3.5</v>
      </c>
      <c r="G4" s="31">
        <f t="shared" si="0"/>
        <v>3.65</v>
      </c>
    </row>
    <row r="5" spans="1:8" x14ac:dyDescent="0.25">
      <c r="A5" s="14">
        <v>70756</v>
      </c>
      <c r="B5" s="11" t="s">
        <v>21</v>
      </c>
      <c r="C5" s="11" t="s">
        <v>22</v>
      </c>
      <c r="D5" s="42">
        <v>18877879</v>
      </c>
      <c r="E5" s="46">
        <v>3.8</v>
      </c>
      <c r="F5" s="53">
        <v>3.5</v>
      </c>
      <c r="G5" s="31">
        <f t="shared" si="0"/>
        <v>3.65</v>
      </c>
    </row>
    <row r="6" spans="1:8" x14ac:dyDescent="0.25">
      <c r="A6" s="14">
        <v>74709</v>
      </c>
      <c r="B6" s="11" t="s">
        <v>23</v>
      </c>
      <c r="C6" s="11" t="s">
        <v>24</v>
      </c>
      <c r="D6" s="42">
        <v>20120369</v>
      </c>
      <c r="E6" s="46">
        <v>4.8</v>
      </c>
      <c r="F6" s="53">
        <v>6.5</v>
      </c>
      <c r="G6" s="31">
        <f t="shared" si="0"/>
        <v>5.65</v>
      </c>
    </row>
    <row r="7" spans="1:8" x14ac:dyDescent="0.25">
      <c r="A7" s="14">
        <v>74681</v>
      </c>
      <c r="B7" s="11" t="s">
        <v>25</v>
      </c>
      <c r="C7" s="11" t="s">
        <v>26</v>
      </c>
      <c r="D7" s="42">
        <v>20118145</v>
      </c>
      <c r="E7" s="46">
        <v>3.8</v>
      </c>
      <c r="F7" s="53">
        <v>3.5</v>
      </c>
      <c r="G7" s="31">
        <f t="shared" si="0"/>
        <v>3.65</v>
      </c>
    </row>
    <row r="8" spans="1:8" x14ac:dyDescent="0.25">
      <c r="A8" s="14">
        <v>73935</v>
      </c>
      <c r="B8" s="11" t="s">
        <v>27</v>
      </c>
      <c r="C8" s="11" t="s">
        <v>28</v>
      </c>
      <c r="D8" s="42">
        <v>19893480</v>
      </c>
      <c r="E8" s="46">
        <v>4.8</v>
      </c>
      <c r="F8" s="53">
        <v>6.5</v>
      </c>
      <c r="G8" s="31">
        <f t="shared" si="0"/>
        <v>5.65</v>
      </c>
    </row>
    <row r="9" spans="1:8" x14ac:dyDescent="0.25">
      <c r="A9" s="14">
        <v>73899</v>
      </c>
      <c r="B9" s="11" t="s">
        <v>29</v>
      </c>
      <c r="C9" s="11" t="s">
        <v>30</v>
      </c>
      <c r="D9" s="42">
        <v>19891170</v>
      </c>
      <c r="E9" s="46">
        <v>6</v>
      </c>
      <c r="F9" s="53">
        <v>5.8</v>
      </c>
      <c r="G9" s="31">
        <f t="shared" si="0"/>
        <v>5.9</v>
      </c>
    </row>
    <row r="10" spans="1:8" x14ac:dyDescent="0.25">
      <c r="A10" s="14">
        <v>78930</v>
      </c>
      <c r="B10" s="11" t="s">
        <v>31</v>
      </c>
      <c r="C10" s="11" t="s">
        <v>32</v>
      </c>
      <c r="D10" s="42">
        <v>19133348</v>
      </c>
      <c r="E10" s="46">
        <v>6.5</v>
      </c>
      <c r="F10" s="53">
        <v>5.8</v>
      </c>
      <c r="G10" s="31">
        <f t="shared" si="0"/>
        <v>6.15</v>
      </c>
    </row>
    <row r="11" spans="1:8" x14ac:dyDescent="0.25">
      <c r="A11" s="14">
        <v>75124</v>
      </c>
      <c r="B11" s="11" t="s">
        <v>33</v>
      </c>
      <c r="C11" s="11" t="s">
        <v>34</v>
      </c>
      <c r="D11" s="42">
        <v>20286359</v>
      </c>
      <c r="E11" s="46">
        <v>5</v>
      </c>
      <c r="F11" s="53">
        <v>6</v>
      </c>
      <c r="G11" s="31">
        <f t="shared" si="0"/>
        <v>5.5</v>
      </c>
    </row>
    <row r="12" spans="1:8" x14ac:dyDescent="0.25">
      <c r="A12" s="14">
        <v>74368</v>
      </c>
      <c r="B12" s="11" t="s">
        <v>35</v>
      </c>
      <c r="C12" s="11" t="s">
        <v>36</v>
      </c>
      <c r="D12" s="42">
        <v>20003371</v>
      </c>
      <c r="E12" s="46">
        <v>2</v>
      </c>
      <c r="F12" s="53">
        <v>1</v>
      </c>
      <c r="G12" s="31">
        <f t="shared" si="0"/>
        <v>1.5</v>
      </c>
    </row>
    <row r="13" spans="1:8" x14ac:dyDescent="0.25">
      <c r="A13" s="14">
        <v>72270</v>
      </c>
      <c r="B13" s="11" t="s">
        <v>37</v>
      </c>
      <c r="C13" s="11" t="s">
        <v>38</v>
      </c>
      <c r="D13" s="42">
        <v>19473181</v>
      </c>
      <c r="E13" s="46">
        <v>5</v>
      </c>
      <c r="F13" s="53">
        <v>6</v>
      </c>
      <c r="G13" s="31">
        <f t="shared" si="0"/>
        <v>5.5</v>
      </c>
    </row>
    <row r="14" spans="1:8" x14ac:dyDescent="0.25">
      <c r="A14" s="14">
        <v>73318</v>
      </c>
      <c r="B14" s="11" t="s">
        <v>39</v>
      </c>
      <c r="C14" s="11" t="s">
        <v>40</v>
      </c>
      <c r="D14" s="42">
        <v>19742479</v>
      </c>
      <c r="E14" s="46">
        <v>6.5</v>
      </c>
      <c r="F14" s="53">
        <v>5.8</v>
      </c>
      <c r="G14" s="31">
        <f t="shared" si="0"/>
        <v>6.15</v>
      </c>
    </row>
    <row r="15" spans="1:8" x14ac:dyDescent="0.25">
      <c r="A15" s="14">
        <v>74310</v>
      </c>
      <c r="B15" s="11" t="s">
        <v>41</v>
      </c>
      <c r="C15" s="11" t="s">
        <v>42</v>
      </c>
      <c r="D15" s="42">
        <v>19994048</v>
      </c>
      <c r="E15" s="46">
        <v>3.8</v>
      </c>
      <c r="F15" s="53">
        <v>3.5</v>
      </c>
      <c r="G15" s="31">
        <f t="shared" si="0"/>
        <v>3.65</v>
      </c>
    </row>
    <row r="16" spans="1:8" x14ac:dyDescent="0.25">
      <c r="A16" s="14">
        <v>74397</v>
      </c>
      <c r="B16" s="11" t="s">
        <v>43</v>
      </c>
      <c r="C16" s="11" t="s">
        <v>44</v>
      </c>
      <c r="D16" s="42">
        <v>20025872</v>
      </c>
      <c r="E16" s="46">
        <v>6.5</v>
      </c>
      <c r="F16" s="53">
        <v>5.8</v>
      </c>
      <c r="G16" s="31">
        <f t="shared" si="0"/>
        <v>6.15</v>
      </c>
    </row>
    <row r="17" spans="1:7" x14ac:dyDescent="0.25">
      <c r="A17" s="14">
        <v>74254</v>
      </c>
      <c r="B17" s="11" t="s">
        <v>45</v>
      </c>
      <c r="C17" s="11" t="s">
        <v>46</v>
      </c>
      <c r="D17" s="42">
        <v>19975661</v>
      </c>
      <c r="E17" s="46">
        <v>5</v>
      </c>
      <c r="F17" s="53">
        <v>6</v>
      </c>
      <c r="G17" s="31">
        <f t="shared" si="0"/>
        <v>5.5</v>
      </c>
    </row>
    <row r="18" spans="1:7" x14ac:dyDescent="0.25">
      <c r="A18" s="14">
        <v>75297</v>
      </c>
      <c r="B18" s="11" t="s">
        <v>47</v>
      </c>
      <c r="C18" s="11" t="s">
        <v>48</v>
      </c>
      <c r="D18" s="42">
        <v>20389635</v>
      </c>
      <c r="E18" s="46">
        <v>6.8</v>
      </c>
      <c r="F18" s="53">
        <v>6</v>
      </c>
      <c r="G18" s="31">
        <f t="shared" si="0"/>
        <v>6.4</v>
      </c>
    </row>
    <row r="19" spans="1:7" x14ac:dyDescent="0.25">
      <c r="A19" s="14">
        <v>73207</v>
      </c>
      <c r="B19" s="11" t="s">
        <v>49</v>
      </c>
      <c r="C19" s="11" t="s">
        <v>50</v>
      </c>
      <c r="D19" s="42">
        <v>19706003</v>
      </c>
      <c r="E19" s="46">
        <v>6.8</v>
      </c>
      <c r="F19" s="53">
        <v>6</v>
      </c>
      <c r="G19" s="31">
        <f t="shared" si="0"/>
        <v>6.4</v>
      </c>
    </row>
    <row r="20" spans="1:7" x14ac:dyDescent="0.25">
      <c r="A20" s="14">
        <v>71708</v>
      </c>
      <c r="B20" s="11" t="s">
        <v>51</v>
      </c>
      <c r="C20" s="11" t="s">
        <v>52</v>
      </c>
      <c r="D20" s="42">
        <v>19290320</v>
      </c>
      <c r="E20" s="46">
        <v>4.8</v>
      </c>
      <c r="F20" s="53">
        <v>6.5</v>
      </c>
      <c r="G20" s="31">
        <f t="shared" si="0"/>
        <v>5.65</v>
      </c>
    </row>
    <row r="21" spans="1:7" x14ac:dyDescent="0.25">
      <c r="A21" s="14">
        <v>73697</v>
      </c>
      <c r="B21" s="11" t="s">
        <v>53</v>
      </c>
      <c r="C21" s="11" t="s">
        <v>54</v>
      </c>
      <c r="D21" s="42">
        <v>19841871</v>
      </c>
      <c r="E21" s="46">
        <v>6</v>
      </c>
      <c r="F21" s="53">
        <v>5.8</v>
      </c>
      <c r="G21" s="31">
        <f t="shared" si="0"/>
        <v>5.9</v>
      </c>
    </row>
    <row r="22" spans="1:7" x14ac:dyDescent="0.25">
      <c r="A22" s="14">
        <v>70772</v>
      </c>
      <c r="B22" s="11" t="s">
        <v>55</v>
      </c>
      <c r="C22" s="11" t="s">
        <v>56</v>
      </c>
      <c r="D22" s="42">
        <v>18888827</v>
      </c>
      <c r="E22" s="46">
        <v>5.8</v>
      </c>
      <c r="F22" s="53">
        <v>6</v>
      </c>
      <c r="G22" s="31">
        <f t="shared" si="0"/>
        <v>5.9</v>
      </c>
    </row>
    <row r="23" spans="1:7" x14ac:dyDescent="0.25">
      <c r="A23" s="14">
        <v>73059</v>
      </c>
      <c r="B23" s="11" t="s">
        <v>57</v>
      </c>
      <c r="C23" s="11" t="s">
        <v>58</v>
      </c>
      <c r="D23" s="42">
        <v>19685629</v>
      </c>
      <c r="E23" s="46">
        <v>6.5</v>
      </c>
      <c r="F23" s="53">
        <v>5.8</v>
      </c>
      <c r="G23" s="31">
        <f t="shared" si="0"/>
        <v>6.15</v>
      </c>
    </row>
    <row r="24" spans="1:7" x14ac:dyDescent="0.25">
      <c r="A24" s="14">
        <v>72845</v>
      </c>
      <c r="B24" s="11" t="s">
        <v>59</v>
      </c>
      <c r="C24" s="11" t="s">
        <v>60</v>
      </c>
      <c r="D24" s="42">
        <v>19644116</v>
      </c>
      <c r="E24" s="46">
        <v>5.8</v>
      </c>
      <c r="F24" s="53">
        <v>6</v>
      </c>
      <c r="G24" s="31">
        <f t="shared" si="0"/>
        <v>5.9</v>
      </c>
    </row>
    <row r="25" spans="1:7" x14ac:dyDescent="0.25">
      <c r="A25" s="14">
        <v>75288</v>
      </c>
      <c r="B25" s="11" t="s">
        <v>61</v>
      </c>
      <c r="C25" s="11" t="s">
        <v>62</v>
      </c>
      <c r="D25" s="42">
        <v>20387974</v>
      </c>
      <c r="E25" s="46">
        <v>6.8</v>
      </c>
      <c r="F25" s="53">
        <v>6</v>
      </c>
      <c r="G25" s="31">
        <f t="shared" si="0"/>
        <v>6.4</v>
      </c>
    </row>
    <row r="26" spans="1:7" x14ac:dyDescent="0.25">
      <c r="A26" s="14">
        <v>74994</v>
      </c>
      <c r="B26" s="11" t="s">
        <v>63</v>
      </c>
      <c r="C26" s="11" t="s">
        <v>64</v>
      </c>
      <c r="D26" s="42">
        <v>20228197</v>
      </c>
      <c r="E26" s="46">
        <v>6.8</v>
      </c>
      <c r="F26" s="53">
        <v>6</v>
      </c>
      <c r="G26" s="31">
        <f t="shared" si="0"/>
        <v>6.4</v>
      </c>
    </row>
    <row r="27" spans="1:7" x14ac:dyDescent="0.25">
      <c r="A27" s="14">
        <v>73364</v>
      </c>
      <c r="B27" s="11" t="s">
        <v>65</v>
      </c>
      <c r="C27" s="11" t="s">
        <v>66</v>
      </c>
      <c r="D27" s="42">
        <v>19748719</v>
      </c>
      <c r="E27" s="46">
        <v>5</v>
      </c>
      <c r="F27" s="53">
        <v>6</v>
      </c>
      <c r="G27" s="31">
        <f t="shared" si="0"/>
        <v>5.5</v>
      </c>
    </row>
    <row r="28" spans="1:7" x14ac:dyDescent="0.25">
      <c r="A28" s="14">
        <v>70706</v>
      </c>
      <c r="B28" s="11" t="s">
        <v>67</v>
      </c>
      <c r="C28" s="11" t="s">
        <v>68</v>
      </c>
      <c r="D28" s="42">
        <v>18840715</v>
      </c>
      <c r="E28" s="46">
        <v>5</v>
      </c>
      <c r="F28" s="53">
        <v>6</v>
      </c>
      <c r="G28" s="31">
        <f t="shared" si="0"/>
        <v>5.5</v>
      </c>
    </row>
    <row r="29" spans="1:7" x14ac:dyDescent="0.25">
      <c r="A29" s="14">
        <v>73107</v>
      </c>
      <c r="B29" s="11" t="s">
        <v>69</v>
      </c>
      <c r="C29" s="11" t="s">
        <v>70</v>
      </c>
      <c r="D29" s="42">
        <v>19687929</v>
      </c>
      <c r="E29" s="46">
        <v>6.8</v>
      </c>
      <c r="F29" s="53">
        <v>6</v>
      </c>
      <c r="G29" s="31">
        <f t="shared" si="0"/>
        <v>6.4</v>
      </c>
    </row>
    <row r="30" spans="1:7" x14ac:dyDescent="0.25">
      <c r="A30" s="14">
        <v>73622</v>
      </c>
      <c r="B30" s="11" t="s">
        <v>71</v>
      </c>
      <c r="C30" s="11" t="s">
        <v>72</v>
      </c>
      <c r="D30" s="42">
        <v>19837436</v>
      </c>
      <c r="E30" s="46">
        <v>5.8</v>
      </c>
      <c r="F30" s="53">
        <v>6</v>
      </c>
      <c r="G30" s="31">
        <f t="shared" si="0"/>
        <v>5.9</v>
      </c>
    </row>
    <row r="31" spans="1:7" x14ac:dyDescent="0.25">
      <c r="A31" s="14">
        <v>73627</v>
      </c>
      <c r="B31" s="11" t="s">
        <v>73</v>
      </c>
      <c r="C31" s="11" t="s">
        <v>74</v>
      </c>
      <c r="D31" s="42">
        <v>19837792</v>
      </c>
      <c r="E31" s="46">
        <v>6</v>
      </c>
      <c r="F31" s="53">
        <v>6</v>
      </c>
      <c r="G31" s="31">
        <f t="shared" si="0"/>
        <v>6</v>
      </c>
    </row>
    <row r="32" spans="1:7" x14ac:dyDescent="0.25">
      <c r="A32" s="14">
        <v>74557</v>
      </c>
      <c r="B32" s="11" t="s">
        <v>75</v>
      </c>
      <c r="C32" s="11" t="s">
        <v>76</v>
      </c>
      <c r="D32" s="42">
        <v>20073314</v>
      </c>
      <c r="E32" s="46">
        <v>3.8</v>
      </c>
      <c r="F32" s="53">
        <v>3.5</v>
      </c>
      <c r="G32" s="31">
        <f t="shared" si="0"/>
        <v>3.65</v>
      </c>
    </row>
    <row r="33" spans="1:7" x14ac:dyDescent="0.25">
      <c r="A33" s="14">
        <v>74156</v>
      </c>
      <c r="B33" s="11" t="s">
        <v>77</v>
      </c>
      <c r="C33" s="11" t="s">
        <v>78</v>
      </c>
      <c r="D33" s="42">
        <v>19956076</v>
      </c>
      <c r="E33" s="46">
        <v>1</v>
      </c>
      <c r="F33" s="53">
        <v>1</v>
      </c>
      <c r="G33" s="31">
        <f t="shared" si="0"/>
        <v>1</v>
      </c>
    </row>
    <row r="34" spans="1:7" x14ac:dyDescent="0.25">
      <c r="A34" s="14">
        <v>75147</v>
      </c>
      <c r="B34" s="11" t="s">
        <v>79</v>
      </c>
      <c r="C34" s="11" t="s">
        <v>80</v>
      </c>
      <c r="D34" s="42">
        <v>20290332</v>
      </c>
      <c r="E34" s="46">
        <v>6</v>
      </c>
      <c r="F34" s="53">
        <v>4.5</v>
      </c>
      <c r="G34" s="31">
        <f t="shared" si="0"/>
        <v>5.25</v>
      </c>
    </row>
    <row r="35" spans="1:7" x14ac:dyDescent="0.25">
      <c r="A35" s="14">
        <v>74631</v>
      </c>
      <c r="B35" s="11" t="s">
        <v>81</v>
      </c>
      <c r="C35" s="11" t="s">
        <v>82</v>
      </c>
      <c r="D35" s="42">
        <v>20107540</v>
      </c>
      <c r="E35" s="46">
        <v>6</v>
      </c>
      <c r="F35" s="53">
        <v>6</v>
      </c>
      <c r="G35" s="31">
        <f t="shared" si="0"/>
        <v>6</v>
      </c>
    </row>
    <row r="36" spans="1:7" x14ac:dyDescent="0.25">
      <c r="A36" s="14">
        <v>75135</v>
      </c>
      <c r="B36" s="11" t="s">
        <v>83</v>
      </c>
      <c r="C36" s="11" t="s">
        <v>84</v>
      </c>
      <c r="D36" s="42">
        <v>20287755</v>
      </c>
      <c r="E36" s="46">
        <v>6</v>
      </c>
      <c r="F36" s="53">
        <v>6</v>
      </c>
      <c r="G36" s="31">
        <f t="shared" si="0"/>
        <v>6</v>
      </c>
    </row>
    <row r="37" spans="1:7" ht="16.5" thickBot="1" x14ac:dyDescent="0.3">
      <c r="A37" s="15">
        <v>73501</v>
      </c>
      <c r="B37" s="16" t="s">
        <v>85</v>
      </c>
      <c r="C37" s="16" t="s">
        <v>86</v>
      </c>
      <c r="D37" s="43">
        <v>19796630</v>
      </c>
      <c r="E37" s="47">
        <v>6</v>
      </c>
      <c r="F37" s="54">
        <v>5.8</v>
      </c>
      <c r="G37" s="32">
        <f t="shared" si="0"/>
        <v>5.9</v>
      </c>
    </row>
    <row r="38" spans="1:7" x14ac:dyDescent="0.25">
      <c r="G38" s="2">
        <f>AVERAGE(G2:G37)</f>
        <v>5.347222222222225</v>
      </c>
    </row>
  </sheetData>
  <pageMargins left="0.7" right="0.7" top="0.75" bottom="0.75" header="0.3" footer="0.3"/>
  <ignoredErrors>
    <ignoredError sqref="G2:G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solemenes</vt:lpstr>
      <vt:lpstr>SOLEMNE 2</vt:lpstr>
      <vt:lpstr>Casos</vt:lpstr>
      <vt:lpstr>Tbjo</vt:lpstr>
      <vt:lpstr>SOLEMNE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 hey</dc:creator>
  <cp:lastModifiedBy>Matias</cp:lastModifiedBy>
  <dcterms:created xsi:type="dcterms:W3CDTF">2016-04-20T14:36:39Z</dcterms:created>
  <dcterms:modified xsi:type="dcterms:W3CDTF">2020-12-12T01:28:49Z</dcterms:modified>
</cp:coreProperties>
</file>