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Duoc\pagina_web\sitios\sitio_webpersonal\core\static\core\images\"/>
    </mc:Choice>
  </mc:AlternateContent>
  <xr:revisionPtr revIDLastSave="0" documentId="13_ncr:1_{D82F2AC9-D01A-40D9-9479-8FBCB3D38C1F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olemenes" sheetId="1" r:id="rId1"/>
    <sheet name="Casos" sheetId="2" r:id="rId2"/>
    <sheet name="desgloce de puntaje S1" sheetId="3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1" hidden="1">Casos!$A$3:$I$47</definedName>
    <definedName name="NOTA">[1]Hoja1!$A$1:$B$52</definedName>
    <definedName name="notas">'[2]notas y puntajes examen'!$1:$1048576</definedName>
    <definedName name="PUNTAJE">'[3]DESGLOCE DE PUNTAJES POR PREGUN'!$A$1:$M$44</definedName>
    <definedName name="tabla">[4]Hoja1!$A$1:$B$52</definedName>
  </definedNames>
  <calcPr calcId="191029"/>
</workbook>
</file>

<file path=xl/calcChain.xml><?xml version="1.0" encoding="utf-8"?>
<calcChain xmlns="http://schemas.openxmlformats.org/spreadsheetml/2006/main">
  <c r="L45" i="3" l="1"/>
  <c r="M45" i="3" s="1"/>
  <c r="M44" i="3"/>
  <c r="L44" i="3"/>
  <c r="L43" i="3"/>
  <c r="M43" i="3" s="1"/>
  <c r="L42" i="3"/>
  <c r="M42" i="3" s="1"/>
  <c r="L41" i="3"/>
  <c r="M41" i="3" s="1"/>
  <c r="L40" i="3"/>
  <c r="M40" i="3" s="1"/>
  <c r="M39" i="3"/>
  <c r="L39" i="3"/>
  <c r="L38" i="3"/>
  <c r="M38" i="3" s="1"/>
  <c r="L37" i="3"/>
  <c r="M37" i="3" s="1"/>
  <c r="L36" i="3"/>
  <c r="M36" i="3" s="1"/>
  <c r="L35" i="3"/>
  <c r="M35" i="3" s="1"/>
  <c r="L34" i="3"/>
  <c r="M34" i="3" s="1"/>
  <c r="L33" i="3"/>
  <c r="M33" i="3" s="1"/>
  <c r="L32" i="3"/>
  <c r="M32" i="3" s="1"/>
  <c r="L31" i="3"/>
  <c r="M31" i="3" s="1"/>
  <c r="L30" i="3"/>
  <c r="M30" i="3" s="1"/>
  <c r="L29" i="3"/>
  <c r="M29" i="3" s="1"/>
  <c r="L28" i="3"/>
  <c r="M28" i="3" s="1"/>
  <c r="L27" i="3"/>
  <c r="M27" i="3" s="1"/>
  <c r="L26" i="3"/>
  <c r="M26" i="3" s="1"/>
  <c r="L25" i="3"/>
  <c r="M25" i="3" s="1"/>
  <c r="L24" i="3"/>
  <c r="M24" i="3" s="1"/>
  <c r="L23" i="3"/>
  <c r="M23" i="3" s="1"/>
  <c r="L22" i="3"/>
  <c r="M22" i="3" s="1"/>
  <c r="L21" i="3"/>
  <c r="M21" i="3" s="1"/>
  <c r="L20" i="3"/>
  <c r="M20" i="3" s="1"/>
  <c r="L19" i="3"/>
  <c r="M19" i="3" s="1"/>
  <c r="L17" i="3"/>
  <c r="M17" i="3" s="1"/>
  <c r="L16" i="3"/>
  <c r="M16" i="3" s="1"/>
  <c r="L15" i="3"/>
  <c r="M15" i="3" s="1"/>
  <c r="L14" i="3"/>
  <c r="M14" i="3" s="1"/>
  <c r="L13" i="3"/>
  <c r="M13" i="3" s="1"/>
  <c r="L12" i="3"/>
  <c r="M12" i="3" s="1"/>
  <c r="L11" i="3"/>
  <c r="M11" i="3" s="1"/>
  <c r="L10" i="3"/>
  <c r="M10" i="3" s="1"/>
  <c r="L9" i="3"/>
  <c r="M9" i="3" s="1"/>
  <c r="L8" i="3"/>
  <c r="M8" i="3" s="1"/>
  <c r="L7" i="3"/>
  <c r="M7" i="3" s="1"/>
  <c r="L6" i="3"/>
  <c r="M6" i="3" s="1"/>
  <c r="L5" i="3"/>
  <c r="M5" i="3" s="1"/>
  <c r="L4" i="3"/>
  <c r="M4" i="3" s="1"/>
  <c r="L3" i="3"/>
  <c r="M3" i="3" s="1"/>
  <c r="L2" i="3"/>
  <c r="M2" i="3" s="1"/>
  <c r="M46" i="3" l="1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" i="2"/>
  <c r="I37" i="1" l="1"/>
  <c r="K37" i="1" s="1"/>
  <c r="I36" i="1"/>
  <c r="K36" i="1" s="1"/>
  <c r="I35" i="1"/>
  <c r="K35" i="1" s="1"/>
  <c r="I34" i="1"/>
  <c r="K34" i="1" s="1"/>
  <c r="I33" i="1"/>
  <c r="K33" i="1" s="1"/>
  <c r="I32" i="1"/>
  <c r="K32" i="1" s="1"/>
  <c r="I31" i="1"/>
  <c r="K31" i="1" s="1"/>
  <c r="I30" i="1"/>
  <c r="K30" i="1" s="1"/>
  <c r="I29" i="1"/>
  <c r="I28" i="1"/>
  <c r="K28" i="1" s="1"/>
  <c r="I27" i="1"/>
  <c r="K27" i="1" s="1"/>
  <c r="I26" i="1"/>
  <c r="K26" i="1" s="1"/>
  <c r="I25" i="1"/>
  <c r="K25" i="1" s="1"/>
  <c r="I24" i="1"/>
  <c r="K24" i="1" s="1"/>
  <c r="I23" i="1"/>
  <c r="K23" i="1" s="1"/>
  <c r="I22" i="1"/>
  <c r="I21" i="1"/>
  <c r="K21" i="1" s="1"/>
  <c r="I20" i="1"/>
  <c r="I19" i="1"/>
  <c r="I18" i="1"/>
  <c r="K18" i="1" s="1"/>
  <c r="I17" i="1"/>
  <c r="K17" i="1" s="1"/>
  <c r="I16" i="1"/>
  <c r="I15" i="1"/>
  <c r="I14" i="1"/>
  <c r="I13" i="1"/>
  <c r="K13" i="1" s="1"/>
  <c r="I12" i="1"/>
  <c r="K12" i="1" s="1"/>
  <c r="I11" i="1"/>
  <c r="I10" i="1"/>
  <c r="K10" i="1" s="1"/>
  <c r="I9" i="1"/>
  <c r="K9" i="1" s="1"/>
  <c r="I8" i="1"/>
  <c r="I7" i="1"/>
  <c r="I6" i="1"/>
  <c r="K6" i="1" s="1"/>
  <c r="I5" i="1"/>
  <c r="I4" i="1"/>
  <c r="K8" i="1" l="1"/>
  <c r="L8" i="1" s="1"/>
  <c r="M8" i="1" s="1"/>
  <c r="K16" i="1"/>
  <c r="L16" i="1" s="1"/>
  <c r="M16" i="1" s="1"/>
  <c r="K20" i="1"/>
  <c r="L20" i="1" s="1"/>
  <c r="M20" i="1" s="1"/>
  <c r="K4" i="1"/>
  <c r="J29" i="1"/>
  <c r="K29" i="1"/>
  <c r="L29" i="1" s="1"/>
  <c r="M29" i="1" s="1"/>
  <c r="K5" i="1"/>
  <c r="L5" i="1" s="1"/>
  <c r="M5" i="1" s="1"/>
  <c r="J14" i="1"/>
  <c r="K14" i="1"/>
  <c r="L14" i="1" s="1"/>
  <c r="M14" i="1" s="1"/>
  <c r="J22" i="1"/>
  <c r="K22" i="1"/>
  <c r="J7" i="1"/>
  <c r="K7" i="1"/>
  <c r="J11" i="1"/>
  <c r="K11" i="1"/>
  <c r="L11" i="1" s="1"/>
  <c r="M11" i="1" s="1"/>
  <c r="J15" i="1"/>
  <c r="K15" i="1"/>
  <c r="L15" i="1" s="1"/>
  <c r="M15" i="1" s="1"/>
  <c r="J19" i="1"/>
  <c r="K19" i="1"/>
  <c r="J20" i="1"/>
  <c r="L12" i="1"/>
  <c r="M12" i="1" s="1"/>
  <c r="L4" i="1"/>
  <c r="M4" i="1" s="1"/>
  <c r="L6" i="1"/>
  <c r="M6" i="1" s="1"/>
  <c r="L26" i="1"/>
  <c r="M26" i="1" s="1"/>
  <c r="L17" i="1"/>
  <c r="M17" i="1" s="1"/>
  <c r="J17" i="1"/>
  <c r="L24" i="1"/>
  <c r="M24" i="1" s="1"/>
  <c r="J8" i="1"/>
  <c r="L10" i="1"/>
  <c r="M10" i="1" s="1"/>
  <c r="J24" i="1"/>
  <c r="J26" i="1"/>
  <c r="L28" i="1"/>
  <c r="M28" i="1" s="1"/>
  <c r="L32" i="1"/>
  <c r="M32" i="1" s="1"/>
  <c r="J32" i="1"/>
  <c r="L35" i="1"/>
  <c r="M35" i="1" s="1"/>
  <c r="J35" i="1"/>
  <c r="J4" i="1"/>
  <c r="J10" i="1"/>
  <c r="J16" i="1"/>
  <c r="L18" i="1"/>
  <c r="M18" i="1" s="1"/>
  <c r="L19" i="1"/>
  <c r="M19" i="1" s="1"/>
  <c r="L21" i="1"/>
  <c r="M21" i="1" s="1"/>
  <c r="J21" i="1"/>
  <c r="L23" i="1"/>
  <c r="M23" i="1" s="1"/>
  <c r="J23" i="1"/>
  <c r="L25" i="1"/>
  <c r="M25" i="1" s="1"/>
  <c r="J25" i="1"/>
  <c r="J28" i="1"/>
  <c r="J30" i="1"/>
  <c r="L30" i="1"/>
  <c r="M30" i="1" s="1"/>
  <c r="L33" i="1"/>
  <c r="M33" i="1" s="1"/>
  <c r="J33" i="1"/>
  <c r="L36" i="1"/>
  <c r="M36" i="1" s="1"/>
  <c r="J36" i="1"/>
  <c r="J5" i="1"/>
  <c r="L22" i="1"/>
  <c r="M22" i="1" s="1"/>
  <c r="L31" i="1"/>
  <c r="M31" i="1" s="1"/>
  <c r="J31" i="1"/>
  <c r="L37" i="1"/>
  <c r="M37" i="1" s="1"/>
  <c r="J37" i="1"/>
  <c r="L13" i="1"/>
  <c r="M13" i="1" s="1"/>
  <c r="J13" i="1"/>
  <c r="I3" i="1"/>
  <c r="J6" i="1"/>
  <c r="L7" i="1"/>
  <c r="M7" i="1" s="1"/>
  <c r="L9" i="1"/>
  <c r="M9" i="1" s="1"/>
  <c r="J9" i="1"/>
  <c r="J12" i="1"/>
  <c r="J18" i="1"/>
  <c r="L27" i="1"/>
  <c r="M27" i="1" s="1"/>
  <c r="J27" i="1"/>
  <c r="J34" i="1"/>
  <c r="L34" i="1"/>
  <c r="M34" i="1" s="1"/>
  <c r="I39" i="1" l="1"/>
  <c r="K3" i="1"/>
  <c r="L3" i="1" s="1"/>
  <c r="M3" i="1" s="1"/>
  <c r="I38" i="1"/>
  <c r="J3" i="1"/>
  <c r="K38" i="1" l="1"/>
  <c r="L38" i="1" s="1"/>
  <c r="M38" i="1" s="1"/>
  <c r="J38" i="1"/>
  <c r="I40" i="1"/>
  <c r="I42" i="1" s="1"/>
  <c r="I41" i="1"/>
  <c r="K39" i="1"/>
  <c r="L39" i="1" s="1"/>
  <c r="M39" i="1" s="1"/>
  <c r="J39" i="1"/>
  <c r="J42" i="1" l="1"/>
  <c r="K42" i="1"/>
  <c r="L42" i="1" s="1"/>
  <c r="M42" i="1" s="1"/>
  <c r="J41" i="1"/>
  <c r="K41" i="1"/>
  <c r="L41" i="1" s="1"/>
  <c r="M41" i="1" s="1"/>
  <c r="I44" i="1"/>
  <c r="K40" i="1"/>
  <c r="L40" i="1" s="1"/>
  <c r="M40" i="1" s="1"/>
  <c r="J40" i="1"/>
  <c r="I43" i="1"/>
  <c r="K44" i="1" l="1"/>
  <c r="L44" i="1" s="1"/>
  <c r="M44" i="1" s="1"/>
  <c r="J44" i="1"/>
  <c r="K43" i="1"/>
  <c r="L43" i="1" s="1"/>
  <c r="M43" i="1" s="1"/>
  <c r="J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Isabel Bezanilla</author>
  </authors>
  <commentList>
    <comment ref="E3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PV EG VC Shacke Shack</t>
        </r>
      </text>
    </comment>
    <comment ref="F3" authorId="0" shapeId="0" xr:uid="{00000000-0006-0000-0100-000002000000}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Escarabajo segmentacion</t>
        </r>
      </text>
    </comment>
    <comment ref="G3" authorId="0" shapeId="0" xr:uid="{00000000-0006-0000-0100-000003000000}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escarabajo targenting</t>
        </r>
      </text>
    </comment>
    <comment ref="H3" authorId="0" shapeId="0" xr:uid="{00000000-0006-0000-0100-000004000000}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Posicionamiento DD vs Starbucks
</t>
        </r>
      </text>
    </comment>
  </commentList>
</comments>
</file>

<file path=xl/sharedStrings.xml><?xml version="1.0" encoding="utf-8"?>
<sst xmlns="http://schemas.openxmlformats.org/spreadsheetml/2006/main" count="343" uniqueCount="163">
  <si>
    <t>id</t>
  </si>
  <si>
    <t>Apellidos</t>
  </si>
  <si>
    <t>Nombre</t>
  </si>
  <si>
    <t>Nombre de usuario</t>
  </si>
  <si>
    <t>Solemne 1</t>
  </si>
  <si>
    <t>Solemne 2</t>
  </si>
  <si>
    <t>Casos</t>
  </si>
  <si>
    <t>Trabajo</t>
  </si>
  <si>
    <t>Examen</t>
  </si>
  <si>
    <t>GONZALEZ CARVAJAL</t>
  </si>
  <si>
    <t>FRANCISCO IGNACIO</t>
  </si>
  <si>
    <t>JAVIERA IGNACIA</t>
  </si>
  <si>
    <t>MARTIN</t>
  </si>
  <si>
    <t>SAID LUCERO</t>
  </si>
  <si>
    <t>OMAR ALEJANDRO</t>
  </si>
  <si>
    <t>CASO 1</t>
  </si>
  <si>
    <t>CASO 2</t>
  </si>
  <si>
    <t>CASO 3</t>
  </si>
  <si>
    <t>CASO 4</t>
  </si>
  <si>
    <t>PROMEDIO</t>
  </si>
  <si>
    <t>Situacion final</t>
  </si>
  <si>
    <t>Promedio parcial</t>
  </si>
  <si>
    <t>Situacion</t>
  </si>
  <si>
    <t>RODRIGO IGNACIO</t>
  </si>
  <si>
    <t>ALVAREZ BRAVO</t>
  </si>
  <si>
    <t>VALENTINA PAZ</t>
  </si>
  <si>
    <t>ARANDA SILVA</t>
  </si>
  <si>
    <t>JAVIERA</t>
  </si>
  <si>
    <t>ARANEDA BRUNA</t>
  </si>
  <si>
    <t>MARCO SEBASTIAN</t>
  </si>
  <si>
    <t>BARRA GUTIERREZ</t>
  </si>
  <si>
    <t>TOMAS SEBASTIAN</t>
  </si>
  <si>
    <t>BRAVO ORTEGA</t>
  </si>
  <si>
    <t>MONSERRAT FERNANDA</t>
  </si>
  <si>
    <t>BUSTAMANTE LAGOS</t>
  </si>
  <si>
    <t>ANGELO GENARO</t>
  </si>
  <si>
    <t>CACERES CORREA</t>
  </si>
  <si>
    <t>YANKO JESUS</t>
  </si>
  <si>
    <t>CANAS PANAFIEL</t>
  </si>
  <si>
    <t>ISIDORA PAZ</t>
  </si>
  <si>
    <t>CARRERA ARENAS</t>
  </si>
  <si>
    <t>FELIPE AGUSTIN</t>
  </si>
  <si>
    <t>CASTILLO MOLINA</t>
  </si>
  <si>
    <t>DIEGO ALONSO</t>
  </si>
  <si>
    <t>CORREA MORALES</t>
  </si>
  <si>
    <t>ALFONSO IGNACIO</t>
  </si>
  <si>
    <t>COTAPOS HERRERA</t>
  </si>
  <si>
    <t>ESCANILLA RIFFO</t>
  </si>
  <si>
    <t>DIERKO YOEL AND</t>
  </si>
  <si>
    <t>ESCOBAR CARRASCO</t>
  </si>
  <si>
    <t>MORIE NISKA SKARLLETTE</t>
  </si>
  <si>
    <t>ESPINOZA PENA</t>
  </si>
  <si>
    <t>ESTEBAN FELIPE</t>
  </si>
  <si>
    <t>GAJARDO REBOLLEDO</t>
  </si>
  <si>
    <t>PEDRO PABLO</t>
  </si>
  <si>
    <t>GALFAN PRIETO</t>
  </si>
  <si>
    <t>GARRIDO ALBORNOZ</t>
  </si>
  <si>
    <t>CAMILA PAZ</t>
  </si>
  <si>
    <t>GONZALEZ MENA</t>
  </si>
  <si>
    <t>ALFONSO JOSE</t>
  </si>
  <si>
    <t>HERNANDEZ CUADRA</t>
  </si>
  <si>
    <t>NICOLAS ALFONSO</t>
  </si>
  <si>
    <t>Ibanez Acuna</t>
  </si>
  <si>
    <t>Carlos Ignacio</t>
  </si>
  <si>
    <t>LLAIMA LINCOVIL</t>
  </si>
  <si>
    <t>FABIAN MARCELO</t>
  </si>
  <si>
    <t>LOLAS VOGEL</t>
  </si>
  <si>
    <t>MARTIN IGNACIO</t>
  </si>
  <si>
    <t>MONTEFIORI FERNANDEZ</t>
  </si>
  <si>
    <t>MORRONI AREVALO</t>
  </si>
  <si>
    <t>GIANCARLO</t>
  </si>
  <si>
    <t>MUNOZ GUTIERREZ</t>
  </si>
  <si>
    <t>FERNANDO IGNACIO</t>
  </si>
  <si>
    <t>ONATE TRONCOSO</t>
  </si>
  <si>
    <t>JORGE IGNACIO</t>
  </si>
  <si>
    <t>ORELLANA ORDENES</t>
  </si>
  <si>
    <t>JORGE VICENTE</t>
  </si>
  <si>
    <t>OSSES MALDONADO</t>
  </si>
  <si>
    <t>MATIAS IGNACIO</t>
  </si>
  <si>
    <t>PEZOA MARTINEZ</t>
  </si>
  <si>
    <t>VALERIA ALEJANDRA</t>
  </si>
  <si>
    <t>PINO FUENTES</t>
  </si>
  <si>
    <t>LUCAS ALEXIS</t>
  </si>
  <si>
    <t>RAMIREZ PEREZ</t>
  </si>
  <si>
    <t>VICENTE ANDRES</t>
  </si>
  <si>
    <t>RECABAL BUSTAMANTE</t>
  </si>
  <si>
    <t>NICOLAS ANDRES</t>
  </si>
  <si>
    <t>RIVAS HERNANDEZ</t>
  </si>
  <si>
    <t>ATILIO ANDRES</t>
  </si>
  <si>
    <t>SOLIS ARROCHAS</t>
  </si>
  <si>
    <t>REYNALDO ENRIQUE</t>
  </si>
  <si>
    <t>SORIANO IBARRA</t>
  </si>
  <si>
    <t>FRANCO IGNACIO</t>
  </si>
  <si>
    <t>SOTO AYALA</t>
  </si>
  <si>
    <t>WILLIAM ANSELMO</t>
  </si>
  <si>
    <t>SOTO SOTO</t>
  </si>
  <si>
    <t>SEBASTIAN IGNAC</t>
  </si>
  <si>
    <t>SUBIABRE SPENCER</t>
  </si>
  <si>
    <t>BENJAMIN MATIAS</t>
  </si>
  <si>
    <t>TOBAR ECHEGOYEN</t>
  </si>
  <si>
    <t>MARIO ALEJANDRO</t>
  </si>
  <si>
    <t>VARGAS LARENAS</t>
  </si>
  <si>
    <t>BELEN ALEJANDRA</t>
  </si>
  <si>
    <t>F.CLAINA</t>
  </si>
  <si>
    <t>PREGUNTA 1</t>
  </si>
  <si>
    <t xml:space="preserve">                                       PREGUNTA 2 </t>
  </si>
  <si>
    <t>PREGUNTA 3</t>
  </si>
  <si>
    <t>TOTAL</t>
  </si>
  <si>
    <t>NOTA</t>
  </si>
  <si>
    <t>Nombres</t>
  </si>
  <si>
    <t>Correo electrónico</t>
  </si>
  <si>
    <t>A)10</t>
  </si>
  <si>
    <t>B)10</t>
  </si>
  <si>
    <t>A)2</t>
  </si>
  <si>
    <t>B)2</t>
  </si>
  <si>
    <t>C) 3</t>
  </si>
  <si>
    <t>D)5</t>
  </si>
  <si>
    <t>E) 3</t>
  </si>
  <si>
    <t>A)15</t>
  </si>
  <si>
    <t>NO RINDIO PRUEBA</t>
  </si>
  <si>
    <t>valvarezb@uft.edu</t>
  </si>
  <si>
    <t>jarandas@uft.edu</t>
  </si>
  <si>
    <t>maranedab@uft.edu</t>
  </si>
  <si>
    <t>tbarrag@uft.edu</t>
  </si>
  <si>
    <t>mbravoo@uft.edu</t>
  </si>
  <si>
    <t>abustamantel@uft.edu</t>
  </si>
  <si>
    <t>ycaceresc@uft.edu</t>
  </si>
  <si>
    <t>icanasp@uft.edu</t>
  </si>
  <si>
    <t>fcarreraa1@uft.edu</t>
  </si>
  <si>
    <t>dcastillom@uft.edu</t>
  </si>
  <si>
    <t>acorream1@uft.edu</t>
  </si>
  <si>
    <t>mcotaposh@uft.edu</t>
  </si>
  <si>
    <t>descanillar@uft.edu</t>
  </si>
  <si>
    <t>mescobarc@uft.edu</t>
  </si>
  <si>
    <t>eespinozap1@uft.edu</t>
  </si>
  <si>
    <t>pgajardor@uft.edu</t>
  </si>
  <si>
    <t>rgalfanp@uft.edu</t>
  </si>
  <si>
    <t>cgarridoa1@uft.edu</t>
  </si>
  <si>
    <t>fgonzalezc8@uft.edu</t>
  </si>
  <si>
    <t>agonzalezm4@uft.edu</t>
  </si>
  <si>
    <t>nhernandezc2@uft.edu</t>
  </si>
  <si>
    <t>conocidoxd@gmail.com</t>
  </si>
  <si>
    <t>fllaimal@uft.edu</t>
  </si>
  <si>
    <t>mlolasv@uft.edu</t>
  </si>
  <si>
    <t>jmontefiorif@uft.edu</t>
  </si>
  <si>
    <t>gmorronia@uft.edu</t>
  </si>
  <si>
    <t>fmunozg3@uft.edu</t>
  </si>
  <si>
    <t>jonatet@uft.edu</t>
  </si>
  <si>
    <t>jorellanao@uft.edu</t>
  </si>
  <si>
    <t>mossesm@uft.edu</t>
  </si>
  <si>
    <t>vpezoam@uft.edu</t>
  </si>
  <si>
    <t>lpinof1@uft.edu</t>
  </si>
  <si>
    <t>vramirezp@uft.edu</t>
  </si>
  <si>
    <t>nrecabalb@uft.edu</t>
  </si>
  <si>
    <t>arivash@uft.edu</t>
  </si>
  <si>
    <t>osaidl@uft.edu</t>
  </si>
  <si>
    <t>rsolisa2@uft.edu</t>
  </si>
  <si>
    <t>fsorianoi@uft.edu</t>
  </si>
  <si>
    <t>wsotoa19@uft.edu</t>
  </si>
  <si>
    <t>ssotos@uft.edu</t>
  </si>
  <si>
    <t>bsubiabres@uft.edu</t>
  </si>
  <si>
    <t>mtobare@uft.edu</t>
  </si>
  <si>
    <t>bvargasl@uft.edu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</si>
</sst>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b/>
      <sz val="15"/>
      <color theme="3"/>
      <name val="Calibri"/>
      <family val="2"/>
      <scheme val="minor"/>
    </font>
    <font>
      <b/>
      <sz val="10"/>
      <color rgb="FF000000"/>
      <name val="Tahoma"/>
      <family val="2"/>
    </font>
    <font>
      <b/>
      <sz val="11"/>
      <color rgb="FF000000"/>
      <name val="Calibri"/>
      <family val="2"/>
    </font>
    <font>
      <u/>
      <sz val="11"/>
      <color theme="10"/>
      <name val="Calibri"/>
    </font>
    <font>
      <b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indexed="46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9"/>
      </patternFill>
    </fill>
    <fill>
      <patternFill patternType="solid">
        <fgColor indexed="3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7">
    <xf numFmtId="0" fontId="0" fillId="0" borderId="0"/>
    <xf numFmtId="0" fontId="7" fillId="2" borderId="0" applyNumberFormat="0" applyBorder="0" applyAlignment="0" applyProtection="0"/>
    <xf numFmtId="0" fontId="1" fillId="2" borderId="0" applyNumberFormat="0" applyBorder="0" applyAlignment="0" applyProtection="0"/>
    <xf numFmtId="0" fontId="7" fillId="3" borderId="0" applyNumberFormat="0" applyBorder="0" applyAlignment="0" applyProtection="0"/>
    <xf numFmtId="0" fontId="1" fillId="3" borderId="0" applyNumberFormat="0" applyBorder="0" applyAlignment="0" applyProtection="0"/>
    <xf numFmtId="0" fontId="7" fillId="4" borderId="0" applyNumberFormat="0" applyBorder="0" applyAlignment="0" applyProtection="0"/>
    <xf numFmtId="0" fontId="1" fillId="4" borderId="0" applyNumberFormat="0" applyBorder="0" applyAlignment="0" applyProtection="0"/>
    <xf numFmtId="0" fontId="7" fillId="2" borderId="0" applyNumberFormat="0" applyBorder="0" applyAlignment="0" applyProtection="0"/>
    <xf numFmtId="0" fontId="1" fillId="2" borderId="0" applyNumberFormat="0" applyBorder="0" applyAlignment="0" applyProtection="0"/>
    <xf numFmtId="0" fontId="7" fillId="5" borderId="0" applyNumberFormat="0" applyBorder="0" applyAlignment="0" applyProtection="0"/>
    <xf numFmtId="0" fontId="1" fillId="5" borderId="0" applyNumberFormat="0" applyBorder="0" applyAlignment="0" applyProtection="0"/>
    <xf numFmtId="0" fontId="7" fillId="3" borderId="0" applyNumberFormat="0" applyBorder="0" applyAlignment="0" applyProtection="0"/>
    <xf numFmtId="0" fontId="1" fillId="3" borderId="0" applyNumberFormat="0" applyBorder="0" applyAlignment="0" applyProtection="0"/>
    <xf numFmtId="0" fontId="7" fillId="6" borderId="0" applyNumberFormat="0" applyBorder="0" applyAlignment="0" applyProtection="0"/>
    <xf numFmtId="0" fontId="1" fillId="6" borderId="0" applyNumberFormat="0" applyBorder="0" applyAlignment="0" applyProtection="0"/>
    <xf numFmtId="0" fontId="7" fillId="3" borderId="0" applyNumberFormat="0" applyBorder="0" applyAlignment="0" applyProtection="0"/>
    <xf numFmtId="0" fontId="1" fillId="3" borderId="0" applyNumberFormat="0" applyBorder="0" applyAlignment="0" applyProtection="0"/>
    <xf numFmtId="0" fontId="7" fillId="4" borderId="0" applyNumberFormat="0" applyBorder="0" applyAlignment="0" applyProtection="0"/>
    <xf numFmtId="0" fontId="1" fillId="4" borderId="0" applyNumberFormat="0" applyBorder="0" applyAlignment="0" applyProtection="0"/>
    <xf numFmtId="0" fontId="7" fillId="7" borderId="0" applyNumberFormat="0" applyBorder="0" applyAlignment="0" applyProtection="0"/>
    <xf numFmtId="0" fontId="1" fillId="7" borderId="0" applyNumberFormat="0" applyBorder="0" applyAlignment="0" applyProtection="0"/>
    <xf numFmtId="0" fontId="7" fillId="6" borderId="0" applyNumberFormat="0" applyBorder="0" applyAlignment="0" applyProtection="0"/>
    <xf numFmtId="0" fontId="1" fillId="6" borderId="0" applyNumberFormat="0" applyBorder="0" applyAlignment="0" applyProtection="0"/>
    <xf numFmtId="0" fontId="7" fillId="8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3" borderId="0" applyNumberFormat="0" applyBorder="0" applyAlignment="0" applyProtection="0"/>
    <xf numFmtId="0" fontId="8" fillId="11" borderId="0" applyNumberFormat="0" applyBorder="0" applyAlignment="0" applyProtection="0"/>
    <xf numFmtId="0" fontId="8" fillId="3" borderId="0" applyNumberFormat="0" applyBorder="0" applyAlignment="0" applyProtection="0"/>
    <xf numFmtId="0" fontId="9" fillId="3" borderId="1" applyNumberFormat="0" applyAlignment="0" applyProtection="0"/>
    <xf numFmtId="0" fontId="10" fillId="12" borderId="2" applyNumberFormat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4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11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13" fillId="0" borderId="23" applyNumberFormat="0" applyFill="0" applyAlignment="0" applyProtection="0"/>
    <xf numFmtId="0" fontId="16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2" fillId="0" borderId="7" xfId="0" applyNumberFormat="1" applyFont="1" applyFill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0" fontId="0" fillId="0" borderId="10" xfId="0" applyBorder="1"/>
    <xf numFmtId="0" fontId="0" fillId="0" borderId="11" xfId="0" applyBorder="1"/>
    <xf numFmtId="164" fontId="0" fillId="0" borderId="13" xfId="0" applyNumberFormat="1" applyBorder="1" applyAlignment="1">
      <alignment horizontal="right"/>
    </xf>
    <xf numFmtId="0" fontId="0" fillId="0" borderId="0" xfId="0" applyFill="1"/>
    <xf numFmtId="0" fontId="2" fillId="0" borderId="10" xfId="0" applyFont="1" applyBorder="1"/>
    <xf numFmtId="0" fontId="2" fillId="0" borderId="11" xfId="0" applyFont="1" applyBorder="1"/>
    <xf numFmtId="0" fontId="0" fillId="0" borderId="9" xfId="0" applyBorder="1"/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7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22" xfId="0" applyBorder="1"/>
    <xf numFmtId="0" fontId="2" fillId="0" borderId="25" xfId="0" applyFont="1" applyBorder="1"/>
    <xf numFmtId="164" fontId="0" fillId="0" borderId="18" xfId="0" applyNumberFormat="1" applyBorder="1" applyAlignment="1">
      <alignment horizontal="right"/>
    </xf>
    <xf numFmtId="164" fontId="0" fillId="0" borderId="22" xfId="0" applyNumberFormat="1" applyBorder="1" applyAlignment="1">
      <alignment horizontal="right"/>
    </xf>
    <xf numFmtId="9" fontId="0" fillId="0" borderId="11" xfId="0" applyNumberFormat="1" applyBorder="1"/>
    <xf numFmtId="9" fontId="0" fillId="0" borderId="11" xfId="40" applyFont="1" applyBorder="1"/>
    <xf numFmtId="9" fontId="0" fillId="0" borderId="25" xfId="40" applyFont="1" applyBorder="1"/>
    <xf numFmtId="164" fontId="0" fillId="0" borderId="9" xfId="0" applyNumberFormat="1" applyBorder="1"/>
    <xf numFmtId="164" fontId="0" fillId="0" borderId="9" xfId="0" applyNumberFormat="1" applyFill="1" applyBorder="1"/>
    <xf numFmtId="0" fontId="0" fillId="0" borderId="9" xfId="0" applyFill="1" applyBorder="1"/>
    <xf numFmtId="9" fontId="0" fillId="0" borderId="15" xfId="0" applyNumberFormat="1" applyFill="1" applyBorder="1"/>
    <xf numFmtId="0" fontId="0" fillId="0" borderId="26" xfId="0" applyBorder="1"/>
    <xf numFmtId="0" fontId="0" fillId="0" borderId="27" xfId="0" applyBorder="1"/>
    <xf numFmtId="0" fontId="0" fillId="0" borderId="27" xfId="0" applyFill="1" applyBorder="1"/>
    <xf numFmtId="0" fontId="0" fillId="0" borderId="28" xfId="0" applyBorder="1"/>
    <xf numFmtId="164" fontId="0" fillId="0" borderId="12" xfId="0" applyNumberFormat="1" applyFill="1" applyBorder="1"/>
    <xf numFmtId="164" fontId="0" fillId="0" borderId="8" xfId="0" applyNumberFormat="1" applyFill="1" applyBorder="1"/>
    <xf numFmtId="164" fontId="0" fillId="0" borderId="13" xfId="0" applyNumberFormat="1" applyFill="1" applyBorder="1"/>
    <xf numFmtId="0" fontId="0" fillId="0" borderId="17" xfId="0" applyFill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0" xfId="0" applyNumberFormat="1" applyFill="1" applyBorder="1"/>
    <xf numFmtId="164" fontId="0" fillId="0" borderId="21" xfId="0" applyNumberFormat="1" applyBorder="1"/>
    <xf numFmtId="164" fontId="0" fillId="0" borderId="8" xfId="0" applyNumberFormat="1" applyBorder="1"/>
    <xf numFmtId="164" fontId="0" fillId="0" borderId="14" xfId="0" applyNumberFormat="1" applyBorder="1"/>
    <xf numFmtId="0" fontId="2" fillId="0" borderId="29" xfId="0" applyFont="1" applyBorder="1"/>
    <xf numFmtId="9" fontId="2" fillId="0" borderId="29" xfId="0" applyNumberFormat="1" applyFont="1" applyBorder="1"/>
    <xf numFmtId="164" fontId="2" fillId="0" borderId="29" xfId="0" applyNumberFormat="1" applyFont="1" applyBorder="1"/>
    <xf numFmtId="9" fontId="2" fillId="0" borderId="29" xfId="0" applyNumberFormat="1" applyFont="1" applyFill="1" applyBorder="1"/>
    <xf numFmtId="0" fontId="2" fillId="0" borderId="30" xfId="0" applyFont="1" applyBorder="1"/>
    <xf numFmtId="164" fontId="0" fillId="0" borderId="26" xfId="0" applyNumberFormat="1" applyFill="1" applyBorder="1"/>
    <xf numFmtId="164" fontId="0" fillId="0" borderId="27" xfId="0" applyNumberFormat="1" applyFill="1" applyBorder="1"/>
    <xf numFmtId="164" fontId="0" fillId="0" borderId="28" xfId="0" applyNumberFormat="1" applyBorder="1"/>
    <xf numFmtId="164" fontId="2" fillId="0" borderId="24" xfId="0" applyNumberFormat="1" applyFont="1" applyBorder="1" applyAlignment="1">
      <alignment horizontal="right"/>
    </xf>
    <xf numFmtId="164" fontId="2" fillId="0" borderId="6" xfId="0" applyNumberFormat="1" applyFont="1" applyFill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0" xfId="0" applyFill="1" applyBorder="1"/>
    <xf numFmtId="0" fontId="15" fillId="16" borderId="9" xfId="0" applyFont="1" applyFill="1" applyBorder="1"/>
    <xf numFmtId="0" fontId="15" fillId="16" borderId="0" xfId="0" applyFont="1" applyFill="1" applyBorder="1"/>
    <xf numFmtId="0" fontId="0" fillId="16" borderId="9" xfId="0" applyFill="1" applyBorder="1"/>
    <xf numFmtId="164" fontId="15" fillId="16" borderId="9" xfId="0" applyNumberFormat="1" applyFont="1" applyFill="1" applyBorder="1"/>
    <xf numFmtId="0" fontId="15" fillId="16" borderId="31" xfId="0" applyFont="1" applyFill="1" applyBorder="1"/>
    <xf numFmtId="0" fontId="15" fillId="16" borderId="32" xfId="0" applyFont="1" applyFill="1" applyBorder="1"/>
    <xf numFmtId="0" fontId="15" fillId="16" borderId="33" xfId="0" applyFont="1" applyFill="1" applyBorder="1"/>
    <xf numFmtId="0" fontId="16" fillId="0" borderId="9" xfId="46" applyBorder="1"/>
    <xf numFmtId="0" fontId="0" fillId="0" borderId="9" xfId="0" quotePrefix="1" applyBorder="1"/>
    <xf numFmtId="0" fontId="0" fillId="17" borderId="9" xfId="0" applyFill="1" applyBorder="1"/>
    <xf numFmtId="0" fontId="0" fillId="0" borderId="32" xfId="0" applyBorder="1"/>
    <xf numFmtId="0" fontId="17" fillId="16" borderId="9" xfId="0" applyFont="1" applyFill="1" applyBorder="1"/>
  </cellXfs>
  <cellStyles count="47">
    <cellStyle name="20% - Énfasis1" xfId="1" xr:uid="{00000000-0005-0000-0000-000000000000}"/>
    <cellStyle name="20% - Énfasis1 2" xfId="2" xr:uid="{00000000-0005-0000-0000-000001000000}"/>
    <cellStyle name="20% - Énfasis2" xfId="3" xr:uid="{00000000-0005-0000-0000-000002000000}"/>
    <cellStyle name="20% - Énfasis2 2" xfId="4" xr:uid="{00000000-0005-0000-0000-000003000000}"/>
    <cellStyle name="20% - Énfasis3" xfId="5" xr:uid="{00000000-0005-0000-0000-000004000000}"/>
    <cellStyle name="20% - Énfasis3 2" xfId="6" xr:uid="{00000000-0005-0000-0000-000005000000}"/>
    <cellStyle name="20% - Énfasis4" xfId="7" xr:uid="{00000000-0005-0000-0000-000006000000}"/>
    <cellStyle name="20% - Énfasis4 2" xfId="8" xr:uid="{00000000-0005-0000-0000-000007000000}"/>
    <cellStyle name="20% - Énfasis5" xfId="9" xr:uid="{00000000-0005-0000-0000-000008000000}"/>
    <cellStyle name="20% - Énfasis5 2" xfId="10" xr:uid="{00000000-0005-0000-0000-000009000000}"/>
    <cellStyle name="20% - Énfasis6" xfId="11" xr:uid="{00000000-0005-0000-0000-00000A000000}"/>
    <cellStyle name="20% - Énfasis6 2" xfId="12" xr:uid="{00000000-0005-0000-0000-00000B000000}"/>
    <cellStyle name="40% - Énfasis1" xfId="13" xr:uid="{00000000-0005-0000-0000-00000C000000}"/>
    <cellStyle name="40% - Énfasis1 2" xfId="14" xr:uid="{00000000-0005-0000-0000-00000D000000}"/>
    <cellStyle name="40% - Énfasis2" xfId="15" xr:uid="{00000000-0005-0000-0000-00000E000000}"/>
    <cellStyle name="40% - Énfasis2 2" xfId="16" xr:uid="{00000000-0005-0000-0000-00000F000000}"/>
    <cellStyle name="40% - Énfasis3" xfId="17" xr:uid="{00000000-0005-0000-0000-000010000000}"/>
    <cellStyle name="40% - Énfasis3 2" xfId="18" xr:uid="{00000000-0005-0000-0000-000011000000}"/>
    <cellStyle name="40% - Énfasis4" xfId="19" xr:uid="{00000000-0005-0000-0000-000012000000}"/>
    <cellStyle name="40% - Énfasis4 2" xfId="20" xr:uid="{00000000-0005-0000-0000-000013000000}"/>
    <cellStyle name="40% - Énfasis5" xfId="21" xr:uid="{00000000-0005-0000-0000-000014000000}"/>
    <cellStyle name="40% - Énfasis5 2" xfId="22" xr:uid="{00000000-0005-0000-0000-000015000000}"/>
    <cellStyle name="40% - Énfasis6" xfId="23" xr:uid="{00000000-0005-0000-0000-000016000000}"/>
    <cellStyle name="40% - Énfasis6 2" xfId="24" xr:uid="{00000000-0005-0000-0000-000017000000}"/>
    <cellStyle name="60% - Énfasis1" xfId="25" xr:uid="{00000000-0005-0000-0000-000018000000}"/>
    <cellStyle name="60% - Énfasis2" xfId="26" xr:uid="{00000000-0005-0000-0000-000019000000}"/>
    <cellStyle name="60% - Énfasis3" xfId="27" xr:uid="{00000000-0005-0000-0000-00001A000000}"/>
    <cellStyle name="60% - Énfasis4" xfId="28" xr:uid="{00000000-0005-0000-0000-00001B000000}"/>
    <cellStyle name="60% - Énfasis5" xfId="29" xr:uid="{00000000-0005-0000-0000-00001C000000}"/>
    <cellStyle name="60% - Énfasis6" xfId="30" xr:uid="{00000000-0005-0000-0000-00001D000000}"/>
    <cellStyle name="Cálculo" xfId="31" xr:uid="{00000000-0005-0000-0000-00001E000000}"/>
    <cellStyle name="Celda de comprobación" xfId="32" xr:uid="{00000000-0005-0000-0000-00001F000000}"/>
    <cellStyle name="Encabezado 1" xfId="45" builtinId="16" hidden="1"/>
    <cellStyle name="Énfasis1" xfId="33" xr:uid="{00000000-0005-0000-0000-000020000000}"/>
    <cellStyle name="Énfasis2" xfId="34" xr:uid="{00000000-0005-0000-0000-000021000000}"/>
    <cellStyle name="Énfasis3" xfId="35" xr:uid="{00000000-0005-0000-0000-000022000000}"/>
    <cellStyle name="Énfasis4" xfId="36" xr:uid="{00000000-0005-0000-0000-000023000000}"/>
    <cellStyle name="Énfasis5" xfId="37" xr:uid="{00000000-0005-0000-0000-000024000000}"/>
    <cellStyle name="Énfasis6" xfId="38" xr:uid="{00000000-0005-0000-0000-000025000000}"/>
    <cellStyle name="Hipervínculo" xfId="46" builtinId="8"/>
    <cellStyle name="Normal" xfId="0" builtinId="0"/>
    <cellStyle name="Normal 2" xfId="39" xr:uid="{00000000-0005-0000-0000-000028000000}"/>
    <cellStyle name="Porcentaje 2" xfId="40" xr:uid="{00000000-0005-0000-0000-000029000000}"/>
    <cellStyle name="Título" xfId="41" xr:uid="{00000000-0005-0000-0000-00002A000000}"/>
    <cellStyle name="Título 1" xfId="42" xr:uid="{00000000-0005-0000-0000-00002C000000}"/>
    <cellStyle name="Título 2" xfId="43" xr:uid="{00000000-0005-0000-0000-00002D000000}"/>
    <cellStyle name="Título 3" xfId="44" xr:uid="{00000000-0005-0000-0000-00002E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KT%203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abelbezanilla/Desktop/SITUACION%20FINAL%20MART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s%20Mktg%201%20Martes%20S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kt%203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Hoja1"/>
    </sheetNames>
    <sheetDataSet>
      <sheetData sheetId="0"/>
      <sheetData sheetId="1">
        <row r="1">
          <cell r="A1" t="str">
            <v>Puntaje</v>
          </cell>
          <cell r="B1" t="str">
            <v>Nota</v>
          </cell>
        </row>
        <row r="2">
          <cell r="A2">
            <v>0</v>
          </cell>
          <cell r="B2">
            <v>1</v>
          </cell>
        </row>
        <row r="3">
          <cell r="A3">
            <v>1</v>
          </cell>
          <cell r="B3">
            <v>1.1000000000000001</v>
          </cell>
        </row>
        <row r="4">
          <cell r="A4">
            <v>2</v>
          </cell>
          <cell r="B4">
            <v>1.2</v>
          </cell>
        </row>
        <row r="5">
          <cell r="A5">
            <v>3</v>
          </cell>
          <cell r="B5">
            <v>1.3</v>
          </cell>
        </row>
        <row r="6">
          <cell r="A6">
            <v>4</v>
          </cell>
          <cell r="B6">
            <v>1.4</v>
          </cell>
        </row>
        <row r="7">
          <cell r="A7">
            <v>5</v>
          </cell>
          <cell r="B7">
            <v>1.5</v>
          </cell>
        </row>
        <row r="8">
          <cell r="A8">
            <v>6</v>
          </cell>
          <cell r="B8">
            <v>1.6</v>
          </cell>
        </row>
        <row r="9">
          <cell r="A9">
            <v>7</v>
          </cell>
          <cell r="B9">
            <v>1.7</v>
          </cell>
        </row>
        <row r="10">
          <cell r="A10">
            <v>8</v>
          </cell>
          <cell r="B10">
            <v>1.8</v>
          </cell>
        </row>
        <row r="11">
          <cell r="A11">
            <v>9</v>
          </cell>
          <cell r="B11">
            <v>1.9</v>
          </cell>
        </row>
        <row r="12">
          <cell r="A12">
            <v>10</v>
          </cell>
          <cell r="B12">
            <v>2</v>
          </cell>
        </row>
        <row r="13">
          <cell r="A13">
            <v>11</v>
          </cell>
          <cell r="B13">
            <v>2.1</v>
          </cell>
        </row>
        <row r="14">
          <cell r="A14">
            <v>12</v>
          </cell>
          <cell r="B14">
            <v>2.2000000000000002</v>
          </cell>
        </row>
        <row r="15">
          <cell r="A15">
            <v>13</v>
          </cell>
          <cell r="B15">
            <v>2.2999999999999998</v>
          </cell>
        </row>
        <row r="16">
          <cell r="A16">
            <v>14</v>
          </cell>
          <cell r="B16">
            <v>2.4</v>
          </cell>
        </row>
        <row r="17">
          <cell r="A17">
            <v>15</v>
          </cell>
          <cell r="B17">
            <v>2.5</v>
          </cell>
        </row>
        <row r="18">
          <cell r="A18">
            <v>16</v>
          </cell>
          <cell r="B18">
            <v>2.6</v>
          </cell>
        </row>
        <row r="19">
          <cell r="A19">
            <v>17</v>
          </cell>
          <cell r="B19">
            <v>2.7</v>
          </cell>
        </row>
        <row r="20">
          <cell r="A20">
            <v>18</v>
          </cell>
          <cell r="B20">
            <v>2.8</v>
          </cell>
        </row>
        <row r="21">
          <cell r="A21">
            <v>19</v>
          </cell>
          <cell r="B21">
            <v>2.9</v>
          </cell>
        </row>
        <row r="22">
          <cell r="A22">
            <v>20</v>
          </cell>
          <cell r="B22">
            <v>3</v>
          </cell>
        </row>
        <row r="23">
          <cell r="A23">
            <v>21</v>
          </cell>
          <cell r="B23">
            <v>3.1</v>
          </cell>
        </row>
        <row r="24">
          <cell r="A24">
            <v>22</v>
          </cell>
          <cell r="B24">
            <v>3.2</v>
          </cell>
        </row>
        <row r="25">
          <cell r="A25">
            <v>23</v>
          </cell>
          <cell r="B25">
            <v>3.3</v>
          </cell>
        </row>
        <row r="26">
          <cell r="A26">
            <v>24</v>
          </cell>
          <cell r="B26">
            <v>3.4</v>
          </cell>
        </row>
        <row r="27">
          <cell r="A27">
            <v>25</v>
          </cell>
          <cell r="B27">
            <v>3.5</v>
          </cell>
        </row>
        <row r="28">
          <cell r="A28">
            <v>26</v>
          </cell>
          <cell r="B28">
            <v>3.6</v>
          </cell>
        </row>
        <row r="29">
          <cell r="A29">
            <v>27</v>
          </cell>
          <cell r="B29">
            <v>3.7</v>
          </cell>
        </row>
        <row r="30">
          <cell r="A30">
            <v>28</v>
          </cell>
          <cell r="B30">
            <v>3.8</v>
          </cell>
        </row>
        <row r="31">
          <cell r="A31">
            <v>29</v>
          </cell>
          <cell r="B31">
            <v>3.9</v>
          </cell>
        </row>
        <row r="32">
          <cell r="A32">
            <v>30</v>
          </cell>
          <cell r="B32">
            <v>4</v>
          </cell>
        </row>
        <row r="33">
          <cell r="A33">
            <v>31</v>
          </cell>
          <cell r="B33">
            <v>4.2</v>
          </cell>
        </row>
        <row r="34">
          <cell r="A34">
            <v>32</v>
          </cell>
          <cell r="B34">
            <v>4.3</v>
          </cell>
        </row>
        <row r="35">
          <cell r="A35">
            <v>33</v>
          </cell>
          <cell r="B35">
            <v>4.5</v>
          </cell>
        </row>
        <row r="36">
          <cell r="A36">
            <v>34</v>
          </cell>
          <cell r="B36">
            <v>4.5999999999999996</v>
          </cell>
        </row>
        <row r="37">
          <cell r="A37">
            <v>35</v>
          </cell>
          <cell r="B37">
            <v>4.8</v>
          </cell>
        </row>
        <row r="38">
          <cell r="A38">
            <v>36</v>
          </cell>
          <cell r="B38">
            <v>4.9000000000000004</v>
          </cell>
        </row>
        <row r="39">
          <cell r="A39">
            <v>37</v>
          </cell>
          <cell r="B39">
            <v>5.0999999999999996</v>
          </cell>
        </row>
        <row r="40">
          <cell r="A40">
            <v>38</v>
          </cell>
          <cell r="B40">
            <v>5.2</v>
          </cell>
        </row>
        <row r="41">
          <cell r="A41">
            <v>39</v>
          </cell>
          <cell r="B41">
            <v>5.4</v>
          </cell>
        </row>
        <row r="42">
          <cell r="A42">
            <v>40</v>
          </cell>
          <cell r="B42">
            <v>5.5</v>
          </cell>
        </row>
        <row r="43">
          <cell r="A43">
            <v>41</v>
          </cell>
          <cell r="B43">
            <v>5.7</v>
          </cell>
        </row>
        <row r="44">
          <cell r="A44">
            <v>42</v>
          </cell>
          <cell r="B44">
            <v>5.8</v>
          </cell>
        </row>
        <row r="45">
          <cell r="A45">
            <v>43</v>
          </cell>
          <cell r="B45">
            <v>6</v>
          </cell>
        </row>
        <row r="46">
          <cell r="A46">
            <v>44</v>
          </cell>
          <cell r="B46">
            <v>6.1</v>
          </cell>
        </row>
        <row r="47">
          <cell r="A47">
            <v>45</v>
          </cell>
          <cell r="B47">
            <v>6.3</v>
          </cell>
        </row>
        <row r="48">
          <cell r="A48">
            <v>46</v>
          </cell>
          <cell r="B48">
            <v>6.4</v>
          </cell>
        </row>
        <row r="49">
          <cell r="A49">
            <v>47</v>
          </cell>
          <cell r="B49">
            <v>6.6</v>
          </cell>
        </row>
        <row r="50">
          <cell r="A50">
            <v>48</v>
          </cell>
          <cell r="B50">
            <v>6.7</v>
          </cell>
        </row>
        <row r="51">
          <cell r="A51">
            <v>49</v>
          </cell>
          <cell r="B51">
            <v>6.9</v>
          </cell>
        </row>
        <row r="52">
          <cell r="A52">
            <v>50</v>
          </cell>
          <cell r="B52">
            <v>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 y puntajes examen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emenes"/>
      <sheetName val="Casos"/>
      <sheetName val="DESGLOCE DE PUNTAJES POR PREGUN"/>
    </sheetNames>
    <sheetDataSet>
      <sheetData sheetId="0" refreshError="1"/>
      <sheetData sheetId="1" refreshError="1"/>
      <sheetData sheetId="2">
        <row r="1">
          <cell r="D1" t="str">
            <v>PREGUNTA 1</v>
          </cell>
          <cell r="F1" t="str">
            <v xml:space="preserve">                                       PREGUNTA 2 </v>
          </cell>
          <cell r="K1" t="str">
            <v>PREGUNTA 3</v>
          </cell>
          <cell r="L1" t="str">
            <v>TOTAL</v>
          </cell>
          <cell r="M1" t="str">
            <v>NOTA</v>
          </cell>
        </row>
        <row r="2">
          <cell r="A2" t="str">
            <v>Apellidos</v>
          </cell>
          <cell r="B2" t="str">
            <v>Nombres</v>
          </cell>
          <cell r="C2" t="str">
            <v>Correo electrónico</v>
          </cell>
          <cell r="D2" t="str">
            <v>A)10</v>
          </cell>
          <cell r="E2" t="str">
            <v>B)10</v>
          </cell>
          <cell r="F2" t="str">
            <v>A)2</v>
          </cell>
          <cell r="G2" t="str">
            <v>B)2</v>
          </cell>
          <cell r="H2" t="str">
            <v>C) 3</v>
          </cell>
          <cell r="I2" t="str">
            <v>D)5</v>
          </cell>
          <cell r="J2" t="str">
            <v>E) 3</v>
          </cell>
          <cell r="K2" t="str">
            <v>A)15</v>
          </cell>
          <cell r="L2">
            <v>50</v>
          </cell>
          <cell r="M2">
            <v>7</v>
          </cell>
        </row>
        <row r="3">
          <cell r="A3" t="str">
            <v>AGUERO FLORES</v>
          </cell>
          <cell r="B3" t="str">
            <v>FERNANDA ANDREA</v>
          </cell>
          <cell r="C3" t="str">
            <v>faguerof@uft.edu</v>
          </cell>
          <cell r="D3">
            <v>10</v>
          </cell>
          <cell r="E3">
            <v>5</v>
          </cell>
          <cell r="F3">
            <v>2</v>
          </cell>
          <cell r="G3">
            <v>1</v>
          </cell>
          <cell r="H3">
            <v>3</v>
          </cell>
          <cell r="I3">
            <v>5</v>
          </cell>
          <cell r="J3">
            <v>3</v>
          </cell>
          <cell r="K3">
            <v>10</v>
          </cell>
          <cell r="L3">
            <v>39</v>
          </cell>
          <cell r="M3">
            <v>5.4</v>
          </cell>
        </row>
        <row r="4">
          <cell r="A4" t="str">
            <v>ANDIA LOPEZ</v>
          </cell>
          <cell r="B4" t="str">
            <v>JOSEFINA IGNACI</v>
          </cell>
          <cell r="C4" t="str">
            <v>jandial@uft.edu</v>
          </cell>
          <cell r="D4">
            <v>7</v>
          </cell>
          <cell r="E4">
            <v>10</v>
          </cell>
          <cell r="F4">
            <v>2</v>
          </cell>
          <cell r="G4">
            <v>2</v>
          </cell>
          <cell r="H4">
            <v>3</v>
          </cell>
          <cell r="I4">
            <v>2</v>
          </cell>
          <cell r="J4">
            <v>3</v>
          </cell>
          <cell r="K4">
            <v>15</v>
          </cell>
          <cell r="L4">
            <v>44</v>
          </cell>
          <cell r="M4">
            <v>6.1</v>
          </cell>
        </row>
        <row r="5">
          <cell r="A5" t="str">
            <v>APRAIZ LOHMANN</v>
          </cell>
          <cell r="B5" t="str">
            <v>JOAQUIN</v>
          </cell>
          <cell r="C5" t="str">
            <v>japraizl@uft.edu</v>
          </cell>
          <cell r="D5">
            <v>3</v>
          </cell>
          <cell r="E5">
            <v>10</v>
          </cell>
          <cell r="F5">
            <v>2</v>
          </cell>
          <cell r="G5">
            <v>2</v>
          </cell>
          <cell r="H5">
            <v>1</v>
          </cell>
          <cell r="I5">
            <v>5</v>
          </cell>
          <cell r="J5">
            <v>3</v>
          </cell>
          <cell r="K5">
            <v>5</v>
          </cell>
          <cell r="L5">
            <v>31</v>
          </cell>
          <cell r="M5">
            <v>4.2</v>
          </cell>
        </row>
        <row r="6">
          <cell r="A6" t="str">
            <v>ASTORGA GONZALEZ</v>
          </cell>
          <cell r="B6" t="str">
            <v>MONSERRAT CECIL</v>
          </cell>
          <cell r="C6" t="str">
            <v>mastorgag@uft.edu</v>
          </cell>
          <cell r="D6">
            <v>7</v>
          </cell>
          <cell r="E6">
            <v>10</v>
          </cell>
          <cell r="F6">
            <v>0</v>
          </cell>
          <cell r="G6">
            <v>2</v>
          </cell>
          <cell r="H6">
            <v>3</v>
          </cell>
          <cell r="I6">
            <v>5</v>
          </cell>
          <cell r="J6">
            <v>3</v>
          </cell>
          <cell r="K6">
            <v>15</v>
          </cell>
          <cell r="L6">
            <v>45</v>
          </cell>
          <cell r="M6">
            <v>6.3</v>
          </cell>
        </row>
        <row r="7">
          <cell r="A7" t="str">
            <v>CABEZAS GARRIDO</v>
          </cell>
          <cell r="B7" t="str">
            <v>JOSE LUIS IGNAC</v>
          </cell>
          <cell r="C7" t="str">
            <v>jcabezasg@uft.edu</v>
          </cell>
          <cell r="D7" t="str">
            <v>NO RINDIO PRUEBA</v>
          </cell>
        </row>
        <row r="8">
          <cell r="A8" t="str">
            <v>CAMPOS QUEZADA</v>
          </cell>
          <cell r="B8" t="str">
            <v>JAVIERA FERNAND</v>
          </cell>
          <cell r="C8" t="str">
            <v>jcamposq@uft.edu</v>
          </cell>
          <cell r="D8">
            <v>7</v>
          </cell>
          <cell r="E8">
            <v>10</v>
          </cell>
          <cell r="F8">
            <v>2</v>
          </cell>
          <cell r="G8">
            <v>2</v>
          </cell>
          <cell r="H8">
            <v>3</v>
          </cell>
          <cell r="I8">
            <v>5</v>
          </cell>
          <cell r="J8">
            <v>3</v>
          </cell>
          <cell r="K8">
            <v>15</v>
          </cell>
          <cell r="L8">
            <v>47</v>
          </cell>
          <cell r="M8">
            <v>6.6</v>
          </cell>
        </row>
        <row r="9">
          <cell r="A9" t="str">
            <v>CANETE AGUILERA</v>
          </cell>
          <cell r="B9" t="str">
            <v>DARLIN ALEXANDRA</v>
          </cell>
          <cell r="C9" t="str">
            <v>dcanetea@uft.edu</v>
          </cell>
          <cell r="D9">
            <v>5</v>
          </cell>
          <cell r="E9">
            <v>10</v>
          </cell>
          <cell r="F9">
            <v>0</v>
          </cell>
          <cell r="G9">
            <v>2</v>
          </cell>
          <cell r="H9">
            <v>2</v>
          </cell>
          <cell r="I9">
            <v>5</v>
          </cell>
          <cell r="J9">
            <v>2</v>
          </cell>
          <cell r="K9">
            <v>15</v>
          </cell>
          <cell r="L9">
            <v>41</v>
          </cell>
          <cell r="M9">
            <v>5.7</v>
          </cell>
        </row>
        <row r="10">
          <cell r="A10" t="str">
            <v>DIAZ URBINA</v>
          </cell>
          <cell r="B10" t="str">
            <v>ROMINA ALEJANDR</v>
          </cell>
          <cell r="C10" t="str">
            <v>rdiazu@uft.edu</v>
          </cell>
          <cell r="D10">
            <v>10</v>
          </cell>
          <cell r="E10">
            <v>10</v>
          </cell>
          <cell r="F10">
            <v>2</v>
          </cell>
          <cell r="G10">
            <v>2</v>
          </cell>
          <cell r="H10">
            <v>2</v>
          </cell>
          <cell r="I10">
            <v>2</v>
          </cell>
          <cell r="J10">
            <v>3</v>
          </cell>
          <cell r="K10">
            <v>9</v>
          </cell>
          <cell r="L10">
            <v>40</v>
          </cell>
          <cell r="M10">
            <v>5.5</v>
          </cell>
        </row>
        <row r="11">
          <cell r="A11" t="str">
            <v>DUGHMAN NUNEZ</v>
          </cell>
          <cell r="B11" t="str">
            <v>IBRAHIM DEL JESUS</v>
          </cell>
          <cell r="C11" t="str">
            <v>idughmann@uft.edu</v>
          </cell>
          <cell r="D11">
            <v>7</v>
          </cell>
          <cell r="E11">
            <v>10</v>
          </cell>
          <cell r="F11">
            <v>2</v>
          </cell>
          <cell r="G11">
            <v>0</v>
          </cell>
          <cell r="I11">
            <v>3</v>
          </cell>
          <cell r="J11">
            <v>3</v>
          </cell>
          <cell r="K11">
            <v>15</v>
          </cell>
          <cell r="L11">
            <v>40</v>
          </cell>
          <cell r="M11">
            <v>5.5</v>
          </cell>
        </row>
        <row r="12">
          <cell r="A12" t="str">
            <v>GALLEGOS BAHAMONDES</v>
          </cell>
          <cell r="B12" t="str">
            <v>ALEJANDRA JACQU</v>
          </cell>
          <cell r="C12" t="str">
            <v>agallegosb@uft.edu</v>
          </cell>
          <cell r="D12" t="str">
            <v>NO RINDIO PRUEBA</v>
          </cell>
        </row>
        <row r="13">
          <cell r="A13" t="str">
            <v>GATICA ELGART</v>
          </cell>
          <cell r="B13" t="str">
            <v>DIEGO</v>
          </cell>
          <cell r="C13" t="str">
            <v>dgaticae@uft.edu</v>
          </cell>
          <cell r="D13">
            <v>6</v>
          </cell>
          <cell r="E13">
            <v>5</v>
          </cell>
          <cell r="F13">
            <v>0</v>
          </cell>
          <cell r="G13">
            <v>0</v>
          </cell>
          <cell r="H13">
            <v>3</v>
          </cell>
          <cell r="I13">
            <v>2</v>
          </cell>
          <cell r="J13">
            <v>3</v>
          </cell>
          <cell r="K13">
            <v>8</v>
          </cell>
          <cell r="L13">
            <v>27</v>
          </cell>
          <cell r="M13">
            <v>3.7</v>
          </cell>
        </row>
        <row r="14">
          <cell r="A14" t="str">
            <v>GONZALEZ BALLADARES</v>
          </cell>
          <cell r="B14" t="str">
            <v>PAULA KATHERIN</v>
          </cell>
          <cell r="C14" t="str">
            <v>pgonzalezb@uft.edu</v>
          </cell>
          <cell r="D14">
            <v>7</v>
          </cell>
          <cell r="E14">
            <v>10</v>
          </cell>
          <cell r="F14">
            <v>2</v>
          </cell>
          <cell r="G14">
            <v>2</v>
          </cell>
          <cell r="H14">
            <v>2</v>
          </cell>
          <cell r="I14">
            <v>5</v>
          </cell>
          <cell r="J14">
            <v>3</v>
          </cell>
          <cell r="K14">
            <v>13</v>
          </cell>
          <cell r="L14">
            <v>44</v>
          </cell>
          <cell r="M14">
            <v>6.1</v>
          </cell>
        </row>
        <row r="15">
          <cell r="A15" t="str">
            <v>HERNANDEZ LEON</v>
          </cell>
          <cell r="B15" t="str">
            <v>NICOLAS IGNACIO</v>
          </cell>
          <cell r="C15" t="str">
            <v>nhernandezl@uft.edu</v>
          </cell>
          <cell r="D15">
            <v>5</v>
          </cell>
          <cell r="E15">
            <v>8</v>
          </cell>
          <cell r="F15">
            <v>0</v>
          </cell>
          <cell r="G15">
            <v>2</v>
          </cell>
          <cell r="H15">
            <v>3</v>
          </cell>
          <cell r="I15">
            <v>5</v>
          </cell>
          <cell r="J15">
            <v>3</v>
          </cell>
          <cell r="K15">
            <v>15</v>
          </cell>
          <cell r="L15">
            <v>41</v>
          </cell>
          <cell r="M15">
            <v>5.7</v>
          </cell>
        </row>
        <row r="16">
          <cell r="A16" t="str">
            <v>HOLTZ RIQUELME</v>
          </cell>
          <cell r="B16" t="str">
            <v>CLAUDIA ANDREA</v>
          </cell>
          <cell r="C16" t="str">
            <v>choltzr@uft.edu</v>
          </cell>
          <cell r="D16">
            <v>7</v>
          </cell>
          <cell r="E16">
            <v>10</v>
          </cell>
          <cell r="F16">
            <v>0</v>
          </cell>
          <cell r="G16">
            <v>2</v>
          </cell>
          <cell r="H16">
            <v>2</v>
          </cell>
          <cell r="I16">
            <v>3</v>
          </cell>
          <cell r="J16">
            <v>3</v>
          </cell>
          <cell r="K16">
            <v>8</v>
          </cell>
          <cell r="L16">
            <v>35</v>
          </cell>
          <cell r="M16">
            <v>4.8</v>
          </cell>
        </row>
        <row r="17">
          <cell r="A17" t="str">
            <v>HUBNER ALVARADO</v>
          </cell>
          <cell r="B17" t="str">
            <v>ADOLFO EMILIO</v>
          </cell>
          <cell r="C17" t="str">
            <v>ahubnera@uft.edu</v>
          </cell>
          <cell r="D17">
            <v>3</v>
          </cell>
          <cell r="E17">
            <v>4</v>
          </cell>
          <cell r="F17">
            <v>2</v>
          </cell>
          <cell r="G17">
            <v>0</v>
          </cell>
          <cell r="H17">
            <v>3</v>
          </cell>
          <cell r="I17">
            <v>3</v>
          </cell>
          <cell r="J17">
            <v>3</v>
          </cell>
          <cell r="K17">
            <v>15</v>
          </cell>
          <cell r="L17">
            <v>33</v>
          </cell>
          <cell r="M17">
            <v>4.5</v>
          </cell>
        </row>
        <row r="18">
          <cell r="A18" t="str">
            <v>ISLA MUNOZ</v>
          </cell>
          <cell r="B18" t="str">
            <v>MARIA DE LOS AN</v>
          </cell>
          <cell r="C18" t="str">
            <v>mislam@uft.edu</v>
          </cell>
          <cell r="D18">
            <v>5</v>
          </cell>
          <cell r="E18">
            <v>9</v>
          </cell>
          <cell r="F18">
            <v>1</v>
          </cell>
          <cell r="G18">
            <v>0</v>
          </cell>
          <cell r="H18">
            <v>3</v>
          </cell>
          <cell r="I18">
            <v>4</v>
          </cell>
          <cell r="J18">
            <v>3</v>
          </cell>
          <cell r="K18">
            <v>15</v>
          </cell>
          <cell r="L18">
            <v>40</v>
          </cell>
          <cell r="M18">
            <v>5.5</v>
          </cell>
        </row>
        <row r="19">
          <cell r="A19" t="str">
            <v>JARA ARAYA</v>
          </cell>
          <cell r="B19" t="str">
            <v>TABATA GISEL</v>
          </cell>
          <cell r="C19" t="str">
            <v>tjaraa@uft.edu</v>
          </cell>
          <cell r="D19">
            <v>8</v>
          </cell>
          <cell r="E19">
            <v>10</v>
          </cell>
          <cell r="F19">
            <v>2</v>
          </cell>
          <cell r="G19">
            <v>2</v>
          </cell>
          <cell r="H19">
            <v>3</v>
          </cell>
          <cell r="I19">
            <v>2</v>
          </cell>
          <cell r="J19">
            <v>3</v>
          </cell>
          <cell r="K19">
            <v>9</v>
          </cell>
          <cell r="L19">
            <v>39</v>
          </cell>
          <cell r="M19">
            <v>5.4</v>
          </cell>
        </row>
        <row r="20">
          <cell r="A20" t="str">
            <v>LAGOS GONZALEZ</v>
          </cell>
          <cell r="B20" t="str">
            <v>PIA CONSTANZA</v>
          </cell>
          <cell r="C20" t="str">
            <v>plagosg@uft.edu</v>
          </cell>
          <cell r="D20">
            <v>7</v>
          </cell>
          <cell r="E20">
            <v>7</v>
          </cell>
          <cell r="F20">
            <v>2</v>
          </cell>
          <cell r="G20">
            <v>0</v>
          </cell>
          <cell r="H20">
            <v>2</v>
          </cell>
          <cell r="I20">
            <v>5</v>
          </cell>
          <cell r="J20">
            <v>3</v>
          </cell>
          <cell r="K20">
            <v>15</v>
          </cell>
          <cell r="L20">
            <v>41</v>
          </cell>
          <cell r="M20">
            <v>5.7</v>
          </cell>
        </row>
        <row r="21">
          <cell r="A21" t="str">
            <v>LEGARRAGA BAVESTRELLO</v>
          </cell>
          <cell r="B21" t="str">
            <v>SEBASTIAN ANTONIO</v>
          </cell>
          <cell r="C21" t="str">
            <v>slegarragab@uft.edu</v>
          </cell>
          <cell r="D21">
            <v>5</v>
          </cell>
          <cell r="E21">
            <v>5</v>
          </cell>
          <cell r="F21">
            <v>2</v>
          </cell>
          <cell r="G21">
            <v>2</v>
          </cell>
          <cell r="H21">
            <v>3</v>
          </cell>
          <cell r="I21">
            <v>3</v>
          </cell>
          <cell r="J21">
            <v>3</v>
          </cell>
          <cell r="K21">
            <v>8</v>
          </cell>
          <cell r="L21">
            <v>31</v>
          </cell>
          <cell r="M21">
            <v>4.2</v>
          </cell>
        </row>
        <row r="22">
          <cell r="A22" t="str">
            <v>LOPEZ HERRERA</v>
          </cell>
          <cell r="B22" t="str">
            <v>ANAHIS CATALINA</v>
          </cell>
          <cell r="C22" t="str">
            <v>alopezh@uft.edu</v>
          </cell>
          <cell r="D22">
            <v>10</v>
          </cell>
          <cell r="E22">
            <v>9</v>
          </cell>
          <cell r="F22">
            <v>2</v>
          </cell>
          <cell r="G22">
            <v>2</v>
          </cell>
          <cell r="H22">
            <v>3</v>
          </cell>
          <cell r="I22">
            <v>5</v>
          </cell>
          <cell r="J22">
            <v>3</v>
          </cell>
          <cell r="K22">
            <v>15</v>
          </cell>
          <cell r="L22">
            <v>49</v>
          </cell>
          <cell r="M22">
            <v>6.9</v>
          </cell>
        </row>
        <row r="23">
          <cell r="A23" t="str">
            <v>MARDONES YANEZ</v>
          </cell>
          <cell r="B23" t="str">
            <v>DANAY CAROLINA</v>
          </cell>
          <cell r="C23" t="str">
            <v>dmardonesy@uft.edu</v>
          </cell>
          <cell r="D23">
            <v>7</v>
          </cell>
          <cell r="E23">
            <v>10</v>
          </cell>
          <cell r="F23">
            <v>0</v>
          </cell>
          <cell r="G23">
            <v>0</v>
          </cell>
          <cell r="H23">
            <v>3</v>
          </cell>
          <cell r="I23">
            <v>5</v>
          </cell>
          <cell r="J23">
            <v>3</v>
          </cell>
          <cell r="K23">
            <v>15</v>
          </cell>
          <cell r="L23">
            <v>43</v>
          </cell>
          <cell r="M23">
            <v>6</v>
          </cell>
        </row>
        <row r="24">
          <cell r="A24" t="str">
            <v>MIRA MELENDEZ</v>
          </cell>
          <cell r="B24" t="str">
            <v>MIGUEL DARIO</v>
          </cell>
          <cell r="C24" t="str">
            <v>mmiram@uft.edu</v>
          </cell>
          <cell r="D24">
            <v>10</v>
          </cell>
          <cell r="E24">
            <v>9</v>
          </cell>
          <cell r="F24">
            <v>2</v>
          </cell>
          <cell r="G24">
            <v>2</v>
          </cell>
          <cell r="H24">
            <v>2</v>
          </cell>
          <cell r="I24">
            <v>2</v>
          </cell>
          <cell r="J24">
            <v>3</v>
          </cell>
          <cell r="K24">
            <v>9</v>
          </cell>
          <cell r="L24">
            <v>39</v>
          </cell>
          <cell r="M24">
            <v>5.4</v>
          </cell>
        </row>
        <row r="25">
          <cell r="A25" t="str">
            <v>MORALES VALDES</v>
          </cell>
          <cell r="B25" t="str">
            <v>BARBARA JESUS</v>
          </cell>
          <cell r="C25" t="str">
            <v>bmoralesv@uft.edu</v>
          </cell>
          <cell r="D25">
            <v>5</v>
          </cell>
          <cell r="E25">
            <v>6</v>
          </cell>
          <cell r="F25">
            <v>0</v>
          </cell>
          <cell r="G25">
            <v>0</v>
          </cell>
          <cell r="H25">
            <v>3</v>
          </cell>
          <cell r="I25">
            <v>5</v>
          </cell>
          <cell r="J25">
            <v>2</v>
          </cell>
          <cell r="K25">
            <v>15</v>
          </cell>
          <cell r="L25">
            <v>36</v>
          </cell>
          <cell r="M25">
            <v>4.9000000000000004</v>
          </cell>
        </row>
        <row r="26">
          <cell r="A26" t="str">
            <v>MOYANO GONZALEZ</v>
          </cell>
          <cell r="B26" t="str">
            <v>YARITZA AYLEEN</v>
          </cell>
          <cell r="C26" t="str">
            <v>ymoyanog@uft.edu</v>
          </cell>
          <cell r="D26">
            <v>10</v>
          </cell>
          <cell r="E26">
            <v>10</v>
          </cell>
          <cell r="F26">
            <v>2</v>
          </cell>
          <cell r="G26">
            <v>0</v>
          </cell>
          <cell r="H26">
            <v>3</v>
          </cell>
          <cell r="I26">
            <v>5</v>
          </cell>
          <cell r="J26">
            <v>3</v>
          </cell>
          <cell r="K26">
            <v>13</v>
          </cell>
          <cell r="L26">
            <v>46</v>
          </cell>
          <cell r="M26">
            <v>6.4</v>
          </cell>
        </row>
        <row r="27">
          <cell r="A27" t="str">
            <v>NAVARRO FIGUEROA</v>
          </cell>
          <cell r="B27" t="str">
            <v>MARCIO ANDRES</v>
          </cell>
          <cell r="C27" t="str">
            <v>mnavarrof@uft.edu</v>
          </cell>
          <cell r="D27">
            <v>7</v>
          </cell>
          <cell r="E27">
            <v>10</v>
          </cell>
          <cell r="F27">
            <v>2</v>
          </cell>
          <cell r="G27">
            <v>2</v>
          </cell>
          <cell r="H27">
            <v>3</v>
          </cell>
          <cell r="I27">
            <v>3</v>
          </cell>
          <cell r="J27">
            <v>3</v>
          </cell>
          <cell r="K27">
            <v>15</v>
          </cell>
          <cell r="L27">
            <v>45</v>
          </cell>
          <cell r="M27">
            <v>6.3</v>
          </cell>
        </row>
        <row r="28">
          <cell r="A28" t="str">
            <v>NAVARRO IBIETA</v>
          </cell>
          <cell r="B28" t="str">
            <v>MARIA FRANCISCA</v>
          </cell>
          <cell r="C28" t="str">
            <v>mnavarroi@uft.edu</v>
          </cell>
          <cell r="D28">
            <v>7</v>
          </cell>
          <cell r="E28">
            <v>6</v>
          </cell>
          <cell r="F28">
            <v>2</v>
          </cell>
          <cell r="G28">
            <v>2</v>
          </cell>
          <cell r="H28">
            <v>3</v>
          </cell>
          <cell r="I28">
            <v>5</v>
          </cell>
          <cell r="J28">
            <v>3</v>
          </cell>
          <cell r="K28">
            <v>15</v>
          </cell>
          <cell r="L28">
            <v>43</v>
          </cell>
          <cell r="M28">
            <v>6</v>
          </cell>
        </row>
        <row r="29">
          <cell r="A29" t="str">
            <v>OLAVE PAREDES</v>
          </cell>
          <cell r="B29" t="str">
            <v>CRISTIAN ALEJAN</v>
          </cell>
          <cell r="C29" t="str">
            <v>colavep1@uft.edu</v>
          </cell>
          <cell r="D29">
            <v>10</v>
          </cell>
          <cell r="E29">
            <v>10</v>
          </cell>
          <cell r="F29">
            <v>2</v>
          </cell>
          <cell r="G29">
            <v>2</v>
          </cell>
          <cell r="H29">
            <v>3</v>
          </cell>
          <cell r="I29">
            <v>5</v>
          </cell>
          <cell r="J29">
            <v>3</v>
          </cell>
          <cell r="K29">
            <v>15</v>
          </cell>
          <cell r="L29">
            <v>50</v>
          </cell>
          <cell r="M29">
            <v>7</v>
          </cell>
        </row>
        <row r="30">
          <cell r="A30" t="str">
            <v xml:space="preserve">POLANCO </v>
          </cell>
          <cell r="B30" t="str">
            <v>CRISTOBAL</v>
          </cell>
          <cell r="C30" t="str">
            <v>cpolanco@uft.edu</v>
          </cell>
          <cell r="D30">
            <v>7</v>
          </cell>
          <cell r="E30">
            <v>9</v>
          </cell>
          <cell r="F30">
            <v>0</v>
          </cell>
          <cell r="G30">
            <v>2</v>
          </cell>
          <cell r="H30">
            <v>3</v>
          </cell>
          <cell r="I30">
            <v>2</v>
          </cell>
          <cell r="J30">
            <v>3</v>
          </cell>
          <cell r="K30">
            <v>15</v>
          </cell>
          <cell r="L30">
            <v>41</v>
          </cell>
          <cell r="M30">
            <v>5.7</v>
          </cell>
        </row>
        <row r="31">
          <cell r="A31" t="str">
            <v>POLICARPO CUADRA</v>
          </cell>
          <cell r="B31" t="str">
            <v>THAIS</v>
          </cell>
          <cell r="C31" t="str">
            <v>tpolicarpoc@uft.edu</v>
          </cell>
          <cell r="D31">
            <v>10</v>
          </cell>
          <cell r="E31">
            <v>10</v>
          </cell>
          <cell r="F31">
            <v>2</v>
          </cell>
          <cell r="G31">
            <v>2</v>
          </cell>
          <cell r="H31">
            <v>3</v>
          </cell>
          <cell r="I31">
            <v>3</v>
          </cell>
          <cell r="J31">
            <v>3</v>
          </cell>
          <cell r="K31">
            <v>15</v>
          </cell>
          <cell r="L31">
            <v>48</v>
          </cell>
          <cell r="M31">
            <v>6.7</v>
          </cell>
        </row>
        <row r="32">
          <cell r="A32" t="str">
            <v>RAMIREZ DIAZ</v>
          </cell>
          <cell r="B32" t="str">
            <v>RODRIGO IGNACIO</v>
          </cell>
          <cell r="C32" t="str">
            <v>rramirezd@uft.edu</v>
          </cell>
          <cell r="D32">
            <v>7</v>
          </cell>
          <cell r="E32">
            <v>10</v>
          </cell>
          <cell r="F32">
            <v>2</v>
          </cell>
          <cell r="G32">
            <v>1</v>
          </cell>
          <cell r="H32">
            <v>2</v>
          </cell>
          <cell r="I32">
            <v>3</v>
          </cell>
          <cell r="J32">
            <v>3</v>
          </cell>
          <cell r="K32">
            <v>9</v>
          </cell>
          <cell r="L32">
            <v>37</v>
          </cell>
          <cell r="M32">
            <v>5.0999999999999996</v>
          </cell>
        </row>
        <row r="33">
          <cell r="A33" t="str">
            <v>RIQUELME GONZALEZ</v>
          </cell>
          <cell r="B33" t="str">
            <v>SEBASTIAN FELIP</v>
          </cell>
          <cell r="C33" t="str">
            <v>sriquelmeg@uft.edu</v>
          </cell>
          <cell r="D33">
            <v>5</v>
          </cell>
          <cell r="E33">
            <v>9</v>
          </cell>
          <cell r="F33">
            <v>2</v>
          </cell>
          <cell r="G33">
            <v>2</v>
          </cell>
          <cell r="H33">
            <v>3</v>
          </cell>
          <cell r="I33">
            <v>2</v>
          </cell>
          <cell r="J33">
            <v>3</v>
          </cell>
          <cell r="K33">
            <v>13</v>
          </cell>
          <cell r="L33">
            <v>39</v>
          </cell>
          <cell r="M33">
            <v>5.4</v>
          </cell>
        </row>
        <row r="34">
          <cell r="A34" t="str">
            <v>ROJAS URRA</v>
          </cell>
          <cell r="B34" t="str">
            <v>SEBASTIAN MAXIMILIANO</v>
          </cell>
          <cell r="C34" t="str">
            <v>srojasu@uft.edu</v>
          </cell>
          <cell r="D34">
            <v>5</v>
          </cell>
          <cell r="E34">
            <v>5</v>
          </cell>
          <cell r="F34">
            <v>2</v>
          </cell>
          <cell r="G34">
            <v>2</v>
          </cell>
          <cell r="H34">
            <v>3</v>
          </cell>
          <cell r="I34">
            <v>3</v>
          </cell>
          <cell r="J34">
            <v>5</v>
          </cell>
          <cell r="K34">
            <v>8</v>
          </cell>
          <cell r="L34">
            <v>33</v>
          </cell>
          <cell r="M34">
            <v>4.5</v>
          </cell>
        </row>
        <row r="35">
          <cell r="A35" t="str">
            <v>ROMO INOSTROZA</v>
          </cell>
          <cell r="B35" t="str">
            <v>BASTIAN ANDRES</v>
          </cell>
          <cell r="C35" t="str">
            <v>bromoi@uft.edu</v>
          </cell>
          <cell r="D35">
            <v>5</v>
          </cell>
          <cell r="E35">
            <v>7</v>
          </cell>
          <cell r="F35">
            <v>2</v>
          </cell>
          <cell r="G35">
            <v>2</v>
          </cell>
          <cell r="H35">
            <v>3</v>
          </cell>
          <cell r="I35">
            <v>3</v>
          </cell>
          <cell r="J35">
            <v>3</v>
          </cell>
          <cell r="K35">
            <v>15</v>
          </cell>
          <cell r="L35">
            <v>40</v>
          </cell>
          <cell r="M35">
            <v>5.5</v>
          </cell>
        </row>
        <row r="36">
          <cell r="A36" t="str">
            <v>ROZENTAL DEMAYO</v>
          </cell>
          <cell r="B36" t="str">
            <v>NICOLAS</v>
          </cell>
          <cell r="C36" t="str">
            <v>nrozentald@uft.edu</v>
          </cell>
          <cell r="D36">
            <v>10</v>
          </cell>
          <cell r="E36">
            <v>9</v>
          </cell>
          <cell r="F36">
            <v>2</v>
          </cell>
          <cell r="G36">
            <v>0</v>
          </cell>
          <cell r="H36">
            <v>2</v>
          </cell>
          <cell r="I36">
            <v>5</v>
          </cell>
          <cell r="J36">
            <v>3</v>
          </cell>
          <cell r="K36">
            <v>8</v>
          </cell>
          <cell r="L36">
            <v>39</v>
          </cell>
          <cell r="M36">
            <v>5.4</v>
          </cell>
        </row>
        <row r="37">
          <cell r="A37" t="str">
            <v>RUIZ SALAZAR</v>
          </cell>
          <cell r="B37" t="str">
            <v>CONSTANZA FRANC</v>
          </cell>
          <cell r="C37" t="str">
            <v>cruizs@uft.edu</v>
          </cell>
          <cell r="D37">
            <v>10</v>
          </cell>
          <cell r="E37">
            <v>10</v>
          </cell>
          <cell r="F37">
            <v>2</v>
          </cell>
          <cell r="G37">
            <v>0</v>
          </cell>
          <cell r="H37">
            <v>3</v>
          </cell>
          <cell r="I37">
            <v>3</v>
          </cell>
          <cell r="J37">
            <v>3</v>
          </cell>
          <cell r="K37">
            <v>15</v>
          </cell>
          <cell r="L37">
            <v>46</v>
          </cell>
          <cell r="M37">
            <v>6.4</v>
          </cell>
        </row>
        <row r="38">
          <cell r="A38" t="str">
            <v>SAAVEDRA GARCIA</v>
          </cell>
          <cell r="B38" t="str">
            <v>DIEGO MATIAS</v>
          </cell>
          <cell r="C38" t="str">
            <v>dsaavedrag@uft.edu</v>
          </cell>
          <cell r="D38">
            <v>5</v>
          </cell>
          <cell r="E38">
            <v>8</v>
          </cell>
          <cell r="F38">
            <v>0</v>
          </cell>
          <cell r="G38">
            <v>2</v>
          </cell>
          <cell r="H38">
            <v>3</v>
          </cell>
          <cell r="I38">
            <v>5</v>
          </cell>
          <cell r="J38">
            <v>3</v>
          </cell>
          <cell r="K38">
            <v>15</v>
          </cell>
          <cell r="L38">
            <v>41</v>
          </cell>
          <cell r="M38">
            <v>5.7</v>
          </cell>
        </row>
        <row r="39">
          <cell r="A39" t="str">
            <v>SANCHEZ AGUILERA</v>
          </cell>
          <cell r="B39" t="str">
            <v>CONSTANZA BELEN</v>
          </cell>
          <cell r="C39" t="str">
            <v>csancheza1@uft.edu</v>
          </cell>
          <cell r="D39">
            <v>10</v>
          </cell>
          <cell r="E39">
            <v>10</v>
          </cell>
          <cell r="F39">
            <v>0</v>
          </cell>
          <cell r="G39">
            <v>2</v>
          </cell>
          <cell r="H39">
            <v>3</v>
          </cell>
          <cell r="I39">
            <v>3</v>
          </cell>
          <cell r="J39">
            <v>2</v>
          </cell>
          <cell r="K39">
            <v>15</v>
          </cell>
          <cell r="L39">
            <v>45</v>
          </cell>
          <cell r="M39">
            <v>6.3</v>
          </cell>
        </row>
        <row r="40">
          <cell r="A40" t="str">
            <v>SANCHEZ ARENAS</v>
          </cell>
          <cell r="B40" t="str">
            <v>MARCELA VALENTI</v>
          </cell>
          <cell r="C40" t="str">
            <v>msancheza1@uft.edu</v>
          </cell>
          <cell r="D40">
            <v>10</v>
          </cell>
          <cell r="E40">
            <v>0</v>
          </cell>
          <cell r="F40">
            <v>0</v>
          </cell>
          <cell r="G40">
            <v>2</v>
          </cell>
          <cell r="H40">
            <v>3</v>
          </cell>
          <cell r="I40">
            <v>3</v>
          </cell>
          <cell r="J40">
            <v>3</v>
          </cell>
          <cell r="K40">
            <v>15</v>
          </cell>
          <cell r="L40">
            <v>36</v>
          </cell>
          <cell r="M40">
            <v>4.9000000000000004</v>
          </cell>
        </row>
        <row r="41">
          <cell r="A41" t="str">
            <v>TOLOSA GODOY</v>
          </cell>
          <cell r="B41" t="str">
            <v>SOFIA PAZ</v>
          </cell>
          <cell r="C41" t="str">
            <v>stolosag@uft.edu</v>
          </cell>
          <cell r="D41">
            <v>5</v>
          </cell>
          <cell r="E41">
            <v>10</v>
          </cell>
          <cell r="F41">
            <v>0</v>
          </cell>
          <cell r="G41">
            <v>2</v>
          </cell>
          <cell r="H41">
            <v>3</v>
          </cell>
          <cell r="I41">
            <v>3</v>
          </cell>
          <cell r="J41">
            <v>3</v>
          </cell>
          <cell r="K41">
            <v>8</v>
          </cell>
          <cell r="L41">
            <v>34</v>
          </cell>
          <cell r="M41">
            <v>4.5999999999999996</v>
          </cell>
        </row>
        <row r="42">
          <cell r="A42" t="str">
            <v>URTUBIA ALAMOS</v>
          </cell>
          <cell r="B42" t="str">
            <v>BENJAMIN MAXIMI</v>
          </cell>
          <cell r="C42" t="str">
            <v>burtubiaa@uft.edu</v>
          </cell>
          <cell r="D42">
            <v>7</v>
          </cell>
          <cell r="E42">
            <v>10</v>
          </cell>
          <cell r="F42">
            <v>2</v>
          </cell>
          <cell r="G42">
            <v>2</v>
          </cell>
          <cell r="H42">
            <v>3</v>
          </cell>
          <cell r="I42">
            <v>3</v>
          </cell>
          <cell r="J42">
            <v>3</v>
          </cell>
          <cell r="K42">
            <v>8</v>
          </cell>
          <cell r="L42">
            <v>38</v>
          </cell>
          <cell r="M42">
            <v>5.2</v>
          </cell>
        </row>
        <row r="43">
          <cell r="A43" t="str">
            <v>VELASCO GONZALEZ</v>
          </cell>
          <cell r="B43" t="str">
            <v>EMILIA ISABEL</v>
          </cell>
          <cell r="C43" t="str">
            <v>evelascog@uft.edu</v>
          </cell>
          <cell r="D43">
            <v>7</v>
          </cell>
          <cell r="E43">
            <v>5</v>
          </cell>
          <cell r="F43">
            <v>0</v>
          </cell>
          <cell r="G43">
            <v>0</v>
          </cell>
          <cell r="H43">
            <v>3</v>
          </cell>
          <cell r="I43">
            <v>2</v>
          </cell>
          <cell r="J43">
            <v>2</v>
          </cell>
          <cell r="K43">
            <v>15</v>
          </cell>
          <cell r="L43">
            <v>34</v>
          </cell>
          <cell r="M43">
            <v>4.5999999999999996</v>
          </cell>
        </row>
        <row r="44">
          <cell r="A44" t="str">
            <v>VERGARA CHAVEZ</v>
          </cell>
          <cell r="B44" t="str">
            <v>NICOLAS ALBERTO</v>
          </cell>
          <cell r="C44" t="str">
            <v>nvergarac@uft.edu</v>
          </cell>
          <cell r="D44">
            <v>10</v>
          </cell>
          <cell r="E44">
            <v>5</v>
          </cell>
          <cell r="F44">
            <v>2</v>
          </cell>
          <cell r="G44">
            <v>2</v>
          </cell>
          <cell r="H44">
            <v>2</v>
          </cell>
          <cell r="I44">
            <v>3</v>
          </cell>
          <cell r="J44">
            <v>3</v>
          </cell>
          <cell r="K44">
            <v>8</v>
          </cell>
          <cell r="L44">
            <v>35</v>
          </cell>
          <cell r="M44">
            <v>4.8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GLOCE DE NOTAS"/>
      <sheetName val="Hoja1"/>
    </sheetNames>
    <sheetDataSet>
      <sheetData sheetId="0"/>
      <sheetData sheetId="1">
        <row r="1">
          <cell r="A1" t="str">
            <v>Puntaje</v>
          </cell>
          <cell r="B1" t="str">
            <v>Nota</v>
          </cell>
        </row>
        <row r="2">
          <cell r="A2">
            <v>0</v>
          </cell>
          <cell r="B2">
            <v>1</v>
          </cell>
        </row>
        <row r="3">
          <cell r="A3">
            <v>1</v>
          </cell>
          <cell r="B3">
            <v>1.1000000000000001</v>
          </cell>
        </row>
        <row r="4">
          <cell r="A4">
            <v>2</v>
          </cell>
          <cell r="B4">
            <v>1.2</v>
          </cell>
        </row>
        <row r="5">
          <cell r="A5">
            <v>3</v>
          </cell>
          <cell r="B5">
            <v>1.3</v>
          </cell>
        </row>
        <row r="6">
          <cell r="A6">
            <v>4</v>
          </cell>
          <cell r="B6">
            <v>1.4</v>
          </cell>
        </row>
        <row r="7">
          <cell r="A7">
            <v>5</v>
          </cell>
          <cell r="B7">
            <v>1.5</v>
          </cell>
        </row>
        <row r="8">
          <cell r="A8">
            <v>6</v>
          </cell>
          <cell r="B8">
            <v>1.6</v>
          </cell>
        </row>
        <row r="9">
          <cell r="A9">
            <v>7</v>
          </cell>
          <cell r="B9">
            <v>1.7</v>
          </cell>
        </row>
        <row r="10">
          <cell r="A10">
            <v>8</v>
          </cell>
          <cell r="B10">
            <v>1.8</v>
          </cell>
        </row>
        <row r="11">
          <cell r="A11">
            <v>9</v>
          </cell>
          <cell r="B11">
            <v>1.9</v>
          </cell>
        </row>
        <row r="12">
          <cell r="A12">
            <v>10</v>
          </cell>
          <cell r="B12">
            <v>2</v>
          </cell>
        </row>
        <row r="13">
          <cell r="A13">
            <v>11</v>
          </cell>
          <cell r="B13">
            <v>2.1</v>
          </cell>
        </row>
        <row r="14">
          <cell r="A14">
            <v>12</v>
          </cell>
          <cell r="B14">
            <v>2.2000000000000002</v>
          </cell>
        </row>
        <row r="15">
          <cell r="A15">
            <v>13</v>
          </cell>
          <cell r="B15">
            <v>2.2999999999999998</v>
          </cell>
        </row>
        <row r="16">
          <cell r="A16">
            <v>14</v>
          </cell>
          <cell r="B16">
            <v>2.4</v>
          </cell>
        </row>
        <row r="17">
          <cell r="A17">
            <v>15</v>
          </cell>
          <cell r="B17">
            <v>2.5</v>
          </cell>
        </row>
        <row r="18">
          <cell r="A18">
            <v>16</v>
          </cell>
          <cell r="B18">
            <v>2.6</v>
          </cell>
        </row>
        <row r="19">
          <cell r="A19">
            <v>17</v>
          </cell>
          <cell r="B19">
            <v>2.7</v>
          </cell>
        </row>
        <row r="20">
          <cell r="A20">
            <v>18</v>
          </cell>
          <cell r="B20">
            <v>2.8</v>
          </cell>
        </row>
        <row r="21">
          <cell r="A21">
            <v>19</v>
          </cell>
          <cell r="B21">
            <v>2.9</v>
          </cell>
        </row>
        <row r="22">
          <cell r="A22">
            <v>20</v>
          </cell>
          <cell r="B22">
            <v>3</v>
          </cell>
        </row>
        <row r="23">
          <cell r="A23">
            <v>21</v>
          </cell>
          <cell r="B23">
            <v>3.1</v>
          </cell>
        </row>
        <row r="24">
          <cell r="A24">
            <v>22</v>
          </cell>
          <cell r="B24">
            <v>3.2</v>
          </cell>
        </row>
        <row r="25">
          <cell r="A25">
            <v>23</v>
          </cell>
          <cell r="B25">
            <v>3.3</v>
          </cell>
        </row>
        <row r="26">
          <cell r="A26">
            <v>24</v>
          </cell>
          <cell r="B26">
            <v>3.4</v>
          </cell>
        </row>
        <row r="27">
          <cell r="A27">
            <v>25</v>
          </cell>
          <cell r="B27">
            <v>3.5</v>
          </cell>
        </row>
        <row r="28">
          <cell r="A28">
            <v>26</v>
          </cell>
          <cell r="B28">
            <v>3.6</v>
          </cell>
        </row>
        <row r="29">
          <cell r="A29">
            <v>27</v>
          </cell>
          <cell r="B29">
            <v>3.7</v>
          </cell>
        </row>
        <row r="30">
          <cell r="A30">
            <v>28</v>
          </cell>
          <cell r="B30">
            <v>3.8</v>
          </cell>
        </row>
        <row r="31">
          <cell r="A31">
            <v>29</v>
          </cell>
          <cell r="B31">
            <v>3.9</v>
          </cell>
        </row>
        <row r="32">
          <cell r="A32">
            <v>30</v>
          </cell>
          <cell r="B32">
            <v>4</v>
          </cell>
        </row>
        <row r="33">
          <cell r="A33">
            <v>31</v>
          </cell>
          <cell r="B33">
            <v>4.2</v>
          </cell>
        </row>
        <row r="34">
          <cell r="A34">
            <v>32</v>
          </cell>
          <cell r="B34">
            <v>4.3</v>
          </cell>
        </row>
        <row r="35">
          <cell r="A35">
            <v>33</v>
          </cell>
          <cell r="B35">
            <v>4.5</v>
          </cell>
        </row>
        <row r="36">
          <cell r="A36">
            <v>34</v>
          </cell>
          <cell r="B36">
            <v>4.5999999999999996</v>
          </cell>
        </row>
        <row r="37">
          <cell r="A37">
            <v>35</v>
          </cell>
          <cell r="B37">
            <v>4.8</v>
          </cell>
        </row>
        <row r="38">
          <cell r="A38">
            <v>36</v>
          </cell>
          <cell r="B38">
            <v>4.9000000000000004</v>
          </cell>
        </row>
        <row r="39">
          <cell r="A39">
            <v>37</v>
          </cell>
          <cell r="B39">
            <v>5.0999999999999996</v>
          </cell>
        </row>
        <row r="40">
          <cell r="A40">
            <v>38</v>
          </cell>
          <cell r="B40">
            <v>5.2</v>
          </cell>
        </row>
        <row r="41">
          <cell r="A41">
            <v>39</v>
          </cell>
          <cell r="B41">
            <v>5.4</v>
          </cell>
        </row>
        <row r="42">
          <cell r="A42">
            <v>40</v>
          </cell>
          <cell r="B42">
            <v>5.5</v>
          </cell>
        </row>
        <row r="43">
          <cell r="A43">
            <v>41</v>
          </cell>
          <cell r="B43">
            <v>5.7</v>
          </cell>
        </row>
        <row r="44">
          <cell r="A44">
            <v>42</v>
          </cell>
          <cell r="B44">
            <v>5.8</v>
          </cell>
        </row>
        <row r="45">
          <cell r="A45">
            <v>43</v>
          </cell>
          <cell r="B45">
            <v>6</v>
          </cell>
        </row>
        <row r="46">
          <cell r="A46">
            <v>44</v>
          </cell>
          <cell r="B46">
            <v>6.1</v>
          </cell>
        </row>
        <row r="47">
          <cell r="A47">
            <v>45</v>
          </cell>
          <cell r="B47">
            <v>6.3</v>
          </cell>
        </row>
        <row r="48">
          <cell r="A48">
            <v>46</v>
          </cell>
          <cell r="B48">
            <v>6.4</v>
          </cell>
        </row>
        <row r="49">
          <cell r="A49">
            <v>47</v>
          </cell>
          <cell r="B49">
            <v>6.6</v>
          </cell>
        </row>
        <row r="50">
          <cell r="A50">
            <v>48</v>
          </cell>
          <cell r="B50">
            <v>6.7</v>
          </cell>
        </row>
        <row r="51">
          <cell r="A51">
            <v>49</v>
          </cell>
          <cell r="B51">
            <v>6.9</v>
          </cell>
        </row>
        <row r="52">
          <cell r="A52">
            <v>50</v>
          </cell>
          <cell r="B52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agonzalezm4@uft.edu" TargetMode="External"/><Relationship Id="rId1" Type="http://schemas.openxmlformats.org/officeDocument/2006/relationships/hyperlink" Target="mailto:dcastillom@uft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topLeftCell="A8" workbookViewId="0">
      <selection activeCell="E11" sqref="E11"/>
    </sheetView>
  </sheetViews>
  <sheetFormatPr baseColWidth="10" defaultRowHeight="15.75" x14ac:dyDescent="0.25"/>
  <cols>
    <col min="2" max="2" width="23.375" customWidth="1"/>
    <col min="3" max="3" width="19.625" customWidth="1"/>
    <col min="4" max="4" width="17" customWidth="1"/>
    <col min="5" max="5" width="11" customWidth="1"/>
    <col min="7" max="8" width="10.875" style="2"/>
    <col min="9" max="10" width="15.5" style="2" customWidth="1"/>
    <col min="11" max="11" width="10.875" style="9"/>
    <col min="13" max="13" width="13.125" bestFit="1" customWidth="1"/>
  </cols>
  <sheetData>
    <row r="1" spans="1:13" ht="16.5" thickBot="1" x14ac:dyDescent="0.3">
      <c r="A1" s="6"/>
      <c r="B1" s="7"/>
      <c r="C1" s="7"/>
      <c r="D1" s="7"/>
      <c r="E1" s="24">
        <v>0.15</v>
      </c>
      <c r="F1" s="24">
        <v>0.15</v>
      </c>
      <c r="G1" s="25">
        <v>0.2</v>
      </c>
      <c r="H1" s="26">
        <v>0.2</v>
      </c>
      <c r="I1" s="26"/>
      <c r="J1" s="26"/>
      <c r="K1" s="30">
        <v>0.3</v>
      </c>
      <c r="L1" t="s">
        <v>20</v>
      </c>
    </row>
    <row r="2" spans="1:13" s="1" customFormat="1" ht="16.5" thickBot="1" x14ac:dyDescent="0.3">
      <c r="A2" s="10" t="s">
        <v>0</v>
      </c>
      <c r="B2" s="11" t="s">
        <v>1</v>
      </c>
      <c r="C2" s="11" t="s">
        <v>2</v>
      </c>
      <c r="D2" s="11" t="s">
        <v>3</v>
      </c>
      <c r="E2" s="46" t="s">
        <v>4</v>
      </c>
      <c r="F2" s="46" t="s">
        <v>5</v>
      </c>
      <c r="G2" s="47" t="s">
        <v>6</v>
      </c>
      <c r="H2" s="47" t="s">
        <v>7</v>
      </c>
      <c r="I2" s="47" t="s">
        <v>21</v>
      </c>
      <c r="J2" s="47" t="s">
        <v>22</v>
      </c>
      <c r="K2" s="48" t="s">
        <v>8</v>
      </c>
      <c r="L2" s="45">
        <v>100</v>
      </c>
      <c r="M2" s="49" t="s">
        <v>20</v>
      </c>
    </row>
    <row r="3" spans="1:13" x14ac:dyDescent="0.25">
      <c r="A3" s="13">
        <v>79295</v>
      </c>
      <c r="B3" s="14" t="s">
        <v>24</v>
      </c>
      <c r="C3" s="14" t="s">
        <v>25</v>
      </c>
      <c r="D3" s="18">
        <v>20444233</v>
      </c>
      <c r="E3" s="59">
        <v>4.2</v>
      </c>
      <c r="F3" s="36"/>
      <c r="G3" s="36"/>
      <c r="H3" s="50"/>
      <c r="I3" s="39">
        <f t="shared" ref="I3:I37" si="0">(E3*15+F3*15+G3*15+H3*30)/75</f>
        <v>0.84</v>
      </c>
      <c r="J3" s="39" t="str">
        <f>IF(I3&gt;=5,"EXIMIDO","EXAMEN")</f>
        <v>EXAMEN</v>
      </c>
      <c r="K3" s="35">
        <f>I3</f>
        <v>0.84</v>
      </c>
      <c r="L3" s="43">
        <f>(I3*75+K3*25)/100</f>
        <v>0.84</v>
      </c>
      <c r="M3" s="31" t="str">
        <f>IF(L3&gt;=4,"APROBADO","REPROBADO")</f>
        <v>REPROBADO</v>
      </c>
    </row>
    <row r="4" spans="1:13" x14ac:dyDescent="0.25">
      <c r="A4" s="15">
        <v>78830</v>
      </c>
      <c r="B4" s="12" t="s">
        <v>26</v>
      </c>
      <c r="C4" s="12" t="s">
        <v>27</v>
      </c>
      <c r="D4" s="19">
        <v>19566978</v>
      </c>
      <c r="E4" s="59">
        <v>7</v>
      </c>
      <c r="F4" s="28"/>
      <c r="G4" s="28"/>
      <c r="H4" s="51"/>
      <c r="I4" s="40">
        <f t="shared" si="0"/>
        <v>1.4</v>
      </c>
      <c r="J4" s="40" t="str">
        <f t="shared" ref="J4:J44" si="1">IF(I4&gt;=5,"EXIMIDO","EXAMEN")</f>
        <v>EXAMEN</v>
      </c>
      <c r="K4" s="37">
        <f t="shared" ref="K4:K44" si="2">I4</f>
        <v>1.4</v>
      </c>
      <c r="L4" s="27">
        <f t="shared" ref="L4:L44" si="3">(I4*75+K4*25)/100</f>
        <v>1.4</v>
      </c>
      <c r="M4" s="32" t="str">
        <f t="shared" ref="M4:M44" si="4">IF(L4&gt;=4,"APROBADO","REPROBADO")</f>
        <v>REPROBADO</v>
      </c>
    </row>
    <row r="5" spans="1:13" x14ac:dyDescent="0.25">
      <c r="A5" s="15">
        <v>79443</v>
      </c>
      <c r="B5" s="12" t="s">
        <v>28</v>
      </c>
      <c r="C5" s="12" t="s">
        <v>29</v>
      </c>
      <c r="D5" s="19">
        <v>20192238</v>
      </c>
      <c r="E5" s="59">
        <v>5.2</v>
      </c>
      <c r="F5" s="28"/>
      <c r="G5" s="28"/>
      <c r="H5" s="51"/>
      <c r="I5" s="40">
        <f t="shared" si="0"/>
        <v>1.04</v>
      </c>
      <c r="J5" s="40" t="str">
        <f t="shared" si="1"/>
        <v>EXAMEN</v>
      </c>
      <c r="K5" s="37">
        <f t="shared" si="2"/>
        <v>1.04</v>
      </c>
      <c r="L5" s="27">
        <f t="shared" si="3"/>
        <v>1.04</v>
      </c>
      <c r="M5" s="32" t="str">
        <f t="shared" si="4"/>
        <v>REPROBADO</v>
      </c>
    </row>
    <row r="6" spans="1:13" x14ac:dyDescent="0.25">
      <c r="A6" s="15">
        <v>77908</v>
      </c>
      <c r="B6" s="12" t="s">
        <v>30</v>
      </c>
      <c r="C6" s="12" t="s">
        <v>31</v>
      </c>
      <c r="D6" s="19">
        <v>20331780</v>
      </c>
      <c r="E6" s="59">
        <v>3.2</v>
      </c>
      <c r="F6" s="28"/>
      <c r="G6" s="28"/>
      <c r="H6" s="51"/>
      <c r="I6" s="40">
        <f t="shared" si="0"/>
        <v>0.64</v>
      </c>
      <c r="J6" s="40" t="str">
        <f t="shared" si="1"/>
        <v>EXAMEN</v>
      </c>
      <c r="K6" s="37">
        <f t="shared" si="2"/>
        <v>0.64</v>
      </c>
      <c r="L6" s="27">
        <f t="shared" si="3"/>
        <v>0.64</v>
      </c>
      <c r="M6" s="32" t="str">
        <f t="shared" si="4"/>
        <v>REPROBADO</v>
      </c>
    </row>
    <row r="7" spans="1:13" x14ac:dyDescent="0.25">
      <c r="A7" s="15">
        <v>79350</v>
      </c>
      <c r="B7" s="12" t="s">
        <v>32</v>
      </c>
      <c r="C7" s="12" t="s">
        <v>33</v>
      </c>
      <c r="D7" s="19">
        <v>20725684</v>
      </c>
      <c r="E7" s="59">
        <v>5.8</v>
      </c>
      <c r="F7" s="28"/>
      <c r="G7" s="28"/>
      <c r="H7" s="51"/>
      <c r="I7" s="40">
        <f t="shared" si="0"/>
        <v>1.1599999999999999</v>
      </c>
      <c r="J7" s="40" t="str">
        <f t="shared" si="1"/>
        <v>EXAMEN</v>
      </c>
      <c r="K7" s="37">
        <f t="shared" si="2"/>
        <v>1.1599999999999999</v>
      </c>
      <c r="L7" s="27">
        <f t="shared" si="3"/>
        <v>1.1599999999999999</v>
      </c>
      <c r="M7" s="32" t="str">
        <f t="shared" si="4"/>
        <v>REPROBADO</v>
      </c>
    </row>
    <row r="8" spans="1:13" x14ac:dyDescent="0.25">
      <c r="A8" s="15">
        <v>78188</v>
      </c>
      <c r="B8" s="12" t="s">
        <v>34</v>
      </c>
      <c r="C8" s="12" t="s">
        <v>35</v>
      </c>
      <c r="D8" s="19">
        <v>20434809</v>
      </c>
      <c r="E8" s="59">
        <v>4.8</v>
      </c>
      <c r="F8" s="28"/>
      <c r="G8" s="28"/>
      <c r="H8" s="51"/>
      <c r="I8" s="40">
        <f t="shared" si="0"/>
        <v>0.96</v>
      </c>
      <c r="J8" s="40" t="str">
        <f t="shared" si="1"/>
        <v>EXAMEN</v>
      </c>
      <c r="K8" s="37">
        <f t="shared" si="2"/>
        <v>0.96</v>
      </c>
      <c r="L8" s="27">
        <f t="shared" si="3"/>
        <v>0.96</v>
      </c>
      <c r="M8" s="32" t="str">
        <f t="shared" si="4"/>
        <v>REPROBADO</v>
      </c>
    </row>
    <row r="9" spans="1:13" x14ac:dyDescent="0.25">
      <c r="A9" s="15">
        <v>78701</v>
      </c>
      <c r="B9" s="12" t="s">
        <v>36</v>
      </c>
      <c r="C9" s="12" t="s">
        <v>37</v>
      </c>
      <c r="D9" s="19">
        <v>19133867</v>
      </c>
      <c r="E9" s="59">
        <v>5.5</v>
      </c>
      <c r="F9" s="28"/>
      <c r="G9" s="28"/>
      <c r="H9" s="51"/>
      <c r="I9" s="40">
        <f t="shared" si="0"/>
        <v>1.1000000000000001</v>
      </c>
      <c r="J9" s="40" t="str">
        <f t="shared" si="1"/>
        <v>EXAMEN</v>
      </c>
      <c r="K9" s="37">
        <f t="shared" si="2"/>
        <v>1.1000000000000001</v>
      </c>
      <c r="L9" s="27">
        <f t="shared" si="3"/>
        <v>1.1000000000000001</v>
      </c>
      <c r="M9" s="32" t="str">
        <f t="shared" si="4"/>
        <v>REPROBADO</v>
      </c>
    </row>
    <row r="10" spans="1:13" x14ac:dyDescent="0.25">
      <c r="A10" s="15">
        <v>78958</v>
      </c>
      <c r="B10" s="12" t="s">
        <v>38</v>
      </c>
      <c r="C10" s="12" t="s">
        <v>39</v>
      </c>
      <c r="D10" s="19">
        <v>20445515</v>
      </c>
      <c r="E10" s="59">
        <v>5.0999999999999996</v>
      </c>
      <c r="F10" s="28"/>
      <c r="G10" s="28"/>
      <c r="H10" s="51"/>
      <c r="I10" s="40">
        <f t="shared" si="0"/>
        <v>1.02</v>
      </c>
      <c r="J10" s="40" t="str">
        <f t="shared" si="1"/>
        <v>EXAMEN</v>
      </c>
      <c r="K10" s="37">
        <f t="shared" si="2"/>
        <v>1.02</v>
      </c>
      <c r="L10" s="27">
        <f t="shared" si="3"/>
        <v>1.02</v>
      </c>
      <c r="M10" s="32" t="str">
        <f t="shared" si="4"/>
        <v>REPROBADO</v>
      </c>
    </row>
    <row r="11" spans="1:13" x14ac:dyDescent="0.25">
      <c r="A11" s="15">
        <v>78969</v>
      </c>
      <c r="B11" s="12" t="s">
        <v>40</v>
      </c>
      <c r="C11" s="12" t="s">
        <v>41</v>
      </c>
      <c r="D11" s="19">
        <v>20426129</v>
      </c>
      <c r="E11" s="59">
        <v>4.9000000000000004</v>
      </c>
      <c r="F11" s="28"/>
      <c r="G11" s="28"/>
      <c r="H11" s="51"/>
      <c r="I11" s="40">
        <f t="shared" si="0"/>
        <v>0.98</v>
      </c>
      <c r="J11" s="40" t="str">
        <f>IF(I11&gt;=5,"EXIMIDO","EXAMEN")</f>
        <v>EXAMEN</v>
      </c>
      <c r="K11" s="37">
        <f t="shared" si="2"/>
        <v>0.98</v>
      </c>
      <c r="L11" s="27">
        <f t="shared" si="3"/>
        <v>0.98</v>
      </c>
      <c r="M11" s="32" t="str">
        <f t="shared" si="4"/>
        <v>REPROBADO</v>
      </c>
    </row>
    <row r="12" spans="1:13" x14ac:dyDescent="0.25">
      <c r="A12" s="15">
        <v>79100</v>
      </c>
      <c r="B12" s="12" t="s">
        <v>42</v>
      </c>
      <c r="C12" s="12" t="s">
        <v>43</v>
      </c>
      <c r="D12" s="19">
        <v>20317053</v>
      </c>
      <c r="E12" s="59">
        <v>5.4</v>
      </c>
      <c r="F12" s="28"/>
      <c r="G12" s="28"/>
      <c r="H12" s="51"/>
      <c r="I12" s="40">
        <f t="shared" si="0"/>
        <v>1.08</v>
      </c>
      <c r="J12" s="40" t="str">
        <f t="shared" si="1"/>
        <v>EXAMEN</v>
      </c>
      <c r="K12" s="37">
        <f t="shared" si="2"/>
        <v>1.08</v>
      </c>
      <c r="L12" s="27">
        <f t="shared" si="3"/>
        <v>1.08</v>
      </c>
      <c r="M12" s="32" t="str">
        <f t="shared" si="4"/>
        <v>REPROBADO</v>
      </c>
    </row>
    <row r="13" spans="1:13" x14ac:dyDescent="0.25">
      <c r="A13" s="15">
        <v>78164</v>
      </c>
      <c r="B13" s="12" t="s">
        <v>44</v>
      </c>
      <c r="C13" s="12" t="s">
        <v>45</v>
      </c>
      <c r="D13" s="19">
        <v>20100072</v>
      </c>
      <c r="E13" s="59">
        <v>5.4</v>
      </c>
      <c r="F13" s="28"/>
      <c r="G13" s="28"/>
      <c r="H13" s="51"/>
      <c r="I13" s="40">
        <f t="shared" si="0"/>
        <v>1.08</v>
      </c>
      <c r="J13" s="40" t="str">
        <f t="shared" si="1"/>
        <v>EXAMEN</v>
      </c>
      <c r="K13" s="37">
        <f t="shared" si="2"/>
        <v>1.08</v>
      </c>
      <c r="L13" s="27">
        <f t="shared" si="3"/>
        <v>1.08</v>
      </c>
      <c r="M13" s="32" t="str">
        <f t="shared" si="4"/>
        <v>REPROBADO</v>
      </c>
    </row>
    <row r="14" spans="1:13" x14ac:dyDescent="0.25">
      <c r="A14" s="15">
        <v>78691</v>
      </c>
      <c r="B14" s="12" t="s">
        <v>46</v>
      </c>
      <c r="C14" s="12" t="s">
        <v>12</v>
      </c>
      <c r="D14" s="19">
        <v>20430537</v>
      </c>
      <c r="E14" s="59">
        <v>5.4</v>
      </c>
      <c r="F14" s="28"/>
      <c r="G14" s="28"/>
      <c r="H14" s="51"/>
      <c r="I14" s="40">
        <f t="shared" si="0"/>
        <v>1.08</v>
      </c>
      <c r="J14" s="40" t="str">
        <f t="shared" si="1"/>
        <v>EXAMEN</v>
      </c>
      <c r="K14" s="37">
        <f t="shared" si="2"/>
        <v>1.08</v>
      </c>
      <c r="L14" s="27">
        <f t="shared" si="3"/>
        <v>1.08</v>
      </c>
      <c r="M14" s="32" t="str">
        <f t="shared" si="4"/>
        <v>REPROBADO</v>
      </c>
    </row>
    <row r="15" spans="1:13" x14ac:dyDescent="0.25">
      <c r="A15" s="15">
        <v>78591</v>
      </c>
      <c r="B15" s="12" t="s">
        <v>47</v>
      </c>
      <c r="C15" s="12" t="s">
        <v>48</v>
      </c>
      <c r="D15" s="19">
        <v>20390068</v>
      </c>
      <c r="E15" s="59">
        <v>3.8</v>
      </c>
      <c r="F15" s="28"/>
      <c r="G15" s="28"/>
      <c r="H15" s="51"/>
      <c r="I15" s="40">
        <f t="shared" si="0"/>
        <v>0.76</v>
      </c>
      <c r="J15" s="40" t="str">
        <f t="shared" si="1"/>
        <v>EXAMEN</v>
      </c>
      <c r="K15" s="37">
        <f t="shared" si="2"/>
        <v>0.76</v>
      </c>
      <c r="L15" s="27">
        <f t="shared" si="3"/>
        <v>0.76</v>
      </c>
      <c r="M15" s="32" t="str">
        <f t="shared" si="4"/>
        <v>REPROBADO</v>
      </c>
    </row>
    <row r="16" spans="1:13" s="9" customFormat="1" x14ac:dyDescent="0.25">
      <c r="A16" s="15">
        <v>69839</v>
      </c>
      <c r="B16" s="12" t="s">
        <v>49</v>
      </c>
      <c r="C16" s="12" t="s">
        <v>50</v>
      </c>
      <c r="D16" s="19">
        <v>17869175</v>
      </c>
      <c r="E16" s="59">
        <v>6.6</v>
      </c>
      <c r="F16" s="28"/>
      <c r="G16" s="28"/>
      <c r="H16" s="51"/>
      <c r="I16" s="41">
        <f t="shared" si="0"/>
        <v>1.32</v>
      </c>
      <c r="J16" s="41" t="str">
        <f t="shared" si="1"/>
        <v>EXAMEN</v>
      </c>
      <c r="K16" s="37">
        <f t="shared" si="2"/>
        <v>1.32</v>
      </c>
      <c r="L16" s="28">
        <f t="shared" si="3"/>
        <v>1.32</v>
      </c>
      <c r="M16" s="33" t="str">
        <f t="shared" si="4"/>
        <v>REPROBADO</v>
      </c>
    </row>
    <row r="17" spans="1:13" x14ac:dyDescent="0.25">
      <c r="A17" s="15">
        <v>79411</v>
      </c>
      <c r="B17" s="12" t="s">
        <v>51</v>
      </c>
      <c r="C17" s="12" t="s">
        <v>52</v>
      </c>
      <c r="D17" s="19">
        <v>19849228</v>
      </c>
      <c r="E17" s="59">
        <v>5.2</v>
      </c>
      <c r="F17" s="28"/>
      <c r="G17" s="28"/>
      <c r="H17" s="51"/>
      <c r="I17" s="40">
        <f t="shared" si="0"/>
        <v>1.04</v>
      </c>
      <c r="J17" s="40" t="str">
        <f t="shared" si="1"/>
        <v>EXAMEN</v>
      </c>
      <c r="K17" s="37">
        <f t="shared" si="2"/>
        <v>1.04</v>
      </c>
      <c r="L17" s="27">
        <f t="shared" si="3"/>
        <v>1.04</v>
      </c>
      <c r="M17" s="32" t="str">
        <f t="shared" si="4"/>
        <v>REPROBADO</v>
      </c>
    </row>
    <row r="18" spans="1:13" x14ac:dyDescent="0.25">
      <c r="A18" s="15">
        <v>78388</v>
      </c>
      <c r="B18" s="12" t="s">
        <v>53</v>
      </c>
      <c r="C18" s="12" t="s">
        <v>54</v>
      </c>
      <c r="D18" s="19">
        <v>20573818</v>
      </c>
      <c r="E18" s="59"/>
      <c r="F18" s="28"/>
      <c r="G18" s="28"/>
      <c r="H18" s="51"/>
      <c r="I18" s="40">
        <f t="shared" si="0"/>
        <v>0</v>
      </c>
      <c r="J18" s="40" t="str">
        <f t="shared" si="1"/>
        <v>EXAMEN</v>
      </c>
      <c r="K18" s="37">
        <f t="shared" si="2"/>
        <v>0</v>
      </c>
      <c r="L18" s="27">
        <f t="shared" si="3"/>
        <v>0</v>
      </c>
      <c r="M18" s="32" t="str">
        <f t="shared" si="4"/>
        <v>REPROBADO</v>
      </c>
    </row>
    <row r="19" spans="1:13" x14ac:dyDescent="0.25">
      <c r="A19" s="15">
        <v>78843</v>
      </c>
      <c r="B19" s="12" t="s">
        <v>55</v>
      </c>
      <c r="C19" s="12" t="s">
        <v>23</v>
      </c>
      <c r="D19" s="19">
        <v>20471995</v>
      </c>
      <c r="E19" s="59">
        <v>3.5</v>
      </c>
      <c r="F19" s="28"/>
      <c r="G19" s="28"/>
      <c r="H19" s="51"/>
      <c r="I19" s="40">
        <f t="shared" si="0"/>
        <v>0.7</v>
      </c>
      <c r="J19" s="40" t="str">
        <f t="shared" si="1"/>
        <v>EXAMEN</v>
      </c>
      <c r="K19" s="37">
        <f t="shared" si="2"/>
        <v>0.7</v>
      </c>
      <c r="L19" s="27">
        <f t="shared" si="3"/>
        <v>0.7</v>
      </c>
      <c r="M19" s="32" t="str">
        <f t="shared" si="4"/>
        <v>REPROBADO</v>
      </c>
    </row>
    <row r="20" spans="1:13" x14ac:dyDescent="0.25">
      <c r="A20" s="15">
        <v>73930</v>
      </c>
      <c r="B20" s="12" t="s">
        <v>56</v>
      </c>
      <c r="C20" s="12" t="s">
        <v>57</v>
      </c>
      <c r="D20" s="19">
        <v>19893145</v>
      </c>
      <c r="E20" s="59">
        <v>4.5</v>
      </c>
      <c r="F20" s="28"/>
      <c r="G20" s="28"/>
      <c r="H20" s="51"/>
      <c r="I20" s="40">
        <f t="shared" si="0"/>
        <v>0.9</v>
      </c>
      <c r="J20" s="40" t="str">
        <f t="shared" si="1"/>
        <v>EXAMEN</v>
      </c>
      <c r="K20" s="37">
        <f t="shared" si="2"/>
        <v>0.9</v>
      </c>
      <c r="L20" s="27">
        <f t="shared" si="3"/>
        <v>0.9</v>
      </c>
      <c r="M20" s="32" t="str">
        <f t="shared" si="4"/>
        <v>REPROBADO</v>
      </c>
    </row>
    <row r="21" spans="1:13" x14ac:dyDescent="0.25">
      <c r="A21" s="15">
        <v>75095</v>
      </c>
      <c r="B21" s="12" t="s">
        <v>9</v>
      </c>
      <c r="C21" s="12" t="s">
        <v>10</v>
      </c>
      <c r="D21" s="19">
        <v>20283218</v>
      </c>
      <c r="E21" s="59">
        <v>3.4</v>
      </c>
      <c r="F21" s="28"/>
      <c r="G21" s="28"/>
      <c r="H21" s="51"/>
      <c r="I21" s="40">
        <f t="shared" si="0"/>
        <v>0.68</v>
      </c>
      <c r="J21" s="40" t="str">
        <f t="shared" si="1"/>
        <v>EXAMEN</v>
      </c>
      <c r="K21" s="37">
        <f t="shared" si="2"/>
        <v>0.68</v>
      </c>
      <c r="L21" s="27">
        <f t="shared" si="3"/>
        <v>0.68</v>
      </c>
      <c r="M21" s="32" t="str">
        <f t="shared" si="4"/>
        <v>REPROBADO</v>
      </c>
    </row>
    <row r="22" spans="1:13" x14ac:dyDescent="0.25">
      <c r="A22" s="15">
        <v>78091</v>
      </c>
      <c r="B22" s="12" t="s">
        <v>58</v>
      </c>
      <c r="C22" s="12" t="s">
        <v>59</v>
      </c>
      <c r="D22" s="19">
        <v>19893104</v>
      </c>
      <c r="E22" s="59">
        <v>5.2</v>
      </c>
      <c r="F22" s="28"/>
      <c r="G22" s="28"/>
      <c r="H22" s="51"/>
      <c r="I22" s="40">
        <f t="shared" si="0"/>
        <v>1.04</v>
      </c>
      <c r="J22" s="40" t="str">
        <f t="shared" si="1"/>
        <v>EXAMEN</v>
      </c>
      <c r="K22" s="37">
        <f t="shared" si="2"/>
        <v>1.04</v>
      </c>
      <c r="L22" s="27">
        <f t="shared" si="3"/>
        <v>1.04</v>
      </c>
      <c r="M22" s="32" t="str">
        <f t="shared" si="4"/>
        <v>REPROBADO</v>
      </c>
    </row>
    <row r="23" spans="1:13" x14ac:dyDescent="0.25">
      <c r="A23" s="15">
        <v>74168</v>
      </c>
      <c r="B23" s="12" t="s">
        <v>60</v>
      </c>
      <c r="C23" s="12" t="s">
        <v>61</v>
      </c>
      <c r="D23" s="19">
        <v>19958004</v>
      </c>
      <c r="E23" s="59">
        <v>5.7</v>
      </c>
      <c r="F23" s="28"/>
      <c r="G23" s="28"/>
      <c r="H23" s="51"/>
      <c r="I23" s="40">
        <f t="shared" si="0"/>
        <v>1.1399999999999999</v>
      </c>
      <c r="J23" s="40" t="str">
        <f t="shared" si="1"/>
        <v>EXAMEN</v>
      </c>
      <c r="K23" s="37">
        <f t="shared" si="2"/>
        <v>1.1399999999999999</v>
      </c>
      <c r="L23" s="27">
        <f t="shared" si="3"/>
        <v>1.1399999999999999</v>
      </c>
      <c r="M23" s="32" t="str">
        <f t="shared" si="4"/>
        <v>REPROBADO</v>
      </c>
    </row>
    <row r="24" spans="1:13" x14ac:dyDescent="0.25">
      <c r="A24" s="15">
        <v>76815</v>
      </c>
      <c r="B24" s="12" t="s">
        <v>62</v>
      </c>
      <c r="C24" s="12" t="s">
        <v>63</v>
      </c>
      <c r="D24" s="19">
        <v>20574156</v>
      </c>
      <c r="E24" s="59">
        <v>5.0999999999999996</v>
      </c>
      <c r="F24" s="28"/>
      <c r="G24" s="28"/>
      <c r="H24" s="51"/>
      <c r="I24" s="40">
        <f t="shared" si="0"/>
        <v>1.02</v>
      </c>
      <c r="J24" s="40" t="str">
        <f t="shared" si="1"/>
        <v>EXAMEN</v>
      </c>
      <c r="K24" s="37">
        <f t="shared" si="2"/>
        <v>1.02</v>
      </c>
      <c r="L24" s="27">
        <f t="shared" si="3"/>
        <v>1.02</v>
      </c>
      <c r="M24" s="32" t="str">
        <f t="shared" si="4"/>
        <v>REPROBADO</v>
      </c>
    </row>
    <row r="25" spans="1:13" x14ac:dyDescent="0.25">
      <c r="A25" s="15">
        <v>72630</v>
      </c>
      <c r="B25" s="12" t="s">
        <v>64</v>
      </c>
      <c r="C25" s="12" t="s">
        <v>65</v>
      </c>
      <c r="D25" s="19">
        <v>19570111</v>
      </c>
      <c r="E25" s="59">
        <v>4.2</v>
      </c>
      <c r="F25" s="28"/>
      <c r="G25" s="28"/>
      <c r="H25" s="51"/>
      <c r="I25" s="40">
        <f t="shared" si="0"/>
        <v>0.84</v>
      </c>
      <c r="J25" s="40" t="str">
        <f t="shared" si="1"/>
        <v>EXAMEN</v>
      </c>
      <c r="K25" s="37">
        <f t="shared" si="2"/>
        <v>0.84</v>
      </c>
      <c r="L25" s="27">
        <f t="shared" si="3"/>
        <v>0.84</v>
      </c>
      <c r="M25" s="32" t="str">
        <f t="shared" si="4"/>
        <v>REPROBADO</v>
      </c>
    </row>
    <row r="26" spans="1:13" x14ac:dyDescent="0.25">
      <c r="A26" s="15">
        <v>74838</v>
      </c>
      <c r="B26" s="12" t="s">
        <v>66</v>
      </c>
      <c r="C26" s="12" t="s">
        <v>67</v>
      </c>
      <c r="D26" s="19">
        <v>20161621</v>
      </c>
      <c r="E26" s="59">
        <v>4.2</v>
      </c>
      <c r="F26" s="28"/>
      <c r="G26" s="28"/>
      <c r="H26" s="51"/>
      <c r="I26" s="40">
        <f t="shared" si="0"/>
        <v>0.84</v>
      </c>
      <c r="J26" s="40" t="str">
        <f t="shared" si="1"/>
        <v>EXAMEN</v>
      </c>
      <c r="K26" s="37">
        <f t="shared" si="2"/>
        <v>0.84</v>
      </c>
      <c r="L26" s="27">
        <f t="shared" si="3"/>
        <v>0.84</v>
      </c>
      <c r="M26" s="32" t="str">
        <f t="shared" si="4"/>
        <v>REPROBADO</v>
      </c>
    </row>
    <row r="27" spans="1:13" x14ac:dyDescent="0.25">
      <c r="A27" s="15">
        <v>79372</v>
      </c>
      <c r="B27" s="12" t="s">
        <v>68</v>
      </c>
      <c r="C27" s="12" t="s">
        <v>11</v>
      </c>
      <c r="D27" s="19">
        <v>20089762</v>
      </c>
      <c r="E27" s="59">
        <v>4</v>
      </c>
      <c r="F27" s="28"/>
      <c r="G27" s="28"/>
      <c r="H27" s="51"/>
      <c r="I27" s="40">
        <f t="shared" si="0"/>
        <v>0.8</v>
      </c>
      <c r="J27" s="40" t="str">
        <f t="shared" si="1"/>
        <v>EXAMEN</v>
      </c>
      <c r="K27" s="37">
        <f t="shared" si="2"/>
        <v>0.8</v>
      </c>
      <c r="L27" s="27">
        <f t="shared" si="3"/>
        <v>0.8</v>
      </c>
      <c r="M27" s="32" t="str">
        <f t="shared" si="4"/>
        <v>REPROBADO</v>
      </c>
    </row>
    <row r="28" spans="1:13" x14ac:dyDescent="0.25">
      <c r="A28" s="15">
        <v>79446</v>
      </c>
      <c r="B28" s="12" t="s">
        <v>69</v>
      </c>
      <c r="C28" s="12" t="s">
        <v>70</v>
      </c>
      <c r="D28" s="19">
        <v>20424402</v>
      </c>
      <c r="E28" s="59">
        <v>3.6</v>
      </c>
      <c r="F28" s="28"/>
      <c r="G28" s="28"/>
      <c r="H28" s="51"/>
      <c r="I28" s="40">
        <f t="shared" si="0"/>
        <v>0.72</v>
      </c>
      <c r="J28" s="40" t="str">
        <f t="shared" si="1"/>
        <v>EXAMEN</v>
      </c>
      <c r="K28" s="37">
        <f t="shared" si="2"/>
        <v>0.72</v>
      </c>
      <c r="L28" s="27">
        <f t="shared" si="3"/>
        <v>0.72</v>
      </c>
      <c r="M28" s="32" t="str">
        <f t="shared" si="4"/>
        <v>REPROBADO</v>
      </c>
    </row>
    <row r="29" spans="1:13" x14ac:dyDescent="0.25">
      <c r="A29" s="15">
        <v>77893</v>
      </c>
      <c r="B29" s="12" t="s">
        <v>71</v>
      </c>
      <c r="C29" s="12" t="s">
        <v>72</v>
      </c>
      <c r="D29" s="19">
        <v>20336456</v>
      </c>
      <c r="E29" s="59">
        <v>5.2</v>
      </c>
      <c r="F29" s="28"/>
      <c r="G29" s="28"/>
      <c r="H29" s="51"/>
      <c r="I29" s="40">
        <f t="shared" si="0"/>
        <v>1.04</v>
      </c>
      <c r="J29" s="40" t="str">
        <f t="shared" si="1"/>
        <v>EXAMEN</v>
      </c>
      <c r="K29" s="37">
        <f t="shared" si="2"/>
        <v>1.04</v>
      </c>
      <c r="L29" s="27">
        <f t="shared" si="3"/>
        <v>1.04</v>
      </c>
      <c r="M29" s="32" t="str">
        <f t="shared" si="4"/>
        <v>REPROBADO</v>
      </c>
    </row>
    <row r="30" spans="1:13" x14ac:dyDescent="0.25">
      <c r="A30" s="15">
        <v>79066</v>
      </c>
      <c r="B30" s="12" t="s">
        <v>73</v>
      </c>
      <c r="C30" s="12" t="s">
        <v>74</v>
      </c>
      <c r="D30" s="19">
        <v>19209086</v>
      </c>
      <c r="E30" s="59">
        <v>4.9000000000000004</v>
      </c>
      <c r="F30" s="28"/>
      <c r="G30" s="28"/>
      <c r="H30" s="51"/>
      <c r="I30" s="40">
        <f t="shared" si="0"/>
        <v>0.98</v>
      </c>
      <c r="J30" s="40" t="str">
        <f t="shared" si="1"/>
        <v>EXAMEN</v>
      </c>
      <c r="K30" s="37">
        <f t="shared" si="2"/>
        <v>0.98</v>
      </c>
      <c r="L30" s="27">
        <f t="shared" si="3"/>
        <v>0.98</v>
      </c>
      <c r="M30" s="32" t="str">
        <f t="shared" si="4"/>
        <v>REPROBADO</v>
      </c>
    </row>
    <row r="31" spans="1:13" x14ac:dyDescent="0.25">
      <c r="A31" s="15">
        <v>79496</v>
      </c>
      <c r="B31" s="12" t="s">
        <v>75</v>
      </c>
      <c r="C31" s="12" t="s">
        <v>76</v>
      </c>
      <c r="D31" s="19">
        <v>20288462</v>
      </c>
      <c r="E31" s="59">
        <v>4.9000000000000004</v>
      </c>
      <c r="F31" s="28"/>
      <c r="G31" s="28"/>
      <c r="H31" s="51"/>
      <c r="I31" s="40">
        <f t="shared" si="0"/>
        <v>0.98</v>
      </c>
      <c r="J31" s="40" t="str">
        <f t="shared" si="1"/>
        <v>EXAMEN</v>
      </c>
      <c r="K31" s="37">
        <f t="shared" si="2"/>
        <v>0.98</v>
      </c>
      <c r="L31" s="27">
        <f t="shared" si="3"/>
        <v>0.98</v>
      </c>
      <c r="M31" s="32" t="str">
        <f t="shared" si="4"/>
        <v>REPROBADO</v>
      </c>
    </row>
    <row r="32" spans="1:13" x14ac:dyDescent="0.25">
      <c r="A32" s="15">
        <v>79029</v>
      </c>
      <c r="B32" s="12" t="s">
        <v>77</v>
      </c>
      <c r="C32" s="12" t="s">
        <v>78</v>
      </c>
      <c r="D32" s="19">
        <v>19422024</v>
      </c>
      <c r="E32" s="59">
        <v>5.7</v>
      </c>
      <c r="F32" s="28"/>
      <c r="G32" s="28"/>
      <c r="H32" s="51"/>
      <c r="I32" s="40">
        <f t="shared" si="0"/>
        <v>1.1399999999999999</v>
      </c>
      <c r="J32" s="40" t="str">
        <f t="shared" si="1"/>
        <v>EXAMEN</v>
      </c>
      <c r="K32" s="37">
        <f t="shared" si="2"/>
        <v>1.1399999999999999</v>
      </c>
      <c r="L32" s="27">
        <f t="shared" si="3"/>
        <v>1.1399999999999999</v>
      </c>
      <c r="M32" s="32" t="str">
        <f t="shared" si="4"/>
        <v>REPROBADO</v>
      </c>
    </row>
    <row r="33" spans="1:13" x14ac:dyDescent="0.25">
      <c r="A33" s="15">
        <v>79945</v>
      </c>
      <c r="B33" s="12" t="s">
        <v>79</v>
      </c>
      <c r="C33" s="12" t="s">
        <v>80</v>
      </c>
      <c r="D33" s="19">
        <v>20452488</v>
      </c>
      <c r="E33" s="59">
        <v>6.1</v>
      </c>
      <c r="F33" s="28"/>
      <c r="G33" s="28"/>
      <c r="H33" s="51"/>
      <c r="I33" s="40">
        <f t="shared" si="0"/>
        <v>1.22</v>
      </c>
      <c r="J33" s="40" t="str">
        <f t="shared" si="1"/>
        <v>EXAMEN</v>
      </c>
      <c r="K33" s="37">
        <f t="shared" si="2"/>
        <v>1.22</v>
      </c>
      <c r="L33" s="27">
        <f t="shared" si="3"/>
        <v>1.22</v>
      </c>
      <c r="M33" s="32" t="str">
        <f t="shared" si="4"/>
        <v>REPROBADO</v>
      </c>
    </row>
    <row r="34" spans="1:13" x14ac:dyDescent="0.25">
      <c r="A34" s="15">
        <v>79294</v>
      </c>
      <c r="B34" s="12" t="s">
        <v>81</v>
      </c>
      <c r="C34" s="12" t="s">
        <v>82</v>
      </c>
      <c r="D34" s="19">
        <v>20818348</v>
      </c>
      <c r="E34" s="59">
        <v>5.4</v>
      </c>
      <c r="F34" s="28"/>
      <c r="G34" s="28"/>
      <c r="H34" s="51"/>
      <c r="I34" s="40">
        <f t="shared" si="0"/>
        <v>1.08</v>
      </c>
      <c r="J34" s="40" t="str">
        <f t="shared" si="1"/>
        <v>EXAMEN</v>
      </c>
      <c r="K34" s="37">
        <f t="shared" si="2"/>
        <v>1.08</v>
      </c>
      <c r="L34" s="27">
        <f t="shared" si="3"/>
        <v>1.08</v>
      </c>
      <c r="M34" s="32" t="str">
        <f t="shared" si="4"/>
        <v>REPROBADO</v>
      </c>
    </row>
    <row r="35" spans="1:13" x14ac:dyDescent="0.25">
      <c r="A35" s="15">
        <v>78581</v>
      </c>
      <c r="B35" s="12" t="s">
        <v>83</v>
      </c>
      <c r="C35" s="12" t="s">
        <v>84</v>
      </c>
      <c r="D35" s="19">
        <v>20430286</v>
      </c>
      <c r="E35" s="59">
        <v>5.8</v>
      </c>
      <c r="F35" s="28"/>
      <c r="G35" s="28"/>
      <c r="H35" s="51"/>
      <c r="I35" s="40">
        <f t="shared" si="0"/>
        <v>1.1599999999999999</v>
      </c>
      <c r="J35" s="40" t="str">
        <f t="shared" si="1"/>
        <v>EXAMEN</v>
      </c>
      <c r="K35" s="37">
        <f t="shared" si="2"/>
        <v>1.1599999999999999</v>
      </c>
      <c r="L35" s="27">
        <f t="shared" si="3"/>
        <v>1.1599999999999999</v>
      </c>
      <c r="M35" s="32" t="str">
        <f t="shared" si="4"/>
        <v>REPROBADO</v>
      </c>
    </row>
    <row r="36" spans="1:13" x14ac:dyDescent="0.25">
      <c r="A36" s="15">
        <v>83766</v>
      </c>
      <c r="B36" s="12" t="s">
        <v>85</v>
      </c>
      <c r="C36" s="12" t="s">
        <v>86</v>
      </c>
      <c r="D36" s="19">
        <v>20183687</v>
      </c>
      <c r="E36" s="59">
        <v>4.2</v>
      </c>
      <c r="F36" s="28"/>
      <c r="G36" s="28"/>
      <c r="H36" s="51"/>
      <c r="I36" s="40">
        <f t="shared" si="0"/>
        <v>0.84</v>
      </c>
      <c r="J36" s="40" t="str">
        <f t="shared" si="1"/>
        <v>EXAMEN</v>
      </c>
      <c r="K36" s="37">
        <f t="shared" si="2"/>
        <v>0.84</v>
      </c>
      <c r="L36" s="27">
        <f t="shared" si="3"/>
        <v>0.84</v>
      </c>
      <c r="M36" s="32" t="str">
        <f t="shared" si="4"/>
        <v>REPROBADO</v>
      </c>
    </row>
    <row r="37" spans="1:13" x14ac:dyDescent="0.25">
      <c r="A37" s="15">
        <v>79101</v>
      </c>
      <c r="B37" s="12" t="s">
        <v>87</v>
      </c>
      <c r="C37" s="12" t="s">
        <v>88</v>
      </c>
      <c r="D37" s="19">
        <v>20779513</v>
      </c>
      <c r="E37" s="59">
        <v>4</v>
      </c>
      <c r="F37" s="28"/>
      <c r="G37" s="28"/>
      <c r="H37" s="51"/>
      <c r="I37" s="40">
        <f t="shared" si="0"/>
        <v>0.8</v>
      </c>
      <c r="J37" s="40" t="str">
        <f t="shared" si="1"/>
        <v>EXAMEN</v>
      </c>
      <c r="K37" s="37">
        <f t="shared" si="2"/>
        <v>0.8</v>
      </c>
      <c r="L37" s="27">
        <f t="shared" si="3"/>
        <v>0.8</v>
      </c>
      <c r="M37" s="32" t="str">
        <f t="shared" si="4"/>
        <v>REPROBADO</v>
      </c>
    </row>
    <row r="38" spans="1:13" x14ac:dyDescent="0.25">
      <c r="A38" s="15">
        <v>74146</v>
      </c>
      <c r="B38" s="12" t="s">
        <v>13</v>
      </c>
      <c r="C38" s="12" t="s">
        <v>14</v>
      </c>
      <c r="D38" s="19">
        <v>19955197</v>
      </c>
      <c r="E38" s="59">
        <v>3.7</v>
      </c>
      <c r="F38" s="28"/>
      <c r="G38" s="28"/>
      <c r="H38" s="51"/>
      <c r="I38" s="40">
        <f t="shared" ref="I38" si="5">AVERAGE(I3:I37)</f>
        <v>0.95485714285714274</v>
      </c>
      <c r="J38" s="40" t="str">
        <f t="shared" si="1"/>
        <v>EXAMEN</v>
      </c>
      <c r="K38" s="37">
        <f t="shared" si="2"/>
        <v>0.95485714285714274</v>
      </c>
      <c r="L38" s="27">
        <f t="shared" si="3"/>
        <v>0.95485714285714263</v>
      </c>
      <c r="M38" s="32" t="str">
        <f t="shared" si="4"/>
        <v>REPROBADO</v>
      </c>
    </row>
    <row r="39" spans="1:13" x14ac:dyDescent="0.25">
      <c r="A39" s="15">
        <v>78385</v>
      </c>
      <c r="B39" s="12" t="s">
        <v>89</v>
      </c>
      <c r="C39" s="12" t="s">
        <v>90</v>
      </c>
      <c r="D39" s="19">
        <v>20218934</v>
      </c>
      <c r="E39" s="59">
        <v>4</v>
      </c>
      <c r="F39" s="28"/>
      <c r="G39" s="28"/>
      <c r="H39" s="51"/>
      <c r="I39" s="40">
        <f t="shared" ref="I39" si="6">MEDIAN(I3:I37)</f>
        <v>1.02</v>
      </c>
      <c r="J39" s="40" t="str">
        <f t="shared" si="1"/>
        <v>EXAMEN</v>
      </c>
      <c r="K39" s="37">
        <f t="shared" si="2"/>
        <v>1.02</v>
      </c>
      <c r="L39" s="27">
        <f t="shared" si="3"/>
        <v>1.02</v>
      </c>
      <c r="M39" s="32" t="str">
        <f t="shared" si="4"/>
        <v>REPROBADO</v>
      </c>
    </row>
    <row r="40" spans="1:13" x14ac:dyDescent="0.25">
      <c r="A40" s="15">
        <v>78216</v>
      </c>
      <c r="B40" s="12" t="s">
        <v>91</v>
      </c>
      <c r="C40" s="12" t="s">
        <v>92</v>
      </c>
      <c r="D40" s="19">
        <v>19025991</v>
      </c>
      <c r="E40" s="59">
        <v>6.6</v>
      </c>
      <c r="F40" s="29"/>
      <c r="G40" s="28"/>
      <c r="H40" s="51"/>
      <c r="I40" s="40">
        <f t="shared" ref="I40" si="7">MEDIAN(I4:I38)</f>
        <v>1.02</v>
      </c>
      <c r="J40" s="40" t="str">
        <f t="shared" si="1"/>
        <v>EXAMEN</v>
      </c>
      <c r="K40" s="37">
        <f t="shared" si="2"/>
        <v>1.02</v>
      </c>
      <c r="L40" s="27">
        <f t="shared" si="3"/>
        <v>1.02</v>
      </c>
      <c r="M40" s="32" t="str">
        <f t="shared" si="4"/>
        <v>REPROBADO</v>
      </c>
    </row>
    <row r="41" spans="1:13" x14ac:dyDescent="0.25">
      <c r="A41" s="15">
        <v>78348</v>
      </c>
      <c r="B41" s="12" t="s">
        <v>93</v>
      </c>
      <c r="C41" s="12" t="s">
        <v>94</v>
      </c>
      <c r="D41" s="19">
        <v>20330271</v>
      </c>
      <c r="E41" s="59">
        <v>5.2</v>
      </c>
      <c r="F41" s="29"/>
      <c r="G41" s="28"/>
      <c r="H41" s="51"/>
      <c r="I41" s="40">
        <f t="shared" ref="I41" si="8">MEDIAN(I5:I39)</f>
        <v>1.02</v>
      </c>
      <c r="J41" s="40" t="str">
        <f t="shared" si="1"/>
        <v>EXAMEN</v>
      </c>
      <c r="K41" s="37">
        <f t="shared" si="2"/>
        <v>1.02</v>
      </c>
      <c r="L41" s="27">
        <f t="shared" si="3"/>
        <v>1.02</v>
      </c>
      <c r="M41" s="32" t="str">
        <f t="shared" si="4"/>
        <v>REPROBADO</v>
      </c>
    </row>
    <row r="42" spans="1:13" x14ac:dyDescent="0.25">
      <c r="A42" s="15">
        <v>78544</v>
      </c>
      <c r="B42" s="12" t="s">
        <v>95</v>
      </c>
      <c r="C42" s="12" t="s">
        <v>96</v>
      </c>
      <c r="D42" s="19">
        <v>20002516</v>
      </c>
      <c r="E42" s="59">
        <v>3.4</v>
      </c>
      <c r="F42" s="29"/>
      <c r="G42" s="28"/>
      <c r="H42" s="51"/>
      <c r="I42" s="40">
        <f t="shared" ref="I42" si="9">MEDIAN(I6:I40)</f>
        <v>1.02</v>
      </c>
      <c r="J42" s="40" t="str">
        <f t="shared" si="1"/>
        <v>EXAMEN</v>
      </c>
      <c r="K42" s="37">
        <f t="shared" si="2"/>
        <v>1.02</v>
      </c>
      <c r="L42" s="27">
        <f t="shared" si="3"/>
        <v>1.02</v>
      </c>
      <c r="M42" s="32" t="str">
        <f t="shared" si="4"/>
        <v>REPROBADO</v>
      </c>
    </row>
    <row r="43" spans="1:13" x14ac:dyDescent="0.25">
      <c r="A43" s="15">
        <v>78487</v>
      </c>
      <c r="B43" s="12" t="s">
        <v>97</v>
      </c>
      <c r="C43" s="12" t="s">
        <v>98</v>
      </c>
      <c r="D43" s="19">
        <v>20287538</v>
      </c>
      <c r="E43" s="59">
        <v>3</v>
      </c>
      <c r="F43" s="29"/>
      <c r="G43" s="28"/>
      <c r="H43" s="51"/>
      <c r="I43" s="40">
        <f t="shared" ref="I43" si="10">MEDIAN(I7:I41)</f>
        <v>1.02</v>
      </c>
      <c r="J43" s="40" t="str">
        <f t="shared" si="1"/>
        <v>EXAMEN</v>
      </c>
      <c r="K43" s="37">
        <f t="shared" si="2"/>
        <v>1.02</v>
      </c>
      <c r="L43" s="27">
        <f t="shared" si="3"/>
        <v>1.02</v>
      </c>
      <c r="M43" s="32" t="str">
        <f t="shared" si="4"/>
        <v>REPROBADO</v>
      </c>
    </row>
    <row r="44" spans="1:13" x14ac:dyDescent="0.25">
      <c r="A44" s="15">
        <v>78997</v>
      </c>
      <c r="B44" s="12" t="s">
        <v>99</v>
      </c>
      <c r="C44" s="12" t="s">
        <v>100</v>
      </c>
      <c r="D44" s="19">
        <v>19113071</v>
      </c>
      <c r="E44" s="59">
        <v>4.5</v>
      </c>
      <c r="F44" s="29"/>
      <c r="G44" s="28"/>
      <c r="H44" s="51"/>
      <c r="I44" s="40">
        <f t="shared" ref="I44" si="11">MEDIAN(I8:I42)</f>
        <v>1.02</v>
      </c>
      <c r="J44" s="40" t="str">
        <f t="shared" si="1"/>
        <v>EXAMEN</v>
      </c>
      <c r="K44" s="37">
        <f t="shared" si="2"/>
        <v>1.02</v>
      </c>
      <c r="L44" s="27">
        <f t="shared" si="3"/>
        <v>1.02</v>
      </c>
      <c r="M44" s="32" t="str">
        <f t="shared" si="4"/>
        <v>REPROBADO</v>
      </c>
    </row>
    <row r="45" spans="1:13" ht="16.5" thickBot="1" x14ac:dyDescent="0.3">
      <c r="A45" s="16">
        <v>77991</v>
      </c>
      <c r="B45" s="17" t="s">
        <v>101</v>
      </c>
      <c r="C45" s="17" t="s">
        <v>102</v>
      </c>
      <c r="D45" s="69">
        <v>19673430</v>
      </c>
      <c r="E45" s="59">
        <v>5.7</v>
      </c>
      <c r="F45" s="17"/>
      <c r="G45" s="44"/>
      <c r="H45" s="52"/>
      <c r="I45" s="42"/>
      <c r="J45" s="42"/>
      <c r="K45" s="38"/>
      <c r="L45" s="17"/>
      <c r="M45" s="34"/>
    </row>
    <row r="46" spans="1:13" x14ac:dyDescent="0.25">
      <c r="D46" s="70" t="s">
        <v>19</v>
      </c>
      <c r="E46" s="62">
        <v>4.8309523809523798</v>
      </c>
    </row>
  </sheetData>
  <conditionalFormatting sqref="J3">
    <cfRule type="colorScale" priority="2">
      <colorScale>
        <cfvo type="min"/>
        <cfvo type="max"/>
        <color rgb="FFFF7128"/>
        <color rgb="FFFFEF9C"/>
      </colorScale>
    </cfRule>
  </conditionalFormatting>
  <conditionalFormatting sqref="J3:J44">
    <cfRule type="colorScale" priority="1">
      <colorScale>
        <cfvo type="formula" val="&quot;&quot;&quot;EXIMIDO&quot;&quot;&quot;"/>
        <cfvo type="formula" val="&quot;&quot;&quot;EXAMEN&quot;&quot;&quot;"/>
        <color theme="9"/>
        <color rgb="FFFF0000"/>
      </colorScale>
    </cfRule>
  </conditionalFormatting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47"/>
  <sheetViews>
    <sheetView topLeftCell="A34" workbookViewId="0">
      <selection activeCell="H46" sqref="H46"/>
    </sheetView>
  </sheetViews>
  <sheetFormatPr baseColWidth="10" defaultRowHeight="15.75" x14ac:dyDescent="0.25"/>
  <cols>
    <col min="2" max="2" width="23.5" customWidth="1"/>
    <col min="3" max="3" width="19.625" customWidth="1"/>
    <col min="4" max="4" width="17" customWidth="1"/>
    <col min="5" max="5" width="12.125" style="3" customWidth="1"/>
    <col min="6" max="8" width="10.875" style="3" customWidth="1"/>
    <col min="9" max="9" width="10.5" bestFit="1" customWidth="1"/>
  </cols>
  <sheetData>
    <row r="2" spans="1:9" ht="16.5" thickBot="1" x14ac:dyDescent="0.3"/>
    <row r="3" spans="1:9" ht="16.5" thickBot="1" x14ac:dyDescent="0.3">
      <c r="A3" s="10" t="s">
        <v>0</v>
      </c>
      <c r="B3" s="11" t="s">
        <v>1</v>
      </c>
      <c r="C3" s="11" t="s">
        <v>2</v>
      </c>
      <c r="D3" s="21" t="s">
        <v>3</v>
      </c>
      <c r="E3" s="53" t="s">
        <v>15</v>
      </c>
      <c r="F3" s="54" t="s">
        <v>16</v>
      </c>
      <c r="G3" s="54" t="s">
        <v>17</v>
      </c>
      <c r="H3" s="54" t="s">
        <v>18</v>
      </c>
      <c r="I3" s="4" t="s">
        <v>19</v>
      </c>
    </row>
    <row r="4" spans="1:9" ht="16.5" thickBot="1" x14ac:dyDescent="0.3">
      <c r="A4" s="13">
        <v>79295</v>
      </c>
      <c r="B4" s="14" t="s">
        <v>24</v>
      </c>
      <c r="C4" s="14" t="s">
        <v>25</v>
      </c>
      <c r="D4" s="18">
        <v>20444233</v>
      </c>
      <c r="E4" s="55">
        <v>7</v>
      </c>
      <c r="F4" s="5">
        <v>7</v>
      </c>
      <c r="G4" s="5">
        <v>5</v>
      </c>
      <c r="H4" s="57">
        <v>5</v>
      </c>
      <c r="I4" s="39">
        <f>AVERAGE(E4:H4)</f>
        <v>6</v>
      </c>
    </row>
    <row r="5" spans="1:9" ht="16.5" thickBot="1" x14ac:dyDescent="0.3">
      <c r="A5" s="15">
        <v>78830</v>
      </c>
      <c r="B5" s="12" t="s">
        <v>26</v>
      </c>
      <c r="C5" s="12" t="s">
        <v>27</v>
      </c>
      <c r="D5" s="19">
        <v>19566978</v>
      </c>
      <c r="E5" s="8">
        <v>5.5</v>
      </c>
      <c r="F5" s="5">
        <v>5</v>
      </c>
      <c r="G5" s="5">
        <v>4.5</v>
      </c>
      <c r="H5" s="22">
        <v>6.5</v>
      </c>
      <c r="I5" s="39">
        <f t="shared" ref="I5:I46" si="0">AVERAGE(E5:H5)</f>
        <v>5.375</v>
      </c>
    </row>
    <row r="6" spans="1:9" ht="16.5" thickBot="1" x14ac:dyDescent="0.3">
      <c r="A6" s="15">
        <v>79443</v>
      </c>
      <c r="B6" s="12" t="s">
        <v>28</v>
      </c>
      <c r="C6" s="12" t="s">
        <v>29</v>
      </c>
      <c r="D6" s="19">
        <v>20192238</v>
      </c>
      <c r="E6" s="8">
        <v>6</v>
      </c>
      <c r="F6" s="5">
        <v>5.8</v>
      </c>
      <c r="G6" s="5">
        <v>5</v>
      </c>
      <c r="H6" s="22">
        <v>6</v>
      </c>
      <c r="I6" s="39">
        <f t="shared" si="0"/>
        <v>5.7</v>
      </c>
    </row>
    <row r="7" spans="1:9" ht="16.5" thickBot="1" x14ac:dyDescent="0.3">
      <c r="A7" s="15">
        <v>77908</v>
      </c>
      <c r="B7" s="12" t="s">
        <v>30</v>
      </c>
      <c r="C7" s="12" t="s">
        <v>31</v>
      </c>
      <c r="D7" s="19">
        <v>20331780</v>
      </c>
      <c r="E7" s="8">
        <v>5.5</v>
      </c>
      <c r="F7" s="5">
        <v>5</v>
      </c>
      <c r="G7" s="5">
        <v>4.5</v>
      </c>
      <c r="H7" s="22">
        <v>6.5</v>
      </c>
      <c r="I7" s="39">
        <f t="shared" si="0"/>
        <v>5.375</v>
      </c>
    </row>
    <row r="8" spans="1:9" ht="16.5" thickBot="1" x14ac:dyDescent="0.3">
      <c r="A8" s="15">
        <v>79350</v>
      </c>
      <c r="B8" s="12" t="s">
        <v>32</v>
      </c>
      <c r="C8" s="12" t="s">
        <v>33</v>
      </c>
      <c r="D8" s="19">
        <v>20725684</v>
      </c>
      <c r="E8" s="8">
        <v>6.5</v>
      </c>
      <c r="F8" s="5">
        <v>7</v>
      </c>
      <c r="G8" s="5">
        <v>5</v>
      </c>
      <c r="H8" s="22">
        <v>6.5</v>
      </c>
      <c r="I8" s="39">
        <f t="shared" si="0"/>
        <v>6.25</v>
      </c>
    </row>
    <row r="9" spans="1:9" ht="16.5" thickBot="1" x14ac:dyDescent="0.3">
      <c r="A9" s="15">
        <v>78188</v>
      </c>
      <c r="B9" s="12" t="s">
        <v>34</v>
      </c>
      <c r="C9" s="12" t="s">
        <v>35</v>
      </c>
      <c r="D9" s="19">
        <v>20434809</v>
      </c>
      <c r="E9" s="8">
        <v>7</v>
      </c>
      <c r="F9" s="5">
        <v>7</v>
      </c>
      <c r="G9" s="5">
        <v>5</v>
      </c>
      <c r="H9" s="22">
        <v>5</v>
      </c>
      <c r="I9" s="39">
        <f t="shared" si="0"/>
        <v>6</v>
      </c>
    </row>
    <row r="10" spans="1:9" ht="16.5" thickBot="1" x14ac:dyDescent="0.3">
      <c r="A10" s="15">
        <v>78701</v>
      </c>
      <c r="B10" s="12" t="s">
        <v>36</v>
      </c>
      <c r="C10" s="12" t="s">
        <v>37</v>
      </c>
      <c r="D10" s="19">
        <v>19133867</v>
      </c>
      <c r="E10" s="8">
        <v>6.5</v>
      </c>
      <c r="F10" s="5">
        <v>4.5</v>
      </c>
      <c r="G10" s="5">
        <v>4</v>
      </c>
      <c r="H10" s="22">
        <v>5.5</v>
      </c>
      <c r="I10" s="39">
        <f t="shared" si="0"/>
        <v>5.125</v>
      </c>
    </row>
    <row r="11" spans="1:9" ht="16.5" thickBot="1" x14ac:dyDescent="0.3">
      <c r="A11" s="15">
        <v>78958</v>
      </c>
      <c r="B11" s="12" t="s">
        <v>38</v>
      </c>
      <c r="C11" s="12" t="s">
        <v>39</v>
      </c>
      <c r="D11" s="19">
        <v>20445515</v>
      </c>
      <c r="E11" s="8">
        <v>5.5</v>
      </c>
      <c r="F11" s="5">
        <v>5</v>
      </c>
      <c r="G11" s="5">
        <v>4.5</v>
      </c>
      <c r="H11" s="22">
        <v>6.5</v>
      </c>
      <c r="I11" s="39">
        <f t="shared" si="0"/>
        <v>5.375</v>
      </c>
    </row>
    <row r="12" spans="1:9" ht="16.5" thickBot="1" x14ac:dyDescent="0.3">
      <c r="A12" s="15">
        <v>78969</v>
      </c>
      <c r="B12" s="12" t="s">
        <v>40</v>
      </c>
      <c r="C12" s="12" t="s">
        <v>41</v>
      </c>
      <c r="D12" s="19">
        <v>20426129</v>
      </c>
      <c r="E12" s="8">
        <v>5.5</v>
      </c>
      <c r="F12" s="5">
        <v>4</v>
      </c>
      <c r="G12" s="5">
        <v>4</v>
      </c>
      <c r="H12" s="22">
        <v>6</v>
      </c>
      <c r="I12" s="39">
        <f t="shared" si="0"/>
        <v>4.875</v>
      </c>
    </row>
    <row r="13" spans="1:9" ht="16.5" thickBot="1" x14ac:dyDescent="0.3">
      <c r="A13" s="15">
        <v>79100</v>
      </c>
      <c r="B13" s="12" t="s">
        <v>42</v>
      </c>
      <c r="C13" s="12" t="s">
        <v>43</v>
      </c>
      <c r="D13" s="19">
        <v>20317053</v>
      </c>
      <c r="E13" s="8">
        <v>5.5</v>
      </c>
      <c r="F13" s="5">
        <v>5</v>
      </c>
      <c r="G13" s="5">
        <v>4.5</v>
      </c>
      <c r="H13" s="22">
        <v>6.5</v>
      </c>
      <c r="I13" s="39">
        <f t="shared" si="0"/>
        <v>5.375</v>
      </c>
    </row>
    <row r="14" spans="1:9" ht="16.5" thickBot="1" x14ac:dyDescent="0.3">
      <c r="A14" s="15">
        <v>78164</v>
      </c>
      <c r="B14" s="12" t="s">
        <v>44</v>
      </c>
      <c r="C14" s="12" t="s">
        <v>45</v>
      </c>
      <c r="D14" s="19">
        <v>20100072</v>
      </c>
      <c r="E14" s="8">
        <v>7</v>
      </c>
      <c r="F14" s="5">
        <v>7</v>
      </c>
      <c r="G14" s="5">
        <v>5</v>
      </c>
      <c r="H14" s="22">
        <v>5</v>
      </c>
      <c r="I14" s="39">
        <f t="shared" si="0"/>
        <v>6</v>
      </c>
    </row>
    <row r="15" spans="1:9" ht="16.5" thickBot="1" x14ac:dyDescent="0.3">
      <c r="A15" s="15">
        <v>78691</v>
      </c>
      <c r="B15" s="12" t="s">
        <v>46</v>
      </c>
      <c r="C15" s="12" t="s">
        <v>12</v>
      </c>
      <c r="D15" s="19">
        <v>20430537</v>
      </c>
      <c r="E15" s="8">
        <v>6.5</v>
      </c>
      <c r="F15" s="5">
        <v>6.5</v>
      </c>
      <c r="G15" s="5">
        <v>6.5</v>
      </c>
      <c r="H15" s="22">
        <v>5.8</v>
      </c>
      <c r="I15" s="39">
        <f t="shared" si="0"/>
        <v>6.3250000000000002</v>
      </c>
    </row>
    <row r="16" spans="1:9" ht="16.5" thickBot="1" x14ac:dyDescent="0.3">
      <c r="A16" s="15">
        <v>78591</v>
      </c>
      <c r="B16" s="12" t="s">
        <v>47</v>
      </c>
      <c r="C16" s="12" t="s">
        <v>48</v>
      </c>
      <c r="D16" s="19">
        <v>20390068</v>
      </c>
      <c r="E16" s="8">
        <v>5.5</v>
      </c>
      <c r="F16" s="5">
        <v>5</v>
      </c>
      <c r="G16" s="5">
        <v>4.5</v>
      </c>
      <c r="H16" s="22">
        <v>6.5</v>
      </c>
      <c r="I16" s="39">
        <f t="shared" si="0"/>
        <v>5.375</v>
      </c>
    </row>
    <row r="17" spans="1:9" ht="16.5" thickBot="1" x14ac:dyDescent="0.3">
      <c r="A17" s="15">
        <v>69839</v>
      </c>
      <c r="B17" s="12" t="s">
        <v>49</v>
      </c>
      <c r="C17" s="12" t="s">
        <v>50</v>
      </c>
      <c r="D17" s="19">
        <v>17869175</v>
      </c>
      <c r="E17" s="8">
        <v>6.5</v>
      </c>
      <c r="F17" s="5">
        <v>6.5</v>
      </c>
      <c r="G17" s="5">
        <v>6.5</v>
      </c>
      <c r="H17" s="22">
        <v>5.8</v>
      </c>
      <c r="I17" s="39">
        <f t="shared" si="0"/>
        <v>6.3250000000000002</v>
      </c>
    </row>
    <row r="18" spans="1:9" ht="16.5" thickBot="1" x14ac:dyDescent="0.3">
      <c r="A18" s="15">
        <v>79411</v>
      </c>
      <c r="B18" s="12" t="s">
        <v>51</v>
      </c>
      <c r="C18" s="12" t="s">
        <v>52</v>
      </c>
      <c r="D18" s="19">
        <v>19849228</v>
      </c>
      <c r="E18" s="8">
        <v>6.5</v>
      </c>
      <c r="F18" s="5">
        <v>7</v>
      </c>
      <c r="G18" s="5">
        <v>5</v>
      </c>
      <c r="H18" s="22">
        <v>6.5</v>
      </c>
      <c r="I18" s="39">
        <f t="shared" si="0"/>
        <v>6.25</v>
      </c>
    </row>
    <row r="19" spans="1:9" ht="16.5" thickBot="1" x14ac:dyDescent="0.3">
      <c r="A19" s="15">
        <v>78388</v>
      </c>
      <c r="B19" s="12" t="s">
        <v>53</v>
      </c>
      <c r="C19" s="12" t="s">
        <v>54</v>
      </c>
      <c r="D19" s="19">
        <v>20573818</v>
      </c>
      <c r="E19" s="8">
        <v>4.5</v>
      </c>
      <c r="F19" s="5">
        <v>7</v>
      </c>
      <c r="G19" s="5">
        <v>6</v>
      </c>
      <c r="H19" s="22">
        <v>3.5</v>
      </c>
      <c r="I19" s="39">
        <f t="shared" si="0"/>
        <v>5.25</v>
      </c>
    </row>
    <row r="20" spans="1:9" ht="16.5" thickBot="1" x14ac:dyDescent="0.3">
      <c r="A20" s="15">
        <v>78843</v>
      </c>
      <c r="B20" s="12" t="s">
        <v>55</v>
      </c>
      <c r="C20" s="12" t="s">
        <v>23</v>
      </c>
      <c r="D20" s="19">
        <v>20471995</v>
      </c>
      <c r="E20" s="8">
        <v>7</v>
      </c>
      <c r="F20" s="5">
        <v>7</v>
      </c>
      <c r="G20" s="5">
        <v>5</v>
      </c>
      <c r="H20" s="22">
        <v>5</v>
      </c>
      <c r="I20" s="39">
        <f t="shared" si="0"/>
        <v>6</v>
      </c>
    </row>
    <row r="21" spans="1:9" ht="16.5" thickBot="1" x14ac:dyDescent="0.3">
      <c r="A21" s="15">
        <v>73930</v>
      </c>
      <c r="B21" s="12" t="s">
        <v>56</v>
      </c>
      <c r="C21" s="12" t="s">
        <v>57</v>
      </c>
      <c r="D21" s="19">
        <v>19893145</v>
      </c>
      <c r="E21" s="8">
        <v>5.5</v>
      </c>
      <c r="F21" s="5">
        <v>4</v>
      </c>
      <c r="G21" s="5">
        <v>4</v>
      </c>
      <c r="H21" s="22">
        <v>6</v>
      </c>
      <c r="I21" s="39">
        <f t="shared" si="0"/>
        <v>4.875</v>
      </c>
    </row>
    <row r="22" spans="1:9" ht="16.5" thickBot="1" x14ac:dyDescent="0.3">
      <c r="A22" s="15">
        <v>75095</v>
      </c>
      <c r="B22" s="12" t="s">
        <v>9</v>
      </c>
      <c r="C22" s="12" t="s">
        <v>10</v>
      </c>
      <c r="D22" s="19">
        <v>20283218</v>
      </c>
      <c r="E22" s="8">
        <v>6.5</v>
      </c>
      <c r="F22" s="5">
        <v>6.5</v>
      </c>
      <c r="G22" s="5">
        <v>6.5</v>
      </c>
      <c r="H22" s="22">
        <v>5.8</v>
      </c>
      <c r="I22" s="39">
        <f t="shared" si="0"/>
        <v>6.3250000000000002</v>
      </c>
    </row>
    <row r="23" spans="1:9" ht="16.5" thickBot="1" x14ac:dyDescent="0.3">
      <c r="A23" s="15">
        <v>78091</v>
      </c>
      <c r="B23" s="12" t="s">
        <v>58</v>
      </c>
      <c r="C23" s="12" t="s">
        <v>59</v>
      </c>
      <c r="D23" s="19">
        <v>19893104</v>
      </c>
      <c r="E23" s="8">
        <v>7</v>
      </c>
      <c r="F23" s="5">
        <v>6</v>
      </c>
      <c r="G23" s="5">
        <v>7</v>
      </c>
      <c r="H23" s="22">
        <v>5.8</v>
      </c>
      <c r="I23" s="39">
        <f t="shared" si="0"/>
        <v>6.45</v>
      </c>
    </row>
    <row r="24" spans="1:9" ht="16.5" thickBot="1" x14ac:dyDescent="0.3">
      <c r="A24" s="15">
        <v>74168</v>
      </c>
      <c r="B24" s="12" t="s">
        <v>60</v>
      </c>
      <c r="C24" s="12" t="s">
        <v>61</v>
      </c>
      <c r="D24" s="19">
        <v>19958004</v>
      </c>
      <c r="E24" s="8">
        <v>6.5</v>
      </c>
      <c r="F24" s="5">
        <v>6.5</v>
      </c>
      <c r="G24" s="5">
        <v>6.5</v>
      </c>
      <c r="H24" s="22">
        <v>5.8</v>
      </c>
      <c r="I24" s="39">
        <f t="shared" si="0"/>
        <v>6.3250000000000002</v>
      </c>
    </row>
    <row r="25" spans="1:9" ht="16.5" thickBot="1" x14ac:dyDescent="0.3">
      <c r="A25" s="15">
        <v>76815</v>
      </c>
      <c r="B25" s="12" t="s">
        <v>62</v>
      </c>
      <c r="C25" s="12" t="s">
        <v>63</v>
      </c>
      <c r="D25" s="19">
        <v>20574156</v>
      </c>
      <c r="E25" s="8">
        <v>7</v>
      </c>
      <c r="F25" s="5">
        <v>7</v>
      </c>
      <c r="G25" s="5">
        <v>5</v>
      </c>
      <c r="H25" s="22">
        <v>5</v>
      </c>
      <c r="I25" s="39">
        <f t="shared" si="0"/>
        <v>6</v>
      </c>
    </row>
    <row r="26" spans="1:9" ht="16.5" thickBot="1" x14ac:dyDescent="0.3">
      <c r="A26" s="15">
        <v>72630</v>
      </c>
      <c r="B26" s="12" t="s">
        <v>64</v>
      </c>
      <c r="C26" s="12" t="s">
        <v>65</v>
      </c>
      <c r="D26" s="19">
        <v>19570111</v>
      </c>
      <c r="E26" s="8">
        <v>7</v>
      </c>
      <c r="F26" s="5">
        <v>5</v>
      </c>
      <c r="G26" s="5">
        <v>6.5</v>
      </c>
      <c r="H26" s="22">
        <v>6.5</v>
      </c>
      <c r="I26" s="39">
        <f t="shared" si="0"/>
        <v>6.25</v>
      </c>
    </row>
    <row r="27" spans="1:9" ht="16.5" thickBot="1" x14ac:dyDescent="0.3">
      <c r="A27" s="15">
        <v>74838</v>
      </c>
      <c r="B27" s="12" t="s">
        <v>66</v>
      </c>
      <c r="C27" s="12" t="s">
        <v>67</v>
      </c>
      <c r="D27" s="19">
        <v>20161621</v>
      </c>
      <c r="E27" s="8">
        <v>6</v>
      </c>
      <c r="F27" s="5">
        <v>5.8</v>
      </c>
      <c r="G27" s="5">
        <v>5</v>
      </c>
      <c r="H27" s="22">
        <v>6</v>
      </c>
      <c r="I27" s="39">
        <f t="shared" si="0"/>
        <v>5.7</v>
      </c>
    </row>
    <row r="28" spans="1:9" ht="16.5" thickBot="1" x14ac:dyDescent="0.3">
      <c r="A28" s="15">
        <v>79372</v>
      </c>
      <c r="B28" s="12" t="s">
        <v>68</v>
      </c>
      <c r="C28" s="12" t="s">
        <v>11</v>
      </c>
      <c r="D28" s="19">
        <v>20089762</v>
      </c>
      <c r="E28" s="8">
        <v>6</v>
      </c>
      <c r="F28" s="5">
        <v>5.8</v>
      </c>
      <c r="G28" s="5">
        <v>5</v>
      </c>
      <c r="H28" s="22">
        <v>6</v>
      </c>
      <c r="I28" s="39">
        <f t="shared" si="0"/>
        <v>5.7</v>
      </c>
    </row>
    <row r="29" spans="1:9" ht="16.5" thickBot="1" x14ac:dyDescent="0.3">
      <c r="A29" s="15">
        <v>79446</v>
      </c>
      <c r="B29" s="12" t="s">
        <v>69</v>
      </c>
      <c r="C29" s="12" t="s">
        <v>70</v>
      </c>
      <c r="D29" s="19">
        <v>20424402</v>
      </c>
      <c r="E29" s="8">
        <v>5.5</v>
      </c>
      <c r="F29" s="5">
        <v>4</v>
      </c>
      <c r="G29" s="5">
        <v>4</v>
      </c>
      <c r="H29" s="22">
        <v>6</v>
      </c>
      <c r="I29" s="39">
        <f t="shared" si="0"/>
        <v>4.875</v>
      </c>
    </row>
    <row r="30" spans="1:9" ht="16.5" thickBot="1" x14ac:dyDescent="0.3">
      <c r="A30" s="15">
        <v>77893</v>
      </c>
      <c r="B30" s="12" t="s">
        <v>71</v>
      </c>
      <c r="C30" s="12" t="s">
        <v>72</v>
      </c>
      <c r="D30" s="19">
        <v>20336456</v>
      </c>
      <c r="E30" s="8">
        <v>4.5</v>
      </c>
      <c r="F30" s="5">
        <v>7</v>
      </c>
      <c r="G30" s="5">
        <v>6</v>
      </c>
      <c r="H30" s="22">
        <v>3.5</v>
      </c>
      <c r="I30" s="39">
        <f t="shared" si="0"/>
        <v>5.25</v>
      </c>
    </row>
    <row r="31" spans="1:9" ht="16.5" thickBot="1" x14ac:dyDescent="0.3">
      <c r="A31" s="15">
        <v>79066</v>
      </c>
      <c r="B31" s="12" t="s">
        <v>73</v>
      </c>
      <c r="C31" s="12" t="s">
        <v>74</v>
      </c>
      <c r="D31" s="19">
        <v>19209086</v>
      </c>
      <c r="E31" s="8">
        <v>7</v>
      </c>
      <c r="F31" s="5">
        <v>5</v>
      </c>
      <c r="G31" s="5">
        <v>6.5</v>
      </c>
      <c r="H31" s="22">
        <v>6.5</v>
      </c>
      <c r="I31" s="39">
        <f t="shared" si="0"/>
        <v>6.25</v>
      </c>
    </row>
    <row r="32" spans="1:9" ht="16.5" thickBot="1" x14ac:dyDescent="0.3">
      <c r="A32" s="15">
        <v>79496</v>
      </c>
      <c r="B32" s="12" t="s">
        <v>75</v>
      </c>
      <c r="C32" s="12" t="s">
        <v>76</v>
      </c>
      <c r="D32" s="19">
        <v>20288462</v>
      </c>
      <c r="E32" s="8">
        <v>4.5</v>
      </c>
      <c r="F32" s="5">
        <v>7</v>
      </c>
      <c r="G32" s="5">
        <v>6</v>
      </c>
      <c r="H32" s="22">
        <v>3.5</v>
      </c>
      <c r="I32" s="39">
        <f t="shared" si="0"/>
        <v>5.25</v>
      </c>
    </row>
    <row r="33" spans="1:9" ht="16.5" thickBot="1" x14ac:dyDescent="0.3">
      <c r="A33" s="15">
        <v>79029</v>
      </c>
      <c r="B33" s="12" t="s">
        <v>77</v>
      </c>
      <c r="C33" s="12" t="s">
        <v>78</v>
      </c>
      <c r="D33" s="19">
        <v>19422024</v>
      </c>
      <c r="E33" s="8">
        <v>7</v>
      </c>
      <c r="F33" s="5">
        <v>6</v>
      </c>
      <c r="G33" s="5">
        <v>7</v>
      </c>
      <c r="H33" s="22">
        <v>5.8</v>
      </c>
      <c r="I33" s="39">
        <f t="shared" si="0"/>
        <v>6.45</v>
      </c>
    </row>
    <row r="34" spans="1:9" ht="16.5" thickBot="1" x14ac:dyDescent="0.3">
      <c r="A34" s="15">
        <v>79945</v>
      </c>
      <c r="B34" s="12" t="s">
        <v>79</v>
      </c>
      <c r="C34" s="12" t="s">
        <v>80</v>
      </c>
      <c r="D34" s="19">
        <v>20452488</v>
      </c>
      <c r="E34" s="8">
        <v>4.5</v>
      </c>
      <c r="F34" s="5">
        <v>7</v>
      </c>
      <c r="G34" s="5">
        <v>6</v>
      </c>
      <c r="H34" s="22">
        <v>3.5</v>
      </c>
      <c r="I34" s="39">
        <f t="shared" si="0"/>
        <v>5.25</v>
      </c>
    </row>
    <row r="35" spans="1:9" ht="16.5" thickBot="1" x14ac:dyDescent="0.3">
      <c r="A35" s="15">
        <v>79294</v>
      </c>
      <c r="B35" s="12" t="s">
        <v>81</v>
      </c>
      <c r="C35" s="12" t="s">
        <v>82</v>
      </c>
      <c r="D35" s="19">
        <v>20818348</v>
      </c>
      <c r="E35" s="8">
        <v>7</v>
      </c>
      <c r="F35" s="5">
        <v>6</v>
      </c>
      <c r="G35" s="5">
        <v>7</v>
      </c>
      <c r="H35" s="22">
        <v>5.8</v>
      </c>
      <c r="I35" s="39">
        <f t="shared" si="0"/>
        <v>6.45</v>
      </c>
    </row>
    <row r="36" spans="1:9" ht="16.5" thickBot="1" x14ac:dyDescent="0.3">
      <c r="A36" s="15">
        <v>78581</v>
      </c>
      <c r="B36" s="12" t="s">
        <v>83</v>
      </c>
      <c r="C36" s="12" t="s">
        <v>84</v>
      </c>
      <c r="D36" s="19">
        <v>20430286</v>
      </c>
      <c r="E36" s="8">
        <v>6.5</v>
      </c>
      <c r="F36" s="5">
        <v>4</v>
      </c>
      <c r="G36" s="5">
        <v>1</v>
      </c>
      <c r="H36" s="22">
        <v>5.5</v>
      </c>
      <c r="I36" s="39">
        <f t="shared" si="0"/>
        <v>4.25</v>
      </c>
    </row>
    <row r="37" spans="1:9" ht="16.5" thickBot="1" x14ac:dyDescent="0.3">
      <c r="A37" s="15">
        <v>83766</v>
      </c>
      <c r="B37" s="12" t="s">
        <v>85</v>
      </c>
      <c r="C37" s="12" t="s">
        <v>86</v>
      </c>
      <c r="D37" s="19">
        <v>20183687</v>
      </c>
      <c r="E37" s="8">
        <v>7</v>
      </c>
      <c r="F37" s="5">
        <v>5</v>
      </c>
      <c r="G37" s="5">
        <v>6.5</v>
      </c>
      <c r="H37" s="22">
        <v>6.5</v>
      </c>
      <c r="I37" s="39">
        <f t="shared" si="0"/>
        <v>6.25</v>
      </c>
    </row>
    <row r="38" spans="1:9" ht="16.5" thickBot="1" x14ac:dyDescent="0.3">
      <c r="A38" s="15">
        <v>79101</v>
      </c>
      <c r="B38" s="12" t="s">
        <v>87</v>
      </c>
      <c r="C38" s="12" t="s">
        <v>88</v>
      </c>
      <c r="D38" s="19">
        <v>20779513</v>
      </c>
      <c r="E38" s="8">
        <v>5.5</v>
      </c>
      <c r="F38" s="5">
        <v>4</v>
      </c>
      <c r="G38" s="5">
        <v>4</v>
      </c>
      <c r="H38" s="22">
        <v>6</v>
      </c>
      <c r="I38" s="39">
        <f t="shared" si="0"/>
        <v>4.875</v>
      </c>
    </row>
    <row r="39" spans="1:9" ht="16.5" thickBot="1" x14ac:dyDescent="0.3">
      <c r="A39" s="15">
        <v>74146</v>
      </c>
      <c r="B39" s="12" t="s">
        <v>13</v>
      </c>
      <c r="C39" s="12" t="s">
        <v>14</v>
      </c>
      <c r="D39" s="19">
        <v>19955197</v>
      </c>
      <c r="E39" s="8">
        <v>6</v>
      </c>
      <c r="F39" s="5">
        <v>5.8</v>
      </c>
      <c r="G39" s="5">
        <v>5</v>
      </c>
      <c r="H39" s="22">
        <v>6</v>
      </c>
      <c r="I39" s="39">
        <f t="shared" si="0"/>
        <v>5.7</v>
      </c>
    </row>
    <row r="40" spans="1:9" ht="16.5" thickBot="1" x14ac:dyDescent="0.3">
      <c r="A40" s="15">
        <v>78385</v>
      </c>
      <c r="B40" s="12" t="s">
        <v>89</v>
      </c>
      <c r="C40" s="12" t="s">
        <v>90</v>
      </c>
      <c r="D40" s="19">
        <v>20218934</v>
      </c>
      <c r="E40" s="8">
        <v>6.5</v>
      </c>
      <c r="F40" s="5">
        <v>4.5</v>
      </c>
      <c r="G40" s="5">
        <v>4</v>
      </c>
      <c r="H40" s="22">
        <v>5.5</v>
      </c>
      <c r="I40" s="39">
        <f t="shared" si="0"/>
        <v>5.125</v>
      </c>
    </row>
    <row r="41" spans="1:9" ht="16.5" thickBot="1" x14ac:dyDescent="0.3">
      <c r="A41" s="15">
        <v>78216</v>
      </c>
      <c r="B41" s="12" t="s">
        <v>91</v>
      </c>
      <c r="C41" s="12" t="s">
        <v>92</v>
      </c>
      <c r="D41" s="19">
        <v>19025991</v>
      </c>
      <c r="E41" s="8">
        <v>6.5</v>
      </c>
      <c r="F41" s="5">
        <v>7</v>
      </c>
      <c r="G41" s="5">
        <v>5</v>
      </c>
      <c r="H41" s="22">
        <v>6.5</v>
      </c>
      <c r="I41" s="39">
        <f t="shared" si="0"/>
        <v>6.25</v>
      </c>
    </row>
    <row r="42" spans="1:9" ht="16.5" thickBot="1" x14ac:dyDescent="0.3">
      <c r="A42" s="15">
        <v>78348</v>
      </c>
      <c r="B42" s="12" t="s">
        <v>93</v>
      </c>
      <c r="C42" s="12" t="s">
        <v>94</v>
      </c>
      <c r="D42" s="19">
        <v>20330271</v>
      </c>
      <c r="E42" s="8">
        <v>4.5</v>
      </c>
      <c r="F42" s="5">
        <v>7</v>
      </c>
      <c r="G42" s="5">
        <v>6</v>
      </c>
      <c r="H42" s="22">
        <v>3.5</v>
      </c>
      <c r="I42" s="39">
        <f t="shared" si="0"/>
        <v>5.25</v>
      </c>
    </row>
    <row r="43" spans="1:9" ht="16.5" thickBot="1" x14ac:dyDescent="0.3">
      <c r="A43" s="15">
        <v>78544</v>
      </c>
      <c r="B43" s="12" t="s">
        <v>95</v>
      </c>
      <c r="C43" s="12" t="s">
        <v>96</v>
      </c>
      <c r="D43" s="19">
        <v>20002516</v>
      </c>
      <c r="E43" s="8">
        <v>7</v>
      </c>
      <c r="F43" s="5">
        <v>5</v>
      </c>
      <c r="G43" s="5">
        <v>6.5</v>
      </c>
      <c r="H43" s="22">
        <v>6.5</v>
      </c>
      <c r="I43" s="39">
        <f t="shared" si="0"/>
        <v>6.25</v>
      </c>
    </row>
    <row r="44" spans="1:9" ht="16.5" thickBot="1" x14ac:dyDescent="0.3">
      <c r="A44" s="15">
        <v>78487</v>
      </c>
      <c r="B44" s="12" t="s">
        <v>97</v>
      </c>
      <c r="C44" s="12" t="s">
        <v>98</v>
      </c>
      <c r="D44" s="19">
        <v>20287538</v>
      </c>
      <c r="E44" s="8">
        <v>5.5</v>
      </c>
      <c r="F44" s="5">
        <v>4</v>
      </c>
      <c r="G44" s="5">
        <v>4</v>
      </c>
      <c r="H44" s="22">
        <v>6</v>
      </c>
      <c r="I44" s="39">
        <f t="shared" si="0"/>
        <v>4.875</v>
      </c>
    </row>
    <row r="45" spans="1:9" ht="16.5" thickBot="1" x14ac:dyDescent="0.3">
      <c r="A45" s="15">
        <v>78997</v>
      </c>
      <c r="B45" s="12" t="s">
        <v>99</v>
      </c>
      <c r="C45" s="12" t="s">
        <v>100</v>
      </c>
      <c r="D45" s="19">
        <v>19113071</v>
      </c>
      <c r="E45" s="8">
        <v>1</v>
      </c>
      <c r="F45" s="5">
        <v>1</v>
      </c>
      <c r="G45" s="5">
        <v>1</v>
      </c>
      <c r="H45" s="22">
        <v>1</v>
      </c>
      <c r="I45" s="39">
        <f t="shared" si="0"/>
        <v>1</v>
      </c>
    </row>
    <row r="46" spans="1:9" ht="16.5" thickBot="1" x14ac:dyDescent="0.3">
      <c r="A46" s="16">
        <v>77991</v>
      </c>
      <c r="B46" s="17" t="s">
        <v>101</v>
      </c>
      <c r="C46" s="17" t="s">
        <v>102</v>
      </c>
      <c r="D46" s="20">
        <v>19673430</v>
      </c>
      <c r="E46" s="56">
        <v>6.5</v>
      </c>
      <c r="F46" s="5">
        <v>7</v>
      </c>
      <c r="G46" s="5">
        <v>5</v>
      </c>
      <c r="H46" s="23">
        <v>6.5</v>
      </c>
      <c r="I46" s="39">
        <f t="shared" si="0"/>
        <v>6.25</v>
      </c>
    </row>
    <row r="47" spans="1:9" x14ac:dyDescent="0.25">
      <c r="B47" s="58" t="s">
        <v>103</v>
      </c>
      <c r="E47" s="3">
        <v>7</v>
      </c>
    </row>
  </sheetData>
  <autoFilter ref="A3:I47" xr:uid="{00000000-0009-0000-0000-000001000000}"/>
  <pageMargins left="0.75" right="0.75" top="1" bottom="1" header="0.5" footer="0.5"/>
  <pageSetup orientation="portrait" horizontalDpi="4294967292" verticalDpi="4294967292"/>
  <headerFooter alignWithMargins="0"/>
  <ignoredErrors>
    <ignoredError sqref="I4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6"/>
  <sheetViews>
    <sheetView topLeftCell="A24" workbookViewId="0">
      <selection activeCell="M3" sqref="M3:M46"/>
    </sheetView>
  </sheetViews>
  <sheetFormatPr baseColWidth="10" defaultRowHeight="15.75" x14ac:dyDescent="0.25"/>
  <sheetData>
    <row r="1" spans="1:13" x14ac:dyDescent="0.25">
      <c r="D1" s="63" t="s">
        <v>104</v>
      </c>
      <c r="E1" s="63"/>
      <c r="F1" s="63" t="s">
        <v>105</v>
      </c>
      <c r="G1" s="63"/>
      <c r="H1" s="64"/>
      <c r="I1" s="60"/>
      <c r="J1" s="65"/>
      <c r="K1" s="63" t="s">
        <v>106</v>
      </c>
      <c r="L1" s="63" t="s">
        <v>107</v>
      </c>
      <c r="M1" s="63" t="s">
        <v>108</v>
      </c>
    </row>
    <row r="2" spans="1:13" x14ac:dyDescent="0.25">
      <c r="A2" s="61" t="s">
        <v>1</v>
      </c>
      <c r="B2" s="61" t="s">
        <v>109</v>
      </c>
      <c r="C2" s="61" t="s">
        <v>110</v>
      </c>
      <c r="D2" s="59" t="s">
        <v>111</v>
      </c>
      <c r="E2" s="59" t="s">
        <v>112</v>
      </c>
      <c r="F2" s="59" t="s">
        <v>113</v>
      </c>
      <c r="G2" s="59" t="s">
        <v>114</v>
      </c>
      <c r="H2" s="59" t="s">
        <v>115</v>
      </c>
      <c r="I2" s="59" t="s">
        <v>116</v>
      </c>
      <c r="J2" s="59" t="s">
        <v>117</v>
      </c>
      <c r="K2" s="59" t="s">
        <v>118</v>
      </c>
      <c r="L2" s="59">
        <f>10+10+2+2+3+5+3+15</f>
        <v>50</v>
      </c>
      <c r="M2" s="59">
        <f>VLOOKUP(L2,NOTA,2,FALSE)</f>
        <v>7</v>
      </c>
    </row>
    <row r="3" spans="1:13" x14ac:dyDescent="0.25">
      <c r="A3" s="12" t="s">
        <v>24</v>
      </c>
      <c r="B3" s="12" t="s">
        <v>25</v>
      </c>
      <c r="C3" s="12" t="s">
        <v>120</v>
      </c>
      <c r="D3" s="12">
        <v>5</v>
      </c>
      <c r="E3" s="12">
        <v>10</v>
      </c>
      <c r="F3" s="12">
        <v>2</v>
      </c>
      <c r="G3" s="12">
        <v>2</v>
      </c>
      <c r="H3" s="12">
        <v>3</v>
      </c>
      <c r="I3" s="12">
        <v>2</v>
      </c>
      <c r="J3" s="12">
        <v>3</v>
      </c>
      <c r="K3" s="12">
        <v>4</v>
      </c>
      <c r="L3" s="12">
        <f>D3+E3+F3+G3+H3+I3+J3+K3</f>
        <v>31</v>
      </c>
      <c r="M3" s="59">
        <f>VLOOKUP(L3,tabla,2,FALSE)</f>
        <v>4.2</v>
      </c>
    </row>
    <row r="4" spans="1:13" x14ac:dyDescent="0.25">
      <c r="A4" s="12" t="s">
        <v>26</v>
      </c>
      <c r="B4" s="12" t="s">
        <v>27</v>
      </c>
      <c r="C4" s="12" t="s">
        <v>121</v>
      </c>
      <c r="D4" s="12">
        <v>10</v>
      </c>
      <c r="E4" s="12">
        <v>10</v>
      </c>
      <c r="F4" s="12">
        <v>2</v>
      </c>
      <c r="G4" s="12">
        <v>2</v>
      </c>
      <c r="H4" s="12">
        <v>3</v>
      </c>
      <c r="I4" s="12">
        <v>5</v>
      </c>
      <c r="J4" s="12">
        <v>3</v>
      </c>
      <c r="K4" s="12">
        <v>15</v>
      </c>
      <c r="L4" s="12">
        <f t="shared" ref="L4:L44" si="0">D4+E4+F4+G4+H4+I4+J4+K4</f>
        <v>50</v>
      </c>
      <c r="M4" s="59">
        <f t="shared" ref="M4:M45" si="1">VLOOKUP(L4,tabla,2,FALSE)</f>
        <v>7</v>
      </c>
    </row>
    <row r="5" spans="1:13" x14ac:dyDescent="0.25">
      <c r="A5" s="12" t="s">
        <v>28</v>
      </c>
      <c r="B5" s="12" t="s">
        <v>29</v>
      </c>
      <c r="C5" s="12" t="s">
        <v>122</v>
      </c>
      <c r="D5" s="12">
        <v>10</v>
      </c>
      <c r="E5" s="12">
        <v>10</v>
      </c>
      <c r="F5" s="12">
        <v>1</v>
      </c>
      <c r="G5" s="12">
        <v>2</v>
      </c>
      <c r="H5" s="12">
        <v>3</v>
      </c>
      <c r="I5" s="12">
        <v>5</v>
      </c>
      <c r="J5" s="12">
        <v>3</v>
      </c>
      <c r="K5" s="12">
        <v>4</v>
      </c>
      <c r="L5" s="12">
        <f t="shared" si="0"/>
        <v>38</v>
      </c>
      <c r="M5" s="59">
        <f t="shared" si="1"/>
        <v>5.2</v>
      </c>
    </row>
    <row r="6" spans="1:13" x14ac:dyDescent="0.25">
      <c r="A6" s="12" t="s">
        <v>30</v>
      </c>
      <c r="B6" s="12" t="s">
        <v>31</v>
      </c>
      <c r="C6" s="12" t="s">
        <v>123</v>
      </c>
      <c r="D6" s="12">
        <v>6</v>
      </c>
      <c r="E6" s="12">
        <v>0</v>
      </c>
      <c r="F6" s="12">
        <v>0</v>
      </c>
      <c r="G6" s="12">
        <v>0</v>
      </c>
      <c r="H6" s="12">
        <v>3</v>
      </c>
      <c r="I6" s="12">
        <v>5</v>
      </c>
      <c r="J6" s="12">
        <v>3</v>
      </c>
      <c r="K6" s="12">
        <v>5</v>
      </c>
      <c r="L6" s="12">
        <f t="shared" si="0"/>
        <v>22</v>
      </c>
      <c r="M6" s="59">
        <f t="shared" si="1"/>
        <v>3.2</v>
      </c>
    </row>
    <row r="7" spans="1:13" x14ac:dyDescent="0.25">
      <c r="A7" s="12" t="s">
        <v>32</v>
      </c>
      <c r="B7" s="12" t="s">
        <v>33</v>
      </c>
      <c r="C7" s="12" t="s">
        <v>124</v>
      </c>
      <c r="D7" s="12">
        <v>10</v>
      </c>
      <c r="E7" s="12">
        <v>8</v>
      </c>
      <c r="F7" s="12">
        <v>2</v>
      </c>
      <c r="G7" s="12">
        <v>2</v>
      </c>
      <c r="H7" s="12">
        <v>3</v>
      </c>
      <c r="I7" s="12">
        <v>3</v>
      </c>
      <c r="J7" s="12">
        <v>3</v>
      </c>
      <c r="K7" s="12">
        <v>11</v>
      </c>
      <c r="L7" s="12">
        <f t="shared" si="0"/>
        <v>42</v>
      </c>
      <c r="M7" s="59">
        <f t="shared" si="1"/>
        <v>5.8</v>
      </c>
    </row>
    <row r="8" spans="1:13" x14ac:dyDescent="0.25">
      <c r="A8" s="12" t="s">
        <v>34</v>
      </c>
      <c r="B8" s="12" t="s">
        <v>35</v>
      </c>
      <c r="C8" s="12" t="s">
        <v>125</v>
      </c>
      <c r="D8" s="12">
        <v>5</v>
      </c>
      <c r="E8" s="12">
        <v>10</v>
      </c>
      <c r="F8" s="12">
        <v>2</v>
      </c>
      <c r="G8" s="12">
        <v>2</v>
      </c>
      <c r="H8" s="12">
        <v>3</v>
      </c>
      <c r="I8" s="12">
        <v>2</v>
      </c>
      <c r="J8" s="12">
        <v>3</v>
      </c>
      <c r="K8" s="12">
        <v>8</v>
      </c>
      <c r="L8" s="12">
        <f>D8+E8+F8+G8+H8+I8+J8+K8</f>
        <v>35</v>
      </c>
      <c r="M8" s="59">
        <f t="shared" si="1"/>
        <v>4.8</v>
      </c>
    </row>
    <row r="9" spans="1:13" x14ac:dyDescent="0.25">
      <c r="A9" s="12" t="s">
        <v>36</v>
      </c>
      <c r="B9" s="12" t="s">
        <v>37</v>
      </c>
      <c r="C9" s="12" t="s">
        <v>126</v>
      </c>
      <c r="D9" s="12">
        <v>5</v>
      </c>
      <c r="E9" s="12">
        <v>10</v>
      </c>
      <c r="F9" s="12">
        <v>0</v>
      </c>
      <c r="G9" s="12">
        <v>2</v>
      </c>
      <c r="H9" s="12">
        <v>3</v>
      </c>
      <c r="I9" s="12">
        <v>2</v>
      </c>
      <c r="J9" s="12">
        <v>3</v>
      </c>
      <c r="K9" s="12">
        <v>15</v>
      </c>
      <c r="L9" s="12">
        <f t="shared" si="0"/>
        <v>40</v>
      </c>
      <c r="M9" s="59">
        <f t="shared" si="1"/>
        <v>5.5</v>
      </c>
    </row>
    <row r="10" spans="1:13" x14ac:dyDescent="0.25">
      <c r="A10" s="12" t="s">
        <v>38</v>
      </c>
      <c r="B10" s="12" t="s">
        <v>39</v>
      </c>
      <c r="C10" s="12" t="s">
        <v>127</v>
      </c>
      <c r="D10" s="12">
        <v>10</v>
      </c>
      <c r="E10" s="12">
        <v>5</v>
      </c>
      <c r="F10" s="12">
        <v>2</v>
      </c>
      <c r="G10" s="12">
        <v>2</v>
      </c>
      <c r="H10" s="12">
        <v>3</v>
      </c>
      <c r="I10" s="12">
        <v>5</v>
      </c>
      <c r="J10" s="12">
        <v>3</v>
      </c>
      <c r="K10" s="12">
        <v>5</v>
      </c>
      <c r="L10" s="12">
        <f t="shared" si="0"/>
        <v>35</v>
      </c>
      <c r="M10" s="59">
        <f t="shared" si="1"/>
        <v>4.8</v>
      </c>
    </row>
    <row r="11" spans="1:13" x14ac:dyDescent="0.25">
      <c r="A11" s="12" t="s">
        <v>40</v>
      </c>
      <c r="B11" s="12" t="s">
        <v>41</v>
      </c>
      <c r="C11" s="12" t="s">
        <v>128</v>
      </c>
      <c r="D11" s="12">
        <v>5</v>
      </c>
      <c r="E11" s="12">
        <v>10</v>
      </c>
      <c r="F11" s="12">
        <v>2</v>
      </c>
      <c r="G11" s="12">
        <v>2</v>
      </c>
      <c r="H11" s="12">
        <v>3</v>
      </c>
      <c r="I11" s="12">
        <v>3</v>
      </c>
      <c r="J11" s="12">
        <v>3</v>
      </c>
      <c r="K11" s="12">
        <v>8</v>
      </c>
      <c r="L11" s="12">
        <f t="shared" si="0"/>
        <v>36</v>
      </c>
      <c r="M11" s="59">
        <f t="shared" si="1"/>
        <v>4.9000000000000004</v>
      </c>
    </row>
    <row r="12" spans="1:13" x14ac:dyDescent="0.25">
      <c r="A12" s="12" t="s">
        <v>42</v>
      </c>
      <c r="B12" s="12" t="s">
        <v>43</v>
      </c>
      <c r="C12" s="66" t="s">
        <v>129</v>
      </c>
      <c r="D12" s="12">
        <v>10</v>
      </c>
      <c r="E12" s="12">
        <v>5</v>
      </c>
      <c r="F12" s="12">
        <v>2</v>
      </c>
      <c r="G12" s="12">
        <v>2</v>
      </c>
      <c r="H12" s="12">
        <v>2</v>
      </c>
      <c r="I12" s="12">
        <v>2</v>
      </c>
      <c r="J12" s="12">
        <v>3</v>
      </c>
      <c r="K12" s="12">
        <v>13</v>
      </c>
      <c r="L12" s="12">
        <f t="shared" si="0"/>
        <v>39</v>
      </c>
      <c r="M12" s="59">
        <f t="shared" si="1"/>
        <v>5.4</v>
      </c>
    </row>
    <row r="13" spans="1:13" x14ac:dyDescent="0.25">
      <c r="A13" s="12" t="s">
        <v>44</v>
      </c>
      <c r="B13" s="12" t="s">
        <v>45</v>
      </c>
      <c r="C13" s="12" t="s">
        <v>130</v>
      </c>
      <c r="D13" s="12">
        <v>10</v>
      </c>
      <c r="E13" s="12">
        <v>10</v>
      </c>
      <c r="F13" s="12">
        <v>0</v>
      </c>
      <c r="G13" s="12">
        <v>2</v>
      </c>
      <c r="H13" s="12">
        <v>3</v>
      </c>
      <c r="I13" s="12">
        <v>3</v>
      </c>
      <c r="J13" s="12">
        <v>3</v>
      </c>
      <c r="K13" s="12">
        <v>8</v>
      </c>
      <c r="L13" s="12">
        <f t="shared" si="0"/>
        <v>39</v>
      </c>
      <c r="M13" s="59">
        <f t="shared" si="1"/>
        <v>5.4</v>
      </c>
    </row>
    <row r="14" spans="1:13" x14ac:dyDescent="0.25">
      <c r="A14" s="12" t="s">
        <v>46</v>
      </c>
      <c r="B14" s="12" t="s">
        <v>12</v>
      </c>
      <c r="C14" s="12" t="s">
        <v>131</v>
      </c>
      <c r="D14" s="12">
        <v>7</v>
      </c>
      <c r="E14" s="12">
        <v>5</v>
      </c>
      <c r="F14" s="12">
        <v>2</v>
      </c>
      <c r="G14" s="12">
        <v>2</v>
      </c>
      <c r="H14" s="12">
        <v>3</v>
      </c>
      <c r="I14" s="12">
        <v>2</v>
      </c>
      <c r="J14" s="12">
        <v>3</v>
      </c>
      <c r="K14" s="12">
        <v>15</v>
      </c>
      <c r="L14" s="12">
        <f t="shared" si="0"/>
        <v>39</v>
      </c>
      <c r="M14" s="59">
        <f t="shared" si="1"/>
        <v>5.4</v>
      </c>
    </row>
    <row r="15" spans="1:13" x14ac:dyDescent="0.25">
      <c r="A15" s="12" t="s">
        <v>47</v>
      </c>
      <c r="B15" s="12" t="s">
        <v>48</v>
      </c>
      <c r="C15" s="12" t="s">
        <v>132</v>
      </c>
      <c r="D15" s="12">
        <v>3</v>
      </c>
      <c r="E15" s="12">
        <v>7</v>
      </c>
      <c r="F15" s="12">
        <v>2</v>
      </c>
      <c r="G15" s="12">
        <v>0</v>
      </c>
      <c r="H15" s="12">
        <v>3</v>
      </c>
      <c r="I15" s="12">
        <v>2</v>
      </c>
      <c r="J15" s="12">
        <v>3</v>
      </c>
      <c r="K15" s="12">
        <v>8</v>
      </c>
      <c r="L15" s="12">
        <f t="shared" si="0"/>
        <v>28</v>
      </c>
      <c r="M15" s="59">
        <f t="shared" si="1"/>
        <v>3.8</v>
      </c>
    </row>
    <row r="16" spans="1:13" x14ac:dyDescent="0.25">
      <c r="A16" s="12" t="s">
        <v>49</v>
      </c>
      <c r="B16" s="12" t="s">
        <v>50</v>
      </c>
      <c r="C16" s="12" t="s">
        <v>133</v>
      </c>
      <c r="D16" s="12">
        <v>10</v>
      </c>
      <c r="E16" s="12">
        <v>10</v>
      </c>
      <c r="F16" s="12">
        <v>2</v>
      </c>
      <c r="G16" s="12">
        <v>2</v>
      </c>
      <c r="H16" s="12">
        <v>3</v>
      </c>
      <c r="I16" s="12">
        <v>2</v>
      </c>
      <c r="J16" s="12">
        <v>3</v>
      </c>
      <c r="K16" s="12">
        <v>15</v>
      </c>
      <c r="L16" s="12">
        <f t="shared" si="0"/>
        <v>47</v>
      </c>
      <c r="M16" s="59">
        <f t="shared" si="1"/>
        <v>6.6</v>
      </c>
    </row>
    <row r="17" spans="1:13" x14ac:dyDescent="0.25">
      <c r="A17" s="12" t="s">
        <v>51</v>
      </c>
      <c r="B17" s="12" t="s">
        <v>52</v>
      </c>
      <c r="C17" s="12" t="s">
        <v>134</v>
      </c>
      <c r="D17" s="12">
        <v>5</v>
      </c>
      <c r="E17" s="12">
        <v>5</v>
      </c>
      <c r="F17" s="12">
        <v>0</v>
      </c>
      <c r="G17" s="12">
        <v>2</v>
      </c>
      <c r="H17" s="12">
        <v>3</v>
      </c>
      <c r="I17" s="12">
        <v>5</v>
      </c>
      <c r="J17" s="12">
        <v>3</v>
      </c>
      <c r="K17" s="12">
        <v>15</v>
      </c>
      <c r="L17" s="12">
        <f t="shared" si="0"/>
        <v>38</v>
      </c>
      <c r="M17" s="59">
        <f t="shared" si="1"/>
        <v>5.2</v>
      </c>
    </row>
    <row r="18" spans="1:13" x14ac:dyDescent="0.25">
      <c r="A18" s="12" t="s">
        <v>53</v>
      </c>
      <c r="B18" s="12" t="s">
        <v>54</v>
      </c>
      <c r="C18" s="12" t="s">
        <v>135</v>
      </c>
      <c r="D18" s="12" t="s">
        <v>119</v>
      </c>
      <c r="E18" s="12"/>
      <c r="F18" s="12"/>
      <c r="G18" s="12"/>
      <c r="H18" s="12"/>
      <c r="I18" s="12"/>
      <c r="J18" s="12"/>
      <c r="K18" s="12"/>
      <c r="L18" s="12"/>
      <c r="M18" s="59"/>
    </row>
    <row r="19" spans="1:13" x14ac:dyDescent="0.25">
      <c r="A19" s="12" t="s">
        <v>55</v>
      </c>
      <c r="B19" s="12" t="s">
        <v>23</v>
      </c>
      <c r="C19" s="12" t="s">
        <v>136</v>
      </c>
      <c r="D19" s="12">
        <v>3</v>
      </c>
      <c r="E19" s="12">
        <v>5</v>
      </c>
      <c r="F19" s="12">
        <v>1</v>
      </c>
      <c r="G19" s="12">
        <v>0</v>
      </c>
      <c r="H19" s="12">
        <v>3</v>
      </c>
      <c r="I19" s="12">
        <v>2</v>
      </c>
      <c r="J19" s="12">
        <v>3</v>
      </c>
      <c r="K19" s="12">
        <v>8</v>
      </c>
      <c r="L19" s="12">
        <f t="shared" si="0"/>
        <v>25</v>
      </c>
      <c r="M19" s="59">
        <f t="shared" si="1"/>
        <v>3.5</v>
      </c>
    </row>
    <row r="20" spans="1:13" x14ac:dyDescent="0.25">
      <c r="A20" s="12" t="s">
        <v>56</v>
      </c>
      <c r="B20" s="12" t="s">
        <v>57</v>
      </c>
      <c r="C20" s="12" t="s">
        <v>137</v>
      </c>
      <c r="D20" s="12">
        <v>5</v>
      </c>
      <c r="E20" s="12">
        <v>10</v>
      </c>
      <c r="F20" s="12">
        <v>0</v>
      </c>
      <c r="G20" s="12">
        <v>0</v>
      </c>
      <c r="H20" s="12">
        <v>3</v>
      </c>
      <c r="I20" s="12">
        <v>0</v>
      </c>
      <c r="J20" s="12">
        <v>3</v>
      </c>
      <c r="K20" s="12">
        <v>12</v>
      </c>
      <c r="L20" s="12">
        <f t="shared" si="0"/>
        <v>33</v>
      </c>
      <c r="M20" s="59">
        <f t="shared" si="1"/>
        <v>4.5</v>
      </c>
    </row>
    <row r="21" spans="1:13" x14ac:dyDescent="0.25">
      <c r="A21" s="12" t="s">
        <v>9</v>
      </c>
      <c r="B21" s="12" t="s">
        <v>10</v>
      </c>
      <c r="C21" s="12" t="s">
        <v>138</v>
      </c>
      <c r="D21" s="12">
        <v>7</v>
      </c>
      <c r="E21" s="12">
        <v>2</v>
      </c>
      <c r="F21" s="12">
        <v>0</v>
      </c>
      <c r="G21" s="67">
        <v>0</v>
      </c>
      <c r="H21" s="12">
        <v>3</v>
      </c>
      <c r="I21" s="12">
        <v>5</v>
      </c>
      <c r="J21" s="12">
        <v>0</v>
      </c>
      <c r="K21" s="12">
        <v>7</v>
      </c>
      <c r="L21" s="12">
        <f t="shared" si="0"/>
        <v>24</v>
      </c>
      <c r="M21" s="59">
        <f t="shared" si="1"/>
        <v>3.4</v>
      </c>
    </row>
    <row r="22" spans="1:13" x14ac:dyDescent="0.25">
      <c r="A22" s="12" t="s">
        <v>58</v>
      </c>
      <c r="B22" s="12" t="s">
        <v>59</v>
      </c>
      <c r="C22" s="66" t="s">
        <v>139</v>
      </c>
      <c r="D22" s="12">
        <v>10</v>
      </c>
      <c r="E22" s="12">
        <v>10</v>
      </c>
      <c r="F22" s="12">
        <v>0</v>
      </c>
      <c r="G22" s="12">
        <v>2</v>
      </c>
      <c r="H22" s="12">
        <v>3</v>
      </c>
      <c r="I22" s="12">
        <v>5</v>
      </c>
      <c r="J22" s="12">
        <v>3</v>
      </c>
      <c r="K22" s="12">
        <v>5</v>
      </c>
      <c r="L22" s="12">
        <f t="shared" si="0"/>
        <v>38</v>
      </c>
      <c r="M22" s="59">
        <f t="shared" si="1"/>
        <v>5.2</v>
      </c>
    </row>
    <row r="23" spans="1:13" x14ac:dyDescent="0.25">
      <c r="A23" s="12" t="s">
        <v>60</v>
      </c>
      <c r="B23" s="12" t="s">
        <v>61</v>
      </c>
      <c r="C23" s="12" t="s">
        <v>140</v>
      </c>
      <c r="D23" s="12">
        <v>10</v>
      </c>
      <c r="E23" s="12">
        <v>8</v>
      </c>
      <c r="F23" s="12">
        <v>2</v>
      </c>
      <c r="G23" s="12">
        <v>2</v>
      </c>
      <c r="H23" s="12">
        <v>3</v>
      </c>
      <c r="I23" s="12">
        <v>5</v>
      </c>
      <c r="J23" s="12">
        <v>3</v>
      </c>
      <c r="K23" s="12">
        <v>8</v>
      </c>
      <c r="L23" s="12">
        <f t="shared" si="0"/>
        <v>41</v>
      </c>
      <c r="M23" s="59">
        <f t="shared" si="1"/>
        <v>5.7</v>
      </c>
    </row>
    <row r="24" spans="1:13" x14ac:dyDescent="0.25">
      <c r="A24" s="12" t="s">
        <v>62</v>
      </c>
      <c r="B24" s="12" t="s">
        <v>63</v>
      </c>
      <c r="C24" s="12" t="s">
        <v>141</v>
      </c>
      <c r="D24" s="12">
        <v>7</v>
      </c>
      <c r="E24" s="12">
        <v>2</v>
      </c>
      <c r="F24" s="12">
        <v>2</v>
      </c>
      <c r="G24" s="12">
        <v>2</v>
      </c>
      <c r="H24" s="12">
        <v>3</v>
      </c>
      <c r="I24" s="12">
        <v>3</v>
      </c>
      <c r="J24" s="12">
        <v>3</v>
      </c>
      <c r="K24" s="12">
        <v>15</v>
      </c>
      <c r="L24" s="12">
        <f t="shared" si="0"/>
        <v>37</v>
      </c>
      <c r="M24" s="59">
        <f t="shared" si="1"/>
        <v>5.0999999999999996</v>
      </c>
    </row>
    <row r="25" spans="1:13" x14ac:dyDescent="0.25">
      <c r="A25" s="12" t="s">
        <v>64</v>
      </c>
      <c r="B25" s="12" t="s">
        <v>65</v>
      </c>
      <c r="C25" s="12" t="s">
        <v>142</v>
      </c>
      <c r="D25" s="12">
        <v>5</v>
      </c>
      <c r="E25" s="12">
        <v>0</v>
      </c>
      <c r="F25" s="12">
        <v>0</v>
      </c>
      <c r="G25" s="12">
        <v>2</v>
      </c>
      <c r="H25" s="12">
        <v>3</v>
      </c>
      <c r="I25" s="12">
        <v>5</v>
      </c>
      <c r="J25" s="12">
        <v>3</v>
      </c>
      <c r="K25" s="12">
        <v>13</v>
      </c>
      <c r="L25" s="12">
        <f t="shared" si="0"/>
        <v>31</v>
      </c>
      <c r="M25" s="59">
        <f t="shared" si="1"/>
        <v>4.2</v>
      </c>
    </row>
    <row r="26" spans="1:13" x14ac:dyDescent="0.25">
      <c r="A26" s="12" t="s">
        <v>66</v>
      </c>
      <c r="B26" s="12" t="s">
        <v>67</v>
      </c>
      <c r="C26" s="12" t="s">
        <v>143</v>
      </c>
      <c r="D26" s="12">
        <v>5</v>
      </c>
      <c r="E26" s="12">
        <v>10</v>
      </c>
      <c r="F26" s="12">
        <v>2</v>
      </c>
      <c r="G26" s="12">
        <v>0</v>
      </c>
      <c r="H26" s="12">
        <v>3</v>
      </c>
      <c r="I26" s="12">
        <v>3</v>
      </c>
      <c r="J26" s="12">
        <v>3</v>
      </c>
      <c r="K26" s="12">
        <v>5</v>
      </c>
      <c r="L26" s="12">
        <f t="shared" si="0"/>
        <v>31</v>
      </c>
      <c r="M26" s="59">
        <f t="shared" si="1"/>
        <v>4.2</v>
      </c>
    </row>
    <row r="27" spans="1:13" x14ac:dyDescent="0.25">
      <c r="A27" s="12" t="s">
        <v>68</v>
      </c>
      <c r="B27" s="12" t="s">
        <v>11</v>
      </c>
      <c r="C27" s="12" t="s">
        <v>144</v>
      </c>
      <c r="D27" s="12">
        <v>5</v>
      </c>
      <c r="E27" s="12">
        <v>0</v>
      </c>
      <c r="F27" s="12">
        <v>2</v>
      </c>
      <c r="G27" s="12">
        <v>2</v>
      </c>
      <c r="H27" s="12">
        <v>3</v>
      </c>
      <c r="I27" s="12">
        <v>2</v>
      </c>
      <c r="J27" s="12">
        <v>3</v>
      </c>
      <c r="K27" s="12">
        <v>13</v>
      </c>
      <c r="L27" s="12">
        <f t="shared" si="0"/>
        <v>30</v>
      </c>
      <c r="M27" s="59">
        <f t="shared" si="1"/>
        <v>4</v>
      </c>
    </row>
    <row r="28" spans="1:13" x14ac:dyDescent="0.25">
      <c r="A28" s="12" t="s">
        <v>69</v>
      </c>
      <c r="B28" s="12" t="s">
        <v>70</v>
      </c>
      <c r="C28" s="12" t="s">
        <v>145</v>
      </c>
      <c r="D28" s="12">
        <v>5</v>
      </c>
      <c r="E28" s="12">
        <v>0</v>
      </c>
      <c r="F28" s="12">
        <v>2</v>
      </c>
      <c r="G28" s="12">
        <v>2</v>
      </c>
      <c r="H28" s="12">
        <v>3</v>
      </c>
      <c r="I28" s="12">
        <v>3</v>
      </c>
      <c r="J28" s="12">
        <v>3</v>
      </c>
      <c r="K28" s="12">
        <v>8</v>
      </c>
      <c r="L28" s="12">
        <f t="shared" si="0"/>
        <v>26</v>
      </c>
      <c r="M28" s="59">
        <f t="shared" si="1"/>
        <v>3.6</v>
      </c>
    </row>
    <row r="29" spans="1:13" x14ac:dyDescent="0.25">
      <c r="A29" s="12" t="s">
        <v>71</v>
      </c>
      <c r="B29" s="12" t="s">
        <v>72</v>
      </c>
      <c r="C29" s="12" t="s">
        <v>146</v>
      </c>
      <c r="D29" s="12">
        <v>5</v>
      </c>
      <c r="E29" s="12">
        <v>10</v>
      </c>
      <c r="F29" s="12">
        <v>0</v>
      </c>
      <c r="G29" s="12">
        <v>0</v>
      </c>
      <c r="H29" s="12">
        <v>3</v>
      </c>
      <c r="I29" s="12">
        <v>2</v>
      </c>
      <c r="J29" s="12">
        <v>3</v>
      </c>
      <c r="K29" s="12">
        <v>15</v>
      </c>
      <c r="L29" s="12">
        <f t="shared" si="0"/>
        <v>38</v>
      </c>
      <c r="M29" s="59">
        <f t="shared" si="1"/>
        <v>5.2</v>
      </c>
    </row>
    <row r="30" spans="1:13" x14ac:dyDescent="0.25">
      <c r="A30" s="12" t="s">
        <v>73</v>
      </c>
      <c r="B30" s="12" t="s">
        <v>74</v>
      </c>
      <c r="C30" s="12" t="s">
        <v>147</v>
      </c>
      <c r="D30" s="12">
        <v>10</v>
      </c>
      <c r="E30" s="12">
        <v>10</v>
      </c>
      <c r="F30" s="12">
        <v>2</v>
      </c>
      <c r="G30" s="12">
        <v>0</v>
      </c>
      <c r="H30" s="12">
        <v>3</v>
      </c>
      <c r="I30" s="12">
        <v>3</v>
      </c>
      <c r="J30" s="12">
        <v>3</v>
      </c>
      <c r="K30" s="12">
        <v>5</v>
      </c>
      <c r="L30" s="12">
        <f t="shared" si="0"/>
        <v>36</v>
      </c>
      <c r="M30" s="59">
        <f t="shared" si="1"/>
        <v>4.9000000000000004</v>
      </c>
    </row>
    <row r="31" spans="1:13" x14ac:dyDescent="0.25">
      <c r="A31" s="12" t="s">
        <v>75</v>
      </c>
      <c r="B31" s="12" t="s">
        <v>76</v>
      </c>
      <c r="C31" s="12" t="s">
        <v>148</v>
      </c>
      <c r="D31" s="12">
        <v>7</v>
      </c>
      <c r="E31" s="12">
        <v>5</v>
      </c>
      <c r="F31" s="12">
        <v>2</v>
      </c>
      <c r="G31" s="12">
        <v>2</v>
      </c>
      <c r="H31" s="12">
        <v>3</v>
      </c>
      <c r="I31" s="12">
        <v>3</v>
      </c>
      <c r="J31" s="12">
        <v>3</v>
      </c>
      <c r="K31" s="12">
        <v>11</v>
      </c>
      <c r="L31" s="12">
        <f t="shared" si="0"/>
        <v>36</v>
      </c>
      <c r="M31" s="59">
        <f t="shared" si="1"/>
        <v>4.9000000000000004</v>
      </c>
    </row>
    <row r="32" spans="1:13" x14ac:dyDescent="0.25">
      <c r="A32" s="12" t="s">
        <v>77</v>
      </c>
      <c r="B32" s="12" t="s">
        <v>78</v>
      </c>
      <c r="C32" s="12" t="s">
        <v>149</v>
      </c>
      <c r="D32" s="12">
        <v>7</v>
      </c>
      <c r="E32" s="12">
        <v>10</v>
      </c>
      <c r="F32" s="12">
        <v>2</v>
      </c>
      <c r="G32" s="12">
        <v>2</v>
      </c>
      <c r="H32" s="12">
        <v>2</v>
      </c>
      <c r="I32" s="12">
        <v>2</v>
      </c>
      <c r="J32" s="12">
        <v>3</v>
      </c>
      <c r="K32" s="12">
        <v>13</v>
      </c>
      <c r="L32" s="12">
        <f t="shared" si="0"/>
        <v>41</v>
      </c>
      <c r="M32" s="59">
        <f t="shared" si="1"/>
        <v>5.7</v>
      </c>
    </row>
    <row r="33" spans="1:13" x14ac:dyDescent="0.25">
      <c r="A33" s="12" t="s">
        <v>79</v>
      </c>
      <c r="B33" s="12" t="s">
        <v>80</v>
      </c>
      <c r="C33" s="12" t="s">
        <v>150</v>
      </c>
      <c r="D33" s="12">
        <v>7</v>
      </c>
      <c r="E33" s="12">
        <v>10</v>
      </c>
      <c r="F33" s="12">
        <v>2</v>
      </c>
      <c r="G33" s="12">
        <v>3</v>
      </c>
      <c r="H33" s="12">
        <v>2</v>
      </c>
      <c r="I33" s="12">
        <v>3</v>
      </c>
      <c r="J33" s="12">
        <v>2</v>
      </c>
      <c r="K33" s="12">
        <v>15</v>
      </c>
      <c r="L33" s="12">
        <f t="shared" si="0"/>
        <v>44</v>
      </c>
      <c r="M33" s="59">
        <f t="shared" si="1"/>
        <v>6.1</v>
      </c>
    </row>
    <row r="34" spans="1:13" x14ac:dyDescent="0.25">
      <c r="A34" s="12" t="s">
        <v>81</v>
      </c>
      <c r="B34" s="12" t="s">
        <v>82</v>
      </c>
      <c r="C34" s="12" t="s">
        <v>151</v>
      </c>
      <c r="D34" s="12">
        <v>5</v>
      </c>
      <c r="E34" s="12">
        <v>6</v>
      </c>
      <c r="F34" s="12">
        <v>0</v>
      </c>
      <c r="G34" s="12">
        <v>2</v>
      </c>
      <c r="H34" s="12">
        <v>3</v>
      </c>
      <c r="I34" s="12">
        <v>5</v>
      </c>
      <c r="J34" s="12">
        <v>3</v>
      </c>
      <c r="K34" s="12">
        <v>15</v>
      </c>
      <c r="L34" s="12">
        <f t="shared" si="0"/>
        <v>39</v>
      </c>
      <c r="M34" s="59">
        <f t="shared" si="1"/>
        <v>5.4</v>
      </c>
    </row>
    <row r="35" spans="1:13" x14ac:dyDescent="0.25">
      <c r="A35" s="12" t="s">
        <v>83</v>
      </c>
      <c r="B35" s="12" t="s">
        <v>84</v>
      </c>
      <c r="C35" s="12" t="s">
        <v>152</v>
      </c>
      <c r="D35" s="12">
        <v>3</v>
      </c>
      <c r="E35" s="12">
        <v>10</v>
      </c>
      <c r="F35" s="12">
        <v>2</v>
      </c>
      <c r="G35" s="12">
        <v>2</v>
      </c>
      <c r="H35" s="12">
        <v>2</v>
      </c>
      <c r="I35" s="12">
        <v>5</v>
      </c>
      <c r="J35" s="12">
        <v>3</v>
      </c>
      <c r="K35" s="12">
        <v>15</v>
      </c>
      <c r="L35" s="12">
        <f t="shared" si="0"/>
        <v>42</v>
      </c>
      <c r="M35" s="59">
        <f t="shared" si="1"/>
        <v>5.8</v>
      </c>
    </row>
    <row r="36" spans="1:13" x14ac:dyDescent="0.25">
      <c r="A36" s="12" t="s">
        <v>85</v>
      </c>
      <c r="B36" s="12" t="s">
        <v>86</v>
      </c>
      <c r="C36" s="12" t="s">
        <v>153</v>
      </c>
      <c r="D36" s="12">
        <v>5</v>
      </c>
      <c r="E36" s="12">
        <v>0</v>
      </c>
      <c r="F36" s="12">
        <v>2</v>
      </c>
      <c r="G36" s="12">
        <v>0</v>
      </c>
      <c r="H36" s="12">
        <v>3</v>
      </c>
      <c r="I36" s="12">
        <v>3</v>
      </c>
      <c r="J36" s="12">
        <v>3</v>
      </c>
      <c r="K36" s="12">
        <v>15</v>
      </c>
      <c r="L36" s="12">
        <f t="shared" si="0"/>
        <v>31</v>
      </c>
      <c r="M36" s="59">
        <f t="shared" si="1"/>
        <v>4.2</v>
      </c>
    </row>
    <row r="37" spans="1:13" x14ac:dyDescent="0.25">
      <c r="A37" s="12" t="s">
        <v>87</v>
      </c>
      <c r="B37" s="12" t="s">
        <v>88</v>
      </c>
      <c r="C37" s="12" t="s">
        <v>154</v>
      </c>
      <c r="D37" s="12">
        <v>5</v>
      </c>
      <c r="E37" s="12">
        <v>5</v>
      </c>
      <c r="F37" s="12">
        <v>2</v>
      </c>
      <c r="G37" s="12">
        <v>2</v>
      </c>
      <c r="H37" s="12">
        <v>3</v>
      </c>
      <c r="I37" s="12">
        <v>5</v>
      </c>
      <c r="J37" s="12">
        <v>3</v>
      </c>
      <c r="K37" s="12">
        <v>5</v>
      </c>
      <c r="L37" s="12">
        <f t="shared" si="0"/>
        <v>30</v>
      </c>
      <c r="M37" s="59">
        <f t="shared" si="1"/>
        <v>4</v>
      </c>
    </row>
    <row r="38" spans="1:13" x14ac:dyDescent="0.25">
      <c r="A38" s="68" t="s">
        <v>13</v>
      </c>
      <c r="B38" s="68" t="s">
        <v>14</v>
      </c>
      <c r="C38" s="68" t="s">
        <v>155</v>
      </c>
      <c r="D38" s="68">
        <v>3</v>
      </c>
      <c r="E38" s="68">
        <v>0</v>
      </c>
      <c r="F38" s="68">
        <v>0</v>
      </c>
      <c r="G38" s="68">
        <v>0</v>
      </c>
      <c r="H38" s="68">
        <v>3</v>
      </c>
      <c r="I38" s="68">
        <v>3</v>
      </c>
      <c r="J38" s="68">
        <v>3</v>
      </c>
      <c r="K38" s="68">
        <v>15</v>
      </c>
      <c r="L38" s="12">
        <f t="shared" si="0"/>
        <v>27</v>
      </c>
      <c r="M38" s="59">
        <f t="shared" si="1"/>
        <v>3.7</v>
      </c>
    </row>
    <row r="39" spans="1:13" x14ac:dyDescent="0.25">
      <c r="A39" s="68" t="s">
        <v>89</v>
      </c>
      <c r="B39" s="68" t="s">
        <v>90</v>
      </c>
      <c r="C39" s="68" t="s">
        <v>156</v>
      </c>
      <c r="D39" s="68">
        <v>5</v>
      </c>
      <c r="E39" s="68">
        <v>5</v>
      </c>
      <c r="F39" s="68">
        <v>0</v>
      </c>
      <c r="G39" s="68">
        <v>0</v>
      </c>
      <c r="H39" s="68">
        <v>3</v>
      </c>
      <c r="I39" s="68">
        <v>5</v>
      </c>
      <c r="J39" s="68">
        <v>3</v>
      </c>
      <c r="K39" s="68">
        <v>9</v>
      </c>
      <c r="L39" s="12">
        <f t="shared" si="0"/>
        <v>30</v>
      </c>
      <c r="M39" s="59">
        <f t="shared" si="1"/>
        <v>4</v>
      </c>
    </row>
    <row r="40" spans="1:13" x14ac:dyDescent="0.25">
      <c r="A40" s="68" t="s">
        <v>91</v>
      </c>
      <c r="B40" s="68" t="s">
        <v>92</v>
      </c>
      <c r="C40" s="68" t="s">
        <v>157</v>
      </c>
      <c r="D40" s="68">
        <v>7</v>
      </c>
      <c r="E40" s="68">
        <v>10</v>
      </c>
      <c r="F40" s="68">
        <v>2</v>
      </c>
      <c r="G40" s="68">
        <v>2</v>
      </c>
      <c r="H40" s="68">
        <v>3</v>
      </c>
      <c r="I40" s="68">
        <v>5</v>
      </c>
      <c r="J40" s="68">
        <v>3</v>
      </c>
      <c r="K40" s="68">
        <v>15</v>
      </c>
      <c r="L40" s="12">
        <f t="shared" si="0"/>
        <v>47</v>
      </c>
      <c r="M40" s="59">
        <f t="shared" si="1"/>
        <v>6.6</v>
      </c>
    </row>
    <row r="41" spans="1:13" x14ac:dyDescent="0.25">
      <c r="A41" s="68" t="s">
        <v>93</v>
      </c>
      <c r="B41" s="68" t="s">
        <v>94</v>
      </c>
      <c r="C41" s="68" t="s">
        <v>158</v>
      </c>
      <c r="D41" s="68">
        <v>3</v>
      </c>
      <c r="E41" s="68">
        <v>10</v>
      </c>
      <c r="F41" s="68">
        <v>0</v>
      </c>
      <c r="G41" s="68">
        <v>2</v>
      </c>
      <c r="H41" s="68">
        <v>3</v>
      </c>
      <c r="I41" s="68">
        <v>3</v>
      </c>
      <c r="J41" s="68">
        <v>2</v>
      </c>
      <c r="K41" s="68">
        <v>15</v>
      </c>
      <c r="L41" s="12">
        <f t="shared" si="0"/>
        <v>38</v>
      </c>
      <c r="M41" s="59">
        <f t="shared" si="1"/>
        <v>5.2</v>
      </c>
    </row>
    <row r="42" spans="1:13" x14ac:dyDescent="0.25">
      <c r="A42" s="12" t="s">
        <v>95</v>
      </c>
      <c r="B42" s="12" t="s">
        <v>96</v>
      </c>
      <c r="C42" s="12" t="s">
        <v>159</v>
      </c>
      <c r="D42" s="12">
        <v>10</v>
      </c>
      <c r="E42" s="12">
        <v>5</v>
      </c>
      <c r="F42" s="12">
        <v>0</v>
      </c>
      <c r="G42" s="12">
        <v>2</v>
      </c>
      <c r="H42" s="12">
        <v>2</v>
      </c>
      <c r="I42" s="12">
        <v>2</v>
      </c>
      <c r="J42" s="12">
        <v>3</v>
      </c>
      <c r="K42" s="12">
        <v>0</v>
      </c>
      <c r="L42" s="12">
        <f t="shared" si="0"/>
        <v>24</v>
      </c>
      <c r="M42" s="59">
        <f t="shared" si="1"/>
        <v>3.4</v>
      </c>
    </row>
    <row r="43" spans="1:13" x14ac:dyDescent="0.25">
      <c r="A43" s="12" t="s">
        <v>97</v>
      </c>
      <c r="B43" s="12" t="s">
        <v>98</v>
      </c>
      <c r="C43" s="12" t="s">
        <v>160</v>
      </c>
      <c r="D43" s="12">
        <v>5</v>
      </c>
      <c r="E43" s="12">
        <v>0</v>
      </c>
      <c r="F43" s="12">
        <v>2</v>
      </c>
      <c r="G43" s="12">
        <v>2</v>
      </c>
      <c r="H43" s="12">
        <v>2</v>
      </c>
      <c r="I43" s="12">
        <v>3</v>
      </c>
      <c r="J43" s="12">
        <v>2</v>
      </c>
      <c r="K43" s="12">
        <v>4</v>
      </c>
      <c r="L43" s="12">
        <f t="shared" si="0"/>
        <v>20</v>
      </c>
      <c r="M43" s="59">
        <f t="shared" si="1"/>
        <v>3</v>
      </c>
    </row>
    <row r="44" spans="1:13" x14ac:dyDescent="0.25">
      <c r="A44" s="12" t="s">
        <v>99</v>
      </c>
      <c r="B44" s="12" t="s">
        <v>100</v>
      </c>
      <c r="C44" s="12" t="s">
        <v>161</v>
      </c>
      <c r="D44" s="12">
        <v>7</v>
      </c>
      <c r="E44" s="12">
        <v>8</v>
      </c>
      <c r="F44" s="12">
        <v>0</v>
      </c>
      <c r="G44" s="12">
        <v>0</v>
      </c>
      <c r="H44" s="12">
        <v>0</v>
      </c>
      <c r="I44" s="12">
        <v>3</v>
      </c>
      <c r="J44" s="12">
        <v>0</v>
      </c>
      <c r="K44" s="12">
        <v>15</v>
      </c>
      <c r="L44" s="12">
        <f t="shared" si="0"/>
        <v>33</v>
      </c>
      <c r="M44" s="59">
        <f t="shared" si="1"/>
        <v>4.5</v>
      </c>
    </row>
    <row r="45" spans="1:13" x14ac:dyDescent="0.25">
      <c r="A45" s="12" t="s">
        <v>101</v>
      </c>
      <c r="B45" s="12" t="s">
        <v>102</v>
      </c>
      <c r="C45" s="12" t="s">
        <v>162</v>
      </c>
      <c r="D45" s="12">
        <v>7</v>
      </c>
      <c r="E45" s="12">
        <v>9</v>
      </c>
      <c r="F45" s="12">
        <v>2</v>
      </c>
      <c r="G45" s="12">
        <v>0</v>
      </c>
      <c r="H45" s="12">
        <v>3</v>
      </c>
      <c r="I45" s="12">
        <v>2</v>
      </c>
      <c r="J45" s="12">
        <v>3</v>
      </c>
      <c r="K45" s="12">
        <v>15</v>
      </c>
      <c r="L45" s="12">
        <f>D45+E45+F45+G45+H45+I45+J45+K45</f>
        <v>41</v>
      </c>
      <c r="M45" s="59">
        <f t="shared" si="1"/>
        <v>5.7</v>
      </c>
    </row>
    <row r="46" spans="1:13" x14ac:dyDescent="0.25">
      <c r="L46" s="61" t="s">
        <v>19</v>
      </c>
      <c r="M46" s="62">
        <f>AVERAGE(M3:M45)</f>
        <v>4.8309523809523798</v>
      </c>
    </row>
  </sheetData>
  <hyperlinks>
    <hyperlink ref="C12" r:id="rId1" xr:uid="{00000000-0004-0000-0200-000000000000}"/>
    <hyperlink ref="C22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solemenes</vt:lpstr>
      <vt:lpstr>Casos</vt:lpstr>
      <vt:lpstr>desgloce de puntaje 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 hey</dc:creator>
  <cp:lastModifiedBy>Matias</cp:lastModifiedBy>
  <dcterms:created xsi:type="dcterms:W3CDTF">2016-04-20T14:36:39Z</dcterms:created>
  <dcterms:modified xsi:type="dcterms:W3CDTF">2020-12-12T01:23:34Z</dcterms:modified>
</cp:coreProperties>
</file>