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ate1904="1"/>
  <bookViews>
    <workbookView xWindow="0" yWindow="465" windowWidth="28725" windowHeight="16470" tabRatio="500"/>
  </bookViews>
  <sheets>
    <sheet name="solemenes" sheetId="1" r:id="rId1"/>
    <sheet name="Casos" sheetId="2" r:id="rId2"/>
    <sheet name="DESGLOCE DE PUNTAJES POR PREGUN" sheetId="3" r:id="rId3"/>
  </sheets>
  <externalReferences>
    <externalReference r:id="rId4"/>
    <externalReference r:id="rId5"/>
  </externalReferences>
  <definedNames>
    <definedName name="_xlnm._FilterDatabase" localSheetId="1" hidden="1">Casos!$A$3:$I$45</definedName>
    <definedName name="NOTA">[1]Hoja1!$A$1:$B$52</definedName>
    <definedName name="notas">'[2]notas y puntajes examen'!$1:$1048576</definedName>
    <definedName name="PUNTAJE">'DESGLOCE DE PUNTAJES POR PREGUN'!$A$1:$M$44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M2" i="3"/>
  <c r="L3" i="3"/>
  <c r="M3" i="3"/>
  <c r="L4" i="3"/>
  <c r="M4" i="3"/>
  <c r="L5" i="3"/>
  <c r="M5" i="3" s="1"/>
  <c r="L6" i="3"/>
  <c r="M6" i="3"/>
  <c r="L8" i="3"/>
  <c r="M8" i="3"/>
  <c r="L9" i="3"/>
  <c r="M9" i="3"/>
  <c r="L10" i="3"/>
  <c r="M10" i="3" s="1"/>
  <c r="L11" i="3"/>
  <c r="M11" i="3"/>
  <c r="L13" i="3"/>
  <c r="M13" i="3"/>
  <c r="L14" i="3"/>
  <c r="M14" i="3"/>
  <c r="L15" i="3"/>
  <c r="M15" i="3" s="1"/>
  <c r="L16" i="3"/>
  <c r="M16" i="3"/>
  <c r="L17" i="3"/>
  <c r="M17" i="3"/>
  <c r="L18" i="3"/>
  <c r="M18" i="3"/>
  <c r="L19" i="3"/>
  <c r="M19" i="3" s="1"/>
  <c r="L20" i="3"/>
  <c r="M20" i="3"/>
  <c r="L21" i="3"/>
  <c r="M21" i="3"/>
  <c r="L22" i="3"/>
  <c r="M22" i="3"/>
  <c r="L23" i="3"/>
  <c r="M23" i="3" s="1"/>
  <c r="L24" i="3"/>
  <c r="M24" i="3"/>
  <c r="L25" i="3"/>
  <c r="M25" i="3"/>
  <c r="L26" i="3"/>
  <c r="M26" i="3"/>
  <c r="L27" i="3"/>
  <c r="M27" i="3" s="1"/>
  <c r="L28" i="3"/>
  <c r="M28" i="3"/>
  <c r="L29" i="3"/>
  <c r="M29" i="3"/>
  <c r="L30" i="3"/>
  <c r="M30" i="3"/>
  <c r="L31" i="3"/>
  <c r="M31" i="3" s="1"/>
  <c r="L32" i="3"/>
  <c r="M32" i="3"/>
  <c r="L33" i="3"/>
  <c r="M33" i="3"/>
  <c r="L34" i="3"/>
  <c r="M34" i="3"/>
  <c r="L35" i="3"/>
  <c r="M35" i="3" s="1"/>
  <c r="L36" i="3"/>
  <c r="M36" i="3"/>
  <c r="L37" i="3"/>
  <c r="M37" i="3"/>
  <c r="L38" i="3"/>
  <c r="M38" i="3"/>
  <c r="L39" i="3"/>
  <c r="M39" i="3" s="1"/>
  <c r="L40" i="3"/>
  <c r="M40" i="3"/>
  <c r="L41" i="3"/>
  <c r="M41" i="3"/>
  <c r="L42" i="3"/>
  <c r="M42" i="3"/>
  <c r="L43" i="3"/>
  <c r="M43" i="3" s="1"/>
  <c r="L44" i="3"/>
  <c r="M44" i="3"/>
  <c r="M45" i="3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7" i="1" l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I21" i="1"/>
  <c r="K21" i="1" s="1"/>
  <c r="I20" i="1"/>
  <c r="I19" i="1"/>
  <c r="I18" i="1"/>
  <c r="K18" i="1" s="1"/>
  <c r="I17" i="1"/>
  <c r="K17" i="1" s="1"/>
  <c r="I16" i="1"/>
  <c r="I15" i="1"/>
  <c r="I14" i="1"/>
  <c r="I13" i="1"/>
  <c r="K13" i="1" s="1"/>
  <c r="K12" i="1"/>
  <c r="I11" i="1"/>
  <c r="I10" i="1"/>
  <c r="K10" i="1" s="1"/>
  <c r="I9" i="1"/>
  <c r="K9" i="1" s="1"/>
  <c r="I8" i="1"/>
  <c r="I6" i="1"/>
  <c r="K6" i="1" s="1"/>
  <c r="I5" i="1"/>
  <c r="I4" i="1"/>
  <c r="K4" i="1" l="1"/>
  <c r="L4" i="1" s="1"/>
  <c r="M4" i="1" s="1"/>
  <c r="K8" i="1"/>
  <c r="L8" i="1" s="1"/>
  <c r="M8" i="1" s="1"/>
  <c r="K16" i="1"/>
  <c r="L16" i="1" s="1"/>
  <c r="M16" i="1" s="1"/>
  <c r="K20" i="1"/>
  <c r="L20" i="1" s="1"/>
  <c r="M20" i="1" s="1"/>
  <c r="K5" i="1"/>
  <c r="L5" i="1" s="1"/>
  <c r="M5" i="1" s="1"/>
  <c r="J29" i="1"/>
  <c r="K29" i="1"/>
  <c r="L29" i="1" s="1"/>
  <c r="M29" i="1" s="1"/>
  <c r="J14" i="1"/>
  <c r="K14" i="1"/>
  <c r="J22" i="1"/>
  <c r="K22" i="1"/>
  <c r="L22" i="1" s="1"/>
  <c r="M22" i="1" s="1"/>
  <c r="J7" i="1"/>
  <c r="K7" i="1"/>
  <c r="L7" i="1" s="1"/>
  <c r="M7" i="1" s="1"/>
  <c r="J11" i="1"/>
  <c r="K11" i="1"/>
  <c r="L11" i="1" s="1"/>
  <c r="M11" i="1" s="1"/>
  <c r="J15" i="1"/>
  <c r="K15" i="1"/>
  <c r="L15" i="1" s="1"/>
  <c r="M15" i="1" s="1"/>
  <c r="J19" i="1"/>
  <c r="K19" i="1"/>
  <c r="J20" i="1"/>
  <c r="L12" i="1"/>
  <c r="M12" i="1" s="1"/>
  <c r="L6" i="1"/>
  <c r="M6" i="1" s="1"/>
  <c r="L14" i="1"/>
  <c r="M14" i="1" s="1"/>
  <c r="L26" i="1"/>
  <c r="M26" i="1" s="1"/>
  <c r="L17" i="1"/>
  <c r="M17" i="1" s="1"/>
  <c r="J17" i="1"/>
  <c r="L24" i="1"/>
  <c r="M24" i="1" s="1"/>
  <c r="J8" i="1"/>
  <c r="L10" i="1"/>
  <c r="M10" i="1" s="1"/>
  <c r="J24" i="1"/>
  <c r="J26" i="1"/>
  <c r="L28" i="1"/>
  <c r="M28" i="1" s="1"/>
  <c r="L32" i="1"/>
  <c r="M32" i="1" s="1"/>
  <c r="J32" i="1"/>
  <c r="L35" i="1"/>
  <c r="M35" i="1" s="1"/>
  <c r="J35" i="1"/>
  <c r="J4" i="1"/>
  <c r="J10" i="1"/>
  <c r="J16" i="1"/>
  <c r="L18" i="1"/>
  <c r="M18" i="1" s="1"/>
  <c r="L19" i="1"/>
  <c r="M19" i="1" s="1"/>
  <c r="L21" i="1"/>
  <c r="M21" i="1" s="1"/>
  <c r="J21" i="1"/>
  <c r="L23" i="1"/>
  <c r="M23" i="1" s="1"/>
  <c r="J23" i="1"/>
  <c r="L25" i="1"/>
  <c r="M25" i="1" s="1"/>
  <c r="J25" i="1"/>
  <c r="J28" i="1"/>
  <c r="J30" i="1"/>
  <c r="L30" i="1"/>
  <c r="M30" i="1" s="1"/>
  <c r="L33" i="1"/>
  <c r="M33" i="1" s="1"/>
  <c r="J33" i="1"/>
  <c r="L36" i="1"/>
  <c r="M36" i="1" s="1"/>
  <c r="J36" i="1"/>
  <c r="J5" i="1"/>
  <c r="L31" i="1"/>
  <c r="M31" i="1" s="1"/>
  <c r="J31" i="1"/>
  <c r="L37" i="1"/>
  <c r="M37" i="1" s="1"/>
  <c r="J37" i="1"/>
  <c r="L13" i="1"/>
  <c r="M13" i="1" s="1"/>
  <c r="J13" i="1"/>
  <c r="I3" i="1"/>
  <c r="J6" i="1"/>
  <c r="L9" i="1"/>
  <c r="M9" i="1" s="1"/>
  <c r="J9" i="1"/>
  <c r="J12" i="1"/>
  <c r="J18" i="1"/>
  <c r="L27" i="1"/>
  <c r="M27" i="1" s="1"/>
  <c r="J27" i="1"/>
  <c r="J34" i="1"/>
  <c r="L34" i="1"/>
  <c r="M34" i="1" s="1"/>
  <c r="I39" i="1" l="1"/>
  <c r="K3" i="1"/>
  <c r="L3" i="1" s="1"/>
  <c r="M3" i="1" s="1"/>
  <c r="I38" i="1"/>
  <c r="J3" i="1"/>
  <c r="I4" i="2"/>
  <c r="K38" i="1" l="1"/>
  <c r="L38" i="1" s="1"/>
  <c r="M38" i="1" s="1"/>
  <c r="J38" i="1"/>
  <c r="I40" i="1"/>
  <c r="I42" i="1" s="1"/>
  <c r="I41" i="1"/>
  <c r="K39" i="1"/>
  <c r="L39" i="1" s="1"/>
  <c r="M39" i="1" s="1"/>
  <c r="J39" i="1"/>
  <c r="I44" i="1" l="1"/>
  <c r="J44" i="1" s="1"/>
  <c r="I43" i="1"/>
  <c r="J43" i="1" s="1"/>
  <c r="J42" i="1"/>
  <c r="K42" i="1"/>
  <c r="L42" i="1" s="1"/>
  <c r="M42" i="1" s="1"/>
  <c r="J41" i="1"/>
  <c r="K41" i="1"/>
  <c r="L41" i="1" s="1"/>
  <c r="M41" i="1" s="1"/>
  <c r="K40" i="1"/>
  <c r="L40" i="1" s="1"/>
  <c r="M40" i="1" s="1"/>
  <c r="J40" i="1"/>
  <c r="K44" i="1" l="1"/>
  <c r="L44" i="1" s="1"/>
  <c r="M44" i="1" s="1"/>
  <c r="K43" i="1"/>
  <c r="L43" i="1" s="1"/>
  <c r="M43" i="1" s="1"/>
</calcChain>
</file>

<file path=xl/comments1.xml><?xml version="1.0" encoding="utf-8"?>
<comments xmlns="http://schemas.openxmlformats.org/spreadsheetml/2006/main">
  <authors>
    <author>Isabel Bezanilla</author>
  </authors>
  <commentList>
    <comment ref="E3" authorId="0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Shake Shack</t>
        </r>
      </text>
    </comment>
    <comment ref="F3" authorId="0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segentacion</t>
        </r>
      </text>
    </comment>
    <comment ref="G3" authorId="0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targeting</t>
        </r>
      </text>
    </comment>
    <comment ref="H3" authorId="0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Posicionamiento DD vs Starbucks</t>
        </r>
      </text>
    </comment>
  </commentList>
</comments>
</file>

<file path=xl/sharedStrings.xml><?xml version="1.0" encoding="utf-8"?>
<sst xmlns="http://schemas.openxmlformats.org/spreadsheetml/2006/main" count="338" uniqueCount="160">
  <si>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</si>
  <si>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</si>
  <si>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</si>
  <si>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</si>
  <si>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</si>
  <si>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</si>
  <si>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</si>
  <si>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</si>
  <si>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</si>
  <si>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</si>
  <si>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</si>
  <si>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</si>
  <si>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</si>
  <si>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</si>
  <si>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</si>
  <si>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</si>
  <si>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</si>
  <si>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AGUERO FLORES</t>
  </si>
  <si>
    <t>FERNANDA ANDREA</t>
  </si>
  <si>
    <t>ANDIA LOPEZ</t>
  </si>
  <si>
    <t>JOSEFINA IGNACI</t>
  </si>
  <si>
    <t>APRAIZ LOHMANN</t>
  </si>
  <si>
    <t>JOAQUIN</t>
  </si>
  <si>
    <t>ASTORGA GONZALEZ</t>
  </si>
  <si>
    <t>MONSERRAT CECIL</t>
  </si>
  <si>
    <t>CABEZAS GARRIDO</t>
  </si>
  <si>
    <t>JOSE LUIS IGNAC</t>
  </si>
  <si>
    <t>CAMPOS QUEZADA</t>
  </si>
  <si>
    <t>JAVIERA FERNAND</t>
  </si>
  <si>
    <t>CANETE AGUILERA</t>
  </si>
  <si>
    <t>DARLIN ALEXANDRA</t>
  </si>
  <si>
    <t>DIAZ URBINA</t>
  </si>
  <si>
    <t>ROMINA ALEJANDR</t>
  </si>
  <si>
    <t>DUGHMAN NUNEZ</t>
  </si>
  <si>
    <t>IBRAHIM DEL JESUS</t>
  </si>
  <si>
    <t>GALLEGOS BAHAMONDES</t>
  </si>
  <si>
    <t>ALEJANDRA JACQU</t>
  </si>
  <si>
    <t>GATICA ELGART</t>
  </si>
  <si>
    <t>DIEGO</t>
  </si>
  <si>
    <t>GONZALEZ BALLADARES</t>
  </si>
  <si>
    <t>PAULA KATHERIN</t>
  </si>
  <si>
    <t>HERNANDEZ LEON</t>
  </si>
  <si>
    <t>NICOLAS IGNACIO</t>
  </si>
  <si>
    <t>HOLTZ RIQUELME</t>
  </si>
  <si>
    <t>CLAUDIA ANDREA</t>
  </si>
  <si>
    <t>HUBNER ALVARADO</t>
  </si>
  <si>
    <t>ADOLFO EMILIO</t>
  </si>
  <si>
    <t>ISLA MUNOZ</t>
  </si>
  <si>
    <t>MARIA DE LOS AN</t>
  </si>
  <si>
    <t>JARA ARAYA</t>
  </si>
  <si>
    <t>TABATA GISEL</t>
  </si>
  <si>
    <t>LAGOS GONZALEZ</t>
  </si>
  <si>
    <t>PIA CONSTANZA</t>
  </si>
  <si>
    <t>LEGARRAGA BAVESTRELLO</t>
  </si>
  <si>
    <t>SEBASTIAN ANTONIO</t>
  </si>
  <si>
    <t>LOPEZ HERRERA</t>
  </si>
  <si>
    <t>ANAHIS CATALINA</t>
  </si>
  <si>
    <t>MARDONES YANEZ</t>
  </si>
  <si>
    <t>DANAY CAROLINA</t>
  </si>
  <si>
    <t>MIRA MELENDEZ</t>
  </si>
  <si>
    <t>MIGUEL DARIO</t>
  </si>
  <si>
    <t>MORALES VALDES</t>
  </si>
  <si>
    <t>BARBARA JESUS</t>
  </si>
  <si>
    <t>MOYANO GONZALEZ</t>
  </si>
  <si>
    <t>YARITZA AYLEEN</t>
  </si>
  <si>
    <t>NAVARRO FIGUEROA</t>
  </si>
  <si>
    <t>MARCIO ANDRES</t>
  </si>
  <si>
    <t>NAVARRO IBIETA</t>
  </si>
  <si>
    <t>MARIA FRANCISCA</t>
  </si>
  <si>
    <t>OLAVE PAREDES</t>
  </si>
  <si>
    <t>CRISTIAN ALEJAN</t>
  </si>
  <si>
    <t xml:space="preserve">POLANCO </t>
  </si>
  <si>
    <t>CRISTOBAL</t>
  </si>
  <si>
    <t>POLICARPO CUADRA</t>
  </si>
  <si>
    <t>THAIS</t>
  </si>
  <si>
    <t>RAMIREZ DIAZ</t>
  </si>
  <si>
    <t>RODRIGO IGNACIO</t>
  </si>
  <si>
    <t>RIQUELME GONZALEZ</t>
  </si>
  <si>
    <t>SEBASTIAN FELIP</t>
  </si>
  <si>
    <t>ROJAS URRA</t>
  </si>
  <si>
    <t>SEBASTIAN MAXIMILIANO</t>
  </si>
  <si>
    <t>ROMO INOSTROZA</t>
  </si>
  <si>
    <t>BASTIAN ANDRES</t>
  </si>
  <si>
    <t>ROZENTAL DEMAYO</t>
  </si>
  <si>
    <t>NICOLAS</t>
  </si>
  <si>
    <t>RUIZ SALAZAR</t>
  </si>
  <si>
    <t>CONSTANZA FRANC</t>
  </si>
  <si>
    <t>SAAVEDRA GARCIA</t>
  </si>
  <si>
    <t>DIEGO MATIAS</t>
  </si>
  <si>
    <t>SANCHEZ AGUILERA</t>
  </si>
  <si>
    <t>CONSTANZA BELEN</t>
  </si>
  <si>
    <t>SANCHEZ ARENAS</t>
  </si>
  <si>
    <t>MARCELA VALENTI</t>
  </si>
  <si>
    <t>TOLOSA GODOY</t>
  </si>
  <si>
    <t>SOFIA PAZ</t>
  </si>
  <si>
    <t>URTUBIA ALAMOS</t>
  </si>
  <si>
    <t>BENJAMIN MAXIMI</t>
  </si>
  <si>
    <t>VELASCO GONZALEZ</t>
  </si>
  <si>
    <t>EMILIA ISABEL</t>
  </si>
  <si>
    <t>VERGARA CHAVEZ</t>
  </si>
  <si>
    <t>NICOLAS ALBERTO</t>
  </si>
  <si>
    <t>Promedio</t>
  </si>
  <si>
    <t>nvergarac@uft.edu</t>
  </si>
  <si>
    <t>evelascog@uft.edu</t>
  </si>
  <si>
    <t>burtubiaa@uft.edu</t>
  </si>
  <si>
    <t>stolosag@uft.edu</t>
  </si>
  <si>
    <t>msancheza1@uft.edu</t>
  </si>
  <si>
    <t>csancheza1@uft.edu</t>
  </si>
  <si>
    <t>dsaavedrag@uft.edu</t>
  </si>
  <si>
    <t>cruizs@uft.edu</t>
  </si>
  <si>
    <t>nrozentald@uft.edu</t>
  </si>
  <si>
    <t>bromoi@uft.edu</t>
  </si>
  <si>
    <t>srojasu@uft.edu</t>
  </si>
  <si>
    <t>sriquelmeg@uft.edu</t>
  </si>
  <si>
    <t>rramirezd@uft.edu</t>
  </si>
  <si>
    <t>tpolicarpoc@uft.edu</t>
  </si>
  <si>
    <t>cpolanco@uft.edu</t>
  </si>
  <si>
    <t>colavep1@uft.edu</t>
  </si>
  <si>
    <t>mnavarroi@uft.edu</t>
  </si>
  <si>
    <t>mnavarrof@uft.edu</t>
  </si>
  <si>
    <t>ymoyanog@uft.edu</t>
  </si>
  <si>
    <t>bmoralesv@uft.edu</t>
  </si>
  <si>
    <t>mmiram@uft.edu</t>
  </si>
  <si>
    <t>dmardonesy@uft.edu</t>
  </si>
  <si>
    <t>alopezh@uft.edu</t>
  </si>
  <si>
    <t>slegarragab@uft.edu</t>
  </si>
  <si>
    <t>plagosg@uft.edu</t>
  </si>
  <si>
    <t>tjaraa@uft.edu</t>
  </si>
  <si>
    <t>mislam@uft.edu</t>
  </si>
  <si>
    <t>ahubnera@uft.edu</t>
  </si>
  <si>
    <t>choltzr@uft.edu</t>
  </si>
  <si>
    <t>nhernandezl@uft.edu</t>
  </si>
  <si>
    <t>pgonzalezb@uft.edu</t>
  </si>
  <si>
    <t>dgaticae@uft.edu</t>
  </si>
  <si>
    <t>NO RINDIO PRUEBA</t>
  </si>
  <si>
    <t>agallegosb@uft.edu</t>
  </si>
  <si>
    <t>idughmann@uft.edu</t>
  </si>
  <si>
    <t>rdiazu@uft.edu</t>
  </si>
  <si>
    <t>dcanetea@uft.edu</t>
  </si>
  <si>
    <t>jcamposq@uft.edu</t>
  </si>
  <si>
    <t>jcabezasg@uft.edu</t>
  </si>
  <si>
    <t>mastorgag@uft.edu</t>
  </si>
  <si>
    <t>japraizl@uft.edu</t>
  </si>
  <si>
    <t>jandial@uft.edu</t>
  </si>
  <si>
    <t>faguerof@uft.edu</t>
  </si>
  <si>
    <t>A)15</t>
  </si>
  <si>
    <t>E) 3</t>
  </si>
  <si>
    <t>D)5</t>
  </si>
  <si>
    <t>C) 3</t>
  </si>
  <si>
    <t>B)2</t>
  </si>
  <si>
    <t>A)2</t>
  </si>
  <si>
    <t>B)10</t>
  </si>
  <si>
    <t>A)10</t>
  </si>
  <si>
    <t>Correo electrónico</t>
  </si>
  <si>
    <t>Nombres</t>
  </si>
  <si>
    <t>NOTA</t>
  </si>
  <si>
    <t>TOTAL</t>
  </si>
  <si>
    <t>PREGUNTA 3</t>
  </si>
  <si>
    <t xml:space="preserve">                                       PREGUNTA 2 </t>
  </si>
  <si>
    <t>PREGUNTA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</si>
</sst>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</cellStyleXfs>
  <cellXfs count="75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9" fontId="0" fillId="0" borderId="11" xfId="0" applyNumberFormat="1" applyBorder="1"/>
    <xf numFmtId="9" fontId="0" fillId="0" borderId="11" xfId="40" applyFont="1" applyBorder="1"/>
    <xf numFmtId="9" fontId="0" fillId="0" borderId="25" xfId="40" applyFont="1" applyBorder="1"/>
    <xf numFmtId="164" fontId="0" fillId="0" borderId="9" xfId="0" applyNumberFormat="1" applyBorder="1"/>
    <xf numFmtId="164" fontId="0" fillId="0" borderId="9" xfId="0" applyNumberFormat="1" applyFill="1" applyBorder="1"/>
    <xf numFmtId="0" fontId="0" fillId="0" borderId="9" xfId="0" applyFill="1" applyBorder="1"/>
    <xf numFmtId="9" fontId="0" fillId="0" borderId="15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13" xfId="0" applyFill="1" applyBorder="1"/>
    <xf numFmtId="0" fontId="0" fillId="0" borderId="27" xfId="0" applyFill="1" applyBorder="1"/>
    <xf numFmtId="0" fontId="0" fillId="0" borderId="28" xfId="0" applyBorder="1"/>
    <xf numFmtId="164" fontId="0" fillId="0" borderId="12" xfId="0" applyNumberForma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0" fontId="0" fillId="0" borderId="18" xfId="0" applyFill="1" applyBorder="1"/>
    <xf numFmtId="0" fontId="0" fillId="0" borderId="14" xfId="0" applyFill="1" applyBorder="1"/>
    <xf numFmtId="164" fontId="0" fillId="0" borderId="14" xfId="0" applyNumberFormat="1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0" applyNumberFormat="1" applyFill="1" applyBorder="1"/>
    <xf numFmtId="164" fontId="0" fillId="0" borderId="21" xfId="0" applyNumberFormat="1" applyBorder="1"/>
    <xf numFmtId="164" fontId="0" fillId="0" borderId="16" xfId="0" applyNumberFormat="1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0" xfId="0" applyNumberFormat="1" applyFill="1" applyBorder="1"/>
    <xf numFmtId="164" fontId="0" fillId="0" borderId="31" xfId="0" applyNumberFormat="1" applyBorder="1"/>
    <xf numFmtId="164" fontId="0" fillId="0" borderId="8" xfId="0" applyNumberFormat="1" applyBorder="1"/>
    <xf numFmtId="164" fontId="0" fillId="0" borderId="17" xfId="0" applyNumberFormat="1" applyFill="1" applyBorder="1"/>
    <xf numFmtId="164" fontId="0" fillId="0" borderId="14" xfId="0" applyNumberFormat="1" applyBorder="1"/>
    <xf numFmtId="0" fontId="2" fillId="0" borderId="32" xfId="0" applyFont="1" applyBorder="1"/>
    <xf numFmtId="0" fontId="2" fillId="0" borderId="33" xfId="0" applyFont="1" applyBorder="1"/>
    <xf numFmtId="9" fontId="2" fillId="0" borderId="33" xfId="0" applyNumberFormat="1" applyFont="1" applyBorder="1"/>
    <xf numFmtId="164" fontId="2" fillId="0" borderId="33" xfId="0" applyNumberFormat="1" applyFont="1" applyBorder="1"/>
    <xf numFmtId="9" fontId="2" fillId="0" borderId="33" xfId="0" applyNumberFormat="1" applyFont="1" applyFill="1" applyBorder="1"/>
    <xf numFmtId="0" fontId="2" fillId="0" borderId="34" xfId="0" applyFon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15" fillId="16" borderId="9" xfId="0" applyNumberFormat="1" applyFont="1" applyFill="1" applyBorder="1"/>
    <xf numFmtId="0" fontId="15" fillId="16" borderId="9" xfId="0" applyFont="1" applyFill="1" applyBorder="1"/>
    <xf numFmtId="0" fontId="0" fillId="16" borderId="9" xfId="0" applyFill="1" applyBorder="1"/>
    <xf numFmtId="0" fontId="11" fillId="0" borderId="9" xfId="0" applyFont="1" applyBorder="1"/>
    <xf numFmtId="0" fontId="15" fillId="16" borderId="35" xfId="0" applyFont="1" applyFill="1" applyBorder="1"/>
    <xf numFmtId="0" fontId="15" fillId="16" borderId="0" xfId="0" applyFont="1" applyFill="1" applyBorder="1"/>
    <xf numFmtId="0" fontId="15" fillId="16" borderId="18" xfId="0" applyFont="1" applyFill="1" applyBorder="1"/>
    <xf numFmtId="0" fontId="0" fillId="0" borderId="36" xfId="0" applyBorder="1"/>
    <xf numFmtId="0" fontId="16" fillId="16" borderId="9" xfId="0" applyFont="1" applyFill="1" applyBorder="1"/>
  </cellXfs>
  <cellStyles count="46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2" xfId="26"/>
    <cellStyle name="60% - Énfasis3" xfId="27"/>
    <cellStyle name="60% - Énfasis4" xfId="28"/>
    <cellStyle name="60% - Énfasis5" xfId="29"/>
    <cellStyle name="60% - Énfasis6" xfId="30"/>
    <cellStyle name="Cálculo" xfId="31"/>
    <cellStyle name="Celda de comprobación" xfId="32"/>
    <cellStyle name="Énfasis1" xfId="33"/>
    <cellStyle name="Énfasis2" xfId="34"/>
    <cellStyle name="Énfasis3" xfId="35"/>
    <cellStyle name="Énfasis4" xfId="36"/>
    <cellStyle name="Énfasis5" xfId="37"/>
    <cellStyle name="Énfasis6" xfId="38"/>
    <cellStyle name="Normal" xfId="0" builtinId="0"/>
    <cellStyle name="Normal 2" xfId="39"/>
    <cellStyle name="Porcentaje 2" xfId="40"/>
    <cellStyle name="Título" xfId="41"/>
    <cellStyle name="Título 1" xfId="45" builtinId="16" hidden="1"/>
    <cellStyle name="Título 1" xfId="42"/>
    <cellStyle name="Título 2" xfId="43"/>
    <cellStyle name="Título 3" xfId="4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KT%20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1.4</v>
          </cell>
        </row>
        <row r="7">
          <cell r="A7">
            <v>5</v>
          </cell>
          <cell r="B7">
            <v>1.5</v>
          </cell>
        </row>
        <row r="8">
          <cell r="A8">
            <v>6</v>
          </cell>
          <cell r="B8">
            <v>1.6</v>
          </cell>
        </row>
        <row r="9">
          <cell r="A9">
            <v>7</v>
          </cell>
          <cell r="B9">
            <v>1.7</v>
          </cell>
        </row>
        <row r="10">
          <cell r="A10">
            <v>8</v>
          </cell>
          <cell r="B10">
            <v>1.8</v>
          </cell>
        </row>
        <row r="11">
          <cell r="A11">
            <v>9</v>
          </cell>
          <cell r="B11">
            <v>1.9</v>
          </cell>
        </row>
        <row r="12">
          <cell r="A12">
            <v>10</v>
          </cell>
          <cell r="B12">
            <v>2</v>
          </cell>
        </row>
        <row r="13">
          <cell r="A13">
            <v>11</v>
          </cell>
          <cell r="B13">
            <v>2.1</v>
          </cell>
        </row>
        <row r="14">
          <cell r="A14">
            <v>12</v>
          </cell>
          <cell r="B14">
            <v>2.2000000000000002</v>
          </cell>
        </row>
        <row r="15">
          <cell r="A15">
            <v>13</v>
          </cell>
          <cell r="B15">
            <v>2.2999999999999998</v>
          </cell>
        </row>
        <row r="16">
          <cell r="A16">
            <v>14</v>
          </cell>
          <cell r="B16">
            <v>2.4</v>
          </cell>
        </row>
        <row r="17">
          <cell r="A17">
            <v>15</v>
          </cell>
          <cell r="B17">
            <v>2.5</v>
          </cell>
        </row>
        <row r="18">
          <cell r="A18">
            <v>16</v>
          </cell>
          <cell r="B18">
            <v>2.6</v>
          </cell>
        </row>
        <row r="19">
          <cell r="A19">
            <v>17</v>
          </cell>
          <cell r="B19">
            <v>2.7</v>
          </cell>
        </row>
        <row r="20">
          <cell r="A20">
            <v>18</v>
          </cell>
          <cell r="B20">
            <v>2.8</v>
          </cell>
        </row>
        <row r="21">
          <cell r="A21">
            <v>19</v>
          </cell>
          <cell r="B21">
            <v>2.9</v>
          </cell>
        </row>
        <row r="22">
          <cell r="A22">
            <v>20</v>
          </cell>
          <cell r="B22">
            <v>3</v>
          </cell>
        </row>
        <row r="23">
          <cell r="A23">
            <v>21</v>
          </cell>
          <cell r="B23">
            <v>3.1</v>
          </cell>
        </row>
        <row r="24">
          <cell r="A24">
            <v>22</v>
          </cell>
          <cell r="B24">
            <v>3.2</v>
          </cell>
        </row>
        <row r="25">
          <cell r="A25">
            <v>23</v>
          </cell>
          <cell r="B25">
            <v>3.3</v>
          </cell>
        </row>
        <row r="26">
          <cell r="A26">
            <v>24</v>
          </cell>
          <cell r="B26">
            <v>3.4</v>
          </cell>
        </row>
        <row r="27">
          <cell r="A27">
            <v>25</v>
          </cell>
          <cell r="B27">
            <v>3.5</v>
          </cell>
        </row>
        <row r="28">
          <cell r="A28">
            <v>26</v>
          </cell>
          <cell r="B28">
            <v>3.6</v>
          </cell>
        </row>
        <row r="29">
          <cell r="A29">
            <v>27</v>
          </cell>
          <cell r="B29">
            <v>3.7</v>
          </cell>
        </row>
        <row r="30">
          <cell r="A30">
            <v>28</v>
          </cell>
          <cell r="B30">
            <v>3.8</v>
          </cell>
        </row>
        <row r="31">
          <cell r="A31">
            <v>29</v>
          </cell>
          <cell r="B31">
            <v>3.9</v>
          </cell>
        </row>
        <row r="32">
          <cell r="A32">
            <v>30</v>
          </cell>
          <cell r="B32">
            <v>4</v>
          </cell>
        </row>
        <row r="33">
          <cell r="A33">
            <v>31</v>
          </cell>
          <cell r="B33">
            <v>4.2</v>
          </cell>
        </row>
        <row r="34">
          <cell r="A34">
            <v>32</v>
          </cell>
          <cell r="B34">
            <v>4.3</v>
          </cell>
        </row>
        <row r="35">
          <cell r="A35">
            <v>33</v>
          </cell>
          <cell r="B35">
            <v>4.5</v>
          </cell>
        </row>
        <row r="36">
          <cell r="A36">
            <v>34</v>
          </cell>
          <cell r="B36">
            <v>4.5999999999999996</v>
          </cell>
        </row>
        <row r="37">
          <cell r="A37">
            <v>35</v>
          </cell>
          <cell r="B37">
            <v>4.8</v>
          </cell>
        </row>
        <row r="38">
          <cell r="A38">
            <v>36</v>
          </cell>
          <cell r="B38">
            <v>4.9000000000000004</v>
          </cell>
        </row>
        <row r="39">
          <cell r="A39">
            <v>37</v>
          </cell>
          <cell r="B39">
            <v>5.0999999999999996</v>
          </cell>
        </row>
        <row r="40">
          <cell r="A40">
            <v>38</v>
          </cell>
          <cell r="B40">
            <v>5.2</v>
          </cell>
        </row>
        <row r="41">
          <cell r="A41">
            <v>39</v>
          </cell>
          <cell r="B41">
            <v>5.4</v>
          </cell>
        </row>
        <row r="42">
          <cell r="A42">
            <v>40</v>
          </cell>
          <cell r="B42">
            <v>5.5</v>
          </cell>
        </row>
        <row r="43">
          <cell r="A43">
            <v>41</v>
          </cell>
          <cell r="B43">
            <v>5.7</v>
          </cell>
        </row>
        <row r="44">
          <cell r="A44">
            <v>42</v>
          </cell>
          <cell r="B44">
            <v>5.8</v>
          </cell>
        </row>
        <row r="45">
          <cell r="A45">
            <v>43</v>
          </cell>
          <cell r="B45">
            <v>6</v>
          </cell>
        </row>
        <row r="46">
          <cell r="A46">
            <v>44</v>
          </cell>
          <cell r="B46">
            <v>6.1</v>
          </cell>
        </row>
        <row r="47">
          <cell r="A47">
            <v>45</v>
          </cell>
          <cell r="B47">
            <v>6.3</v>
          </cell>
        </row>
        <row r="48">
          <cell r="A48">
            <v>46</v>
          </cell>
          <cell r="B48">
            <v>6.4</v>
          </cell>
        </row>
        <row r="49">
          <cell r="A49">
            <v>47</v>
          </cell>
          <cell r="B49">
            <v>6.6</v>
          </cell>
        </row>
        <row r="50">
          <cell r="A50">
            <v>48</v>
          </cell>
          <cell r="B50">
            <v>6.7</v>
          </cell>
        </row>
        <row r="51">
          <cell r="A51">
            <v>49</v>
          </cell>
          <cell r="B51">
            <v>6.9</v>
          </cell>
        </row>
        <row r="52">
          <cell r="A52">
            <v>50</v>
          </cell>
          <cell r="B52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C1" workbookViewId="0">
      <selection activeCell="F37" sqref="F37"/>
    </sheetView>
  </sheetViews>
  <sheetFormatPr baseColWidth="10" defaultRowHeight="15.75" x14ac:dyDescent="0.25"/>
  <cols>
    <col min="2" max="2" width="23.375" customWidth="1"/>
    <col min="3" max="3" width="19.625" customWidth="1"/>
    <col min="4" max="4" width="17" customWidth="1"/>
    <col min="5" max="5" width="11" customWidth="1"/>
    <col min="7" max="8" width="10.875" style="2"/>
    <col min="9" max="10" width="15.5" style="2" customWidth="1"/>
    <col min="11" max="11" width="10.875" style="9"/>
    <col min="13" max="13" width="13.125" bestFit="1" customWidth="1"/>
  </cols>
  <sheetData>
    <row r="1" spans="1:13" ht="16.5" thickBot="1" x14ac:dyDescent="0.3">
      <c r="A1" s="6"/>
      <c r="B1" s="7"/>
      <c r="C1" s="7"/>
      <c r="D1" s="7"/>
      <c r="E1" s="23">
        <v>0.15</v>
      </c>
      <c r="F1" s="23">
        <v>0.15</v>
      </c>
      <c r="G1" s="24">
        <v>0.2</v>
      </c>
      <c r="H1" s="25">
        <v>0.2</v>
      </c>
      <c r="I1" s="25"/>
      <c r="J1" s="25"/>
      <c r="K1" s="29">
        <v>0.3</v>
      </c>
      <c r="L1" t="s">
        <v>14</v>
      </c>
    </row>
    <row r="2" spans="1:13" s="1" customFormat="1" ht="16.5" thickBot="1" x14ac:dyDescent="0.3">
      <c r="A2" s="55" t="s">
        <v>0</v>
      </c>
      <c r="B2" s="56" t="s">
        <v>1</v>
      </c>
      <c r="C2" s="56" t="s">
        <v>2</v>
      </c>
      <c r="D2" s="56" t="s">
        <v>3</v>
      </c>
      <c r="E2" s="57" t="s">
        <v>4</v>
      </c>
      <c r="F2" s="57" t="s">
        <v>5</v>
      </c>
      <c r="G2" s="58" t="s">
        <v>6</v>
      </c>
      <c r="H2" s="58" t="s">
        <v>7</v>
      </c>
      <c r="I2" s="58" t="s">
        <v>15</v>
      </c>
      <c r="J2" s="58" t="s">
        <v>16</v>
      </c>
      <c r="K2" s="59" t="s">
        <v>8</v>
      </c>
      <c r="L2" s="56">
        <v>100</v>
      </c>
      <c r="M2" s="60" t="s">
        <v>14</v>
      </c>
    </row>
    <row r="3" spans="1:13" x14ac:dyDescent="0.25">
      <c r="A3" s="13">
        <v>78871</v>
      </c>
      <c r="B3" s="14" t="s">
        <v>17</v>
      </c>
      <c r="C3" s="14" t="s">
        <v>18</v>
      </c>
      <c r="D3" s="18">
        <v>20332159</v>
      </c>
      <c r="E3" s="67">
        <v>5.4</v>
      </c>
      <c r="F3" s="36"/>
      <c r="G3" s="36"/>
      <c r="H3" s="45"/>
      <c r="I3" s="41">
        <f t="shared" ref="I3:I37" si="0">(E3*15+F3*15+G3*15+H3*30)/75</f>
        <v>1.08</v>
      </c>
      <c r="J3" s="48" t="str">
        <f>IF(I3&gt;=5,"EXIMIDO","EXAMEN")</f>
        <v>EXAMEN</v>
      </c>
      <c r="K3" s="35">
        <f>I3</f>
        <v>1.08</v>
      </c>
      <c r="L3" s="52">
        <f>(I3*75+K3*25)/100</f>
        <v>1.08</v>
      </c>
      <c r="M3" s="30" t="str">
        <f>IF(L3&gt;=4,"APROBADO","REPROBADO")</f>
        <v>REPROBADO</v>
      </c>
    </row>
    <row r="4" spans="1:13" x14ac:dyDescent="0.25">
      <c r="A4" s="15">
        <v>79275</v>
      </c>
      <c r="B4" s="12" t="s">
        <v>19</v>
      </c>
      <c r="C4" s="12" t="s">
        <v>20</v>
      </c>
      <c r="D4" s="19">
        <v>20481875</v>
      </c>
      <c r="E4" s="67">
        <v>6.1</v>
      </c>
      <c r="F4" s="27"/>
      <c r="G4" s="27"/>
      <c r="H4" s="46"/>
      <c r="I4" s="42">
        <f t="shared" si="0"/>
        <v>1.22</v>
      </c>
      <c r="J4" s="49" t="str">
        <f t="shared" ref="J4:J44" si="1">IF(I4&gt;=5,"EXIMIDO","EXAMEN")</f>
        <v>EXAMEN</v>
      </c>
      <c r="K4" s="37">
        <f t="shared" ref="K4:K44" si="2">I4</f>
        <v>1.22</v>
      </c>
      <c r="L4" s="26">
        <f t="shared" ref="L4:L44" si="3">(I4*75+K4*25)/100</f>
        <v>1.22</v>
      </c>
      <c r="M4" s="31" t="str">
        <f t="shared" ref="M4:M44" si="4">IF(L4&gt;=4,"APROBADO","REPROBADO")</f>
        <v>REPROBADO</v>
      </c>
    </row>
    <row r="5" spans="1:13" x14ac:dyDescent="0.25">
      <c r="A5" s="15">
        <v>78128</v>
      </c>
      <c r="B5" s="12" t="s">
        <v>21</v>
      </c>
      <c r="C5" s="12" t="s">
        <v>22</v>
      </c>
      <c r="D5" s="19">
        <v>20164868</v>
      </c>
      <c r="E5" s="67">
        <v>4.2</v>
      </c>
      <c r="F5" s="27"/>
      <c r="G5" s="27"/>
      <c r="H5" s="46"/>
      <c r="I5" s="42">
        <f t="shared" si="0"/>
        <v>0.84</v>
      </c>
      <c r="J5" s="49" t="str">
        <f t="shared" si="1"/>
        <v>EXAMEN</v>
      </c>
      <c r="K5" s="37">
        <f t="shared" si="2"/>
        <v>0.84</v>
      </c>
      <c r="L5" s="26">
        <f t="shared" si="3"/>
        <v>0.84</v>
      </c>
      <c r="M5" s="31" t="str">
        <f t="shared" si="4"/>
        <v>REPROBADO</v>
      </c>
    </row>
    <row r="6" spans="1:13" x14ac:dyDescent="0.25">
      <c r="A6" s="15">
        <v>78017</v>
      </c>
      <c r="B6" s="12" t="s">
        <v>23</v>
      </c>
      <c r="C6" s="12" t="s">
        <v>24</v>
      </c>
      <c r="D6" s="19">
        <v>20268406</v>
      </c>
      <c r="E6" s="67">
        <v>6.3</v>
      </c>
      <c r="F6" s="27"/>
      <c r="G6" s="27"/>
      <c r="H6" s="46"/>
      <c r="I6" s="42">
        <f t="shared" si="0"/>
        <v>1.26</v>
      </c>
      <c r="J6" s="49" t="str">
        <f t="shared" si="1"/>
        <v>EXAMEN</v>
      </c>
      <c r="K6" s="37">
        <f t="shared" si="2"/>
        <v>1.26</v>
      </c>
      <c r="L6" s="26">
        <f t="shared" si="3"/>
        <v>1.26</v>
      </c>
      <c r="M6" s="31" t="str">
        <f t="shared" si="4"/>
        <v>REPROBADO</v>
      </c>
    </row>
    <row r="7" spans="1:13" x14ac:dyDescent="0.25">
      <c r="A7" s="15">
        <v>83042</v>
      </c>
      <c r="B7" s="12" t="s">
        <v>25</v>
      </c>
      <c r="C7" s="12" t="s">
        <v>26</v>
      </c>
      <c r="D7" s="19">
        <v>20333009</v>
      </c>
      <c r="E7" s="67" t="s">
        <v>134</v>
      </c>
      <c r="F7" s="27"/>
      <c r="G7" s="27"/>
      <c r="H7" s="46"/>
      <c r="I7" s="42"/>
      <c r="J7" s="49" t="str">
        <f t="shared" si="1"/>
        <v>EXAMEN</v>
      </c>
      <c r="K7" s="37">
        <f t="shared" si="2"/>
        <v>0</v>
      </c>
      <c r="L7" s="26">
        <f t="shared" si="3"/>
        <v>0</v>
      </c>
      <c r="M7" s="31" t="str">
        <f t="shared" si="4"/>
        <v>REPROBADO</v>
      </c>
    </row>
    <row r="8" spans="1:13" x14ac:dyDescent="0.25">
      <c r="A8" s="15">
        <v>78686</v>
      </c>
      <c r="B8" s="12" t="s">
        <v>27</v>
      </c>
      <c r="C8" s="12" t="s">
        <v>28</v>
      </c>
      <c r="D8" s="19">
        <v>20557071</v>
      </c>
      <c r="E8" s="67">
        <v>6.6</v>
      </c>
      <c r="F8" s="27"/>
      <c r="G8" s="27"/>
      <c r="H8" s="46"/>
      <c r="I8" s="42">
        <f t="shared" si="0"/>
        <v>1.32</v>
      </c>
      <c r="J8" s="49" t="str">
        <f t="shared" si="1"/>
        <v>EXAMEN</v>
      </c>
      <c r="K8" s="37">
        <f t="shared" si="2"/>
        <v>1.32</v>
      </c>
      <c r="L8" s="26">
        <f t="shared" si="3"/>
        <v>1.32</v>
      </c>
      <c r="M8" s="31" t="str">
        <f t="shared" si="4"/>
        <v>REPROBADO</v>
      </c>
    </row>
    <row r="9" spans="1:13" x14ac:dyDescent="0.25">
      <c r="A9" s="15">
        <v>79370</v>
      </c>
      <c r="B9" s="12" t="s">
        <v>29</v>
      </c>
      <c r="C9" s="12" t="s">
        <v>30</v>
      </c>
      <c r="D9" s="19">
        <v>20371771</v>
      </c>
      <c r="E9" s="67">
        <v>5.7</v>
      </c>
      <c r="F9" s="27"/>
      <c r="G9" s="27"/>
      <c r="H9" s="46"/>
      <c r="I9" s="42">
        <f t="shared" si="0"/>
        <v>1.1399999999999999</v>
      </c>
      <c r="J9" s="49" t="str">
        <f t="shared" si="1"/>
        <v>EXAMEN</v>
      </c>
      <c r="K9" s="37">
        <f t="shared" si="2"/>
        <v>1.1399999999999999</v>
      </c>
      <c r="L9" s="26">
        <f t="shared" si="3"/>
        <v>1.1399999999999999</v>
      </c>
      <c r="M9" s="31" t="str">
        <f t="shared" si="4"/>
        <v>REPROBADO</v>
      </c>
    </row>
    <row r="10" spans="1:13" x14ac:dyDescent="0.25">
      <c r="A10" s="15">
        <v>79274</v>
      </c>
      <c r="B10" s="12" t="s">
        <v>31</v>
      </c>
      <c r="C10" s="12" t="s">
        <v>32</v>
      </c>
      <c r="D10" s="19">
        <v>20296129</v>
      </c>
      <c r="E10" s="67">
        <v>5.5</v>
      </c>
      <c r="F10" s="27"/>
      <c r="G10" s="27"/>
      <c r="H10" s="46"/>
      <c r="I10" s="42">
        <f t="shared" si="0"/>
        <v>1.1000000000000001</v>
      </c>
      <c r="J10" s="49" t="str">
        <f t="shared" si="1"/>
        <v>EXAMEN</v>
      </c>
      <c r="K10" s="37">
        <f t="shared" si="2"/>
        <v>1.1000000000000001</v>
      </c>
      <c r="L10" s="26">
        <f t="shared" si="3"/>
        <v>1.1000000000000001</v>
      </c>
      <c r="M10" s="31" t="str">
        <f t="shared" si="4"/>
        <v>REPROBADO</v>
      </c>
    </row>
    <row r="11" spans="1:13" x14ac:dyDescent="0.25">
      <c r="A11" s="15">
        <v>78329</v>
      </c>
      <c r="B11" s="12" t="s">
        <v>33</v>
      </c>
      <c r="C11" s="12" t="s">
        <v>34</v>
      </c>
      <c r="D11" s="19">
        <v>19840235</v>
      </c>
      <c r="E11" s="67">
        <v>5.5</v>
      </c>
      <c r="F11" s="27"/>
      <c r="G11" s="27"/>
      <c r="H11" s="46"/>
      <c r="I11" s="42">
        <f t="shared" si="0"/>
        <v>1.1000000000000001</v>
      </c>
      <c r="J11" s="49" t="str">
        <f>IF(I11&gt;=5,"EXIMIDO","EXAMEN")</f>
        <v>EXAMEN</v>
      </c>
      <c r="K11" s="37">
        <f t="shared" si="2"/>
        <v>1.1000000000000001</v>
      </c>
      <c r="L11" s="26">
        <f t="shared" si="3"/>
        <v>1.1000000000000001</v>
      </c>
      <c r="M11" s="31" t="str">
        <f t="shared" si="4"/>
        <v>REPROBADO</v>
      </c>
    </row>
    <row r="12" spans="1:13" x14ac:dyDescent="0.25">
      <c r="A12" s="15">
        <v>83301</v>
      </c>
      <c r="B12" s="12" t="s">
        <v>35</v>
      </c>
      <c r="C12" s="12" t="s">
        <v>36</v>
      </c>
      <c r="D12" s="19">
        <v>19586555</v>
      </c>
      <c r="E12" s="67" t="s">
        <v>134</v>
      </c>
      <c r="F12" s="27"/>
      <c r="G12" s="27"/>
      <c r="H12" s="46"/>
      <c r="I12" s="42"/>
      <c r="J12" s="49" t="str">
        <f t="shared" si="1"/>
        <v>EXAMEN</v>
      </c>
      <c r="K12" s="37">
        <f t="shared" si="2"/>
        <v>0</v>
      </c>
      <c r="L12" s="26">
        <f t="shared" si="3"/>
        <v>0</v>
      </c>
      <c r="M12" s="31" t="str">
        <f t="shared" si="4"/>
        <v>REPROBADO</v>
      </c>
    </row>
    <row r="13" spans="1:13" x14ac:dyDescent="0.25">
      <c r="A13" s="15">
        <v>74586</v>
      </c>
      <c r="B13" s="12" t="s">
        <v>37</v>
      </c>
      <c r="C13" s="12" t="s">
        <v>38</v>
      </c>
      <c r="D13" s="19">
        <v>20076067</v>
      </c>
      <c r="E13" s="67">
        <v>3.7</v>
      </c>
      <c r="F13" s="27"/>
      <c r="G13" s="27"/>
      <c r="H13" s="46"/>
      <c r="I13" s="42">
        <f t="shared" si="0"/>
        <v>0.74</v>
      </c>
      <c r="J13" s="49" t="str">
        <f t="shared" si="1"/>
        <v>EXAMEN</v>
      </c>
      <c r="K13" s="37">
        <f t="shared" si="2"/>
        <v>0.74</v>
      </c>
      <c r="L13" s="26">
        <f t="shared" si="3"/>
        <v>0.74</v>
      </c>
      <c r="M13" s="31" t="str">
        <f t="shared" si="4"/>
        <v>REPROBADO</v>
      </c>
    </row>
    <row r="14" spans="1:13" x14ac:dyDescent="0.25">
      <c r="A14" s="15">
        <v>79335</v>
      </c>
      <c r="B14" s="12" t="s">
        <v>39</v>
      </c>
      <c r="C14" s="12" t="s">
        <v>40</v>
      </c>
      <c r="D14" s="19">
        <v>20418076</v>
      </c>
      <c r="E14" s="67">
        <v>6.1</v>
      </c>
      <c r="F14" s="27"/>
      <c r="G14" s="27"/>
      <c r="H14" s="46"/>
      <c r="I14" s="42">
        <f t="shared" si="0"/>
        <v>1.22</v>
      </c>
      <c r="J14" s="49" t="str">
        <f t="shared" si="1"/>
        <v>EXAMEN</v>
      </c>
      <c r="K14" s="37">
        <f t="shared" si="2"/>
        <v>1.22</v>
      </c>
      <c r="L14" s="26">
        <f t="shared" si="3"/>
        <v>1.22</v>
      </c>
      <c r="M14" s="31" t="str">
        <f t="shared" si="4"/>
        <v>REPROBADO</v>
      </c>
    </row>
    <row r="15" spans="1:13" x14ac:dyDescent="0.25">
      <c r="A15" s="15">
        <v>77884</v>
      </c>
      <c r="B15" s="12" t="s">
        <v>41</v>
      </c>
      <c r="C15" s="12" t="s">
        <v>42</v>
      </c>
      <c r="D15" s="19">
        <v>20469767</v>
      </c>
      <c r="E15" s="67">
        <v>5.7</v>
      </c>
      <c r="F15" s="27"/>
      <c r="G15" s="27"/>
      <c r="H15" s="46"/>
      <c r="I15" s="42">
        <f t="shared" si="0"/>
        <v>1.1399999999999999</v>
      </c>
      <c r="J15" s="49" t="str">
        <f t="shared" si="1"/>
        <v>EXAMEN</v>
      </c>
      <c r="K15" s="37">
        <f t="shared" si="2"/>
        <v>1.1399999999999999</v>
      </c>
      <c r="L15" s="26">
        <f t="shared" si="3"/>
        <v>1.1399999999999999</v>
      </c>
      <c r="M15" s="31" t="str">
        <f t="shared" si="4"/>
        <v>REPROBADO</v>
      </c>
    </row>
    <row r="16" spans="1:13" s="9" customFormat="1" x14ac:dyDescent="0.25">
      <c r="A16" s="32">
        <v>79477</v>
      </c>
      <c r="B16" s="28" t="s">
        <v>43</v>
      </c>
      <c r="C16" s="28" t="s">
        <v>44</v>
      </c>
      <c r="D16" s="38">
        <v>20468059</v>
      </c>
      <c r="E16" s="67">
        <v>4.8</v>
      </c>
      <c r="F16" s="27"/>
      <c r="G16" s="27"/>
      <c r="H16" s="46"/>
      <c r="I16" s="43">
        <f t="shared" si="0"/>
        <v>0.96</v>
      </c>
      <c r="J16" s="50" t="str">
        <f t="shared" si="1"/>
        <v>EXAMEN</v>
      </c>
      <c r="K16" s="37">
        <f t="shared" si="2"/>
        <v>0.96</v>
      </c>
      <c r="L16" s="27">
        <f t="shared" si="3"/>
        <v>0.96</v>
      </c>
      <c r="M16" s="33" t="str">
        <f t="shared" si="4"/>
        <v>REPROBADO</v>
      </c>
    </row>
    <row r="17" spans="1:13" x14ac:dyDescent="0.25">
      <c r="A17" s="15">
        <v>80205</v>
      </c>
      <c r="B17" s="12" t="s">
        <v>45</v>
      </c>
      <c r="C17" s="12" t="s">
        <v>46</v>
      </c>
      <c r="D17" s="19">
        <v>20182175</v>
      </c>
      <c r="E17" s="67">
        <v>4.5</v>
      </c>
      <c r="F17" s="27"/>
      <c r="G17" s="27"/>
      <c r="H17" s="46"/>
      <c r="I17" s="42">
        <f t="shared" si="0"/>
        <v>0.9</v>
      </c>
      <c r="J17" s="49" t="str">
        <f t="shared" si="1"/>
        <v>EXAMEN</v>
      </c>
      <c r="K17" s="37">
        <f t="shared" si="2"/>
        <v>0.9</v>
      </c>
      <c r="L17" s="26">
        <f t="shared" si="3"/>
        <v>0.9</v>
      </c>
      <c r="M17" s="31" t="str">
        <f t="shared" si="4"/>
        <v>REPROBADO</v>
      </c>
    </row>
    <row r="18" spans="1:13" x14ac:dyDescent="0.25">
      <c r="A18" s="15">
        <v>78642</v>
      </c>
      <c r="B18" s="12" t="s">
        <v>47</v>
      </c>
      <c r="C18" s="12" t="s">
        <v>48</v>
      </c>
      <c r="D18" s="19">
        <v>20205445</v>
      </c>
      <c r="E18" s="67">
        <v>5.5</v>
      </c>
      <c r="F18" s="27"/>
      <c r="G18" s="27"/>
      <c r="H18" s="46"/>
      <c r="I18" s="42">
        <f t="shared" si="0"/>
        <v>1.1000000000000001</v>
      </c>
      <c r="J18" s="49" t="str">
        <f t="shared" si="1"/>
        <v>EXAMEN</v>
      </c>
      <c r="K18" s="37">
        <f t="shared" si="2"/>
        <v>1.1000000000000001</v>
      </c>
      <c r="L18" s="26">
        <f t="shared" si="3"/>
        <v>1.1000000000000001</v>
      </c>
      <c r="M18" s="31" t="str">
        <f t="shared" si="4"/>
        <v>REPROBADO</v>
      </c>
    </row>
    <row r="19" spans="1:13" x14ac:dyDescent="0.25">
      <c r="A19" s="15">
        <v>78394</v>
      </c>
      <c r="B19" s="12" t="s">
        <v>49</v>
      </c>
      <c r="C19" s="12" t="s">
        <v>50</v>
      </c>
      <c r="D19" s="19">
        <v>20411207</v>
      </c>
      <c r="E19" s="67">
        <v>5.4</v>
      </c>
      <c r="F19" s="27"/>
      <c r="G19" s="27"/>
      <c r="H19" s="46"/>
      <c r="I19" s="42">
        <f t="shared" si="0"/>
        <v>1.08</v>
      </c>
      <c r="J19" s="49" t="str">
        <f t="shared" si="1"/>
        <v>EXAMEN</v>
      </c>
      <c r="K19" s="37">
        <f t="shared" si="2"/>
        <v>1.08</v>
      </c>
      <c r="L19" s="26">
        <f t="shared" si="3"/>
        <v>1.08</v>
      </c>
      <c r="M19" s="31" t="str">
        <f t="shared" si="4"/>
        <v>REPROBADO</v>
      </c>
    </row>
    <row r="20" spans="1:13" x14ac:dyDescent="0.25">
      <c r="A20" s="15">
        <v>79861</v>
      </c>
      <c r="B20" s="12" t="s">
        <v>51</v>
      </c>
      <c r="C20" s="12" t="s">
        <v>52</v>
      </c>
      <c r="D20" s="19">
        <v>19955641</v>
      </c>
      <c r="E20" s="67">
        <v>5.7</v>
      </c>
      <c r="F20" s="27"/>
      <c r="G20" s="27"/>
      <c r="H20" s="46"/>
      <c r="I20" s="42">
        <f t="shared" si="0"/>
        <v>1.1399999999999999</v>
      </c>
      <c r="J20" s="49" t="str">
        <f t="shared" si="1"/>
        <v>EXAMEN</v>
      </c>
      <c r="K20" s="37">
        <f t="shared" si="2"/>
        <v>1.1399999999999999</v>
      </c>
      <c r="L20" s="26">
        <f t="shared" si="3"/>
        <v>1.1399999999999999</v>
      </c>
      <c r="M20" s="31" t="str">
        <f t="shared" si="4"/>
        <v>REPROBADO</v>
      </c>
    </row>
    <row r="21" spans="1:13" x14ac:dyDescent="0.25">
      <c r="A21" s="15">
        <v>77906</v>
      </c>
      <c r="B21" s="12" t="s">
        <v>53</v>
      </c>
      <c r="C21" s="12" t="s">
        <v>54</v>
      </c>
      <c r="D21" s="19">
        <v>19077424</v>
      </c>
      <c r="E21" s="67">
        <v>4.2</v>
      </c>
      <c r="F21" s="27"/>
      <c r="G21" s="27"/>
      <c r="H21" s="46"/>
      <c r="I21" s="42">
        <f t="shared" si="0"/>
        <v>0.84</v>
      </c>
      <c r="J21" s="49" t="str">
        <f t="shared" si="1"/>
        <v>EXAMEN</v>
      </c>
      <c r="K21" s="37">
        <f t="shared" si="2"/>
        <v>0.84</v>
      </c>
      <c r="L21" s="26">
        <f t="shared" si="3"/>
        <v>0.84</v>
      </c>
      <c r="M21" s="31" t="str">
        <f t="shared" si="4"/>
        <v>REPROBADO</v>
      </c>
    </row>
    <row r="22" spans="1:13" x14ac:dyDescent="0.25">
      <c r="A22" s="15">
        <v>79039</v>
      </c>
      <c r="B22" s="12" t="s">
        <v>55</v>
      </c>
      <c r="C22" s="12" t="s">
        <v>56</v>
      </c>
      <c r="D22" s="19">
        <v>20746152</v>
      </c>
      <c r="E22" s="67">
        <v>6.9</v>
      </c>
      <c r="F22" s="27"/>
      <c r="G22" s="27"/>
      <c r="H22" s="46"/>
      <c r="I22" s="42">
        <f t="shared" si="0"/>
        <v>1.38</v>
      </c>
      <c r="J22" s="49" t="str">
        <f t="shared" si="1"/>
        <v>EXAMEN</v>
      </c>
      <c r="K22" s="37">
        <f t="shared" si="2"/>
        <v>1.38</v>
      </c>
      <c r="L22" s="26">
        <f t="shared" si="3"/>
        <v>1.38</v>
      </c>
      <c r="M22" s="31" t="str">
        <f t="shared" si="4"/>
        <v>REPROBADO</v>
      </c>
    </row>
    <row r="23" spans="1:13" x14ac:dyDescent="0.25">
      <c r="A23" s="15">
        <v>78259</v>
      </c>
      <c r="B23" s="12" t="s">
        <v>57</v>
      </c>
      <c r="C23" s="12" t="s">
        <v>58</v>
      </c>
      <c r="D23" s="19">
        <v>18085628</v>
      </c>
      <c r="E23" s="67">
        <v>6</v>
      </c>
      <c r="F23" s="27"/>
      <c r="G23" s="27"/>
      <c r="H23" s="46"/>
      <c r="I23" s="42">
        <f t="shared" si="0"/>
        <v>1.2</v>
      </c>
      <c r="J23" s="49" t="str">
        <f t="shared" si="1"/>
        <v>EXAMEN</v>
      </c>
      <c r="K23" s="37">
        <f t="shared" si="2"/>
        <v>1.2</v>
      </c>
      <c r="L23" s="26">
        <f t="shared" si="3"/>
        <v>1.2</v>
      </c>
      <c r="M23" s="31" t="str">
        <f t="shared" si="4"/>
        <v>REPROBADO</v>
      </c>
    </row>
    <row r="24" spans="1:13" x14ac:dyDescent="0.25">
      <c r="A24" s="15">
        <v>78110</v>
      </c>
      <c r="B24" s="12" t="s">
        <v>59</v>
      </c>
      <c r="C24" s="12" t="s">
        <v>60</v>
      </c>
      <c r="D24" s="19">
        <v>20214895</v>
      </c>
      <c r="E24" s="67">
        <v>5.4</v>
      </c>
      <c r="F24" s="27"/>
      <c r="G24" s="27"/>
      <c r="H24" s="46"/>
      <c r="I24" s="42">
        <f t="shared" si="0"/>
        <v>1.08</v>
      </c>
      <c r="J24" s="49" t="str">
        <f t="shared" si="1"/>
        <v>EXAMEN</v>
      </c>
      <c r="K24" s="37">
        <f t="shared" si="2"/>
        <v>1.08</v>
      </c>
      <c r="L24" s="26">
        <f t="shared" si="3"/>
        <v>1.08</v>
      </c>
      <c r="M24" s="31" t="str">
        <f t="shared" si="4"/>
        <v>REPROBADO</v>
      </c>
    </row>
    <row r="25" spans="1:13" x14ac:dyDescent="0.25">
      <c r="A25" s="15">
        <v>78159</v>
      </c>
      <c r="B25" s="12" t="s">
        <v>61</v>
      </c>
      <c r="C25" s="12" t="s">
        <v>62</v>
      </c>
      <c r="D25" s="19">
        <v>20465683</v>
      </c>
      <c r="E25" s="67">
        <v>4.9000000000000004</v>
      </c>
      <c r="F25" s="27"/>
      <c r="G25" s="27"/>
      <c r="H25" s="46"/>
      <c r="I25" s="42">
        <f t="shared" si="0"/>
        <v>0.98</v>
      </c>
      <c r="J25" s="49" t="str">
        <f t="shared" si="1"/>
        <v>EXAMEN</v>
      </c>
      <c r="K25" s="37">
        <f t="shared" si="2"/>
        <v>0.98</v>
      </c>
      <c r="L25" s="26">
        <f t="shared" si="3"/>
        <v>0.98</v>
      </c>
      <c r="M25" s="31" t="str">
        <f t="shared" si="4"/>
        <v>REPROBADO</v>
      </c>
    </row>
    <row r="26" spans="1:13" x14ac:dyDescent="0.25">
      <c r="A26" s="15">
        <v>78250</v>
      </c>
      <c r="B26" s="12" t="s">
        <v>63</v>
      </c>
      <c r="C26" s="12" t="s">
        <v>64</v>
      </c>
      <c r="D26" s="19">
        <v>20332091</v>
      </c>
      <c r="E26" s="67">
        <v>6.4</v>
      </c>
      <c r="F26" s="27"/>
      <c r="G26" s="27"/>
      <c r="H26" s="46"/>
      <c r="I26" s="42">
        <f t="shared" si="0"/>
        <v>1.28</v>
      </c>
      <c r="J26" s="49" t="str">
        <f t="shared" si="1"/>
        <v>EXAMEN</v>
      </c>
      <c r="K26" s="37">
        <f t="shared" si="2"/>
        <v>1.28</v>
      </c>
      <c r="L26" s="26">
        <f t="shared" si="3"/>
        <v>1.28</v>
      </c>
      <c r="M26" s="31" t="str">
        <f t="shared" si="4"/>
        <v>REPROBADO</v>
      </c>
    </row>
    <row r="27" spans="1:13" x14ac:dyDescent="0.25">
      <c r="A27" s="15">
        <v>74144</v>
      </c>
      <c r="B27" s="12" t="s">
        <v>65</v>
      </c>
      <c r="C27" s="12" t="s">
        <v>66</v>
      </c>
      <c r="D27" s="19">
        <v>19955127</v>
      </c>
      <c r="E27" s="67">
        <v>6.3</v>
      </c>
      <c r="F27" s="27"/>
      <c r="G27" s="27"/>
      <c r="H27" s="46"/>
      <c r="I27" s="42">
        <f t="shared" si="0"/>
        <v>1.26</v>
      </c>
      <c r="J27" s="49" t="str">
        <f t="shared" si="1"/>
        <v>EXAMEN</v>
      </c>
      <c r="K27" s="37">
        <f t="shared" si="2"/>
        <v>1.26</v>
      </c>
      <c r="L27" s="26">
        <f t="shared" si="3"/>
        <v>1.26</v>
      </c>
      <c r="M27" s="31" t="str">
        <f t="shared" si="4"/>
        <v>REPROBADO</v>
      </c>
    </row>
    <row r="28" spans="1:13" x14ac:dyDescent="0.25">
      <c r="A28" s="15">
        <v>79293</v>
      </c>
      <c r="B28" s="12" t="s">
        <v>67</v>
      </c>
      <c r="C28" s="12" t="s">
        <v>68</v>
      </c>
      <c r="D28" s="19">
        <v>18061288</v>
      </c>
      <c r="E28" s="67">
        <v>6</v>
      </c>
      <c r="F28" s="27"/>
      <c r="G28" s="27"/>
      <c r="H28" s="46"/>
      <c r="I28" s="42">
        <f t="shared" si="0"/>
        <v>1.2</v>
      </c>
      <c r="J28" s="49" t="str">
        <f t="shared" si="1"/>
        <v>EXAMEN</v>
      </c>
      <c r="K28" s="37">
        <f t="shared" si="2"/>
        <v>1.2</v>
      </c>
      <c r="L28" s="26">
        <f t="shared" si="3"/>
        <v>1.2</v>
      </c>
      <c r="M28" s="31" t="str">
        <f t="shared" si="4"/>
        <v>REPROBADO</v>
      </c>
    </row>
    <row r="29" spans="1:13" x14ac:dyDescent="0.25">
      <c r="A29" s="15">
        <v>79009</v>
      </c>
      <c r="B29" s="12" t="s">
        <v>69</v>
      </c>
      <c r="C29" s="12" t="s">
        <v>70</v>
      </c>
      <c r="D29" s="19">
        <v>20470838</v>
      </c>
      <c r="E29" s="67">
        <v>7</v>
      </c>
      <c r="F29" s="27"/>
      <c r="G29" s="27"/>
      <c r="H29" s="46"/>
      <c r="I29" s="42">
        <f t="shared" si="0"/>
        <v>1.4</v>
      </c>
      <c r="J29" s="49" t="str">
        <f t="shared" si="1"/>
        <v>EXAMEN</v>
      </c>
      <c r="K29" s="37">
        <f t="shared" si="2"/>
        <v>1.4</v>
      </c>
      <c r="L29" s="26">
        <f t="shared" si="3"/>
        <v>1.4</v>
      </c>
      <c r="M29" s="31" t="str">
        <f t="shared" si="4"/>
        <v>REPROBADO</v>
      </c>
    </row>
    <row r="30" spans="1:13" x14ac:dyDescent="0.25">
      <c r="A30" s="15">
        <v>78703</v>
      </c>
      <c r="B30" s="12" t="s">
        <v>71</v>
      </c>
      <c r="C30" s="12" t="s">
        <v>72</v>
      </c>
      <c r="D30" s="19">
        <v>19672269</v>
      </c>
      <c r="E30" s="67">
        <v>5.7</v>
      </c>
      <c r="F30" s="27"/>
      <c r="G30" s="27"/>
      <c r="H30" s="46"/>
      <c r="I30" s="42">
        <f t="shared" si="0"/>
        <v>1.1399999999999999</v>
      </c>
      <c r="J30" s="49" t="str">
        <f t="shared" si="1"/>
        <v>EXAMEN</v>
      </c>
      <c r="K30" s="37">
        <f t="shared" si="2"/>
        <v>1.1399999999999999</v>
      </c>
      <c r="L30" s="26">
        <f t="shared" si="3"/>
        <v>1.1399999999999999</v>
      </c>
      <c r="M30" s="31" t="str">
        <f t="shared" si="4"/>
        <v>REPROBADO</v>
      </c>
    </row>
    <row r="31" spans="1:13" x14ac:dyDescent="0.25">
      <c r="A31" s="15">
        <v>78040</v>
      </c>
      <c r="B31" s="12" t="s">
        <v>73</v>
      </c>
      <c r="C31" s="12" t="s">
        <v>74</v>
      </c>
      <c r="D31" s="19">
        <v>20003405</v>
      </c>
      <c r="E31" s="67">
        <v>6.7</v>
      </c>
      <c r="F31" s="27"/>
      <c r="G31" s="27"/>
      <c r="H31" s="46"/>
      <c r="I31" s="42">
        <f t="shared" si="0"/>
        <v>1.34</v>
      </c>
      <c r="J31" s="49" t="str">
        <f t="shared" si="1"/>
        <v>EXAMEN</v>
      </c>
      <c r="K31" s="37">
        <f t="shared" si="2"/>
        <v>1.34</v>
      </c>
      <c r="L31" s="26">
        <f t="shared" si="3"/>
        <v>1.34</v>
      </c>
      <c r="M31" s="31" t="str">
        <f t="shared" si="4"/>
        <v>REPROBADO</v>
      </c>
    </row>
    <row r="32" spans="1:13" x14ac:dyDescent="0.25">
      <c r="A32" s="15">
        <v>78150</v>
      </c>
      <c r="B32" s="12" t="s">
        <v>75</v>
      </c>
      <c r="C32" s="12" t="s">
        <v>76</v>
      </c>
      <c r="D32" s="19">
        <v>20161819</v>
      </c>
      <c r="E32" s="67">
        <v>5.0999999999999996</v>
      </c>
      <c r="F32" s="27"/>
      <c r="G32" s="27"/>
      <c r="H32" s="46"/>
      <c r="I32" s="42">
        <f t="shared" si="0"/>
        <v>1.02</v>
      </c>
      <c r="J32" s="49" t="str">
        <f t="shared" si="1"/>
        <v>EXAMEN</v>
      </c>
      <c r="K32" s="37">
        <f t="shared" si="2"/>
        <v>1.02</v>
      </c>
      <c r="L32" s="26">
        <f t="shared" si="3"/>
        <v>1.02</v>
      </c>
      <c r="M32" s="31" t="str">
        <f t="shared" si="4"/>
        <v>REPROBADO</v>
      </c>
    </row>
    <row r="33" spans="1:13" x14ac:dyDescent="0.25">
      <c r="A33" s="15">
        <v>78479</v>
      </c>
      <c r="B33" s="12" t="s">
        <v>77</v>
      </c>
      <c r="C33" s="12" t="s">
        <v>78</v>
      </c>
      <c r="D33" s="19">
        <v>18586192</v>
      </c>
      <c r="E33" s="67">
        <v>5.4</v>
      </c>
      <c r="F33" s="27"/>
      <c r="G33" s="27"/>
      <c r="H33" s="46"/>
      <c r="I33" s="42">
        <f t="shared" si="0"/>
        <v>1.08</v>
      </c>
      <c r="J33" s="49" t="str">
        <f t="shared" si="1"/>
        <v>EXAMEN</v>
      </c>
      <c r="K33" s="37">
        <f t="shared" si="2"/>
        <v>1.08</v>
      </c>
      <c r="L33" s="26">
        <f t="shared" si="3"/>
        <v>1.08</v>
      </c>
      <c r="M33" s="31" t="str">
        <f t="shared" si="4"/>
        <v>REPROBADO</v>
      </c>
    </row>
    <row r="34" spans="1:13" x14ac:dyDescent="0.25">
      <c r="A34" s="15">
        <v>78653</v>
      </c>
      <c r="B34" s="12" t="s">
        <v>79</v>
      </c>
      <c r="C34" s="12" t="s">
        <v>80</v>
      </c>
      <c r="D34" s="19">
        <v>19679159</v>
      </c>
      <c r="E34" s="67">
        <v>4.5</v>
      </c>
      <c r="F34" s="27"/>
      <c r="G34" s="27"/>
      <c r="H34" s="46"/>
      <c r="I34" s="42">
        <f t="shared" si="0"/>
        <v>0.9</v>
      </c>
      <c r="J34" s="49" t="str">
        <f t="shared" si="1"/>
        <v>EXAMEN</v>
      </c>
      <c r="K34" s="37">
        <f t="shared" si="2"/>
        <v>0.9</v>
      </c>
      <c r="L34" s="26">
        <f t="shared" si="3"/>
        <v>0.9</v>
      </c>
      <c r="M34" s="31" t="str">
        <f t="shared" si="4"/>
        <v>REPROBADO</v>
      </c>
    </row>
    <row r="35" spans="1:13" x14ac:dyDescent="0.25">
      <c r="A35" s="15">
        <v>78243</v>
      </c>
      <c r="B35" s="12" t="s">
        <v>81</v>
      </c>
      <c r="C35" s="12" t="s">
        <v>82</v>
      </c>
      <c r="D35" s="19">
        <v>20311836</v>
      </c>
      <c r="E35" s="67">
        <v>5.5</v>
      </c>
      <c r="F35" s="27"/>
      <c r="G35" s="27"/>
      <c r="H35" s="46"/>
      <c r="I35" s="42">
        <f t="shared" si="0"/>
        <v>1.1000000000000001</v>
      </c>
      <c r="J35" s="49" t="str">
        <f t="shared" si="1"/>
        <v>EXAMEN</v>
      </c>
      <c r="K35" s="37">
        <f t="shared" si="2"/>
        <v>1.1000000000000001</v>
      </c>
      <c r="L35" s="26">
        <f t="shared" si="3"/>
        <v>1.1000000000000001</v>
      </c>
      <c r="M35" s="31" t="str">
        <f t="shared" si="4"/>
        <v>REPROBADO</v>
      </c>
    </row>
    <row r="36" spans="1:13" x14ac:dyDescent="0.25">
      <c r="A36" s="15">
        <v>83820</v>
      </c>
      <c r="B36" s="12" t="s">
        <v>83</v>
      </c>
      <c r="C36" s="12" t="s">
        <v>84</v>
      </c>
      <c r="D36" s="19">
        <v>19637886</v>
      </c>
      <c r="E36" s="67">
        <v>5.4</v>
      </c>
      <c r="F36" s="27"/>
      <c r="G36" s="27"/>
      <c r="H36" s="46"/>
      <c r="I36" s="42">
        <f t="shared" si="0"/>
        <v>1.08</v>
      </c>
      <c r="J36" s="49" t="str">
        <f t="shared" si="1"/>
        <v>EXAMEN</v>
      </c>
      <c r="K36" s="37">
        <f t="shared" si="2"/>
        <v>1.08</v>
      </c>
      <c r="L36" s="26">
        <f t="shared" si="3"/>
        <v>1.08</v>
      </c>
      <c r="M36" s="31" t="str">
        <f t="shared" si="4"/>
        <v>REPROBADO</v>
      </c>
    </row>
    <row r="37" spans="1:13" x14ac:dyDescent="0.25">
      <c r="A37" s="15">
        <v>78414</v>
      </c>
      <c r="B37" s="12" t="s">
        <v>85</v>
      </c>
      <c r="C37" s="12" t="s">
        <v>86</v>
      </c>
      <c r="D37" s="19">
        <v>20635566</v>
      </c>
      <c r="E37" s="67">
        <v>6.4</v>
      </c>
      <c r="F37" s="27"/>
      <c r="G37" s="27"/>
      <c r="H37" s="46"/>
      <c r="I37" s="42">
        <f t="shared" si="0"/>
        <v>1.28</v>
      </c>
      <c r="J37" s="49" t="str">
        <f t="shared" si="1"/>
        <v>EXAMEN</v>
      </c>
      <c r="K37" s="37">
        <f t="shared" si="2"/>
        <v>1.28</v>
      </c>
      <c r="L37" s="26">
        <f t="shared" si="3"/>
        <v>1.28</v>
      </c>
      <c r="M37" s="31" t="str">
        <f t="shared" si="4"/>
        <v>REPROBADO</v>
      </c>
    </row>
    <row r="38" spans="1:13" x14ac:dyDescent="0.25">
      <c r="A38" s="15">
        <v>74551</v>
      </c>
      <c r="B38" s="12" t="s">
        <v>87</v>
      </c>
      <c r="C38" s="12" t="s">
        <v>88</v>
      </c>
      <c r="D38" s="19">
        <v>20073046</v>
      </c>
      <c r="E38" s="67">
        <v>5.7</v>
      </c>
      <c r="F38" s="27"/>
      <c r="G38" s="27"/>
      <c r="H38" s="46"/>
      <c r="I38" s="42">
        <f t="shared" ref="I38" si="5">AVERAGE(I3:I37)</f>
        <v>1.1181818181818184</v>
      </c>
      <c r="J38" s="49" t="str">
        <f t="shared" si="1"/>
        <v>EXAMEN</v>
      </c>
      <c r="K38" s="37">
        <f t="shared" si="2"/>
        <v>1.1181818181818184</v>
      </c>
      <c r="L38" s="26">
        <f t="shared" si="3"/>
        <v>1.1181818181818184</v>
      </c>
      <c r="M38" s="31" t="str">
        <f t="shared" si="4"/>
        <v>REPROBADO</v>
      </c>
    </row>
    <row r="39" spans="1:13" x14ac:dyDescent="0.25">
      <c r="A39" s="15">
        <v>78696</v>
      </c>
      <c r="B39" s="12" t="s">
        <v>89</v>
      </c>
      <c r="C39" s="12" t="s">
        <v>90</v>
      </c>
      <c r="D39" s="19">
        <v>20445672</v>
      </c>
      <c r="E39" s="67">
        <v>6.3</v>
      </c>
      <c r="F39" s="27"/>
      <c r="G39" s="27"/>
      <c r="H39" s="46"/>
      <c r="I39" s="42">
        <f t="shared" ref="I39" si="6">MEDIAN(I3:I37)</f>
        <v>1.1000000000000001</v>
      </c>
      <c r="J39" s="49" t="str">
        <f t="shared" si="1"/>
        <v>EXAMEN</v>
      </c>
      <c r="K39" s="37">
        <f t="shared" si="2"/>
        <v>1.1000000000000001</v>
      </c>
      <c r="L39" s="26">
        <f t="shared" si="3"/>
        <v>1.1000000000000001</v>
      </c>
      <c r="M39" s="31" t="str">
        <f t="shared" si="4"/>
        <v>REPROBADO</v>
      </c>
    </row>
    <row r="40" spans="1:13" x14ac:dyDescent="0.25">
      <c r="A40" s="15">
        <v>77913</v>
      </c>
      <c r="B40" s="12" t="s">
        <v>91</v>
      </c>
      <c r="C40" s="12" t="s">
        <v>92</v>
      </c>
      <c r="D40" s="19">
        <v>20689580</v>
      </c>
      <c r="E40" s="67">
        <v>4.9000000000000004</v>
      </c>
      <c r="F40" s="28"/>
      <c r="G40" s="27"/>
      <c r="H40" s="46"/>
      <c r="I40" s="42">
        <f t="shared" ref="I40" si="7">MEDIAN(I4:I38)</f>
        <v>1.1181818181818184</v>
      </c>
      <c r="J40" s="49" t="str">
        <f t="shared" si="1"/>
        <v>EXAMEN</v>
      </c>
      <c r="K40" s="37">
        <f t="shared" si="2"/>
        <v>1.1181818181818184</v>
      </c>
      <c r="L40" s="26">
        <f t="shared" si="3"/>
        <v>1.1181818181818184</v>
      </c>
      <c r="M40" s="31" t="str">
        <f t="shared" si="4"/>
        <v>REPROBADO</v>
      </c>
    </row>
    <row r="41" spans="1:13" x14ac:dyDescent="0.25">
      <c r="A41" s="15">
        <v>81778</v>
      </c>
      <c r="B41" s="12" t="s">
        <v>93</v>
      </c>
      <c r="C41" s="12" t="s">
        <v>94</v>
      </c>
      <c r="D41" s="19">
        <v>20443914</v>
      </c>
      <c r="E41" s="67">
        <v>4.5999999999999996</v>
      </c>
      <c r="F41" s="28"/>
      <c r="G41" s="27"/>
      <c r="H41" s="46"/>
      <c r="I41" s="42">
        <f t="shared" ref="I41" si="8">MEDIAN(I5:I39)</f>
        <v>1.1000000000000001</v>
      </c>
      <c r="J41" s="49" t="str">
        <f t="shared" si="1"/>
        <v>EXAMEN</v>
      </c>
      <c r="K41" s="37">
        <f t="shared" si="2"/>
        <v>1.1000000000000001</v>
      </c>
      <c r="L41" s="26">
        <f t="shared" si="3"/>
        <v>1.1000000000000001</v>
      </c>
      <c r="M41" s="31" t="str">
        <f t="shared" si="4"/>
        <v>REPROBADO</v>
      </c>
    </row>
    <row r="42" spans="1:13" x14ac:dyDescent="0.25">
      <c r="A42" s="15">
        <v>78500</v>
      </c>
      <c r="B42" s="12" t="s">
        <v>95</v>
      </c>
      <c r="C42" s="12" t="s">
        <v>96</v>
      </c>
      <c r="D42" s="19">
        <v>20205842</v>
      </c>
      <c r="E42" s="67">
        <v>5.2</v>
      </c>
      <c r="F42" s="28"/>
      <c r="G42" s="27"/>
      <c r="H42" s="46"/>
      <c r="I42" s="42">
        <f t="shared" ref="I42" si="9">MEDIAN(I6:I40)</f>
        <v>1.1181818181818184</v>
      </c>
      <c r="J42" s="49" t="str">
        <f t="shared" si="1"/>
        <v>EXAMEN</v>
      </c>
      <c r="K42" s="37">
        <f t="shared" si="2"/>
        <v>1.1181818181818184</v>
      </c>
      <c r="L42" s="26">
        <f t="shared" si="3"/>
        <v>1.1181818181818184</v>
      </c>
      <c r="M42" s="31" t="str">
        <f t="shared" si="4"/>
        <v>REPROBADO</v>
      </c>
    </row>
    <row r="43" spans="1:13" x14ac:dyDescent="0.25">
      <c r="A43" s="15">
        <v>79040</v>
      </c>
      <c r="B43" s="12" t="s">
        <v>97</v>
      </c>
      <c r="C43" s="12" t="s">
        <v>98</v>
      </c>
      <c r="D43" s="19">
        <v>20456988</v>
      </c>
      <c r="E43" s="67">
        <v>4.5999999999999996</v>
      </c>
      <c r="F43" s="28"/>
      <c r="G43" s="27"/>
      <c r="H43" s="46"/>
      <c r="I43" s="42">
        <f t="shared" ref="I43" si="10">MEDIAN(I7:I41)</f>
        <v>1.1000000000000001</v>
      </c>
      <c r="J43" s="49" t="str">
        <f t="shared" si="1"/>
        <v>EXAMEN</v>
      </c>
      <c r="K43" s="37">
        <f t="shared" si="2"/>
        <v>1.1000000000000001</v>
      </c>
      <c r="L43" s="26">
        <f t="shared" si="3"/>
        <v>1.1000000000000001</v>
      </c>
      <c r="M43" s="31" t="str">
        <f t="shared" si="4"/>
        <v>REPROBADO</v>
      </c>
    </row>
    <row r="44" spans="1:13" ht="16.5" thickBot="1" x14ac:dyDescent="0.3">
      <c r="A44" s="16">
        <v>78878</v>
      </c>
      <c r="B44" s="17" t="s">
        <v>99</v>
      </c>
      <c r="C44" s="17" t="s">
        <v>100</v>
      </c>
      <c r="D44" s="73">
        <v>19689288</v>
      </c>
      <c r="E44" s="67">
        <v>4.8</v>
      </c>
      <c r="F44" s="39"/>
      <c r="G44" s="40"/>
      <c r="H44" s="47"/>
      <c r="I44" s="44">
        <f t="shared" ref="I44" si="11">MEDIAN(I8:I42)</f>
        <v>1.1090909090909093</v>
      </c>
      <c r="J44" s="51" t="str">
        <f t="shared" si="1"/>
        <v>EXAMEN</v>
      </c>
      <c r="K44" s="53">
        <f t="shared" si="2"/>
        <v>1.1090909090909093</v>
      </c>
      <c r="L44" s="54">
        <f t="shared" si="3"/>
        <v>1.1090909090909093</v>
      </c>
      <c r="M44" s="34" t="str">
        <f t="shared" si="4"/>
        <v>REPROBADO</v>
      </c>
    </row>
    <row r="45" spans="1:13" x14ac:dyDescent="0.25">
      <c r="D45" s="74" t="s">
        <v>13</v>
      </c>
      <c r="E45" s="66">
        <v>5.5150000000000006</v>
      </c>
    </row>
  </sheetData>
  <conditionalFormatting sqref="J3">
    <cfRule type="colorScale" priority="2">
      <colorScale>
        <cfvo type="min"/>
        <cfvo type="max"/>
        <color rgb="FFFF7128"/>
        <color rgb="FFFFEF9C"/>
      </colorScale>
    </cfRule>
  </conditionalFormatting>
  <conditionalFormatting sqref="J3:J44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5"/>
  <sheetViews>
    <sheetView workbookViewId="0">
      <selection activeCell="A4" sqref="A4"/>
    </sheetView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8" width="10.875" style="3" customWidth="1"/>
    <col min="9" max="9" width="10.5" bestFit="1" customWidth="1"/>
  </cols>
  <sheetData>
    <row r="2" spans="1:9" ht="16.5" thickBot="1" x14ac:dyDescent="0.3"/>
    <row r="3" spans="1:9" ht="16.5" thickBot="1" x14ac:dyDescent="0.3">
      <c r="A3" s="10" t="s">
        <v>0</v>
      </c>
      <c r="B3" s="11" t="s">
        <v>1</v>
      </c>
      <c r="C3" s="11" t="s">
        <v>2</v>
      </c>
      <c r="D3" s="21" t="s">
        <v>3</v>
      </c>
      <c r="E3" s="61" t="s">
        <v>9</v>
      </c>
      <c r="F3" s="62" t="s">
        <v>10</v>
      </c>
      <c r="G3" s="62" t="s">
        <v>11</v>
      </c>
      <c r="H3" s="62" t="s">
        <v>12</v>
      </c>
      <c r="I3" s="4" t="s">
        <v>13</v>
      </c>
    </row>
    <row r="4" spans="1:9" x14ac:dyDescent="0.25">
      <c r="A4" s="13">
        <v>78871</v>
      </c>
      <c r="B4" s="14" t="s">
        <v>17</v>
      </c>
      <c r="C4" s="14" t="s">
        <v>18</v>
      </c>
      <c r="D4" s="18">
        <v>20332159</v>
      </c>
      <c r="E4" s="63">
        <v>7</v>
      </c>
      <c r="F4" s="5">
        <v>7</v>
      </c>
      <c r="G4" s="5">
        <v>6.5</v>
      </c>
      <c r="H4" s="65">
        <v>6</v>
      </c>
      <c r="I4" s="41">
        <f t="shared" ref="I4:I45" si="0">AVERAGE(E4:H4)</f>
        <v>6.625</v>
      </c>
    </row>
    <row r="5" spans="1:9" x14ac:dyDescent="0.25">
      <c r="A5" s="15">
        <v>79275</v>
      </c>
      <c r="B5" s="12" t="s">
        <v>19</v>
      </c>
      <c r="C5" s="12" t="s">
        <v>20</v>
      </c>
      <c r="D5" s="19">
        <v>20481875</v>
      </c>
      <c r="E5" s="8">
        <v>6.5</v>
      </c>
      <c r="F5" s="5">
        <v>7</v>
      </c>
      <c r="G5" s="5">
        <v>6.5</v>
      </c>
      <c r="H5" s="22">
        <v>6</v>
      </c>
      <c r="I5" s="42">
        <f t="shared" si="0"/>
        <v>6.5</v>
      </c>
    </row>
    <row r="6" spans="1:9" x14ac:dyDescent="0.25">
      <c r="A6" s="15">
        <v>78128</v>
      </c>
      <c r="B6" s="12" t="s">
        <v>21</v>
      </c>
      <c r="C6" s="12" t="s">
        <v>22</v>
      </c>
      <c r="D6" s="19">
        <v>20164868</v>
      </c>
      <c r="E6" s="8">
        <v>1</v>
      </c>
      <c r="F6" s="5">
        <v>3</v>
      </c>
      <c r="G6" s="5">
        <v>5</v>
      </c>
      <c r="H6" s="22">
        <v>6</v>
      </c>
      <c r="I6" s="42">
        <f t="shared" si="0"/>
        <v>3.75</v>
      </c>
    </row>
    <row r="7" spans="1:9" x14ac:dyDescent="0.25">
      <c r="A7" s="15">
        <v>78017</v>
      </c>
      <c r="B7" s="12" t="s">
        <v>23</v>
      </c>
      <c r="C7" s="12" t="s">
        <v>24</v>
      </c>
      <c r="D7" s="19">
        <v>20268406</v>
      </c>
      <c r="E7" s="8">
        <v>6.5</v>
      </c>
      <c r="F7" s="5">
        <v>6</v>
      </c>
      <c r="G7" s="5">
        <v>7</v>
      </c>
      <c r="H7" s="22">
        <v>5.8</v>
      </c>
      <c r="I7" s="42">
        <f t="shared" si="0"/>
        <v>6.3250000000000002</v>
      </c>
    </row>
    <row r="8" spans="1:9" x14ac:dyDescent="0.25">
      <c r="A8" s="15">
        <v>83042</v>
      </c>
      <c r="B8" s="12" t="s">
        <v>25</v>
      </c>
      <c r="C8" s="12" t="s">
        <v>26</v>
      </c>
      <c r="D8" s="19">
        <v>20333009</v>
      </c>
      <c r="E8" s="8">
        <v>1</v>
      </c>
      <c r="F8" s="5">
        <v>1</v>
      </c>
      <c r="G8" s="5">
        <v>1</v>
      </c>
      <c r="H8" s="22">
        <v>1</v>
      </c>
      <c r="I8" s="42">
        <f t="shared" si="0"/>
        <v>1</v>
      </c>
    </row>
    <row r="9" spans="1:9" x14ac:dyDescent="0.25">
      <c r="A9" s="15">
        <v>78686</v>
      </c>
      <c r="B9" s="12" t="s">
        <v>27</v>
      </c>
      <c r="C9" s="12" t="s">
        <v>28</v>
      </c>
      <c r="D9" s="19">
        <v>20557071</v>
      </c>
      <c r="E9" s="8">
        <v>6.5</v>
      </c>
      <c r="F9" s="5">
        <v>7</v>
      </c>
      <c r="G9" s="5">
        <v>6.5</v>
      </c>
      <c r="H9" s="22">
        <v>6</v>
      </c>
      <c r="I9" s="42">
        <f t="shared" si="0"/>
        <v>6.5</v>
      </c>
    </row>
    <row r="10" spans="1:9" x14ac:dyDescent="0.25">
      <c r="A10" s="15">
        <v>79370</v>
      </c>
      <c r="B10" s="12" t="s">
        <v>29</v>
      </c>
      <c r="C10" s="12" t="s">
        <v>30</v>
      </c>
      <c r="D10" s="19">
        <v>20371771</v>
      </c>
      <c r="E10" s="8">
        <v>6.5</v>
      </c>
      <c r="F10" s="5">
        <v>7</v>
      </c>
      <c r="G10" s="5">
        <v>7</v>
      </c>
      <c r="H10" s="22">
        <v>7</v>
      </c>
      <c r="I10" s="42">
        <f t="shared" si="0"/>
        <v>6.875</v>
      </c>
    </row>
    <row r="11" spans="1:9" x14ac:dyDescent="0.25">
      <c r="A11" s="15">
        <v>79274</v>
      </c>
      <c r="B11" s="12" t="s">
        <v>31</v>
      </c>
      <c r="C11" s="12" t="s">
        <v>32</v>
      </c>
      <c r="D11" s="19">
        <v>20296129</v>
      </c>
      <c r="E11" s="8">
        <v>7</v>
      </c>
      <c r="F11" s="5">
        <v>7</v>
      </c>
      <c r="G11" s="5">
        <v>6.5</v>
      </c>
      <c r="H11" s="22">
        <v>6</v>
      </c>
      <c r="I11" s="42">
        <f t="shared" si="0"/>
        <v>6.625</v>
      </c>
    </row>
    <row r="12" spans="1:9" x14ac:dyDescent="0.25">
      <c r="A12" s="15">
        <v>78329</v>
      </c>
      <c r="B12" s="12" t="s">
        <v>33</v>
      </c>
      <c r="C12" s="12" t="s">
        <v>34</v>
      </c>
      <c r="D12" s="19">
        <v>19840235</v>
      </c>
      <c r="E12" s="8">
        <v>7</v>
      </c>
      <c r="F12" s="5">
        <v>7</v>
      </c>
      <c r="G12" s="5">
        <v>6</v>
      </c>
      <c r="H12" s="22">
        <v>6.5</v>
      </c>
      <c r="I12" s="42">
        <f t="shared" si="0"/>
        <v>6.625</v>
      </c>
    </row>
    <row r="13" spans="1:9" x14ac:dyDescent="0.25">
      <c r="A13" s="15">
        <v>83301</v>
      </c>
      <c r="B13" s="12" t="s">
        <v>35</v>
      </c>
      <c r="C13" s="12" t="s">
        <v>36</v>
      </c>
      <c r="D13" s="19">
        <v>19586555</v>
      </c>
      <c r="E13" s="8">
        <v>1</v>
      </c>
      <c r="F13" s="5">
        <v>1</v>
      </c>
      <c r="G13" s="5">
        <v>1</v>
      </c>
      <c r="H13" s="22">
        <v>1</v>
      </c>
      <c r="I13" s="42">
        <f t="shared" si="0"/>
        <v>1</v>
      </c>
    </row>
    <row r="14" spans="1:9" x14ac:dyDescent="0.25">
      <c r="A14" s="15">
        <v>74586</v>
      </c>
      <c r="B14" s="12" t="s">
        <v>37</v>
      </c>
      <c r="C14" s="12" t="s">
        <v>38</v>
      </c>
      <c r="D14" s="19">
        <v>20076067</v>
      </c>
      <c r="E14" s="8">
        <v>7</v>
      </c>
      <c r="F14" s="5">
        <v>7</v>
      </c>
      <c r="G14" s="5">
        <v>6</v>
      </c>
      <c r="H14" s="22">
        <v>6.5</v>
      </c>
      <c r="I14" s="42">
        <f t="shared" si="0"/>
        <v>6.625</v>
      </c>
    </row>
    <row r="15" spans="1:9" x14ac:dyDescent="0.25">
      <c r="A15" s="15">
        <v>79335</v>
      </c>
      <c r="B15" s="12" t="s">
        <v>39</v>
      </c>
      <c r="C15" s="12" t="s">
        <v>40</v>
      </c>
      <c r="D15" s="19">
        <v>20418076</v>
      </c>
      <c r="E15" s="8">
        <v>7</v>
      </c>
      <c r="F15" s="5">
        <v>7</v>
      </c>
      <c r="G15" s="5">
        <v>6.5</v>
      </c>
      <c r="H15" s="22">
        <v>6</v>
      </c>
      <c r="I15" s="42">
        <f t="shared" si="0"/>
        <v>6.625</v>
      </c>
    </row>
    <row r="16" spans="1:9" x14ac:dyDescent="0.25">
      <c r="A16" s="15">
        <v>77884</v>
      </c>
      <c r="B16" s="12" t="s">
        <v>41</v>
      </c>
      <c r="C16" s="12" t="s">
        <v>42</v>
      </c>
      <c r="D16" s="19">
        <v>20469767</v>
      </c>
      <c r="E16" s="8">
        <v>6.5</v>
      </c>
      <c r="F16" s="5">
        <v>7</v>
      </c>
      <c r="G16" s="5">
        <v>6.5</v>
      </c>
      <c r="H16" s="22">
        <v>6</v>
      </c>
      <c r="I16" s="42">
        <f t="shared" si="0"/>
        <v>6.5</v>
      </c>
    </row>
    <row r="17" spans="1:9" x14ac:dyDescent="0.25">
      <c r="A17" s="32">
        <v>79477</v>
      </c>
      <c r="B17" s="28" t="s">
        <v>43</v>
      </c>
      <c r="C17" s="28" t="s">
        <v>44</v>
      </c>
      <c r="D17" s="38">
        <v>20468059</v>
      </c>
      <c r="E17" s="8">
        <v>6.5</v>
      </c>
      <c r="F17" s="5">
        <v>7</v>
      </c>
      <c r="G17" s="5">
        <v>6.5</v>
      </c>
      <c r="H17" s="22">
        <v>6</v>
      </c>
      <c r="I17" s="42">
        <f t="shared" si="0"/>
        <v>6.5</v>
      </c>
    </row>
    <row r="18" spans="1:9" x14ac:dyDescent="0.25">
      <c r="A18" s="15">
        <v>80205</v>
      </c>
      <c r="B18" s="12" t="s">
        <v>45</v>
      </c>
      <c r="C18" s="12" t="s">
        <v>46</v>
      </c>
      <c r="D18" s="19">
        <v>20182175</v>
      </c>
      <c r="E18" s="8">
        <v>7</v>
      </c>
      <c r="F18" s="5">
        <v>7</v>
      </c>
      <c r="G18" s="5">
        <v>6</v>
      </c>
      <c r="H18" s="22">
        <v>6.5</v>
      </c>
      <c r="I18" s="42">
        <f t="shared" si="0"/>
        <v>6.625</v>
      </c>
    </row>
    <row r="19" spans="1:9" x14ac:dyDescent="0.25">
      <c r="A19" s="15">
        <v>78642</v>
      </c>
      <c r="B19" s="12" t="s">
        <v>47</v>
      </c>
      <c r="C19" s="12" t="s">
        <v>48</v>
      </c>
      <c r="D19" s="19">
        <v>20205445</v>
      </c>
      <c r="E19" s="8">
        <v>6.5</v>
      </c>
      <c r="F19" s="5">
        <v>7</v>
      </c>
      <c r="G19" s="5">
        <v>7</v>
      </c>
      <c r="H19" s="22">
        <v>7</v>
      </c>
      <c r="I19" s="42">
        <f t="shared" si="0"/>
        <v>6.875</v>
      </c>
    </row>
    <row r="20" spans="1:9" x14ac:dyDescent="0.25">
      <c r="A20" s="15">
        <v>78394</v>
      </c>
      <c r="B20" s="12" t="s">
        <v>49</v>
      </c>
      <c r="C20" s="12" t="s">
        <v>50</v>
      </c>
      <c r="D20" s="19">
        <v>20411207</v>
      </c>
      <c r="E20" s="8">
        <v>7</v>
      </c>
      <c r="F20" s="5">
        <v>7</v>
      </c>
      <c r="G20" s="5">
        <v>6.5</v>
      </c>
      <c r="H20" s="22">
        <v>6</v>
      </c>
      <c r="I20" s="42">
        <f t="shared" si="0"/>
        <v>6.625</v>
      </c>
    </row>
    <row r="21" spans="1:9" x14ac:dyDescent="0.25">
      <c r="A21" s="15">
        <v>79861</v>
      </c>
      <c r="B21" s="12" t="s">
        <v>51</v>
      </c>
      <c r="C21" s="12" t="s">
        <v>52</v>
      </c>
      <c r="D21" s="19">
        <v>19955641</v>
      </c>
      <c r="E21" s="8">
        <v>6.5</v>
      </c>
      <c r="F21" s="5">
        <v>7</v>
      </c>
      <c r="G21" s="5">
        <v>7</v>
      </c>
      <c r="H21" s="22">
        <v>7</v>
      </c>
      <c r="I21" s="42">
        <f t="shared" si="0"/>
        <v>6.875</v>
      </c>
    </row>
    <row r="22" spans="1:9" x14ac:dyDescent="0.25">
      <c r="A22" s="15">
        <v>77906</v>
      </c>
      <c r="B22" s="12" t="s">
        <v>53</v>
      </c>
      <c r="C22" s="12" t="s">
        <v>54</v>
      </c>
      <c r="D22" s="19">
        <v>19077424</v>
      </c>
      <c r="E22" s="8">
        <v>1</v>
      </c>
      <c r="F22" s="5">
        <v>3</v>
      </c>
      <c r="G22" s="5">
        <v>5</v>
      </c>
      <c r="H22" s="22">
        <v>6</v>
      </c>
      <c r="I22" s="42">
        <f t="shared" si="0"/>
        <v>3.75</v>
      </c>
    </row>
    <row r="23" spans="1:9" x14ac:dyDescent="0.25">
      <c r="A23" s="15">
        <v>79039</v>
      </c>
      <c r="B23" s="12" t="s">
        <v>55</v>
      </c>
      <c r="C23" s="12" t="s">
        <v>56</v>
      </c>
      <c r="D23" s="19">
        <v>20746152</v>
      </c>
      <c r="E23" s="8">
        <v>7</v>
      </c>
      <c r="F23" s="5">
        <v>7</v>
      </c>
      <c r="G23" s="5">
        <v>6</v>
      </c>
      <c r="H23" s="22">
        <v>5.8</v>
      </c>
      <c r="I23" s="42">
        <f t="shared" si="0"/>
        <v>6.45</v>
      </c>
    </row>
    <row r="24" spans="1:9" x14ac:dyDescent="0.25">
      <c r="A24" s="15">
        <v>78259</v>
      </c>
      <c r="B24" s="12" t="s">
        <v>57</v>
      </c>
      <c r="C24" s="12" t="s">
        <v>58</v>
      </c>
      <c r="D24" s="19">
        <v>18085628</v>
      </c>
      <c r="E24" s="8">
        <v>7</v>
      </c>
      <c r="F24" s="5">
        <v>7</v>
      </c>
      <c r="G24" s="5">
        <v>6</v>
      </c>
      <c r="H24" s="22">
        <v>5.8</v>
      </c>
      <c r="I24" s="42">
        <f t="shared" si="0"/>
        <v>6.45</v>
      </c>
    </row>
    <row r="25" spans="1:9" x14ac:dyDescent="0.25">
      <c r="A25" s="15">
        <v>78110</v>
      </c>
      <c r="B25" s="12" t="s">
        <v>59</v>
      </c>
      <c r="C25" s="12" t="s">
        <v>60</v>
      </c>
      <c r="D25" s="19">
        <v>20214895</v>
      </c>
      <c r="E25" s="8">
        <v>6.5</v>
      </c>
      <c r="F25" s="5">
        <v>7</v>
      </c>
      <c r="G25" s="5">
        <v>6.5</v>
      </c>
      <c r="H25" s="22">
        <v>6</v>
      </c>
      <c r="I25" s="42">
        <f t="shared" si="0"/>
        <v>6.5</v>
      </c>
    </row>
    <row r="26" spans="1:9" x14ac:dyDescent="0.25">
      <c r="A26" s="15">
        <v>78159</v>
      </c>
      <c r="B26" s="12" t="s">
        <v>61</v>
      </c>
      <c r="C26" s="12" t="s">
        <v>62</v>
      </c>
      <c r="D26" s="19">
        <v>20465683</v>
      </c>
      <c r="E26" s="8">
        <v>6.5</v>
      </c>
      <c r="F26" s="5">
        <v>7</v>
      </c>
      <c r="G26" s="5">
        <v>6.5</v>
      </c>
      <c r="H26" s="22">
        <v>6</v>
      </c>
      <c r="I26" s="42">
        <f t="shared" si="0"/>
        <v>6.5</v>
      </c>
    </row>
    <row r="27" spans="1:9" x14ac:dyDescent="0.25">
      <c r="A27" s="15">
        <v>78250</v>
      </c>
      <c r="B27" s="12" t="s">
        <v>63</v>
      </c>
      <c r="C27" s="12" t="s">
        <v>64</v>
      </c>
      <c r="D27" s="19">
        <v>20332091</v>
      </c>
      <c r="E27" s="8">
        <v>7</v>
      </c>
      <c r="F27" s="5">
        <v>7</v>
      </c>
      <c r="G27" s="5">
        <v>6.5</v>
      </c>
      <c r="H27" s="22">
        <v>6</v>
      </c>
      <c r="I27" s="42">
        <f t="shared" si="0"/>
        <v>6.625</v>
      </c>
    </row>
    <row r="28" spans="1:9" x14ac:dyDescent="0.25">
      <c r="A28" s="15">
        <v>74144</v>
      </c>
      <c r="B28" s="12" t="s">
        <v>65</v>
      </c>
      <c r="C28" s="12" t="s">
        <v>66</v>
      </c>
      <c r="D28" s="19">
        <v>19955127</v>
      </c>
      <c r="E28" s="8">
        <v>7</v>
      </c>
      <c r="F28" s="5">
        <v>7</v>
      </c>
      <c r="G28" s="5">
        <v>6</v>
      </c>
      <c r="H28" s="22">
        <v>5.8</v>
      </c>
      <c r="I28" s="42">
        <f t="shared" si="0"/>
        <v>6.45</v>
      </c>
    </row>
    <row r="29" spans="1:9" x14ac:dyDescent="0.25">
      <c r="A29" s="15">
        <v>79293</v>
      </c>
      <c r="B29" s="12" t="s">
        <v>67</v>
      </c>
      <c r="C29" s="12" t="s">
        <v>68</v>
      </c>
      <c r="D29" s="19">
        <v>18061288</v>
      </c>
      <c r="E29" s="8">
        <v>7</v>
      </c>
      <c r="F29" s="5">
        <v>7</v>
      </c>
      <c r="G29" s="5">
        <v>6</v>
      </c>
      <c r="H29" s="22">
        <v>5.8</v>
      </c>
      <c r="I29" s="42">
        <f t="shared" si="0"/>
        <v>6.45</v>
      </c>
    </row>
    <row r="30" spans="1:9" x14ac:dyDescent="0.25">
      <c r="A30" s="15">
        <v>79009</v>
      </c>
      <c r="B30" s="12" t="s">
        <v>69</v>
      </c>
      <c r="C30" s="12" t="s">
        <v>70</v>
      </c>
      <c r="D30" s="19">
        <v>20470838</v>
      </c>
      <c r="E30" s="8">
        <v>5</v>
      </c>
      <c r="F30" s="5">
        <v>7</v>
      </c>
      <c r="G30" s="5">
        <v>6</v>
      </c>
      <c r="H30" s="22">
        <v>5.8</v>
      </c>
      <c r="I30" s="42">
        <f t="shared" si="0"/>
        <v>5.95</v>
      </c>
    </row>
    <row r="31" spans="1:9" x14ac:dyDescent="0.25">
      <c r="A31" s="15">
        <v>78703</v>
      </c>
      <c r="B31" s="12" t="s">
        <v>71</v>
      </c>
      <c r="C31" s="12" t="s">
        <v>72</v>
      </c>
      <c r="D31" s="19">
        <v>19672269</v>
      </c>
      <c r="E31" s="8">
        <v>7</v>
      </c>
      <c r="F31" s="5">
        <v>7</v>
      </c>
      <c r="G31" s="5">
        <v>6</v>
      </c>
      <c r="H31" s="22">
        <v>5.8</v>
      </c>
      <c r="I31" s="42">
        <f t="shared" si="0"/>
        <v>6.45</v>
      </c>
    </row>
    <row r="32" spans="1:9" x14ac:dyDescent="0.25">
      <c r="A32" s="15">
        <v>78040</v>
      </c>
      <c r="B32" s="12" t="s">
        <v>73</v>
      </c>
      <c r="C32" s="12" t="s">
        <v>74</v>
      </c>
      <c r="D32" s="19">
        <v>20003405</v>
      </c>
      <c r="E32" s="8">
        <v>5</v>
      </c>
      <c r="F32" s="5">
        <v>7</v>
      </c>
      <c r="G32" s="5">
        <v>6</v>
      </c>
      <c r="H32" s="22">
        <v>5.8</v>
      </c>
      <c r="I32" s="42">
        <f t="shared" si="0"/>
        <v>5.95</v>
      </c>
    </row>
    <row r="33" spans="1:9" x14ac:dyDescent="0.25">
      <c r="A33" s="15">
        <v>78150</v>
      </c>
      <c r="B33" s="12" t="s">
        <v>75</v>
      </c>
      <c r="C33" s="12" t="s">
        <v>76</v>
      </c>
      <c r="D33" s="19">
        <v>20161819</v>
      </c>
      <c r="E33" s="8">
        <v>7</v>
      </c>
      <c r="F33" s="5">
        <v>7</v>
      </c>
      <c r="G33" s="5">
        <v>6.5</v>
      </c>
      <c r="H33" s="22">
        <v>6</v>
      </c>
      <c r="I33" s="42">
        <f t="shared" si="0"/>
        <v>6.625</v>
      </c>
    </row>
    <row r="34" spans="1:9" x14ac:dyDescent="0.25">
      <c r="A34" s="15">
        <v>78479</v>
      </c>
      <c r="B34" s="12" t="s">
        <v>77</v>
      </c>
      <c r="C34" s="12" t="s">
        <v>78</v>
      </c>
      <c r="D34" s="19">
        <v>18586192</v>
      </c>
      <c r="E34" s="8">
        <v>6</v>
      </c>
      <c r="F34" s="5">
        <v>5.8</v>
      </c>
      <c r="G34" s="5">
        <v>5.5</v>
      </c>
      <c r="H34" s="22">
        <v>6</v>
      </c>
      <c r="I34" s="42">
        <f t="shared" si="0"/>
        <v>5.8250000000000002</v>
      </c>
    </row>
    <row r="35" spans="1:9" x14ac:dyDescent="0.25">
      <c r="A35" s="15">
        <v>78653</v>
      </c>
      <c r="B35" s="12" t="s">
        <v>79</v>
      </c>
      <c r="C35" s="12" t="s">
        <v>80</v>
      </c>
      <c r="D35" s="19">
        <v>19679159</v>
      </c>
      <c r="E35" s="8">
        <v>6</v>
      </c>
      <c r="F35" s="5">
        <v>5.8</v>
      </c>
      <c r="G35" s="5">
        <v>5.5</v>
      </c>
      <c r="H35" s="22">
        <v>6</v>
      </c>
      <c r="I35" s="42">
        <f t="shared" si="0"/>
        <v>5.8250000000000002</v>
      </c>
    </row>
    <row r="36" spans="1:9" x14ac:dyDescent="0.25">
      <c r="A36" s="15">
        <v>78243</v>
      </c>
      <c r="B36" s="12" t="s">
        <v>81</v>
      </c>
      <c r="C36" s="12" t="s">
        <v>82</v>
      </c>
      <c r="D36" s="19">
        <v>20311836</v>
      </c>
      <c r="E36" s="8">
        <v>7</v>
      </c>
      <c r="F36" s="5">
        <v>7</v>
      </c>
      <c r="G36" s="5">
        <v>6</v>
      </c>
      <c r="H36" s="22">
        <v>6.5</v>
      </c>
      <c r="I36" s="42">
        <f t="shared" si="0"/>
        <v>6.625</v>
      </c>
    </row>
    <row r="37" spans="1:9" x14ac:dyDescent="0.25">
      <c r="A37" s="15">
        <v>83820</v>
      </c>
      <c r="B37" s="12" t="s">
        <v>83</v>
      </c>
      <c r="C37" s="12" t="s">
        <v>84</v>
      </c>
      <c r="D37" s="19">
        <v>19637886</v>
      </c>
      <c r="E37" s="8">
        <v>5.5</v>
      </c>
      <c r="F37" s="5">
        <v>3</v>
      </c>
      <c r="G37" s="5">
        <v>5</v>
      </c>
      <c r="H37" s="22">
        <v>6</v>
      </c>
      <c r="I37" s="42">
        <f t="shared" si="0"/>
        <v>4.875</v>
      </c>
    </row>
    <row r="38" spans="1:9" x14ac:dyDescent="0.25">
      <c r="A38" s="15">
        <v>78414</v>
      </c>
      <c r="B38" s="12" t="s">
        <v>85</v>
      </c>
      <c r="C38" s="12" t="s">
        <v>86</v>
      </c>
      <c r="D38" s="19">
        <v>20635566</v>
      </c>
      <c r="E38" s="8">
        <v>7</v>
      </c>
      <c r="F38" s="5">
        <v>7</v>
      </c>
      <c r="G38" s="5">
        <v>6</v>
      </c>
      <c r="H38" s="22">
        <v>6.5</v>
      </c>
      <c r="I38" s="42">
        <f t="shared" si="0"/>
        <v>6.625</v>
      </c>
    </row>
    <row r="39" spans="1:9" x14ac:dyDescent="0.25">
      <c r="A39" s="15">
        <v>74551</v>
      </c>
      <c r="B39" s="12" t="s">
        <v>87</v>
      </c>
      <c r="C39" s="12" t="s">
        <v>88</v>
      </c>
      <c r="D39" s="19">
        <v>20073046</v>
      </c>
      <c r="E39" s="8">
        <v>6.5</v>
      </c>
      <c r="F39" s="5">
        <v>6</v>
      </c>
      <c r="G39" s="5">
        <v>7</v>
      </c>
      <c r="H39" s="22">
        <v>5.8</v>
      </c>
      <c r="I39" s="42">
        <f t="shared" si="0"/>
        <v>6.3250000000000002</v>
      </c>
    </row>
    <row r="40" spans="1:9" x14ac:dyDescent="0.25">
      <c r="A40" s="15">
        <v>78696</v>
      </c>
      <c r="B40" s="12" t="s">
        <v>89</v>
      </c>
      <c r="C40" s="12" t="s">
        <v>90</v>
      </c>
      <c r="D40" s="19">
        <v>20445672</v>
      </c>
      <c r="E40" s="8">
        <v>5</v>
      </c>
      <c r="F40" s="5">
        <v>7</v>
      </c>
      <c r="G40" s="5">
        <v>6</v>
      </c>
      <c r="H40" s="22">
        <v>5.8</v>
      </c>
      <c r="I40" s="42">
        <f t="shared" si="0"/>
        <v>5.95</v>
      </c>
    </row>
    <row r="41" spans="1:9" x14ac:dyDescent="0.25">
      <c r="A41" s="15">
        <v>77913</v>
      </c>
      <c r="B41" s="12" t="s">
        <v>91</v>
      </c>
      <c r="C41" s="12" t="s">
        <v>92</v>
      </c>
      <c r="D41" s="19">
        <v>20689580</v>
      </c>
      <c r="E41" s="8">
        <v>6.5</v>
      </c>
      <c r="F41" s="5">
        <v>7</v>
      </c>
      <c r="G41" s="5">
        <v>7</v>
      </c>
      <c r="H41" s="22">
        <v>7</v>
      </c>
      <c r="I41" s="42">
        <f t="shared" si="0"/>
        <v>6.875</v>
      </c>
    </row>
    <row r="42" spans="1:9" x14ac:dyDescent="0.25">
      <c r="A42" s="15">
        <v>81778</v>
      </c>
      <c r="B42" s="12" t="s">
        <v>93</v>
      </c>
      <c r="C42" s="12" t="s">
        <v>94</v>
      </c>
      <c r="D42" s="19">
        <v>20443914</v>
      </c>
      <c r="E42" s="8">
        <v>1</v>
      </c>
      <c r="F42" s="5">
        <v>3</v>
      </c>
      <c r="G42" s="5">
        <v>5</v>
      </c>
      <c r="H42" s="22">
        <v>1</v>
      </c>
      <c r="I42" s="42">
        <f t="shared" si="0"/>
        <v>2.5</v>
      </c>
    </row>
    <row r="43" spans="1:9" x14ac:dyDescent="0.25">
      <c r="A43" s="15">
        <v>78500</v>
      </c>
      <c r="B43" s="12" t="s">
        <v>95</v>
      </c>
      <c r="C43" s="12" t="s">
        <v>96</v>
      </c>
      <c r="D43" s="19">
        <v>20205842</v>
      </c>
      <c r="E43" s="8">
        <v>6</v>
      </c>
      <c r="F43" s="5">
        <v>5.8</v>
      </c>
      <c r="G43" s="5">
        <v>5.5</v>
      </c>
      <c r="H43" s="22">
        <v>6</v>
      </c>
      <c r="I43" s="42">
        <f t="shared" si="0"/>
        <v>5.8250000000000002</v>
      </c>
    </row>
    <row r="44" spans="1:9" x14ac:dyDescent="0.25">
      <c r="A44" s="15">
        <v>79040</v>
      </c>
      <c r="B44" s="12" t="s">
        <v>97</v>
      </c>
      <c r="C44" s="12" t="s">
        <v>98</v>
      </c>
      <c r="D44" s="19">
        <v>20456988</v>
      </c>
      <c r="E44" s="8">
        <v>5</v>
      </c>
      <c r="F44" s="5">
        <v>7</v>
      </c>
      <c r="G44" s="5">
        <v>6</v>
      </c>
      <c r="H44" s="22">
        <v>5.8</v>
      </c>
      <c r="I44" s="42">
        <f t="shared" si="0"/>
        <v>5.95</v>
      </c>
    </row>
    <row r="45" spans="1:9" ht="16.5" thickBot="1" x14ac:dyDescent="0.3">
      <c r="A45" s="16">
        <v>78878</v>
      </c>
      <c r="B45" s="17" t="s">
        <v>99</v>
      </c>
      <c r="C45" s="17" t="s">
        <v>100</v>
      </c>
      <c r="D45" s="20">
        <v>19689288</v>
      </c>
      <c r="E45" s="64">
        <v>6.5</v>
      </c>
      <c r="F45" s="5">
        <v>6</v>
      </c>
      <c r="G45" s="5">
        <v>7</v>
      </c>
      <c r="H45" s="22">
        <v>5.8</v>
      </c>
      <c r="I45" s="44">
        <f t="shared" si="0"/>
        <v>6.3250000000000002</v>
      </c>
    </row>
  </sheetData>
  <autoFilter ref="A3:I45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45"/>
  <sheetViews>
    <sheetView topLeftCell="A10" workbookViewId="0">
      <selection activeCell="D50" sqref="D50"/>
    </sheetView>
  </sheetViews>
  <sheetFormatPr baseColWidth="10" defaultRowHeight="15.75" x14ac:dyDescent="0.25"/>
  <sheetData>
    <row r="1" spans="1:13" x14ac:dyDescent="0.25">
      <c r="A1" s="12"/>
      <c r="B1" s="12"/>
      <c r="C1" s="12"/>
      <c r="D1" s="67" t="s">
        <v>159</v>
      </c>
      <c r="E1" s="67"/>
      <c r="F1" s="67" t="s">
        <v>158</v>
      </c>
      <c r="G1" s="67"/>
      <c r="H1" s="72"/>
      <c r="I1" s="71"/>
      <c r="J1" s="70"/>
      <c r="K1" s="67" t="s">
        <v>157</v>
      </c>
      <c r="L1" s="67" t="s">
        <v>156</v>
      </c>
      <c r="M1" s="67" t="s">
        <v>155</v>
      </c>
    </row>
    <row r="2" spans="1:13" x14ac:dyDescent="0.25">
      <c r="A2" s="67" t="s">
        <v>1</v>
      </c>
      <c r="B2" s="67" t="s">
        <v>154</v>
      </c>
      <c r="C2" s="67" t="s">
        <v>153</v>
      </c>
      <c r="D2" s="67" t="s">
        <v>152</v>
      </c>
      <c r="E2" s="67" t="s">
        <v>151</v>
      </c>
      <c r="F2" s="67" t="s">
        <v>150</v>
      </c>
      <c r="G2" s="67" t="s">
        <v>149</v>
      </c>
      <c r="H2" s="67" t="s">
        <v>148</v>
      </c>
      <c r="I2" s="67" t="s">
        <v>147</v>
      </c>
      <c r="J2" s="67" t="s">
        <v>146</v>
      </c>
      <c r="K2" s="67" t="s">
        <v>145</v>
      </c>
      <c r="L2" s="67">
        <f>10+10+2+2+3+5+3+15</f>
        <v>50</v>
      </c>
      <c r="M2" s="67">
        <f>VLOOKUP(L2,NOTA,2,FALSE)</f>
        <v>7</v>
      </c>
    </row>
    <row r="3" spans="1:13" x14ac:dyDescent="0.25">
      <c r="A3" s="12" t="s">
        <v>17</v>
      </c>
      <c r="B3" s="12" t="s">
        <v>18</v>
      </c>
      <c r="C3" s="12" t="s">
        <v>144</v>
      </c>
      <c r="D3" s="12">
        <v>10</v>
      </c>
      <c r="E3" s="12">
        <v>5</v>
      </c>
      <c r="F3" s="12">
        <v>2</v>
      </c>
      <c r="G3" s="12">
        <v>1</v>
      </c>
      <c r="H3" s="12">
        <v>3</v>
      </c>
      <c r="I3" s="12">
        <v>5</v>
      </c>
      <c r="J3" s="12">
        <v>3</v>
      </c>
      <c r="K3" s="12">
        <v>10</v>
      </c>
      <c r="L3" s="12">
        <f>D3+E3+F3+G3+H3+I3+J3+K3</f>
        <v>39</v>
      </c>
      <c r="M3" s="67">
        <f>VLOOKUP(L3,NOTA,2,FALSE)</f>
        <v>5.4</v>
      </c>
    </row>
    <row r="4" spans="1:13" x14ac:dyDescent="0.25">
      <c r="A4" s="12" t="s">
        <v>19</v>
      </c>
      <c r="B4" s="12" t="s">
        <v>20</v>
      </c>
      <c r="C4" s="12" t="s">
        <v>143</v>
      </c>
      <c r="D4" s="12">
        <v>7</v>
      </c>
      <c r="E4" s="12">
        <v>10</v>
      </c>
      <c r="F4" s="12">
        <v>2</v>
      </c>
      <c r="G4" s="12">
        <v>2</v>
      </c>
      <c r="H4" s="69">
        <v>3</v>
      </c>
      <c r="I4" s="12">
        <v>2</v>
      </c>
      <c r="J4" s="12">
        <v>3</v>
      </c>
      <c r="K4" s="12">
        <v>15</v>
      </c>
      <c r="L4" s="12">
        <f>D4+E4+F4+G4+H4+I4+J4+K4</f>
        <v>44</v>
      </c>
      <c r="M4" s="67">
        <f>VLOOKUP(L4,NOTA,2,FALSE)</f>
        <v>6.1</v>
      </c>
    </row>
    <row r="5" spans="1:13" x14ac:dyDescent="0.25">
      <c r="A5" s="12" t="s">
        <v>21</v>
      </c>
      <c r="B5" s="12" t="s">
        <v>22</v>
      </c>
      <c r="C5" s="12" t="s">
        <v>142</v>
      </c>
      <c r="D5" s="12">
        <v>3</v>
      </c>
      <c r="E5" s="12">
        <v>10</v>
      </c>
      <c r="F5" s="12">
        <v>2</v>
      </c>
      <c r="G5" s="12">
        <v>2</v>
      </c>
      <c r="H5" s="12">
        <v>1</v>
      </c>
      <c r="I5" s="12">
        <v>5</v>
      </c>
      <c r="J5" s="12">
        <v>3</v>
      </c>
      <c r="K5" s="12">
        <v>5</v>
      </c>
      <c r="L5" s="12">
        <f>D5+E5+F5+G5+H5+I5+J5+K5</f>
        <v>31</v>
      </c>
      <c r="M5" s="67">
        <f>VLOOKUP(L5,NOTA,2,FALSE)</f>
        <v>4.2</v>
      </c>
    </row>
    <row r="6" spans="1:13" x14ac:dyDescent="0.25">
      <c r="A6" s="12" t="s">
        <v>23</v>
      </c>
      <c r="B6" s="12" t="s">
        <v>24</v>
      </c>
      <c r="C6" s="12" t="s">
        <v>141</v>
      </c>
      <c r="D6" s="12">
        <v>7</v>
      </c>
      <c r="E6" s="12">
        <v>10</v>
      </c>
      <c r="F6" s="12">
        <v>0</v>
      </c>
      <c r="G6" s="12">
        <v>2</v>
      </c>
      <c r="H6" s="12">
        <v>3</v>
      </c>
      <c r="I6" s="12">
        <v>5</v>
      </c>
      <c r="J6" s="12">
        <v>3</v>
      </c>
      <c r="K6" s="12">
        <v>15</v>
      </c>
      <c r="L6" s="12">
        <f>D6+E6+F6+G6+H6+I6+J6+K6</f>
        <v>45</v>
      </c>
      <c r="M6" s="67">
        <f>VLOOKUP(L6,NOTA,2,FALSE)</f>
        <v>6.3</v>
      </c>
    </row>
    <row r="7" spans="1:13" x14ac:dyDescent="0.25">
      <c r="A7" s="12" t="s">
        <v>25</v>
      </c>
      <c r="B7" s="12" t="s">
        <v>26</v>
      </c>
      <c r="C7" s="12" t="s">
        <v>140</v>
      </c>
      <c r="D7" s="12" t="s">
        <v>134</v>
      </c>
      <c r="E7" s="12"/>
      <c r="F7" s="12"/>
      <c r="G7" s="12"/>
      <c r="H7" s="12"/>
      <c r="I7" s="12"/>
      <c r="J7" s="12"/>
      <c r="K7" s="12"/>
      <c r="L7" s="12"/>
      <c r="M7" s="67"/>
    </row>
    <row r="8" spans="1:13" x14ac:dyDescent="0.25">
      <c r="A8" s="12" t="s">
        <v>27</v>
      </c>
      <c r="B8" s="12" t="s">
        <v>28</v>
      </c>
      <c r="C8" s="12" t="s">
        <v>139</v>
      </c>
      <c r="D8" s="12">
        <v>7</v>
      </c>
      <c r="E8" s="12">
        <v>10</v>
      </c>
      <c r="F8" s="12">
        <v>2</v>
      </c>
      <c r="G8" s="12">
        <v>2</v>
      </c>
      <c r="H8" s="12">
        <v>3</v>
      </c>
      <c r="I8" s="12">
        <v>5</v>
      </c>
      <c r="J8" s="12">
        <v>3</v>
      </c>
      <c r="K8" s="12">
        <v>15</v>
      </c>
      <c r="L8" s="12">
        <f>D8+E8+F8+G8+H8+I8+J8+K8</f>
        <v>47</v>
      </c>
      <c r="M8" s="67">
        <f>VLOOKUP(L8,NOTA,2,FALSE)</f>
        <v>6.6</v>
      </c>
    </row>
    <row r="9" spans="1:13" x14ac:dyDescent="0.25">
      <c r="A9" s="12" t="s">
        <v>29</v>
      </c>
      <c r="B9" s="12" t="s">
        <v>30</v>
      </c>
      <c r="C9" s="12" t="s">
        <v>138</v>
      </c>
      <c r="D9" s="12">
        <v>5</v>
      </c>
      <c r="E9" s="12">
        <v>10</v>
      </c>
      <c r="F9" s="12">
        <v>0</v>
      </c>
      <c r="G9" s="12">
        <v>2</v>
      </c>
      <c r="H9" s="12">
        <v>2</v>
      </c>
      <c r="I9" s="12">
        <v>5</v>
      </c>
      <c r="J9" s="12">
        <v>2</v>
      </c>
      <c r="K9" s="12">
        <v>15</v>
      </c>
      <c r="L9" s="12">
        <f>D9+E9+F9+G9+H9+I9+J9+K9</f>
        <v>41</v>
      </c>
      <c r="M9" s="67">
        <f>VLOOKUP(L9,NOTA,2,FALSE)</f>
        <v>5.7</v>
      </c>
    </row>
    <row r="10" spans="1:13" x14ac:dyDescent="0.25">
      <c r="A10" s="12" t="s">
        <v>31</v>
      </c>
      <c r="B10" s="12" t="s">
        <v>32</v>
      </c>
      <c r="C10" s="12" t="s">
        <v>137</v>
      </c>
      <c r="D10" s="12">
        <v>10</v>
      </c>
      <c r="E10" s="12">
        <v>10</v>
      </c>
      <c r="F10" s="12">
        <v>2</v>
      </c>
      <c r="G10" s="12">
        <v>2</v>
      </c>
      <c r="H10" s="12">
        <v>2</v>
      </c>
      <c r="I10" s="12">
        <v>2</v>
      </c>
      <c r="J10" s="12">
        <v>3</v>
      </c>
      <c r="K10" s="12">
        <v>9</v>
      </c>
      <c r="L10" s="12">
        <f>D10+E10+F10+G10+H10+I10+J10+K10</f>
        <v>40</v>
      </c>
      <c r="M10" s="67">
        <f>VLOOKUP(L10,NOTA,2,FALSE)</f>
        <v>5.5</v>
      </c>
    </row>
    <row r="11" spans="1:13" x14ac:dyDescent="0.25">
      <c r="A11" s="12" t="s">
        <v>33</v>
      </c>
      <c r="B11" s="12" t="s">
        <v>34</v>
      </c>
      <c r="C11" s="12" t="s">
        <v>136</v>
      </c>
      <c r="D11" s="12">
        <v>7</v>
      </c>
      <c r="E11" s="12">
        <v>10</v>
      </c>
      <c r="F11" s="12">
        <v>2</v>
      </c>
      <c r="G11" s="12">
        <v>0</v>
      </c>
      <c r="H11" s="12"/>
      <c r="I11" s="12">
        <v>3</v>
      </c>
      <c r="J11" s="12">
        <v>3</v>
      </c>
      <c r="K11" s="12">
        <v>15</v>
      </c>
      <c r="L11" s="12">
        <f>D11+E11+F11+G11+H11+I11+J11+K11</f>
        <v>40</v>
      </c>
      <c r="M11" s="67">
        <f>VLOOKUP(L11,NOTA,2,FALSE)</f>
        <v>5.5</v>
      </c>
    </row>
    <row r="12" spans="1:13" x14ac:dyDescent="0.25">
      <c r="A12" s="12" t="s">
        <v>35</v>
      </c>
      <c r="B12" s="12" t="s">
        <v>36</v>
      </c>
      <c r="C12" s="12" t="s">
        <v>135</v>
      </c>
      <c r="D12" s="12" t="s">
        <v>134</v>
      </c>
      <c r="E12" s="12"/>
      <c r="F12" s="12"/>
      <c r="G12" s="12"/>
      <c r="H12" s="12"/>
      <c r="I12" s="12"/>
      <c r="J12" s="12"/>
      <c r="K12" s="12"/>
      <c r="L12" s="12"/>
      <c r="M12" s="67"/>
    </row>
    <row r="13" spans="1:13" x14ac:dyDescent="0.25">
      <c r="A13" s="12" t="s">
        <v>37</v>
      </c>
      <c r="B13" s="12" t="s">
        <v>38</v>
      </c>
      <c r="C13" s="12" t="s">
        <v>133</v>
      </c>
      <c r="D13" s="12">
        <v>6</v>
      </c>
      <c r="E13" s="12">
        <v>5</v>
      </c>
      <c r="F13" s="12">
        <v>0</v>
      </c>
      <c r="G13" s="12">
        <v>0</v>
      </c>
      <c r="H13" s="12">
        <v>3</v>
      </c>
      <c r="I13" s="12">
        <v>2</v>
      </c>
      <c r="J13" s="12">
        <v>3</v>
      </c>
      <c r="K13" s="12">
        <v>8</v>
      </c>
      <c r="L13" s="12">
        <f t="shared" ref="L13:L44" si="0">D13+E13+F13+G13+H13+I13+J13+K13</f>
        <v>27</v>
      </c>
      <c r="M13" s="67">
        <f t="shared" ref="M13:M44" si="1">VLOOKUP(L13,NOTA,2,FALSE)</f>
        <v>3.7</v>
      </c>
    </row>
    <row r="14" spans="1:13" x14ac:dyDescent="0.25">
      <c r="A14" s="12" t="s">
        <v>39</v>
      </c>
      <c r="B14" s="12" t="s">
        <v>40</v>
      </c>
      <c r="C14" s="12" t="s">
        <v>132</v>
      </c>
      <c r="D14" s="12">
        <v>7</v>
      </c>
      <c r="E14" s="12">
        <v>10</v>
      </c>
      <c r="F14" s="12">
        <v>2</v>
      </c>
      <c r="G14" s="12">
        <v>2</v>
      </c>
      <c r="H14" s="12">
        <v>2</v>
      </c>
      <c r="I14" s="12">
        <v>5</v>
      </c>
      <c r="J14" s="12">
        <v>3</v>
      </c>
      <c r="K14" s="12">
        <v>13</v>
      </c>
      <c r="L14" s="12">
        <f t="shared" si="0"/>
        <v>44</v>
      </c>
      <c r="M14" s="67">
        <f t="shared" si="1"/>
        <v>6.1</v>
      </c>
    </row>
    <row r="15" spans="1:13" x14ac:dyDescent="0.25">
      <c r="A15" s="12" t="s">
        <v>41</v>
      </c>
      <c r="B15" s="12" t="s">
        <v>42</v>
      </c>
      <c r="C15" s="12" t="s">
        <v>131</v>
      </c>
      <c r="D15" s="12">
        <v>5</v>
      </c>
      <c r="E15" s="12">
        <v>8</v>
      </c>
      <c r="F15" s="12">
        <v>0</v>
      </c>
      <c r="G15" s="12">
        <v>2</v>
      </c>
      <c r="H15" s="12">
        <v>3</v>
      </c>
      <c r="I15" s="12">
        <v>5</v>
      </c>
      <c r="J15" s="12">
        <v>3</v>
      </c>
      <c r="K15" s="12">
        <v>15</v>
      </c>
      <c r="L15" s="12">
        <f t="shared" si="0"/>
        <v>41</v>
      </c>
      <c r="M15" s="67">
        <f t="shared" si="1"/>
        <v>5.7</v>
      </c>
    </row>
    <row r="16" spans="1:13" x14ac:dyDescent="0.25">
      <c r="A16" s="12" t="s">
        <v>43</v>
      </c>
      <c r="B16" s="12" t="s">
        <v>44</v>
      </c>
      <c r="C16" s="12" t="s">
        <v>130</v>
      </c>
      <c r="D16" s="12">
        <v>7</v>
      </c>
      <c r="E16" s="12">
        <v>10</v>
      </c>
      <c r="F16" s="12">
        <v>0</v>
      </c>
      <c r="G16" s="12">
        <v>2</v>
      </c>
      <c r="H16" s="12">
        <v>2</v>
      </c>
      <c r="I16" s="12">
        <v>3</v>
      </c>
      <c r="J16" s="12">
        <v>3</v>
      </c>
      <c r="K16" s="12">
        <v>8</v>
      </c>
      <c r="L16" s="12">
        <f t="shared" si="0"/>
        <v>35</v>
      </c>
      <c r="M16" s="67">
        <f t="shared" si="1"/>
        <v>4.8</v>
      </c>
    </row>
    <row r="17" spans="1:13" x14ac:dyDescent="0.25">
      <c r="A17" s="12" t="s">
        <v>45</v>
      </c>
      <c r="B17" s="12" t="s">
        <v>46</v>
      </c>
      <c r="C17" s="12" t="s">
        <v>129</v>
      </c>
      <c r="D17" s="12">
        <v>3</v>
      </c>
      <c r="E17" s="12">
        <v>4</v>
      </c>
      <c r="F17" s="12">
        <v>2</v>
      </c>
      <c r="G17" s="12">
        <v>0</v>
      </c>
      <c r="H17" s="12">
        <v>3</v>
      </c>
      <c r="I17" s="12">
        <v>3</v>
      </c>
      <c r="J17" s="12">
        <v>3</v>
      </c>
      <c r="K17" s="12">
        <v>15</v>
      </c>
      <c r="L17" s="12">
        <f t="shared" si="0"/>
        <v>33</v>
      </c>
      <c r="M17" s="67">
        <f t="shared" si="1"/>
        <v>4.5</v>
      </c>
    </row>
    <row r="18" spans="1:13" x14ac:dyDescent="0.25">
      <c r="A18" s="12" t="s">
        <v>47</v>
      </c>
      <c r="B18" s="12" t="s">
        <v>48</v>
      </c>
      <c r="C18" s="12" t="s">
        <v>128</v>
      </c>
      <c r="D18" s="12">
        <v>5</v>
      </c>
      <c r="E18" s="12">
        <v>9</v>
      </c>
      <c r="F18" s="12">
        <v>1</v>
      </c>
      <c r="G18" s="12">
        <v>0</v>
      </c>
      <c r="H18" s="12">
        <v>3</v>
      </c>
      <c r="I18" s="12">
        <v>4</v>
      </c>
      <c r="J18" s="12">
        <v>3</v>
      </c>
      <c r="K18" s="12">
        <v>15</v>
      </c>
      <c r="L18" s="12">
        <f t="shared" si="0"/>
        <v>40</v>
      </c>
      <c r="M18" s="67">
        <f t="shared" si="1"/>
        <v>5.5</v>
      </c>
    </row>
    <row r="19" spans="1:13" x14ac:dyDescent="0.25">
      <c r="A19" s="12" t="s">
        <v>49</v>
      </c>
      <c r="B19" s="12" t="s">
        <v>50</v>
      </c>
      <c r="C19" s="12" t="s">
        <v>127</v>
      </c>
      <c r="D19" s="12">
        <v>8</v>
      </c>
      <c r="E19" s="12">
        <v>10</v>
      </c>
      <c r="F19" s="12">
        <v>2</v>
      </c>
      <c r="G19" s="12">
        <v>2</v>
      </c>
      <c r="H19" s="12">
        <v>3</v>
      </c>
      <c r="I19" s="12">
        <v>2</v>
      </c>
      <c r="J19" s="12">
        <v>3</v>
      </c>
      <c r="K19" s="12">
        <v>9</v>
      </c>
      <c r="L19" s="12">
        <f t="shared" si="0"/>
        <v>39</v>
      </c>
      <c r="M19" s="67">
        <f t="shared" si="1"/>
        <v>5.4</v>
      </c>
    </row>
    <row r="20" spans="1:13" x14ac:dyDescent="0.25">
      <c r="A20" s="12" t="s">
        <v>51</v>
      </c>
      <c r="B20" s="12" t="s">
        <v>52</v>
      </c>
      <c r="C20" s="12" t="s">
        <v>126</v>
      </c>
      <c r="D20" s="12">
        <v>7</v>
      </c>
      <c r="E20" s="12">
        <v>7</v>
      </c>
      <c r="F20" s="12">
        <v>2</v>
      </c>
      <c r="G20" s="12">
        <v>0</v>
      </c>
      <c r="H20" s="12">
        <v>2</v>
      </c>
      <c r="I20" s="12">
        <v>5</v>
      </c>
      <c r="J20" s="12">
        <v>3</v>
      </c>
      <c r="K20" s="12">
        <v>15</v>
      </c>
      <c r="L20" s="12">
        <f t="shared" si="0"/>
        <v>41</v>
      </c>
      <c r="M20" s="67">
        <f t="shared" si="1"/>
        <v>5.7</v>
      </c>
    </row>
    <row r="21" spans="1:13" x14ac:dyDescent="0.25">
      <c r="A21" s="12" t="s">
        <v>53</v>
      </c>
      <c r="B21" s="12" t="s">
        <v>54</v>
      </c>
      <c r="C21" s="12" t="s">
        <v>125</v>
      </c>
      <c r="D21" s="12">
        <v>5</v>
      </c>
      <c r="E21" s="12">
        <v>5</v>
      </c>
      <c r="F21" s="12">
        <v>2</v>
      </c>
      <c r="G21" s="12">
        <v>2</v>
      </c>
      <c r="H21" s="12">
        <v>3</v>
      </c>
      <c r="I21" s="12">
        <v>3</v>
      </c>
      <c r="J21" s="12">
        <v>3</v>
      </c>
      <c r="K21" s="12">
        <v>8</v>
      </c>
      <c r="L21" s="12">
        <f t="shared" si="0"/>
        <v>31</v>
      </c>
      <c r="M21" s="67">
        <f t="shared" si="1"/>
        <v>4.2</v>
      </c>
    </row>
    <row r="22" spans="1:13" x14ac:dyDescent="0.25">
      <c r="A22" s="12" t="s">
        <v>55</v>
      </c>
      <c r="B22" s="12" t="s">
        <v>56</v>
      </c>
      <c r="C22" s="12" t="s">
        <v>124</v>
      </c>
      <c r="D22" s="12">
        <v>10</v>
      </c>
      <c r="E22" s="12">
        <v>9</v>
      </c>
      <c r="F22" s="12">
        <v>2</v>
      </c>
      <c r="G22" s="12">
        <v>2</v>
      </c>
      <c r="H22" s="12">
        <v>3</v>
      </c>
      <c r="I22" s="12">
        <v>5</v>
      </c>
      <c r="J22" s="12">
        <v>3</v>
      </c>
      <c r="K22" s="12">
        <v>15</v>
      </c>
      <c r="L22" s="12">
        <f t="shared" si="0"/>
        <v>49</v>
      </c>
      <c r="M22" s="67">
        <f t="shared" si="1"/>
        <v>6.9</v>
      </c>
    </row>
    <row r="23" spans="1:13" x14ac:dyDescent="0.25">
      <c r="A23" s="12" t="s">
        <v>57</v>
      </c>
      <c r="B23" s="12" t="s">
        <v>58</v>
      </c>
      <c r="C23" s="12" t="s">
        <v>123</v>
      </c>
      <c r="D23" s="12">
        <v>7</v>
      </c>
      <c r="E23" s="12">
        <v>10</v>
      </c>
      <c r="F23" s="12">
        <v>0</v>
      </c>
      <c r="G23" s="12">
        <v>0</v>
      </c>
      <c r="H23" s="12">
        <v>3</v>
      </c>
      <c r="I23" s="12">
        <v>5</v>
      </c>
      <c r="J23" s="12">
        <v>3</v>
      </c>
      <c r="K23" s="12">
        <v>15</v>
      </c>
      <c r="L23" s="12">
        <f t="shared" si="0"/>
        <v>43</v>
      </c>
      <c r="M23" s="67">
        <f t="shared" si="1"/>
        <v>6</v>
      </c>
    </row>
    <row r="24" spans="1:13" x14ac:dyDescent="0.25">
      <c r="A24" s="12" t="s">
        <v>59</v>
      </c>
      <c r="B24" s="12" t="s">
        <v>60</v>
      </c>
      <c r="C24" s="12" t="s">
        <v>122</v>
      </c>
      <c r="D24" s="12">
        <v>10</v>
      </c>
      <c r="E24" s="12">
        <v>9</v>
      </c>
      <c r="F24" s="12">
        <v>2</v>
      </c>
      <c r="G24" s="12">
        <v>2</v>
      </c>
      <c r="H24" s="12">
        <v>2</v>
      </c>
      <c r="I24" s="12">
        <v>2</v>
      </c>
      <c r="J24" s="12">
        <v>3</v>
      </c>
      <c r="K24" s="12">
        <v>9</v>
      </c>
      <c r="L24" s="12">
        <f t="shared" si="0"/>
        <v>39</v>
      </c>
      <c r="M24" s="67">
        <f t="shared" si="1"/>
        <v>5.4</v>
      </c>
    </row>
    <row r="25" spans="1:13" x14ac:dyDescent="0.25">
      <c r="A25" s="12" t="s">
        <v>61</v>
      </c>
      <c r="B25" s="12" t="s">
        <v>62</v>
      </c>
      <c r="C25" s="12" t="s">
        <v>121</v>
      </c>
      <c r="D25" s="12">
        <v>5</v>
      </c>
      <c r="E25" s="12">
        <v>6</v>
      </c>
      <c r="F25" s="12">
        <v>0</v>
      </c>
      <c r="G25" s="12">
        <v>0</v>
      </c>
      <c r="H25" s="12">
        <v>3</v>
      </c>
      <c r="I25" s="12">
        <v>5</v>
      </c>
      <c r="J25" s="12">
        <v>2</v>
      </c>
      <c r="K25" s="12">
        <v>15</v>
      </c>
      <c r="L25" s="12">
        <f t="shared" si="0"/>
        <v>36</v>
      </c>
      <c r="M25" s="67">
        <f t="shared" si="1"/>
        <v>4.9000000000000004</v>
      </c>
    </row>
    <row r="26" spans="1:13" x14ac:dyDescent="0.25">
      <c r="A26" s="12" t="s">
        <v>63</v>
      </c>
      <c r="B26" s="12" t="s">
        <v>64</v>
      </c>
      <c r="C26" s="12" t="s">
        <v>120</v>
      </c>
      <c r="D26" s="12">
        <v>10</v>
      </c>
      <c r="E26" s="12">
        <v>10</v>
      </c>
      <c r="F26" s="12">
        <v>2</v>
      </c>
      <c r="G26" s="12">
        <v>0</v>
      </c>
      <c r="H26" s="12">
        <v>3</v>
      </c>
      <c r="I26" s="12">
        <v>5</v>
      </c>
      <c r="J26" s="12">
        <v>3</v>
      </c>
      <c r="K26" s="12">
        <v>13</v>
      </c>
      <c r="L26" s="12">
        <f t="shared" si="0"/>
        <v>46</v>
      </c>
      <c r="M26" s="67">
        <f t="shared" si="1"/>
        <v>6.4</v>
      </c>
    </row>
    <row r="27" spans="1:13" x14ac:dyDescent="0.25">
      <c r="A27" s="12" t="s">
        <v>65</v>
      </c>
      <c r="B27" s="12" t="s">
        <v>66</v>
      </c>
      <c r="C27" s="12" t="s">
        <v>119</v>
      </c>
      <c r="D27" s="12">
        <v>7</v>
      </c>
      <c r="E27" s="12">
        <v>10</v>
      </c>
      <c r="F27" s="12">
        <v>2</v>
      </c>
      <c r="G27" s="12">
        <v>2</v>
      </c>
      <c r="H27" s="12">
        <v>3</v>
      </c>
      <c r="I27" s="12">
        <v>3</v>
      </c>
      <c r="J27" s="12">
        <v>3</v>
      </c>
      <c r="K27" s="12">
        <v>15</v>
      </c>
      <c r="L27" s="12">
        <f t="shared" si="0"/>
        <v>45</v>
      </c>
      <c r="M27" s="67">
        <f t="shared" si="1"/>
        <v>6.3</v>
      </c>
    </row>
    <row r="28" spans="1:13" x14ac:dyDescent="0.25">
      <c r="A28" s="12" t="s">
        <v>67</v>
      </c>
      <c r="B28" s="12" t="s">
        <v>68</v>
      </c>
      <c r="C28" s="12" t="s">
        <v>118</v>
      </c>
      <c r="D28" s="12">
        <v>7</v>
      </c>
      <c r="E28" s="12">
        <v>6</v>
      </c>
      <c r="F28" s="12">
        <v>2</v>
      </c>
      <c r="G28" s="12">
        <v>2</v>
      </c>
      <c r="H28" s="12">
        <v>3</v>
      </c>
      <c r="I28" s="12">
        <v>5</v>
      </c>
      <c r="J28" s="12">
        <v>3</v>
      </c>
      <c r="K28" s="12">
        <v>15</v>
      </c>
      <c r="L28" s="12">
        <f t="shared" si="0"/>
        <v>43</v>
      </c>
      <c r="M28" s="67">
        <f t="shared" si="1"/>
        <v>6</v>
      </c>
    </row>
    <row r="29" spans="1:13" x14ac:dyDescent="0.25">
      <c r="A29" s="12" t="s">
        <v>69</v>
      </c>
      <c r="B29" s="12" t="s">
        <v>70</v>
      </c>
      <c r="C29" s="12" t="s">
        <v>117</v>
      </c>
      <c r="D29" s="12">
        <v>10</v>
      </c>
      <c r="E29" s="12">
        <v>10</v>
      </c>
      <c r="F29" s="12">
        <v>2</v>
      </c>
      <c r="G29" s="12">
        <v>2</v>
      </c>
      <c r="H29" s="12">
        <v>3</v>
      </c>
      <c r="I29" s="12">
        <v>5</v>
      </c>
      <c r="J29" s="12">
        <v>3</v>
      </c>
      <c r="K29" s="12">
        <v>15</v>
      </c>
      <c r="L29" s="12">
        <f t="shared" si="0"/>
        <v>50</v>
      </c>
      <c r="M29" s="67">
        <f t="shared" si="1"/>
        <v>7</v>
      </c>
    </row>
    <row r="30" spans="1:13" x14ac:dyDescent="0.25">
      <c r="A30" s="12" t="s">
        <v>71</v>
      </c>
      <c r="B30" s="12" t="s">
        <v>72</v>
      </c>
      <c r="C30" s="12" t="s">
        <v>116</v>
      </c>
      <c r="D30" s="12">
        <v>7</v>
      </c>
      <c r="E30" s="12">
        <v>9</v>
      </c>
      <c r="F30" s="12">
        <v>0</v>
      </c>
      <c r="G30" s="12">
        <v>2</v>
      </c>
      <c r="H30" s="12">
        <v>3</v>
      </c>
      <c r="I30" s="12">
        <v>2</v>
      </c>
      <c r="J30" s="12">
        <v>3</v>
      </c>
      <c r="K30" s="12">
        <v>15</v>
      </c>
      <c r="L30" s="12">
        <f t="shared" si="0"/>
        <v>41</v>
      </c>
      <c r="M30" s="67">
        <f t="shared" si="1"/>
        <v>5.7</v>
      </c>
    </row>
    <row r="31" spans="1:13" x14ac:dyDescent="0.25">
      <c r="A31" s="12" t="s">
        <v>73</v>
      </c>
      <c r="B31" s="12" t="s">
        <v>74</v>
      </c>
      <c r="C31" s="12" t="s">
        <v>115</v>
      </c>
      <c r="D31" s="12">
        <v>10</v>
      </c>
      <c r="E31" s="12">
        <v>10</v>
      </c>
      <c r="F31" s="12">
        <v>2</v>
      </c>
      <c r="G31" s="12">
        <v>2</v>
      </c>
      <c r="H31" s="12">
        <v>3</v>
      </c>
      <c r="I31" s="12">
        <v>3</v>
      </c>
      <c r="J31" s="12">
        <v>3</v>
      </c>
      <c r="K31" s="12">
        <v>15</v>
      </c>
      <c r="L31" s="12">
        <f t="shared" si="0"/>
        <v>48</v>
      </c>
      <c r="M31" s="67">
        <f t="shared" si="1"/>
        <v>6.7</v>
      </c>
    </row>
    <row r="32" spans="1:13" x14ac:dyDescent="0.25">
      <c r="A32" s="12" t="s">
        <v>75</v>
      </c>
      <c r="B32" s="12" t="s">
        <v>76</v>
      </c>
      <c r="C32" s="12" t="s">
        <v>114</v>
      </c>
      <c r="D32" s="12">
        <v>7</v>
      </c>
      <c r="E32" s="12">
        <v>10</v>
      </c>
      <c r="F32" s="12">
        <v>2</v>
      </c>
      <c r="G32" s="12">
        <v>1</v>
      </c>
      <c r="H32" s="12">
        <v>2</v>
      </c>
      <c r="I32" s="12">
        <v>3</v>
      </c>
      <c r="J32" s="12">
        <v>3</v>
      </c>
      <c r="K32" s="12">
        <v>9</v>
      </c>
      <c r="L32" s="12">
        <f t="shared" si="0"/>
        <v>37</v>
      </c>
      <c r="M32" s="67">
        <f t="shared" si="1"/>
        <v>5.0999999999999996</v>
      </c>
    </row>
    <row r="33" spans="1:13" x14ac:dyDescent="0.25">
      <c r="A33" s="12" t="s">
        <v>77</v>
      </c>
      <c r="B33" s="12" t="s">
        <v>78</v>
      </c>
      <c r="C33" s="12" t="s">
        <v>113</v>
      </c>
      <c r="D33" s="12">
        <v>5</v>
      </c>
      <c r="E33" s="12">
        <v>9</v>
      </c>
      <c r="F33" s="12">
        <v>2</v>
      </c>
      <c r="G33" s="12">
        <v>2</v>
      </c>
      <c r="H33" s="12">
        <v>3</v>
      </c>
      <c r="I33" s="12">
        <v>2</v>
      </c>
      <c r="J33" s="12">
        <v>3</v>
      </c>
      <c r="K33" s="12">
        <v>13</v>
      </c>
      <c r="L33" s="12">
        <f t="shared" si="0"/>
        <v>39</v>
      </c>
      <c r="M33" s="67">
        <f t="shared" si="1"/>
        <v>5.4</v>
      </c>
    </row>
    <row r="34" spans="1:13" x14ac:dyDescent="0.25">
      <c r="A34" s="12" t="s">
        <v>79</v>
      </c>
      <c r="B34" s="12" t="s">
        <v>80</v>
      </c>
      <c r="C34" s="12" t="s">
        <v>112</v>
      </c>
      <c r="D34" s="12">
        <v>5</v>
      </c>
      <c r="E34" s="12">
        <v>5</v>
      </c>
      <c r="F34" s="12">
        <v>2</v>
      </c>
      <c r="G34" s="12">
        <v>2</v>
      </c>
      <c r="H34" s="12">
        <v>3</v>
      </c>
      <c r="I34" s="12">
        <v>3</v>
      </c>
      <c r="J34" s="12">
        <v>5</v>
      </c>
      <c r="K34" s="12">
        <v>8</v>
      </c>
      <c r="L34" s="12">
        <f t="shared" si="0"/>
        <v>33</v>
      </c>
      <c r="M34" s="67">
        <f t="shared" si="1"/>
        <v>4.5</v>
      </c>
    </row>
    <row r="35" spans="1:13" x14ac:dyDescent="0.25">
      <c r="A35" s="12" t="s">
        <v>81</v>
      </c>
      <c r="B35" s="12" t="s">
        <v>82</v>
      </c>
      <c r="C35" s="12" t="s">
        <v>111</v>
      </c>
      <c r="D35" s="12">
        <v>5</v>
      </c>
      <c r="E35" s="12">
        <v>7</v>
      </c>
      <c r="F35" s="12">
        <v>2</v>
      </c>
      <c r="G35" s="12">
        <v>2</v>
      </c>
      <c r="H35" s="12">
        <v>3</v>
      </c>
      <c r="I35" s="12">
        <v>3</v>
      </c>
      <c r="J35" s="12">
        <v>3</v>
      </c>
      <c r="K35" s="12">
        <v>15</v>
      </c>
      <c r="L35" s="12">
        <f t="shared" si="0"/>
        <v>40</v>
      </c>
      <c r="M35" s="67">
        <f t="shared" si="1"/>
        <v>5.5</v>
      </c>
    </row>
    <row r="36" spans="1:13" x14ac:dyDescent="0.25">
      <c r="A36" s="12" t="s">
        <v>83</v>
      </c>
      <c r="B36" s="12" t="s">
        <v>84</v>
      </c>
      <c r="C36" s="12" t="s">
        <v>110</v>
      </c>
      <c r="D36" s="12">
        <v>10</v>
      </c>
      <c r="E36" s="12">
        <v>9</v>
      </c>
      <c r="F36" s="12">
        <v>2</v>
      </c>
      <c r="G36" s="12">
        <v>0</v>
      </c>
      <c r="H36" s="12">
        <v>2</v>
      </c>
      <c r="I36" s="12">
        <v>5</v>
      </c>
      <c r="J36" s="12">
        <v>3</v>
      </c>
      <c r="K36" s="12">
        <v>8</v>
      </c>
      <c r="L36" s="12">
        <f t="shared" si="0"/>
        <v>39</v>
      </c>
      <c r="M36" s="67">
        <f t="shared" si="1"/>
        <v>5.4</v>
      </c>
    </row>
    <row r="37" spans="1:13" x14ac:dyDescent="0.25">
      <c r="A37" s="12" t="s">
        <v>85</v>
      </c>
      <c r="B37" s="12" t="s">
        <v>86</v>
      </c>
      <c r="C37" s="12" t="s">
        <v>109</v>
      </c>
      <c r="D37" s="12">
        <v>10</v>
      </c>
      <c r="E37" s="12">
        <v>10</v>
      </c>
      <c r="F37" s="12">
        <v>2</v>
      </c>
      <c r="G37" s="12">
        <v>0</v>
      </c>
      <c r="H37" s="12">
        <v>3</v>
      </c>
      <c r="I37" s="12">
        <v>3</v>
      </c>
      <c r="J37" s="12">
        <v>3</v>
      </c>
      <c r="K37" s="12">
        <v>15</v>
      </c>
      <c r="L37" s="12">
        <f t="shared" si="0"/>
        <v>46</v>
      </c>
      <c r="M37" s="67">
        <f t="shared" si="1"/>
        <v>6.4</v>
      </c>
    </row>
    <row r="38" spans="1:13" x14ac:dyDescent="0.25">
      <c r="A38" s="12" t="s">
        <v>87</v>
      </c>
      <c r="B38" s="12" t="s">
        <v>88</v>
      </c>
      <c r="C38" s="12" t="s">
        <v>108</v>
      </c>
      <c r="D38" s="12">
        <v>5</v>
      </c>
      <c r="E38" s="12">
        <v>8</v>
      </c>
      <c r="F38" s="12">
        <v>0</v>
      </c>
      <c r="G38" s="12">
        <v>2</v>
      </c>
      <c r="H38" s="12">
        <v>3</v>
      </c>
      <c r="I38" s="12">
        <v>5</v>
      </c>
      <c r="J38" s="12">
        <v>3</v>
      </c>
      <c r="K38" s="12">
        <v>15</v>
      </c>
      <c r="L38" s="12">
        <f t="shared" si="0"/>
        <v>41</v>
      </c>
      <c r="M38" s="67">
        <f t="shared" si="1"/>
        <v>5.7</v>
      </c>
    </row>
    <row r="39" spans="1:13" x14ac:dyDescent="0.25">
      <c r="A39" s="12" t="s">
        <v>89</v>
      </c>
      <c r="B39" s="12" t="s">
        <v>90</v>
      </c>
      <c r="C39" s="12" t="s">
        <v>107</v>
      </c>
      <c r="D39" s="12">
        <v>10</v>
      </c>
      <c r="E39" s="12">
        <v>10</v>
      </c>
      <c r="F39" s="12">
        <v>0</v>
      </c>
      <c r="G39" s="12">
        <v>2</v>
      </c>
      <c r="H39" s="12">
        <v>3</v>
      </c>
      <c r="I39" s="12">
        <v>3</v>
      </c>
      <c r="J39" s="12">
        <v>2</v>
      </c>
      <c r="K39" s="12">
        <v>15</v>
      </c>
      <c r="L39" s="12">
        <f t="shared" si="0"/>
        <v>45</v>
      </c>
      <c r="M39" s="67">
        <f t="shared" si="1"/>
        <v>6.3</v>
      </c>
    </row>
    <row r="40" spans="1:13" x14ac:dyDescent="0.25">
      <c r="A40" s="12" t="s">
        <v>91</v>
      </c>
      <c r="B40" s="12" t="s">
        <v>92</v>
      </c>
      <c r="C40" s="12" t="s">
        <v>106</v>
      </c>
      <c r="D40" s="12">
        <v>10</v>
      </c>
      <c r="E40" s="12">
        <v>0</v>
      </c>
      <c r="F40" s="12">
        <v>0</v>
      </c>
      <c r="G40" s="12">
        <v>2</v>
      </c>
      <c r="H40" s="12">
        <v>3</v>
      </c>
      <c r="I40" s="12">
        <v>3</v>
      </c>
      <c r="J40" s="12">
        <v>3</v>
      </c>
      <c r="K40" s="12">
        <v>15</v>
      </c>
      <c r="L40" s="12">
        <f t="shared" si="0"/>
        <v>36</v>
      </c>
      <c r="M40" s="67">
        <f t="shared" si="1"/>
        <v>4.9000000000000004</v>
      </c>
    </row>
    <row r="41" spans="1:13" x14ac:dyDescent="0.25">
      <c r="A41" s="12" t="s">
        <v>93</v>
      </c>
      <c r="B41" s="12" t="s">
        <v>94</v>
      </c>
      <c r="C41" s="12" t="s">
        <v>105</v>
      </c>
      <c r="D41" s="12">
        <v>5</v>
      </c>
      <c r="E41" s="12">
        <v>10</v>
      </c>
      <c r="F41" s="12">
        <v>0</v>
      </c>
      <c r="G41" s="12">
        <v>2</v>
      </c>
      <c r="H41" s="12">
        <v>3</v>
      </c>
      <c r="I41" s="12">
        <v>3</v>
      </c>
      <c r="J41" s="12">
        <v>3</v>
      </c>
      <c r="K41" s="12">
        <v>8</v>
      </c>
      <c r="L41" s="12">
        <f t="shared" si="0"/>
        <v>34</v>
      </c>
      <c r="M41" s="67">
        <f t="shared" si="1"/>
        <v>4.5999999999999996</v>
      </c>
    </row>
    <row r="42" spans="1:13" x14ac:dyDescent="0.25">
      <c r="A42" s="12" t="s">
        <v>95</v>
      </c>
      <c r="B42" s="12" t="s">
        <v>96</v>
      </c>
      <c r="C42" s="12" t="s">
        <v>104</v>
      </c>
      <c r="D42" s="12">
        <v>7</v>
      </c>
      <c r="E42" s="12">
        <v>10</v>
      </c>
      <c r="F42" s="12">
        <v>2</v>
      </c>
      <c r="G42" s="12">
        <v>2</v>
      </c>
      <c r="H42" s="12">
        <v>3</v>
      </c>
      <c r="I42" s="12">
        <v>3</v>
      </c>
      <c r="J42" s="12">
        <v>3</v>
      </c>
      <c r="K42" s="12">
        <v>8</v>
      </c>
      <c r="L42" s="12">
        <f t="shared" si="0"/>
        <v>38</v>
      </c>
      <c r="M42" s="67">
        <f t="shared" si="1"/>
        <v>5.2</v>
      </c>
    </row>
    <row r="43" spans="1:13" x14ac:dyDescent="0.25">
      <c r="A43" s="12" t="s">
        <v>97</v>
      </c>
      <c r="B43" s="12" t="s">
        <v>98</v>
      </c>
      <c r="C43" s="12" t="s">
        <v>103</v>
      </c>
      <c r="D43" s="12">
        <v>7</v>
      </c>
      <c r="E43" s="12">
        <v>5</v>
      </c>
      <c r="F43" s="12">
        <v>0</v>
      </c>
      <c r="G43" s="12">
        <v>0</v>
      </c>
      <c r="H43" s="12">
        <v>3</v>
      </c>
      <c r="I43" s="12">
        <v>2</v>
      </c>
      <c r="J43" s="12">
        <v>2</v>
      </c>
      <c r="K43" s="12">
        <v>15</v>
      </c>
      <c r="L43" s="12">
        <f t="shared" si="0"/>
        <v>34</v>
      </c>
      <c r="M43" s="67">
        <f t="shared" si="1"/>
        <v>4.5999999999999996</v>
      </c>
    </row>
    <row r="44" spans="1:13" x14ac:dyDescent="0.25">
      <c r="A44" s="68" t="s">
        <v>99</v>
      </c>
      <c r="B44" s="68" t="s">
        <v>100</v>
      </c>
      <c r="C44" s="12" t="s">
        <v>102</v>
      </c>
      <c r="D44" s="12">
        <v>10</v>
      </c>
      <c r="E44" s="12">
        <v>5</v>
      </c>
      <c r="F44" s="12">
        <v>2</v>
      </c>
      <c r="G44" s="12">
        <v>2</v>
      </c>
      <c r="H44" s="12">
        <v>2</v>
      </c>
      <c r="I44" s="12">
        <v>3</v>
      </c>
      <c r="J44" s="12">
        <v>3</v>
      </c>
      <c r="K44" s="12">
        <v>8</v>
      </c>
      <c r="L44" s="12">
        <f t="shared" si="0"/>
        <v>35</v>
      </c>
      <c r="M44" s="67">
        <f t="shared" si="1"/>
        <v>4.8</v>
      </c>
    </row>
    <row r="45" spans="1:13" x14ac:dyDescent="0.25">
      <c r="L45" s="12" t="s">
        <v>101</v>
      </c>
      <c r="M45" s="66">
        <f>AVERAGE(M3:M44)</f>
        <v>5.5150000000000006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solemenes</vt:lpstr>
      <vt:lpstr>Casos</vt:lpstr>
      <vt:lpstr>DESGLOCE DE PUNTAJES POR PREGUN</vt:lpstr>
      <vt:lpstr>PUNTAJE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2020-10-13T21:03:24Z</dcterms:modified>
</cp:coreProperties>
</file>