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zj59zi_adm_aau_dk/Documents/Skrivebord/"/>
    </mc:Choice>
  </mc:AlternateContent>
  <xr:revisionPtr revIDLastSave="1" documentId="13_ncr:1_{3DDC00B2-CA41-4490-84F7-C8464100F58C}" xr6:coauthVersionLast="47" xr6:coauthVersionMax="47" xr10:uidLastSave="{1B3B5C8F-280F-4452-80A0-66259176F256}"/>
  <bookViews>
    <workbookView xWindow="-110" yWindow="-110" windowWidth="19420" windowHeight="10420" firstSheet="3" activeTab="4" xr2:uid="{BBFEEC34-250F-7945-B40D-76D45919751C}"/>
  </bookViews>
  <sheets>
    <sheet name="Ark1" sheetId="1" r:id="rId1"/>
    <sheet name="Ark4" sheetId="4" r:id="rId2"/>
    <sheet name="Korrelationer ml. vælger og pol" sheetId="2" r:id="rId3"/>
    <sheet name="procenter på emne pol. Og v (2)" sheetId="6" r:id="rId4"/>
    <sheet name="Forskel i parti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3" l="1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26" i="3"/>
  <c r="AI26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H39" i="3"/>
  <c r="AH40" i="3"/>
  <c r="AH28" i="3"/>
  <c r="AH29" i="3"/>
  <c r="AH30" i="3"/>
  <c r="AH31" i="3"/>
  <c r="AH32" i="3"/>
  <c r="AH33" i="3"/>
  <c r="AH34" i="3"/>
  <c r="AH35" i="3"/>
  <c r="AH36" i="3"/>
  <c r="AH37" i="3"/>
  <c r="AH38" i="3"/>
  <c r="AH26" i="3"/>
  <c r="AB20" i="3"/>
  <c r="Z20" i="3"/>
  <c r="AB19" i="3"/>
  <c r="Z19" i="3"/>
  <c r="AB18" i="3"/>
  <c r="Z18" i="3"/>
  <c r="AB17" i="3"/>
  <c r="Z17" i="3"/>
  <c r="AB16" i="3"/>
  <c r="Z16" i="3"/>
  <c r="AB15" i="3"/>
  <c r="Z15" i="3"/>
  <c r="AB14" i="3"/>
  <c r="Z14" i="3"/>
  <c r="AB13" i="3"/>
  <c r="Z13" i="3"/>
  <c r="AB12" i="3"/>
  <c r="Z12" i="3"/>
  <c r="AB11" i="3"/>
  <c r="Z11" i="3"/>
  <c r="AB10" i="3"/>
  <c r="Z10" i="3"/>
  <c r="AB9" i="3"/>
  <c r="Z9" i="3"/>
  <c r="AB8" i="3"/>
  <c r="Z8" i="3"/>
  <c r="AB7" i="3"/>
  <c r="Z7" i="3"/>
  <c r="AB6" i="3"/>
  <c r="Z6" i="3"/>
  <c r="B25" i="3"/>
  <c r="B55" i="6"/>
  <c r="B53" i="6"/>
  <c r="B51" i="6"/>
  <c r="B49" i="6"/>
  <c r="B47" i="6"/>
  <c r="B45" i="6"/>
  <c r="U19" i="6"/>
  <c r="C58" i="6" s="1"/>
  <c r="S19" i="6"/>
  <c r="B58" i="6" s="1"/>
  <c r="M19" i="6"/>
  <c r="C39" i="6" s="1"/>
  <c r="K19" i="6"/>
  <c r="B39" i="6" s="1"/>
  <c r="U18" i="6"/>
  <c r="C57" i="6" s="1"/>
  <c r="S18" i="6"/>
  <c r="B57" i="6" s="1"/>
  <c r="M18" i="6"/>
  <c r="C38" i="6" s="1"/>
  <c r="K18" i="6"/>
  <c r="B38" i="6" s="1"/>
  <c r="U17" i="6"/>
  <c r="C56" i="6" s="1"/>
  <c r="S17" i="6"/>
  <c r="B56" i="6" s="1"/>
  <c r="M17" i="6"/>
  <c r="C37" i="6" s="1"/>
  <c r="K17" i="6"/>
  <c r="B37" i="6" s="1"/>
  <c r="U16" i="6"/>
  <c r="C55" i="6" s="1"/>
  <c r="S16" i="6"/>
  <c r="M16" i="6"/>
  <c r="C36" i="6" s="1"/>
  <c r="K16" i="6"/>
  <c r="B36" i="6" s="1"/>
  <c r="U15" i="6"/>
  <c r="C54" i="6" s="1"/>
  <c r="S15" i="6"/>
  <c r="B54" i="6" s="1"/>
  <c r="M15" i="6"/>
  <c r="C35" i="6" s="1"/>
  <c r="K15" i="6"/>
  <c r="B35" i="6" s="1"/>
  <c r="U14" i="6"/>
  <c r="C53" i="6" s="1"/>
  <c r="S14" i="6"/>
  <c r="M14" i="6"/>
  <c r="C34" i="6" s="1"/>
  <c r="K14" i="6"/>
  <c r="B34" i="6" s="1"/>
  <c r="U13" i="6"/>
  <c r="C52" i="6" s="1"/>
  <c r="S13" i="6"/>
  <c r="B52" i="6" s="1"/>
  <c r="M13" i="6"/>
  <c r="C33" i="6" s="1"/>
  <c r="K13" i="6"/>
  <c r="B33" i="6" s="1"/>
  <c r="U12" i="6"/>
  <c r="C51" i="6" s="1"/>
  <c r="S12" i="6"/>
  <c r="M12" i="6"/>
  <c r="C32" i="6" s="1"/>
  <c r="K12" i="6"/>
  <c r="B32" i="6" s="1"/>
  <c r="U11" i="6"/>
  <c r="C50" i="6" s="1"/>
  <c r="S11" i="6"/>
  <c r="B50" i="6" s="1"/>
  <c r="M11" i="6"/>
  <c r="C31" i="6" s="1"/>
  <c r="K11" i="6"/>
  <c r="B31" i="6" s="1"/>
  <c r="U10" i="6"/>
  <c r="C49" i="6" s="1"/>
  <c r="S10" i="6"/>
  <c r="M10" i="6"/>
  <c r="C30" i="6" s="1"/>
  <c r="K10" i="6"/>
  <c r="B30" i="6" s="1"/>
  <c r="U9" i="6"/>
  <c r="C48" i="6" s="1"/>
  <c r="S9" i="6"/>
  <c r="B48" i="6" s="1"/>
  <c r="M9" i="6"/>
  <c r="C29" i="6" s="1"/>
  <c r="K9" i="6"/>
  <c r="B29" i="6" s="1"/>
  <c r="U8" i="6"/>
  <c r="C47" i="6" s="1"/>
  <c r="S8" i="6"/>
  <c r="M8" i="6"/>
  <c r="C28" i="6" s="1"/>
  <c r="K8" i="6"/>
  <c r="B28" i="6" s="1"/>
  <c r="U7" i="6"/>
  <c r="C46" i="6" s="1"/>
  <c r="S7" i="6"/>
  <c r="B46" i="6" s="1"/>
  <c r="M7" i="6"/>
  <c r="C27" i="6" s="1"/>
  <c r="K7" i="6"/>
  <c r="B27" i="6" s="1"/>
  <c r="U6" i="6"/>
  <c r="C45" i="6" s="1"/>
  <c r="S6" i="6"/>
  <c r="M6" i="6"/>
  <c r="C26" i="6" s="1"/>
  <c r="K6" i="6"/>
  <c r="B26" i="6" s="1"/>
  <c r="U5" i="6"/>
  <c r="C44" i="6" s="1"/>
  <c r="S5" i="6"/>
  <c r="B44" i="6" s="1"/>
  <c r="M5" i="6"/>
  <c r="C25" i="6" s="1"/>
  <c r="K5" i="6"/>
  <c r="B25" i="6" s="1"/>
  <c r="C2" i="4"/>
  <c r="C3" i="4"/>
  <c r="C4" i="4"/>
  <c r="C5" i="4"/>
  <c r="C6" i="4"/>
  <c r="C1" i="4"/>
  <c r="C56" i="3"/>
  <c r="C57" i="3"/>
  <c r="C44" i="3"/>
  <c r="B45" i="3"/>
  <c r="B49" i="3"/>
  <c r="B52" i="3"/>
  <c r="B53" i="3"/>
  <c r="B57" i="3"/>
  <c r="B44" i="3"/>
  <c r="U19" i="3"/>
  <c r="C58" i="3" s="1"/>
  <c r="S19" i="3"/>
  <c r="B58" i="3" s="1"/>
  <c r="U18" i="3"/>
  <c r="S18" i="3"/>
  <c r="U17" i="3"/>
  <c r="S17" i="3"/>
  <c r="B56" i="3" s="1"/>
  <c r="U16" i="3"/>
  <c r="C55" i="3" s="1"/>
  <c r="S16" i="3"/>
  <c r="B55" i="3" s="1"/>
  <c r="U15" i="3"/>
  <c r="C54" i="3" s="1"/>
  <c r="S15" i="3"/>
  <c r="B54" i="3" s="1"/>
  <c r="U14" i="3"/>
  <c r="C53" i="3" s="1"/>
  <c r="S14" i="3"/>
  <c r="U13" i="3"/>
  <c r="C52" i="3" s="1"/>
  <c r="S13" i="3"/>
  <c r="U12" i="3"/>
  <c r="C51" i="3" s="1"/>
  <c r="S12" i="3"/>
  <c r="B51" i="3" s="1"/>
  <c r="U11" i="3"/>
  <c r="C50" i="3" s="1"/>
  <c r="S11" i="3"/>
  <c r="B50" i="3" s="1"/>
  <c r="U10" i="3"/>
  <c r="C49" i="3" s="1"/>
  <c r="S10" i="3"/>
  <c r="U9" i="3"/>
  <c r="C48" i="3" s="1"/>
  <c r="S9" i="3"/>
  <c r="B48" i="3" s="1"/>
  <c r="U8" i="3"/>
  <c r="C47" i="3" s="1"/>
  <c r="S8" i="3"/>
  <c r="B47" i="3" s="1"/>
  <c r="U7" i="3"/>
  <c r="C46" i="3" s="1"/>
  <c r="S7" i="3"/>
  <c r="B46" i="3" s="1"/>
  <c r="U6" i="3"/>
  <c r="C45" i="3" s="1"/>
  <c r="S6" i="3"/>
  <c r="U5" i="3"/>
  <c r="S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J29" i="1"/>
  <c r="J28" i="1"/>
  <c r="J27" i="1"/>
  <c r="J26" i="1"/>
  <c r="J2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5" i="1"/>
</calcChain>
</file>

<file path=xl/sharedStrings.xml><?xml version="1.0" encoding="utf-8"?>
<sst xmlns="http://schemas.openxmlformats.org/spreadsheetml/2006/main" count="551" uniqueCount="117">
  <si>
    <t>Beskæftigelse, arbejdsmarkedspolitik og erhvervspolitik</t>
  </si>
  <si>
    <t>Bureaukrati og offentlig administration</t>
  </si>
  <si>
    <t>Børn og ungeområdet</t>
  </si>
  <si>
    <t>Danmark - Religion, dansk kultur og værdier</t>
  </si>
  <si>
    <t>Demokrati og ideologi</t>
  </si>
  <si>
    <t>Hospitaler, psykiatri og sundhed</t>
  </si>
  <si>
    <t>Ligestilling og seksualitet</t>
  </si>
  <si>
    <t>Miljø, klima og energipolitik</t>
  </si>
  <si>
    <t>Multikultur, flygtninge og indvandrere</t>
  </si>
  <si>
    <t>Retspolitik</t>
  </si>
  <si>
    <t>Skole, uddannelse og forskning</t>
  </si>
  <si>
    <t>Socialpolitik</t>
  </si>
  <si>
    <t>Trafik, byggeri og transport</t>
  </si>
  <si>
    <t>Udenrigs- og forsvarspolitik</t>
  </si>
  <si>
    <t>Ældreområdet</t>
  </si>
  <si>
    <t>Økonomi og skattepolitik</t>
  </si>
  <si>
    <t>vælger</t>
  </si>
  <si>
    <t>politiker</t>
  </si>
  <si>
    <t>Kvindelig vælger </t>
  </si>
  <si>
    <t>Mandlig vælger </t>
  </si>
  <si>
    <t>Kvindelig politiker</t>
  </si>
  <si>
    <t>-0.07710698</t>
  </si>
  <si>
    <t>-0.06572847</t>
  </si>
  <si>
    <t>Mandlig politiker </t>
  </si>
  <si>
    <t>-0.09371212</t>
  </si>
  <si>
    <t>-0.08472882</t>
  </si>
  <si>
    <t>Miljø og klima samt energipolitik</t>
  </si>
  <si>
    <t>-0.03252428</t>
  </si>
  <si>
    <t>-0.02973145</t>
  </si>
  <si>
    <t>-0.04857381</t>
  </si>
  <si>
    <t>-0.0465516</t>
  </si>
  <si>
    <t>-0.0618253</t>
  </si>
  <si>
    <t>-0.05815842</t>
  </si>
  <si>
    <t>-0.06240324</t>
  </si>
  <si>
    <t>-0.06279719</t>
  </si>
  <si>
    <t>-0.1171899</t>
  </si>
  <si>
    <t>-0.1020852</t>
  </si>
  <si>
    <t>-0.1124649</t>
  </si>
  <si>
    <t>-0.1042719</t>
  </si>
  <si>
    <t>-0.1361887</t>
  </si>
  <si>
    <t>-0.11865</t>
  </si>
  <si>
    <t>-0.05689349</t>
  </si>
  <si>
    <t>-0.05455306</t>
  </si>
  <si>
    <t>Børne- og ungeområdet</t>
  </si>
  <si>
    <t>-0.05640529</t>
  </si>
  <si>
    <t>-0.03999806</t>
  </si>
  <si>
    <t>-0.1060314</t>
  </si>
  <si>
    <t>-0.08673022</t>
  </si>
  <si>
    <t>Skole, uddannelse og forskning </t>
  </si>
  <si>
    <t>-0.05896841</t>
  </si>
  <si>
    <t>-0.04380375</t>
  </si>
  <si>
    <t>-0.09340654</t>
  </si>
  <si>
    <t>-0.07718364</t>
  </si>
  <si>
    <t>-0.09343549</t>
  </si>
  <si>
    <t>-0.09897615</t>
  </si>
  <si>
    <t>-0.08314095</t>
  </si>
  <si>
    <t>-0.09789734</t>
  </si>
  <si>
    <t>-0.05542623</t>
  </si>
  <si>
    <t>-0.04611256</t>
  </si>
  <si>
    <t>-0.08270273</t>
  </si>
  <si>
    <t>-0.07354511</t>
  </si>
  <si>
    <t>-0.0987442</t>
  </si>
  <si>
    <t>-0.08953605</t>
  </si>
  <si>
    <t>-0.0975081</t>
  </si>
  <si>
    <t>-0.09447876</t>
  </si>
  <si>
    <t>Beskæftigelse, arbejdsmarkeds- og erhvervspolitik</t>
  </si>
  <si>
    <t>-0.07291103</t>
  </si>
  <si>
    <t>-0.06222403</t>
  </si>
  <si>
    <t>-0.09202778</t>
  </si>
  <si>
    <t>-0.08323874</t>
  </si>
  <si>
    <t>Trafik, byggeri  og transport</t>
  </si>
  <si>
    <t>-0.09583261</t>
  </si>
  <si>
    <t>-0.08985471</t>
  </si>
  <si>
    <t>-0.09043019</t>
  </si>
  <si>
    <t>-0.09159315</t>
  </si>
  <si>
    <t>-0.09514936</t>
  </si>
  <si>
    <t>-0.07747366</t>
  </si>
  <si>
    <t>-0.1096652</t>
  </si>
  <si>
    <t>-0.09452834</t>
  </si>
  <si>
    <t>Religion, dansk kultur og værdier</t>
  </si>
  <si>
    <t>-0.1041055</t>
  </si>
  <si>
    <t>-0.09380159</t>
  </si>
  <si>
    <t>-0.1024941</t>
  </si>
  <si>
    <t>-0.09861203</t>
  </si>
  <si>
    <t>-0.1215204</t>
  </si>
  <si>
    <t>-0.1105841</t>
  </si>
  <si>
    <t>-0.1136123</t>
  </si>
  <si>
    <t>-0.1111942</t>
  </si>
  <si>
    <t xml:space="preserve">Kvindelige vælger </t>
  </si>
  <si>
    <t>KV</t>
  </si>
  <si>
    <t>MV</t>
  </si>
  <si>
    <t>KP</t>
  </si>
  <si>
    <t>MP</t>
  </si>
  <si>
    <t>15,82 </t>
  </si>
  <si>
    <t>Beskæftigelse, arbejdsmarkeds-, erhvervspolitik</t>
  </si>
  <si>
    <t>Forskel fra kvindelig vælger til politiker</t>
  </si>
  <si>
    <t>KP-forskel</t>
  </si>
  <si>
    <t>MP-forskel</t>
  </si>
  <si>
    <t>Kvindelige politikere</t>
  </si>
  <si>
    <t>Mandlige politikere</t>
  </si>
  <si>
    <t>Forskel fra mandlige vælger til politiker</t>
  </si>
  <si>
    <t xml:space="preserve">Politikere </t>
  </si>
  <si>
    <t>Vælgerne</t>
  </si>
  <si>
    <t>S</t>
  </si>
  <si>
    <t>SF</t>
  </si>
  <si>
    <t>RV</t>
  </si>
  <si>
    <t>EL</t>
  </si>
  <si>
    <t>V</t>
  </si>
  <si>
    <t>Kons</t>
  </si>
  <si>
    <t>Kvindelige politikere/vælgere</t>
  </si>
  <si>
    <t>Mandelige politikere/vælgere</t>
  </si>
  <si>
    <t xml:space="preserve">Forskel fra de mandlige vælgere </t>
  </si>
  <si>
    <t>Forskel fra de kvindelige vælgere</t>
  </si>
  <si>
    <t>Kvindelige politikere/mandlige vælgere</t>
  </si>
  <si>
    <t>Mandelige politikere/ kvindelige vælgere</t>
  </si>
  <si>
    <t xml:space="preserve"> Forskel mellem Kvindelige politikere/mandlige vælgere</t>
  </si>
  <si>
    <t>Forskel mellem Mandelige politikere/ kvindelige vælgere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</si>
</sst>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Montserrat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.5"/>
      <color rgb="FF000000"/>
      <name val="Consolas"/>
      <family val="2"/>
    </font>
    <font>
      <sz val="9"/>
      <color rgb="FF000000"/>
      <name val="Arial"/>
      <family val="2"/>
    </font>
    <font>
      <sz val="11"/>
      <color rgb="FF000000"/>
      <name val="Montserra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1" applyFont="1"/>
    <xf numFmtId="9" fontId="0" fillId="0" borderId="0" xfId="0" applyNumberFormat="1"/>
    <xf numFmtId="0" fontId="5" fillId="0" borderId="0" xfId="0" applyFont="1"/>
    <xf numFmtId="0" fontId="6" fillId="0" borderId="0" xfId="0" applyFont="1"/>
    <xf numFmtId="10" fontId="0" fillId="0" borderId="0" xfId="0" applyNumberFormat="1"/>
    <xf numFmtId="10" fontId="7" fillId="0" borderId="0" xfId="0" applyNumberFormat="1" applyFont="1"/>
    <xf numFmtId="0" fontId="8" fillId="0" borderId="1" xfId="0" applyFont="1" applyBorder="1" applyAlignment="1">
      <alignment vertical="center" wrapText="1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EE7B78"/>
      <color rgb="FFC71B15"/>
      <color rgb="FF0007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71B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'Ark1'!$A$2:$A$17</c:f>
              <c:strCache>
                <c:ptCount val="16"/>
                <c:pt idx="0">
                  <c:v>Beskæftigelse, arbejdsmarkedspolitik og erhvervspolitik</c:v>
                </c:pt>
                <c:pt idx="1">
                  <c:v>Bureaukrati og offentlig administration</c:v>
                </c:pt>
                <c:pt idx="2">
                  <c:v>Børn og ungeområdet</c:v>
                </c:pt>
                <c:pt idx="3">
                  <c:v>Danmark - Religion, dansk kultur og værdier</c:v>
                </c:pt>
                <c:pt idx="4">
                  <c:v>Demokrati og ideologi</c:v>
                </c:pt>
                <c:pt idx="5">
                  <c:v>Hospitaler, psykiatri og sundhed</c:v>
                </c:pt>
                <c:pt idx="6">
                  <c:v>Ligestilling og seksualitet</c:v>
                </c:pt>
                <c:pt idx="7">
                  <c:v>Miljø, klima og energipolitik</c:v>
                </c:pt>
                <c:pt idx="8">
                  <c:v>Multikultur, flygtninge og indvandrere</c:v>
                </c:pt>
                <c:pt idx="9">
                  <c:v>Retspolitik</c:v>
                </c:pt>
                <c:pt idx="10">
                  <c:v>Skole, uddannelse og forskning</c:v>
                </c:pt>
                <c:pt idx="11">
                  <c:v>Socialpolitik</c:v>
                </c:pt>
                <c:pt idx="12">
                  <c:v>Trafik, byggeri og transport</c:v>
                </c:pt>
                <c:pt idx="13">
                  <c:v>Udenrigs- og forsvarspolitik</c:v>
                </c:pt>
                <c:pt idx="14">
                  <c:v>Ældreområdet</c:v>
                </c:pt>
                <c:pt idx="15">
                  <c:v>Økonomi og skattepolitik</c:v>
                </c:pt>
              </c:strCache>
            </c:strRef>
          </c:cat>
          <c:val>
            <c:numRef>
              <c:f>'Ark1'!$B$2:$B$17</c:f>
              <c:numCache>
                <c:formatCode>0%</c:formatCode>
                <c:ptCount val="16"/>
                <c:pt idx="0">
                  <c:v>0.11</c:v>
                </c:pt>
                <c:pt idx="1">
                  <c:v>0.16</c:v>
                </c:pt>
                <c:pt idx="2">
                  <c:v>0.1</c:v>
                </c:pt>
                <c:pt idx="3">
                  <c:v>0.1</c:v>
                </c:pt>
                <c:pt idx="4">
                  <c:v>0.09</c:v>
                </c:pt>
                <c:pt idx="5">
                  <c:v>0.13</c:v>
                </c:pt>
                <c:pt idx="6">
                  <c:v>0.08</c:v>
                </c:pt>
                <c:pt idx="7">
                  <c:v>0.15</c:v>
                </c:pt>
                <c:pt idx="8">
                  <c:v>0.09</c:v>
                </c:pt>
                <c:pt idx="9">
                  <c:v>0.09</c:v>
                </c:pt>
                <c:pt idx="10">
                  <c:v>0.11</c:v>
                </c:pt>
                <c:pt idx="11">
                  <c:v>0.1</c:v>
                </c:pt>
                <c:pt idx="12">
                  <c:v>0.08</c:v>
                </c:pt>
                <c:pt idx="13">
                  <c:v>0.15</c:v>
                </c:pt>
                <c:pt idx="14">
                  <c:v>0.06</c:v>
                </c:pt>
                <c:pt idx="1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364B-B122-0F87C1EF68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48996783"/>
        <c:axId val="1149007951"/>
      </c:barChart>
      <c:catAx>
        <c:axId val="114899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da-DK"/>
          </a:p>
        </c:txPr>
        <c:crossAx val="1149007951"/>
        <c:crosses val="autoZero"/>
        <c:auto val="1"/>
        <c:lblAlgn val="ctr"/>
        <c:lblOffset val="100"/>
        <c:noMultiLvlLbl val="0"/>
      </c:catAx>
      <c:valAx>
        <c:axId val="114900795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da-DK"/>
          </a:p>
        </c:txPr>
        <c:crossAx val="114899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'Korrelationer ml. vælger og pol'!$F$4</c:f>
              <c:strCache>
                <c:ptCount val="1"/>
                <c:pt idx="0">
                  <c:v>Kvindelig politiker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'Korrelationer ml. vælger og pol'!$G$3:$I$3</c:f>
              <c:strCache>
                <c:ptCount val="3"/>
                <c:pt idx="0">
                  <c:v>Hospitaler, psykiatri og sundhed</c:v>
                </c:pt>
                <c:pt idx="1">
                  <c:v>Miljø og klima samt energipolitik</c:v>
                </c:pt>
                <c:pt idx="2">
                  <c:v>Økonomi og skattepolitik</c:v>
                </c:pt>
              </c:strCache>
            </c:strRef>
          </c:cat>
          <c:val>
            <c:numRef>
              <c:f>'Korrelationer ml. vælger og pol'!$G$4:$I$4</c:f>
              <c:numCache>
                <c:formatCode>General</c:formatCode>
                <c:ptCount val="3"/>
                <c:pt idx="0">
                  <c:v>7.7106980000000006E-2</c:v>
                </c:pt>
                <c:pt idx="1">
                  <c:v>3.2524280000000003E-2</c:v>
                </c:pt>
                <c:pt idx="2">
                  <c:v>6.18253E-2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714B-978E-9EAB5ACA8925}"/>
            </c:ext>
          </c:extLst>
        </c:ser>
        <c:ser>
          <c:idx val="1"/>
          <c:order val="1"/>
          <c:tx>
            <c:strRef>
              <c:f>'Korrelationer ml. vælger og pol'!$F$5</c:f>
              <c:strCache>
                <c:ptCount val="1"/>
                <c:pt idx="0">
                  <c:v>Mandlig politiker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'Korrelationer ml. vælger og pol'!$G$3:$I$3</c:f>
              <c:strCache>
                <c:ptCount val="3"/>
                <c:pt idx="0">
                  <c:v>Hospitaler, psykiatri og sundhed</c:v>
                </c:pt>
                <c:pt idx="1">
                  <c:v>Miljø og klima samt energipolitik</c:v>
                </c:pt>
                <c:pt idx="2">
                  <c:v>Økonomi og skattepolitik</c:v>
                </c:pt>
              </c:strCache>
            </c:strRef>
          </c:cat>
          <c:val>
            <c:numRef>
              <c:f>'Korrelationer ml. vælger og pol'!$G$5:$I$5</c:f>
              <c:numCache>
                <c:formatCode>General</c:formatCode>
                <c:ptCount val="3"/>
                <c:pt idx="0">
                  <c:v>9.3712119999999996E-2</c:v>
                </c:pt>
                <c:pt idx="1">
                  <c:v>4.8573810000000002E-2</c:v>
                </c:pt>
                <c:pt idx="2">
                  <c:v>6.2403239999999999E-2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6-714B-978E-9EAB5ACA8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414000"/>
        <c:axId val="1594373264"/>
      </c:barChart>
      <c:catAx>
        <c:axId val="15944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4373264"/>
        <c:crosses val="autoZero"/>
        <c:auto val="1"/>
        <c:lblAlgn val="ctr"/>
        <c:lblOffset val="100"/>
        <c:noMultiLvlLbl val="0"/>
      </c:catAx>
      <c:valAx>
        <c:axId val="15943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44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latin typeface="Montserrat" pitchFamily="2" charset="77"/>
              </a:rPr>
              <a:t>Forskel</a:t>
            </a:r>
            <a:r>
              <a:rPr lang="da-DK" baseline="0">
                <a:latin typeface="Montserrat" pitchFamily="2" charset="77"/>
              </a:rPr>
              <a:t> angivet i %-point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'procenter på emne pol. Og v (2)'!$B$24</c:f>
              <c:strCache>
                <c:ptCount val="1"/>
                <c:pt idx="0">
                  <c:v>Kvindelige politikere</c:v>
                </c:pt>
              </c:strCache>
            </c:strRef>
          </c:tx>
          <c:spPr>
            <a:solidFill>
              <a:srgbClr val="C71B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'procenter på emne pol. Og v (2)'!$A$25:$A$39</c:f>
              <c:strCache>
                <c:ptCount val="15"/>
                <c:pt idx="0">
                  <c:v>Hospitaler, psykiatri og sundhed</c:v>
                </c:pt>
                <c:pt idx="1">
                  <c:v>Miljø og klima samt energipolitik</c:v>
                </c:pt>
                <c:pt idx="2">
                  <c:v>Økonomi og skattepolitik</c:v>
                </c:pt>
                <c:pt idx="3">
                  <c:v>Multikultur, flygtninge og indvandrere</c:v>
                </c:pt>
                <c:pt idx="4">
                  <c:v>Udenrigs- og forsvarspolitik</c:v>
                </c:pt>
                <c:pt idx="5">
                  <c:v>Børne- og ungeområdet</c:v>
                </c:pt>
                <c:pt idx="6">
                  <c:v>Skole, uddannelse og forskning </c:v>
                </c:pt>
                <c:pt idx="7">
                  <c:v>Bureaukrati og offentlig administration</c:v>
                </c:pt>
                <c:pt idx="8">
                  <c:v>Socialpolitik</c:v>
                </c:pt>
                <c:pt idx="9">
                  <c:v>Retspolitik</c:v>
                </c:pt>
                <c:pt idx="10">
                  <c:v>Beskæftigelse, arbejdsmarkeds-, erhvervspolitik</c:v>
                </c:pt>
                <c:pt idx="11">
                  <c:v>Trafik, byggeri  og transport</c:v>
                </c:pt>
                <c:pt idx="12">
                  <c:v>Ligestilling og seksualitet</c:v>
                </c:pt>
                <c:pt idx="13">
                  <c:v>Religion, dansk kultur og værdier</c:v>
                </c:pt>
                <c:pt idx="14">
                  <c:v>Demokrati og ideologi</c:v>
                </c:pt>
              </c:strCache>
            </c:strRef>
          </c:cat>
          <c:val>
            <c:numRef>
              <c:f>'procenter på emne pol. Og v (2)'!$B$25:$B$39</c:f>
              <c:numCache>
                <c:formatCode>General</c:formatCode>
                <c:ptCount val="15"/>
                <c:pt idx="0">
                  <c:v>6.24</c:v>
                </c:pt>
                <c:pt idx="1">
                  <c:v>2.6499999999999986</c:v>
                </c:pt>
                <c:pt idx="2">
                  <c:v>4.6999999999999993</c:v>
                </c:pt>
                <c:pt idx="3">
                  <c:v>8.6</c:v>
                </c:pt>
                <c:pt idx="4">
                  <c:v>11.24</c:v>
                </c:pt>
                <c:pt idx="5">
                  <c:v>4.2300000000000004</c:v>
                </c:pt>
                <c:pt idx="6">
                  <c:v>5.5100000000000007</c:v>
                </c:pt>
                <c:pt idx="7">
                  <c:v>8</c:v>
                </c:pt>
                <c:pt idx="8">
                  <c:v>4.1100000000000012</c:v>
                </c:pt>
                <c:pt idx="9">
                  <c:v>7.2000000000000011</c:v>
                </c:pt>
                <c:pt idx="10">
                  <c:v>5.620000000000001</c:v>
                </c:pt>
                <c:pt idx="11">
                  <c:v>6.55</c:v>
                </c:pt>
                <c:pt idx="12">
                  <c:v>6.7899999999999991</c:v>
                </c:pt>
                <c:pt idx="13">
                  <c:v>7.91</c:v>
                </c:pt>
                <c:pt idx="14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782-8C60-3AB91F1E8BFF}"/>
            </c:ext>
          </c:extLst>
        </c:ser>
        <c:ser>
          <c:idx val="2"/>
          <c:order val="1"/>
          <c:tx>
            <c:strRef>
              <c:f>'procenter på emne pol. Og v (2)'!$C$24</c:f>
              <c:strCache>
                <c:ptCount val="1"/>
                <c:pt idx="0">
                  <c:v>Mandlige politikere</c:v>
                </c:pt>
              </c:strCache>
            </c:strRef>
          </c:tx>
          <c:spPr>
            <a:solidFill>
              <a:srgbClr val="0007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'procenter på emne pol. Og v (2)'!$A$25:$A$39</c:f>
              <c:strCache>
                <c:ptCount val="15"/>
                <c:pt idx="0">
                  <c:v>Hospitaler, psykiatri og sundhed</c:v>
                </c:pt>
                <c:pt idx="1">
                  <c:v>Miljø og klima samt energipolitik</c:v>
                </c:pt>
                <c:pt idx="2">
                  <c:v>Økonomi og skattepolitik</c:v>
                </c:pt>
                <c:pt idx="3">
                  <c:v>Multikultur, flygtninge og indvandrere</c:v>
                </c:pt>
                <c:pt idx="4">
                  <c:v>Udenrigs- og forsvarspolitik</c:v>
                </c:pt>
                <c:pt idx="5">
                  <c:v>Børne- og ungeområdet</c:v>
                </c:pt>
                <c:pt idx="6">
                  <c:v>Skole, uddannelse og forskning </c:v>
                </c:pt>
                <c:pt idx="7">
                  <c:v>Bureaukrati og offentlig administration</c:v>
                </c:pt>
                <c:pt idx="8">
                  <c:v>Socialpolitik</c:v>
                </c:pt>
                <c:pt idx="9">
                  <c:v>Retspolitik</c:v>
                </c:pt>
                <c:pt idx="10">
                  <c:v>Beskæftigelse, arbejdsmarkeds-, erhvervspolitik</c:v>
                </c:pt>
                <c:pt idx="11">
                  <c:v>Trafik, byggeri  og transport</c:v>
                </c:pt>
                <c:pt idx="12">
                  <c:v>Ligestilling og seksualitet</c:v>
                </c:pt>
                <c:pt idx="13">
                  <c:v>Religion, dansk kultur og værdier</c:v>
                </c:pt>
                <c:pt idx="14">
                  <c:v>Demokrati og ideologi</c:v>
                </c:pt>
              </c:strCache>
            </c:strRef>
          </c:cat>
          <c:val>
            <c:numRef>
              <c:f>'procenter på emne pol. Og v (2)'!$C$25:$C$39</c:f>
              <c:numCache>
                <c:formatCode>General</c:formatCode>
                <c:ptCount val="15"/>
                <c:pt idx="0">
                  <c:v>6.9399999999999995</c:v>
                </c:pt>
                <c:pt idx="1">
                  <c:v>3.6499999999999986</c:v>
                </c:pt>
                <c:pt idx="2">
                  <c:v>4.3999999999999986</c:v>
                </c:pt>
                <c:pt idx="3">
                  <c:v>7.6</c:v>
                </c:pt>
                <c:pt idx="4">
                  <c:v>4.5599999999999987</c:v>
                </c:pt>
                <c:pt idx="5">
                  <c:v>7.07</c:v>
                </c:pt>
                <c:pt idx="6">
                  <c:v>3.580000000000001</c:v>
                </c:pt>
                <c:pt idx="7">
                  <c:v>6.6399999999999988</c:v>
                </c:pt>
                <c:pt idx="8">
                  <c:v>5.5600000000000005</c:v>
                </c:pt>
                <c:pt idx="9">
                  <c:v>6.5500000000000007</c:v>
                </c:pt>
                <c:pt idx="10">
                  <c:v>6.4700000000000006</c:v>
                </c:pt>
                <c:pt idx="11">
                  <c:v>5.71</c:v>
                </c:pt>
                <c:pt idx="12">
                  <c:v>7.1</c:v>
                </c:pt>
                <c:pt idx="13">
                  <c:v>7.18</c:v>
                </c:pt>
                <c:pt idx="14">
                  <c:v>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782-8C60-3AB91F1E8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7211840"/>
        <c:axId val="1707368608"/>
      </c:barChart>
      <c:catAx>
        <c:axId val="170721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da-DK"/>
          </a:p>
        </c:txPr>
        <c:crossAx val="1707368608"/>
        <c:crosses val="autoZero"/>
        <c:auto val="1"/>
        <c:lblAlgn val="ctr"/>
        <c:lblOffset val="100"/>
        <c:noMultiLvlLbl val="0"/>
      </c:catAx>
      <c:valAx>
        <c:axId val="17073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72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77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latin typeface="Montserrat" pitchFamily="2" charset="77"/>
              </a:rPr>
              <a:t>Forskel</a:t>
            </a:r>
            <a:r>
              <a:rPr lang="da-DK" baseline="0">
                <a:latin typeface="Montserrat" pitchFamily="2" charset="77"/>
              </a:rPr>
              <a:t> angivet i %-point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'procenter på emne pol. Og v (2)'!$B$24</c:f>
              <c:strCache>
                <c:ptCount val="1"/>
                <c:pt idx="0">
                  <c:v>Kvindelige politikere</c:v>
                </c:pt>
              </c:strCache>
            </c:strRef>
          </c:tx>
          <c:spPr>
            <a:solidFill>
              <a:srgbClr val="C71B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'procenter på emne pol. Og v (2)'!$A$44:$A$58</c:f>
              <c:strCache>
                <c:ptCount val="15"/>
                <c:pt idx="0">
                  <c:v>Hospitaler, psykiatri og sundhed</c:v>
                </c:pt>
                <c:pt idx="1">
                  <c:v>Miljø og klima samt energipolitik</c:v>
                </c:pt>
                <c:pt idx="2">
                  <c:v>Økonomi og skattepolitik</c:v>
                </c:pt>
                <c:pt idx="3">
                  <c:v>Multikultur, flygtninge og indvandrere</c:v>
                </c:pt>
                <c:pt idx="4">
                  <c:v>Udenrigs- og forsvarspolitik</c:v>
                </c:pt>
                <c:pt idx="5">
                  <c:v>Børne- og ungeområdet</c:v>
                </c:pt>
                <c:pt idx="6">
                  <c:v>Skole, uddannelse og forskning </c:v>
                </c:pt>
                <c:pt idx="7">
                  <c:v>Bureaukrati og offentlig administration</c:v>
                </c:pt>
                <c:pt idx="8">
                  <c:v>Socialpolitik</c:v>
                </c:pt>
                <c:pt idx="9">
                  <c:v>Retspolitik</c:v>
                </c:pt>
                <c:pt idx="10">
                  <c:v>Beskæftigelse, arbejdsmarkeds-, erhvervspolitik</c:v>
                </c:pt>
                <c:pt idx="11">
                  <c:v>Trafik, byggeri  og transport</c:v>
                </c:pt>
                <c:pt idx="12">
                  <c:v>Ligestilling og seksualitet</c:v>
                </c:pt>
                <c:pt idx="13">
                  <c:v>Religion, dansk kultur og værdier</c:v>
                </c:pt>
                <c:pt idx="14">
                  <c:v>Demokrati og ideologi</c:v>
                </c:pt>
              </c:strCache>
            </c:strRef>
          </c:cat>
          <c:val>
            <c:numRef>
              <c:f>'procenter på emne pol. Og v (2)'!$B$44:$B$58</c:f>
              <c:numCache>
                <c:formatCode>General</c:formatCode>
                <c:ptCount val="15"/>
                <c:pt idx="0">
                  <c:v>6.0900000000000016</c:v>
                </c:pt>
                <c:pt idx="1">
                  <c:v>2.759999999999998</c:v>
                </c:pt>
                <c:pt idx="2">
                  <c:v>5.120000000000001</c:v>
                </c:pt>
                <c:pt idx="3">
                  <c:v>8.7499999999999982</c:v>
                </c:pt>
                <c:pt idx="4">
                  <c:v>11.38</c:v>
                </c:pt>
                <c:pt idx="5">
                  <c:v>3.370000000000001</c:v>
                </c:pt>
                <c:pt idx="6">
                  <c:v>3.76</c:v>
                </c:pt>
                <c:pt idx="7">
                  <c:v>10</c:v>
                </c:pt>
                <c:pt idx="8">
                  <c:v>3.9000000000000004</c:v>
                </c:pt>
                <c:pt idx="9">
                  <c:v>7.6400000000000023</c:v>
                </c:pt>
                <c:pt idx="10">
                  <c:v>5.509999999999998</c:v>
                </c:pt>
                <c:pt idx="11">
                  <c:v>7.2700000000000005</c:v>
                </c:pt>
                <c:pt idx="12">
                  <c:v>6.34</c:v>
                </c:pt>
                <c:pt idx="13">
                  <c:v>8.32</c:v>
                </c:pt>
                <c:pt idx="14">
                  <c:v>9.7600000000000016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E-4E86-BA95-2DA0E35EA4B1}"/>
            </c:ext>
          </c:extLst>
        </c:ser>
        <c:ser>
          <c:idx val="2"/>
          <c:order val="1"/>
          <c:tx>
            <c:strRef>
              <c:f>'procenter på emne pol. Og v (2)'!$C$24</c:f>
              <c:strCache>
                <c:ptCount val="1"/>
                <c:pt idx="0">
                  <c:v>Mandlige politikere</c:v>
                </c:pt>
              </c:strCache>
            </c:strRef>
          </c:tx>
          <c:spPr>
            <a:solidFill>
              <a:srgbClr val="0007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'procenter på emne pol. Og v (2)'!$A$44:$A$58</c:f>
              <c:strCache>
                <c:ptCount val="15"/>
                <c:pt idx="0">
                  <c:v>Hospitaler, psykiatri og sundhed</c:v>
                </c:pt>
                <c:pt idx="1">
                  <c:v>Miljø og klima samt energipolitik</c:v>
                </c:pt>
                <c:pt idx="2">
                  <c:v>Økonomi og skattepolitik</c:v>
                </c:pt>
                <c:pt idx="3">
                  <c:v>Multikultur, flygtninge og indvandrere</c:v>
                </c:pt>
                <c:pt idx="4">
                  <c:v>Udenrigs- og forsvarspolitik</c:v>
                </c:pt>
                <c:pt idx="5">
                  <c:v>Børne- og ungeområdet</c:v>
                </c:pt>
                <c:pt idx="6">
                  <c:v>Skole, uddannelse og forskning </c:v>
                </c:pt>
                <c:pt idx="7">
                  <c:v>Bureaukrati og offentlig administration</c:v>
                </c:pt>
                <c:pt idx="8">
                  <c:v>Socialpolitik</c:v>
                </c:pt>
                <c:pt idx="9">
                  <c:v>Retspolitik</c:v>
                </c:pt>
                <c:pt idx="10">
                  <c:v>Beskæftigelse, arbejdsmarkeds-, erhvervspolitik</c:v>
                </c:pt>
                <c:pt idx="11">
                  <c:v>Trafik, byggeri  og transport</c:v>
                </c:pt>
                <c:pt idx="12">
                  <c:v>Ligestilling og seksualitet</c:v>
                </c:pt>
                <c:pt idx="13">
                  <c:v>Religion, dansk kultur og værdier</c:v>
                </c:pt>
                <c:pt idx="14">
                  <c:v>Demokrati og ideologi</c:v>
                </c:pt>
              </c:strCache>
            </c:strRef>
          </c:cat>
          <c:val>
            <c:numRef>
              <c:f>'procenter på emne pol. Og v (2)'!$C$44:$C$58</c:f>
              <c:numCache>
                <c:formatCode>General</c:formatCode>
                <c:ptCount val="15"/>
                <c:pt idx="0">
                  <c:v>6.7900000000000009</c:v>
                </c:pt>
                <c:pt idx="1">
                  <c:v>3.759999999999998</c:v>
                </c:pt>
                <c:pt idx="2">
                  <c:v>4.82</c:v>
                </c:pt>
                <c:pt idx="3">
                  <c:v>7.7499999999999982</c:v>
                </c:pt>
                <c:pt idx="4">
                  <c:v>4.6999999999999993</c:v>
                </c:pt>
                <c:pt idx="5">
                  <c:v>6.2100000000000009</c:v>
                </c:pt>
                <c:pt idx="6">
                  <c:v>5.6899999999999995</c:v>
                </c:pt>
                <c:pt idx="7">
                  <c:v>8.6399999999999988</c:v>
                </c:pt>
                <c:pt idx="8">
                  <c:v>5.35</c:v>
                </c:pt>
                <c:pt idx="9">
                  <c:v>6.990000000000002</c:v>
                </c:pt>
                <c:pt idx="10">
                  <c:v>6.3599999999999977</c:v>
                </c:pt>
                <c:pt idx="11">
                  <c:v>6.4300000000000006</c:v>
                </c:pt>
                <c:pt idx="12">
                  <c:v>6.65</c:v>
                </c:pt>
                <c:pt idx="13">
                  <c:v>7.59</c:v>
                </c:pt>
                <c:pt idx="14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E-4E86-BA95-2DA0E35E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7211840"/>
        <c:axId val="1707368608"/>
      </c:barChart>
      <c:catAx>
        <c:axId val="170721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da-DK"/>
          </a:p>
        </c:txPr>
        <c:crossAx val="1707368608"/>
        <c:crosses val="autoZero"/>
        <c:auto val="1"/>
        <c:lblAlgn val="ctr"/>
        <c:lblOffset val="100"/>
        <c:noMultiLvlLbl val="0"/>
      </c:catAx>
      <c:valAx>
        <c:axId val="17073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72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77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latin typeface="Montserrat" pitchFamily="2" charset="77"/>
              </a:rPr>
              <a:t>Forskel</a:t>
            </a:r>
            <a:r>
              <a:rPr lang="da-DK" baseline="0">
                <a:latin typeface="Montserrat" pitchFamily="2" charset="77"/>
              </a:rPr>
              <a:t> angivet i %-point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'Forskel i partier'!$B$24</c:f>
              <c:strCache>
                <c:ptCount val="1"/>
                <c:pt idx="0">
                  <c:v>Kvindelige politikere</c:v>
                </c:pt>
              </c:strCache>
            </c:strRef>
          </c:tx>
          <c:spPr>
            <a:solidFill>
              <a:srgbClr val="C71B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'Forskel i partier'!$A$25:$A$39</c:f>
              <c:strCache>
                <c:ptCount val="15"/>
                <c:pt idx="0">
                  <c:v>Hospitaler, psykiatri og sundhed</c:v>
                </c:pt>
                <c:pt idx="1">
                  <c:v>Miljø og klima samt energipolitik</c:v>
                </c:pt>
                <c:pt idx="2">
                  <c:v>Økonomi og skattepolitik</c:v>
                </c:pt>
                <c:pt idx="3">
                  <c:v>Multikultur, flygtninge og indvandrere</c:v>
                </c:pt>
                <c:pt idx="4">
                  <c:v>Udenrigs- og forsvarspolitik</c:v>
                </c:pt>
                <c:pt idx="5">
                  <c:v>Børne- og ungeområdet</c:v>
                </c:pt>
                <c:pt idx="6">
                  <c:v>Skole, uddannelse og forskning </c:v>
                </c:pt>
                <c:pt idx="7">
                  <c:v>Bureaukrati og offentlig administration</c:v>
                </c:pt>
                <c:pt idx="8">
                  <c:v>Socialpolitik</c:v>
                </c:pt>
                <c:pt idx="9">
                  <c:v>Retspolitik</c:v>
                </c:pt>
                <c:pt idx="10">
                  <c:v>Beskæftigelse, arbejdsmarkeds-, erhvervspolitik</c:v>
                </c:pt>
                <c:pt idx="11">
                  <c:v>Trafik, byggeri  og transport</c:v>
                </c:pt>
                <c:pt idx="12">
                  <c:v>Ligestilling og seksualitet</c:v>
                </c:pt>
                <c:pt idx="13">
                  <c:v>Religion, dansk kultur og værdier</c:v>
                </c:pt>
                <c:pt idx="14">
                  <c:v>Demokrati og ideologi</c:v>
                </c:pt>
              </c:strCache>
            </c:strRef>
          </c:cat>
          <c:val>
            <c:numRef>
              <c:f>'Forskel i partier'!$B$25:$B$39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C-5D41-A146-2AD71A867ADA}"/>
            </c:ext>
          </c:extLst>
        </c:ser>
        <c:ser>
          <c:idx val="2"/>
          <c:order val="1"/>
          <c:tx>
            <c:strRef>
              <c:f>'Forskel i partier'!$C$24</c:f>
              <c:strCache>
                <c:ptCount val="1"/>
                <c:pt idx="0">
                  <c:v>Mandlige politikere</c:v>
                </c:pt>
              </c:strCache>
            </c:strRef>
          </c:tx>
          <c:spPr>
            <a:solidFill>
              <a:srgbClr val="0007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'Forskel i partier'!$A$25:$A$39</c:f>
              <c:strCache>
                <c:ptCount val="15"/>
                <c:pt idx="0">
                  <c:v>Hospitaler, psykiatri og sundhed</c:v>
                </c:pt>
                <c:pt idx="1">
                  <c:v>Miljø og klima samt energipolitik</c:v>
                </c:pt>
                <c:pt idx="2">
                  <c:v>Økonomi og skattepolitik</c:v>
                </c:pt>
                <c:pt idx="3">
                  <c:v>Multikultur, flygtninge og indvandrere</c:v>
                </c:pt>
                <c:pt idx="4">
                  <c:v>Udenrigs- og forsvarspolitik</c:v>
                </c:pt>
                <c:pt idx="5">
                  <c:v>Børne- og ungeområdet</c:v>
                </c:pt>
                <c:pt idx="6">
                  <c:v>Skole, uddannelse og forskning </c:v>
                </c:pt>
                <c:pt idx="7">
                  <c:v>Bureaukrati og offentlig administration</c:v>
                </c:pt>
                <c:pt idx="8">
                  <c:v>Socialpolitik</c:v>
                </c:pt>
                <c:pt idx="9">
                  <c:v>Retspolitik</c:v>
                </c:pt>
                <c:pt idx="10">
                  <c:v>Beskæftigelse, arbejdsmarkeds-, erhvervspolitik</c:v>
                </c:pt>
                <c:pt idx="11">
                  <c:v>Trafik, byggeri  og transport</c:v>
                </c:pt>
                <c:pt idx="12">
                  <c:v>Ligestilling og seksualitet</c:v>
                </c:pt>
                <c:pt idx="13">
                  <c:v>Religion, dansk kultur og værdier</c:v>
                </c:pt>
                <c:pt idx="14">
                  <c:v>Demokrati og ideologi</c:v>
                </c:pt>
              </c:strCache>
            </c:strRef>
          </c:cat>
          <c:val>
            <c:numRef>
              <c:f>'Forskel i partier'!$C$25:$C$39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C-5D41-A146-2AD71A86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7211840"/>
        <c:axId val="1707368608"/>
      </c:barChart>
      <c:catAx>
        <c:axId val="170721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da-DK"/>
          </a:p>
        </c:txPr>
        <c:crossAx val="1707368608"/>
        <c:crosses val="autoZero"/>
        <c:auto val="1"/>
        <c:lblAlgn val="ctr"/>
        <c:lblOffset val="100"/>
        <c:noMultiLvlLbl val="0"/>
      </c:catAx>
      <c:valAx>
        <c:axId val="17073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72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77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>
                <a:latin typeface="Montserrat" pitchFamily="2" charset="77"/>
              </a:rPr>
              <a:t>Forskel</a:t>
            </a:r>
            <a:r>
              <a:rPr lang="da-DK" baseline="0">
                <a:latin typeface="Montserrat" pitchFamily="2" charset="77"/>
              </a:rPr>
              <a:t> angivet i %-point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'Forskel i partier'!$B$24</c:f>
              <c:strCache>
                <c:ptCount val="1"/>
                <c:pt idx="0">
                  <c:v>Kvindelige politikere</c:v>
                </c:pt>
              </c:strCache>
            </c:strRef>
          </c:tx>
          <c:spPr>
            <a:solidFill>
              <a:srgbClr val="C71B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'Forskel i partier'!$A$44:$A$58</c:f>
              <c:strCache>
                <c:ptCount val="15"/>
                <c:pt idx="0">
                  <c:v>Hospitaler, psykiatri og sundhed</c:v>
                </c:pt>
                <c:pt idx="1">
                  <c:v>Miljø og klima samt energipolitik</c:v>
                </c:pt>
                <c:pt idx="2">
                  <c:v>Økonomi og skattepolitik</c:v>
                </c:pt>
                <c:pt idx="3">
                  <c:v>Multikultur, flygtninge og indvandrere</c:v>
                </c:pt>
                <c:pt idx="4">
                  <c:v>Udenrigs- og forsvarspolitik</c:v>
                </c:pt>
                <c:pt idx="5">
                  <c:v>Børne- og ungeområdet</c:v>
                </c:pt>
                <c:pt idx="6">
                  <c:v>Skole, uddannelse og forskning </c:v>
                </c:pt>
                <c:pt idx="7">
                  <c:v>Bureaukrati og offentlig administration</c:v>
                </c:pt>
                <c:pt idx="8">
                  <c:v>Socialpolitik</c:v>
                </c:pt>
                <c:pt idx="9">
                  <c:v>Retspolitik</c:v>
                </c:pt>
                <c:pt idx="10">
                  <c:v>Beskæftigelse, arbejdsmarkeds-, erhvervspolitik</c:v>
                </c:pt>
                <c:pt idx="11">
                  <c:v>Trafik, byggeri  og transport</c:v>
                </c:pt>
                <c:pt idx="12">
                  <c:v>Ligestilling og seksualitet</c:v>
                </c:pt>
                <c:pt idx="13">
                  <c:v>Religion, dansk kultur og værdier</c:v>
                </c:pt>
                <c:pt idx="14">
                  <c:v>Demokrati og ideologi</c:v>
                </c:pt>
              </c:strCache>
            </c:strRef>
          </c:cat>
          <c:val>
            <c:numRef>
              <c:f>'Forskel i partier'!$B$44:$B$58</c:f>
              <c:numCache>
                <c:formatCode>General</c:formatCode>
                <c:ptCount val="15"/>
                <c:pt idx="0">
                  <c:v>6.0900000000000016</c:v>
                </c:pt>
                <c:pt idx="1">
                  <c:v>2.759999999999998</c:v>
                </c:pt>
                <c:pt idx="2">
                  <c:v>5.120000000000001</c:v>
                </c:pt>
                <c:pt idx="3">
                  <c:v>8.7499999999999982</c:v>
                </c:pt>
                <c:pt idx="4">
                  <c:v>11.38</c:v>
                </c:pt>
                <c:pt idx="5">
                  <c:v>3.370000000000001</c:v>
                </c:pt>
                <c:pt idx="6">
                  <c:v>3.76</c:v>
                </c:pt>
                <c:pt idx="7">
                  <c:v>10</c:v>
                </c:pt>
                <c:pt idx="8">
                  <c:v>3.9000000000000004</c:v>
                </c:pt>
                <c:pt idx="9">
                  <c:v>7.6400000000000023</c:v>
                </c:pt>
                <c:pt idx="10">
                  <c:v>5.509999999999998</c:v>
                </c:pt>
                <c:pt idx="11">
                  <c:v>7.2700000000000005</c:v>
                </c:pt>
                <c:pt idx="12">
                  <c:v>6.34</c:v>
                </c:pt>
                <c:pt idx="13">
                  <c:v>8.32</c:v>
                </c:pt>
                <c:pt idx="14">
                  <c:v>9.7600000000000016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0-0843-B388-6EDA7C080BE4}"/>
            </c:ext>
          </c:extLst>
        </c:ser>
        <c:ser>
          <c:idx val="2"/>
          <c:order val="1"/>
          <c:tx>
            <c:strRef>
              <c:f>'Forskel i partier'!$C$24</c:f>
              <c:strCache>
                <c:ptCount val="1"/>
                <c:pt idx="0">
                  <c:v>Mandlige politikere</c:v>
                </c:pt>
              </c:strCache>
            </c:strRef>
          </c:tx>
          <c:spPr>
            <a:solidFill>
              <a:srgbClr val="0007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'Forskel i partier'!$A$44:$A$58</c:f>
              <c:strCache>
                <c:ptCount val="15"/>
                <c:pt idx="0">
                  <c:v>Hospitaler, psykiatri og sundhed</c:v>
                </c:pt>
                <c:pt idx="1">
                  <c:v>Miljø og klima samt energipolitik</c:v>
                </c:pt>
                <c:pt idx="2">
                  <c:v>Økonomi og skattepolitik</c:v>
                </c:pt>
                <c:pt idx="3">
                  <c:v>Multikultur, flygtninge og indvandrere</c:v>
                </c:pt>
                <c:pt idx="4">
                  <c:v>Udenrigs- og forsvarspolitik</c:v>
                </c:pt>
                <c:pt idx="5">
                  <c:v>Børne- og ungeområdet</c:v>
                </c:pt>
                <c:pt idx="6">
                  <c:v>Skole, uddannelse og forskning </c:v>
                </c:pt>
                <c:pt idx="7">
                  <c:v>Bureaukrati og offentlig administration</c:v>
                </c:pt>
                <c:pt idx="8">
                  <c:v>Socialpolitik</c:v>
                </c:pt>
                <c:pt idx="9">
                  <c:v>Retspolitik</c:v>
                </c:pt>
                <c:pt idx="10">
                  <c:v>Beskæftigelse, arbejdsmarkeds-, erhvervspolitik</c:v>
                </c:pt>
                <c:pt idx="11">
                  <c:v>Trafik, byggeri  og transport</c:v>
                </c:pt>
                <c:pt idx="12">
                  <c:v>Ligestilling og seksualitet</c:v>
                </c:pt>
                <c:pt idx="13">
                  <c:v>Religion, dansk kultur og værdier</c:v>
                </c:pt>
                <c:pt idx="14">
                  <c:v>Demokrati og ideologi</c:v>
                </c:pt>
              </c:strCache>
            </c:strRef>
          </c:cat>
          <c:val>
            <c:numRef>
              <c:f>'Forskel i partier'!$C$44:$C$58</c:f>
              <c:numCache>
                <c:formatCode>General</c:formatCode>
                <c:ptCount val="15"/>
                <c:pt idx="0">
                  <c:v>6.7900000000000009</c:v>
                </c:pt>
                <c:pt idx="1">
                  <c:v>3.759999999999998</c:v>
                </c:pt>
                <c:pt idx="2">
                  <c:v>4.82</c:v>
                </c:pt>
                <c:pt idx="3">
                  <c:v>7.7499999999999982</c:v>
                </c:pt>
                <c:pt idx="4">
                  <c:v>4.6999999999999993</c:v>
                </c:pt>
                <c:pt idx="5">
                  <c:v>6.2100000000000009</c:v>
                </c:pt>
                <c:pt idx="6">
                  <c:v>5.6899999999999995</c:v>
                </c:pt>
                <c:pt idx="7">
                  <c:v>8.6399999999999988</c:v>
                </c:pt>
                <c:pt idx="8">
                  <c:v>5.35</c:v>
                </c:pt>
                <c:pt idx="9">
                  <c:v>6.990000000000002</c:v>
                </c:pt>
                <c:pt idx="10">
                  <c:v>6.3599999999999977</c:v>
                </c:pt>
                <c:pt idx="11">
                  <c:v>6.4300000000000006</c:v>
                </c:pt>
                <c:pt idx="12">
                  <c:v>6.65</c:v>
                </c:pt>
                <c:pt idx="13">
                  <c:v>7.59</c:v>
                </c:pt>
                <c:pt idx="14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0-0843-B388-6EDA7C08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7211840"/>
        <c:axId val="1707368608"/>
      </c:barChart>
      <c:catAx>
        <c:axId val="170721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77"/>
                <a:ea typeface="+mn-ea"/>
                <a:cs typeface="+mn-cs"/>
              </a:defRPr>
            </a:pPr>
            <a:endParaRPr lang="da-DK"/>
          </a:p>
        </c:txPr>
        <c:crossAx val="1707368608"/>
        <c:crosses val="autoZero"/>
        <c:auto val="1"/>
        <c:lblAlgn val="ctr"/>
        <c:lblOffset val="100"/>
        <c:noMultiLvlLbl val="0"/>
      </c:catAx>
      <c:valAx>
        <c:axId val="17073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72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77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</xdr:row>
      <xdr:rowOff>171450</xdr:rowOff>
    </xdr:from>
    <xdr:to>
      <xdr:col>14</xdr:col>
      <xdr:colOff>254000</xdr:colOff>
      <xdr:row>30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484D76E-C85C-B8AA-A644-611591442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57150</xdr:rowOff>
    </xdr:from>
    <xdr:to>
      <xdr:col>13</xdr:col>
      <xdr:colOff>184150</xdr:colOff>
      <xdr:row>23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13056A9-4AEB-E608-5156-C75607E94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22</xdr:row>
      <xdr:rowOff>25400</xdr:rowOff>
    </xdr:from>
    <xdr:to>
      <xdr:col>15</xdr:col>
      <xdr:colOff>571500</xdr:colOff>
      <xdr:row>41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63AB407-BAF7-4F91-8A23-1071C97A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15</xdr:col>
      <xdr:colOff>622300</xdr:colOff>
      <xdr:row>84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832E588-CD2A-4E93-9EA9-F309B3767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22</xdr:row>
      <xdr:rowOff>25400</xdr:rowOff>
    </xdr:from>
    <xdr:to>
      <xdr:col>15</xdr:col>
      <xdr:colOff>571500</xdr:colOff>
      <xdr:row>41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B507AB4-A123-3A12-EEC3-F7BF7962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15</xdr:col>
      <xdr:colOff>622300</xdr:colOff>
      <xdr:row>84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52C3036-279B-C94F-AE2A-450FAFB1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D080-E679-0147-8FC5-7C29AAE1DBEC}">
  <dimension ref="A1:J40"/>
  <sheetViews>
    <sheetView workbookViewId="0">
      <selection activeCell="D1" sqref="D1"/>
    </sheetView>
  </sheetViews>
  <sheetFormatPr defaultColWidth="10.6640625" defaultRowHeight="15.5" x14ac:dyDescent="0.35"/>
  <sheetData>
    <row r="1" spans="1:3" x14ac:dyDescent="0.35">
      <c r="B1" t="s">
        <v>101</v>
      </c>
      <c r="C1" t="s">
        <v>102</v>
      </c>
    </row>
    <row r="2" spans="1:3" x14ac:dyDescent="0.35">
      <c r="A2" s="1" t="s">
        <v>0</v>
      </c>
      <c r="B2" s="5">
        <v>0.11</v>
      </c>
      <c r="C2" s="5">
        <v>0.17</v>
      </c>
    </row>
    <row r="3" spans="1:3" x14ac:dyDescent="0.35">
      <c r="A3" s="1" t="s">
        <v>1</v>
      </c>
      <c r="B3" s="5">
        <v>0.16</v>
      </c>
      <c r="C3" s="5">
        <v>0.24</v>
      </c>
    </row>
    <row r="4" spans="1:3" x14ac:dyDescent="0.35">
      <c r="A4" s="1" t="s">
        <v>2</v>
      </c>
      <c r="B4" s="5">
        <v>0.1</v>
      </c>
      <c r="C4" s="5">
        <v>0.15</v>
      </c>
    </row>
    <row r="5" spans="1:3" x14ac:dyDescent="0.35">
      <c r="A5" s="1" t="s">
        <v>3</v>
      </c>
      <c r="B5" s="5">
        <v>0.1</v>
      </c>
      <c r="C5" s="5">
        <v>0.18</v>
      </c>
    </row>
    <row r="6" spans="1:3" x14ac:dyDescent="0.35">
      <c r="A6" s="1" t="s">
        <v>4</v>
      </c>
      <c r="B6" s="5">
        <v>0.09</v>
      </c>
      <c r="C6" s="5">
        <v>0.18</v>
      </c>
    </row>
    <row r="7" spans="1:3" x14ac:dyDescent="0.35">
      <c r="A7" s="1" t="s">
        <v>5</v>
      </c>
      <c r="B7" s="5">
        <v>0.13</v>
      </c>
      <c r="C7" s="5">
        <v>0.19</v>
      </c>
    </row>
    <row r="8" spans="1:3" x14ac:dyDescent="0.35">
      <c r="A8" s="1" t="s">
        <v>6</v>
      </c>
      <c r="B8" s="5">
        <v>0.08</v>
      </c>
      <c r="C8" s="5">
        <v>0.15</v>
      </c>
    </row>
    <row r="9" spans="1:3" x14ac:dyDescent="0.35">
      <c r="A9" s="1" t="s">
        <v>7</v>
      </c>
      <c r="B9" s="5">
        <v>0.15</v>
      </c>
      <c r="C9" s="5">
        <v>0.19</v>
      </c>
    </row>
    <row r="10" spans="1:3" x14ac:dyDescent="0.35">
      <c r="A10" s="1" t="s">
        <v>8</v>
      </c>
      <c r="B10" s="5">
        <v>0.09</v>
      </c>
      <c r="C10" s="5">
        <v>0.17</v>
      </c>
    </row>
    <row r="11" spans="1:3" x14ac:dyDescent="0.35">
      <c r="A11" s="1" t="s">
        <v>9</v>
      </c>
      <c r="B11" s="5">
        <v>0.09</v>
      </c>
      <c r="C11" s="5">
        <v>0.16</v>
      </c>
    </row>
    <row r="12" spans="1:3" x14ac:dyDescent="0.35">
      <c r="A12" s="1" t="s">
        <v>10</v>
      </c>
      <c r="B12" s="5">
        <v>0.11</v>
      </c>
      <c r="C12" s="5">
        <v>0.16</v>
      </c>
    </row>
    <row r="13" spans="1:3" x14ac:dyDescent="0.35">
      <c r="A13" s="1" t="s">
        <v>11</v>
      </c>
      <c r="B13" s="5">
        <v>0.1</v>
      </c>
      <c r="C13" s="5">
        <v>0.15</v>
      </c>
    </row>
    <row r="14" spans="1:3" x14ac:dyDescent="0.35">
      <c r="A14" s="1" t="s">
        <v>12</v>
      </c>
      <c r="B14" s="5">
        <v>0.08</v>
      </c>
      <c r="C14" s="5">
        <v>0.14000000000000001</v>
      </c>
    </row>
    <row r="15" spans="1:3" x14ac:dyDescent="0.35">
      <c r="A15" s="1" t="s">
        <v>13</v>
      </c>
      <c r="B15" s="5">
        <v>0.15</v>
      </c>
      <c r="C15" s="5">
        <v>0.22</v>
      </c>
    </row>
    <row r="16" spans="1:3" x14ac:dyDescent="0.35">
      <c r="A16" s="1" t="s">
        <v>14</v>
      </c>
      <c r="B16" s="5">
        <v>0.06</v>
      </c>
      <c r="C16" s="5">
        <v>0.12</v>
      </c>
    </row>
    <row r="17" spans="1:10" x14ac:dyDescent="0.35">
      <c r="A17" s="1" t="s">
        <v>15</v>
      </c>
      <c r="B17" s="5">
        <v>0.12</v>
      </c>
      <c r="C17" s="5">
        <v>0.17</v>
      </c>
    </row>
    <row r="24" spans="1:10" x14ac:dyDescent="0.35">
      <c r="A24" t="s">
        <v>17</v>
      </c>
      <c r="D24" t="s">
        <v>16</v>
      </c>
      <c r="H24" s="5"/>
      <c r="I24" s="5"/>
    </row>
    <row r="25" spans="1:10" x14ac:dyDescent="0.35">
      <c r="A25" s="3" t="s">
        <v>0</v>
      </c>
      <c r="B25" s="3">
        <v>25537</v>
      </c>
      <c r="C25" s="4">
        <f>B25/230989</f>
        <v>0.1105550480758824</v>
      </c>
      <c r="D25" s="1" t="s">
        <v>0</v>
      </c>
      <c r="E25" s="2">
        <v>78160</v>
      </c>
      <c r="F25" s="4">
        <f>E25/456593</f>
        <v>0.17118089852450652</v>
      </c>
      <c r="H25" s="5">
        <v>0.17</v>
      </c>
      <c r="I25" s="5">
        <v>0.11</v>
      </c>
      <c r="J25" s="5">
        <f>H25-I25</f>
        <v>6.0000000000000012E-2</v>
      </c>
    </row>
    <row r="26" spans="1:10" x14ac:dyDescent="0.35">
      <c r="A26" s="3" t="s">
        <v>1</v>
      </c>
      <c r="B26" s="3">
        <v>36379</v>
      </c>
      <c r="C26" s="4">
        <f t="shared" ref="C26:C40" si="0">B26/230989</f>
        <v>0.15749234812047327</v>
      </c>
      <c r="D26" s="1" t="s">
        <v>1</v>
      </c>
      <c r="E26" s="2">
        <v>108986</v>
      </c>
      <c r="F26" s="4">
        <f t="shared" ref="F26:F40" si="1">E26/456593</f>
        <v>0.23869397910173831</v>
      </c>
      <c r="H26" s="5">
        <v>0.24</v>
      </c>
      <c r="I26" s="5">
        <v>0.16</v>
      </c>
      <c r="J26" s="5">
        <f>H26-I26</f>
        <v>7.9999999999999988E-2</v>
      </c>
    </row>
    <row r="27" spans="1:10" x14ac:dyDescent="0.35">
      <c r="A27" s="3" t="s">
        <v>2</v>
      </c>
      <c r="B27" s="3">
        <v>22383</v>
      </c>
      <c r="C27" s="4">
        <f t="shared" si="0"/>
        <v>9.690071821601895E-2</v>
      </c>
      <c r="D27" s="1" t="s">
        <v>2</v>
      </c>
      <c r="E27" s="2">
        <v>69403</v>
      </c>
      <c r="F27" s="4">
        <f t="shared" si="1"/>
        <v>0.15200189227605329</v>
      </c>
      <c r="H27" s="5">
        <v>0.15</v>
      </c>
      <c r="I27" s="5">
        <v>0.1</v>
      </c>
      <c r="J27" s="5">
        <f>I27-H27</f>
        <v>-4.9999999999999989E-2</v>
      </c>
    </row>
    <row r="28" spans="1:10" x14ac:dyDescent="0.35">
      <c r="A28" s="3" t="s">
        <v>3</v>
      </c>
      <c r="B28" s="3">
        <v>23321</v>
      </c>
      <c r="C28" s="4">
        <f t="shared" si="0"/>
        <v>0.10096151764802654</v>
      </c>
      <c r="D28" s="1" t="s">
        <v>3</v>
      </c>
      <c r="E28" s="2">
        <v>80599</v>
      </c>
      <c r="F28" s="4">
        <f t="shared" si="1"/>
        <v>0.17652263613327404</v>
      </c>
      <c r="H28" s="5">
        <v>0.18</v>
      </c>
      <c r="I28" s="5">
        <v>0.1</v>
      </c>
      <c r="J28" s="5">
        <f>I28-H28</f>
        <v>-7.9999999999999988E-2</v>
      </c>
    </row>
    <row r="29" spans="1:10" x14ac:dyDescent="0.35">
      <c r="A29" s="3" t="s">
        <v>4</v>
      </c>
      <c r="B29" s="3">
        <v>20788</v>
      </c>
      <c r="C29" s="4">
        <f t="shared" si="0"/>
        <v>8.99956274974133E-2</v>
      </c>
      <c r="D29" s="1" t="s">
        <v>4</v>
      </c>
      <c r="E29" s="2">
        <v>80478</v>
      </c>
      <c r="F29" s="4">
        <f t="shared" si="1"/>
        <v>0.17625762988044058</v>
      </c>
      <c r="H29" s="5">
        <v>0.18</v>
      </c>
      <c r="I29" s="5">
        <v>0.09</v>
      </c>
      <c r="J29" s="5">
        <f>I29-H29</f>
        <v>-0.09</v>
      </c>
    </row>
    <row r="30" spans="1:10" x14ac:dyDescent="0.35">
      <c r="A30" s="3" t="s">
        <v>5</v>
      </c>
      <c r="B30" s="3">
        <v>29086</v>
      </c>
      <c r="C30" s="4">
        <f t="shared" si="0"/>
        <v>0.1259194160760902</v>
      </c>
      <c r="D30" s="1" t="s">
        <v>5</v>
      </c>
      <c r="E30" s="2">
        <v>87790</v>
      </c>
      <c r="F30" s="4">
        <f t="shared" si="1"/>
        <v>0.1922718920351385</v>
      </c>
      <c r="H30" s="5">
        <v>0.19</v>
      </c>
      <c r="I30" s="5">
        <v>0.13</v>
      </c>
    </row>
    <row r="31" spans="1:10" x14ac:dyDescent="0.35">
      <c r="A31" s="3" t="s">
        <v>6</v>
      </c>
      <c r="B31" s="3">
        <v>18473</v>
      </c>
      <c r="C31" s="4">
        <f t="shared" si="0"/>
        <v>7.9973505231850872E-2</v>
      </c>
      <c r="D31" s="1" t="s">
        <v>6</v>
      </c>
      <c r="E31" s="2">
        <v>66952</v>
      </c>
      <c r="F31" s="4">
        <f t="shared" si="1"/>
        <v>0.14663387305543449</v>
      </c>
      <c r="H31" s="5">
        <v>0.15</v>
      </c>
      <c r="I31" s="5">
        <v>0.08</v>
      </c>
    </row>
    <row r="32" spans="1:10" x14ac:dyDescent="0.35">
      <c r="A32" s="3" t="s">
        <v>7</v>
      </c>
      <c r="B32" s="3">
        <v>34481</v>
      </c>
      <c r="C32" s="4">
        <f t="shared" si="0"/>
        <v>0.14927550662585665</v>
      </c>
      <c r="D32" s="1" t="s">
        <v>7</v>
      </c>
      <c r="E32" s="2">
        <v>84662</v>
      </c>
      <c r="F32" s="4">
        <f t="shared" si="1"/>
        <v>0.18542115187924477</v>
      </c>
      <c r="H32" s="5">
        <v>0.19</v>
      </c>
      <c r="I32" s="5">
        <v>0.15</v>
      </c>
    </row>
    <row r="33" spans="1:9" x14ac:dyDescent="0.35">
      <c r="A33" s="3" t="s">
        <v>8</v>
      </c>
      <c r="B33" s="3">
        <v>19964</v>
      </c>
      <c r="C33" s="4">
        <f t="shared" si="0"/>
        <v>8.6428358060340535E-2</v>
      </c>
      <c r="D33" s="1" t="s">
        <v>8</v>
      </c>
      <c r="E33" s="2">
        <v>75442</v>
      </c>
      <c r="F33" s="4">
        <f t="shared" si="1"/>
        <v>0.16522811344019728</v>
      </c>
      <c r="H33" s="5">
        <v>0.17</v>
      </c>
      <c r="I33" s="5">
        <v>0.09</v>
      </c>
    </row>
    <row r="34" spans="1:9" x14ac:dyDescent="0.35">
      <c r="A34" s="3" t="s">
        <v>9</v>
      </c>
      <c r="B34" s="3">
        <v>20979</v>
      </c>
      <c r="C34" s="4">
        <f t="shared" si="0"/>
        <v>9.0822506699453215E-2</v>
      </c>
      <c r="D34" s="1" t="s">
        <v>9</v>
      </c>
      <c r="E34" s="2">
        <v>73086</v>
      </c>
      <c r="F34" s="4">
        <f t="shared" si="1"/>
        <v>0.1600681569800676</v>
      </c>
      <c r="H34" s="5">
        <v>0.16</v>
      </c>
      <c r="I34" s="5">
        <v>0.09</v>
      </c>
    </row>
    <row r="35" spans="1:9" x14ac:dyDescent="0.35">
      <c r="A35" s="3" t="s">
        <v>10</v>
      </c>
      <c r="B35" s="3">
        <v>24559</v>
      </c>
      <c r="C35" s="4">
        <f t="shared" si="0"/>
        <v>0.10632108022459943</v>
      </c>
      <c r="D35" s="1" t="s">
        <v>10</v>
      </c>
      <c r="E35" s="2">
        <v>72695</v>
      </c>
      <c r="F35" s="4">
        <f t="shared" si="1"/>
        <v>0.15921181446058086</v>
      </c>
      <c r="H35" s="5">
        <v>0.16</v>
      </c>
      <c r="I35" s="5">
        <v>0.11</v>
      </c>
    </row>
    <row r="36" spans="1:9" x14ac:dyDescent="0.35">
      <c r="A36" s="3" t="s">
        <v>11</v>
      </c>
      <c r="B36" s="3">
        <v>23731</v>
      </c>
      <c r="C36" s="4">
        <f t="shared" si="0"/>
        <v>0.10273649394559914</v>
      </c>
      <c r="D36" s="1" t="s">
        <v>11</v>
      </c>
      <c r="E36" s="2">
        <v>69307</v>
      </c>
      <c r="F36" s="4">
        <f t="shared" si="1"/>
        <v>0.15179163938124327</v>
      </c>
      <c r="H36" s="5">
        <v>0.15</v>
      </c>
      <c r="I36" s="5">
        <v>0.1</v>
      </c>
    </row>
    <row r="37" spans="1:9" x14ac:dyDescent="0.35">
      <c r="A37" s="3" t="s">
        <v>12</v>
      </c>
      <c r="B37" s="3">
        <v>17669</v>
      </c>
      <c r="C37" s="4">
        <f t="shared" si="0"/>
        <v>7.649282000441579E-2</v>
      </c>
      <c r="D37" s="1" t="s">
        <v>12</v>
      </c>
      <c r="E37" s="2">
        <v>64441</v>
      </c>
      <c r="F37" s="4">
        <f t="shared" si="1"/>
        <v>0.14113444577555942</v>
      </c>
      <c r="H37" s="5">
        <v>0.14000000000000001</v>
      </c>
      <c r="I37" s="5">
        <v>0.08</v>
      </c>
    </row>
    <row r="38" spans="1:9" x14ac:dyDescent="0.35">
      <c r="A38" s="3" t="s">
        <v>13</v>
      </c>
      <c r="B38" s="3">
        <v>34873</v>
      </c>
      <c r="C38" s="4">
        <f t="shared" si="0"/>
        <v>0.15097255713475533</v>
      </c>
      <c r="D38" s="1" t="s">
        <v>13</v>
      </c>
      <c r="E38" s="2">
        <v>100220</v>
      </c>
      <c r="F38" s="4">
        <f t="shared" si="1"/>
        <v>0.21949526164439664</v>
      </c>
      <c r="H38" s="5">
        <v>0.22</v>
      </c>
      <c r="I38" s="5">
        <v>0.15</v>
      </c>
    </row>
    <row r="39" spans="1:9" x14ac:dyDescent="0.35">
      <c r="A39" s="3" t="s">
        <v>14</v>
      </c>
      <c r="B39" s="3">
        <v>14321</v>
      </c>
      <c r="C39" s="4">
        <f t="shared" si="0"/>
        <v>6.1998623311066758E-2</v>
      </c>
      <c r="D39" s="1" t="s">
        <v>14</v>
      </c>
      <c r="E39" s="2">
        <v>55017</v>
      </c>
      <c r="F39" s="4">
        <f t="shared" si="1"/>
        <v>0.12049461993504061</v>
      </c>
      <c r="H39" s="5">
        <v>0.12</v>
      </c>
      <c r="I39" s="5">
        <v>0.06</v>
      </c>
    </row>
    <row r="40" spans="1:9" x14ac:dyDescent="0.35">
      <c r="A40" s="3" t="s">
        <v>15</v>
      </c>
      <c r="B40" s="3">
        <v>27482</v>
      </c>
      <c r="C40" s="4">
        <f t="shared" si="0"/>
        <v>0.11897536246314759</v>
      </c>
      <c r="D40" s="1" t="s">
        <v>15</v>
      </c>
      <c r="E40" s="2">
        <v>75921</v>
      </c>
      <c r="F40" s="4">
        <f t="shared" si="1"/>
        <v>0.16627718777992653</v>
      </c>
      <c r="H40" s="5">
        <v>0.17</v>
      </c>
      <c r="I40" s="5">
        <v>0.12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74D4-64CB-A946-87D3-53112726AAC4}">
  <dimension ref="A1:C6"/>
  <sheetViews>
    <sheetView workbookViewId="0">
      <selection activeCell="E1" sqref="E1"/>
    </sheetView>
  </sheetViews>
  <sheetFormatPr defaultColWidth="10.6640625" defaultRowHeight="15.5" x14ac:dyDescent="0.35"/>
  <sheetData>
    <row r="1" spans="1:3" x14ac:dyDescent="0.35">
      <c r="A1" s="9">
        <v>0.19320000000000001</v>
      </c>
      <c r="B1" s="9">
        <v>0.19170000000000001</v>
      </c>
      <c r="C1" s="8">
        <f>A1-B1</f>
        <v>1.5000000000000013E-3</v>
      </c>
    </row>
    <row r="2" spans="1:3" x14ac:dyDescent="0.35">
      <c r="A2" s="9">
        <v>0.1847</v>
      </c>
      <c r="B2" s="9">
        <v>0.18579999999999999</v>
      </c>
      <c r="C2" s="8">
        <f t="shared" ref="C2:C6" si="0">A2-B2</f>
        <v>-1.0999999999999899E-3</v>
      </c>
    </row>
    <row r="3" spans="1:3" x14ac:dyDescent="0.35">
      <c r="A3" s="9">
        <v>0.1643</v>
      </c>
      <c r="B3" s="9">
        <v>0.1658</v>
      </c>
      <c r="C3" s="8">
        <f t="shared" si="0"/>
        <v>-1.5000000000000013E-3</v>
      </c>
    </row>
    <row r="4" spans="1:3" x14ac:dyDescent="0.35">
      <c r="A4" s="9">
        <v>0.21859999999999999</v>
      </c>
      <c r="B4" s="9">
        <v>0.22</v>
      </c>
      <c r="C4" s="8">
        <f t="shared" si="0"/>
        <v>-1.4000000000000123E-3</v>
      </c>
    </row>
    <row r="5" spans="1:3" x14ac:dyDescent="0.35">
      <c r="A5" s="9">
        <v>0.15310000000000001</v>
      </c>
      <c r="B5" s="9">
        <v>0.151</v>
      </c>
      <c r="C5" s="8">
        <f t="shared" si="0"/>
        <v>2.1000000000000185E-3</v>
      </c>
    </row>
    <row r="6" spans="1:3" x14ac:dyDescent="0.35">
      <c r="A6" s="9">
        <v>0.1719</v>
      </c>
      <c r="B6" s="9">
        <v>0.17080000000000001</v>
      </c>
      <c r="C6" s="8">
        <f t="shared" si="0"/>
        <v>1.0999999999999899E-3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7A9A-5D98-094F-8EFF-FFBF8D67FEDC}">
  <dimension ref="A1:I61"/>
  <sheetViews>
    <sheetView workbookViewId="0">
      <selection activeCell="G10" sqref="G10"/>
    </sheetView>
  </sheetViews>
  <sheetFormatPr defaultColWidth="10.6640625" defaultRowHeight="15.5" x14ac:dyDescent="0.35"/>
  <sheetData>
    <row r="1" spans="1:9" x14ac:dyDescent="0.35">
      <c r="A1" s="6" t="s">
        <v>5</v>
      </c>
      <c r="B1" s="3" t="s">
        <v>18</v>
      </c>
      <c r="C1" s="3" t="s">
        <v>19</v>
      </c>
    </row>
    <row r="2" spans="1:9" x14ac:dyDescent="0.35">
      <c r="A2" s="3" t="s">
        <v>20</v>
      </c>
      <c r="B2" s="7" t="s">
        <v>21</v>
      </c>
      <c r="C2" s="7" t="s">
        <v>22</v>
      </c>
      <c r="G2" t="s">
        <v>88</v>
      </c>
    </row>
    <row r="3" spans="1:9" x14ac:dyDescent="0.35">
      <c r="A3" s="3" t="s">
        <v>23</v>
      </c>
      <c r="B3" s="7" t="s">
        <v>24</v>
      </c>
      <c r="C3" s="7" t="s">
        <v>25</v>
      </c>
      <c r="F3" s="6"/>
      <c r="G3" s="6" t="s">
        <v>5</v>
      </c>
      <c r="H3" s="6" t="s">
        <v>26</v>
      </c>
      <c r="I3" s="6" t="s">
        <v>15</v>
      </c>
    </row>
    <row r="4" spans="1:9" x14ac:dyDescent="0.35">
      <c r="F4" s="3" t="s">
        <v>20</v>
      </c>
      <c r="G4" s="7">
        <v>7.7106980000000006E-2</v>
      </c>
      <c r="H4" s="7">
        <v>3.2524280000000003E-2</v>
      </c>
      <c r="I4" s="7">
        <v>6.18253E-2</v>
      </c>
    </row>
    <row r="5" spans="1:9" x14ac:dyDescent="0.35">
      <c r="F5" s="3" t="s">
        <v>23</v>
      </c>
      <c r="G5" s="7">
        <v>9.3712119999999996E-2</v>
      </c>
      <c r="H5" s="7">
        <v>4.8573810000000002E-2</v>
      </c>
      <c r="I5" s="7">
        <v>6.2403239999999999E-2</v>
      </c>
    </row>
    <row r="6" spans="1:9" x14ac:dyDescent="0.35">
      <c r="A6" s="6" t="s">
        <v>26</v>
      </c>
      <c r="B6" s="3" t="s">
        <v>18</v>
      </c>
      <c r="C6" s="3" t="s">
        <v>19</v>
      </c>
    </row>
    <row r="7" spans="1:9" x14ac:dyDescent="0.35">
      <c r="A7" s="3" t="s">
        <v>20</v>
      </c>
      <c r="B7" s="7" t="s">
        <v>27</v>
      </c>
      <c r="C7" s="7" t="s">
        <v>28</v>
      </c>
    </row>
    <row r="8" spans="1:9" x14ac:dyDescent="0.35">
      <c r="A8" s="3" t="s">
        <v>23</v>
      </c>
      <c r="B8" s="7" t="s">
        <v>29</v>
      </c>
      <c r="C8" s="7" t="s">
        <v>30</v>
      </c>
    </row>
    <row r="10" spans="1:9" x14ac:dyDescent="0.35">
      <c r="A10" s="6" t="s">
        <v>15</v>
      </c>
      <c r="B10" s="3" t="s">
        <v>18</v>
      </c>
      <c r="C10" s="3" t="s">
        <v>19</v>
      </c>
    </row>
    <row r="11" spans="1:9" x14ac:dyDescent="0.35">
      <c r="A11" s="3" t="s">
        <v>20</v>
      </c>
      <c r="B11" s="7" t="s">
        <v>31</v>
      </c>
      <c r="C11" s="7" t="s">
        <v>32</v>
      </c>
    </row>
    <row r="12" spans="1:9" x14ac:dyDescent="0.35">
      <c r="A12" s="3" t="s">
        <v>23</v>
      </c>
      <c r="B12" s="7" t="s">
        <v>33</v>
      </c>
      <c r="C12" s="7" t="s">
        <v>34</v>
      </c>
    </row>
    <row r="14" spans="1:9" x14ac:dyDescent="0.35">
      <c r="A14" s="6" t="s">
        <v>8</v>
      </c>
      <c r="B14" s="3" t="s">
        <v>18</v>
      </c>
      <c r="C14" s="3" t="s">
        <v>19</v>
      </c>
    </row>
    <row r="15" spans="1:9" x14ac:dyDescent="0.35">
      <c r="A15" s="3" t="s">
        <v>20</v>
      </c>
      <c r="B15" s="7" t="s">
        <v>35</v>
      </c>
      <c r="C15" s="7" t="s">
        <v>36</v>
      </c>
    </row>
    <row r="16" spans="1:9" x14ac:dyDescent="0.35">
      <c r="A16" s="3" t="s">
        <v>23</v>
      </c>
      <c r="B16" s="7" t="s">
        <v>37</v>
      </c>
      <c r="C16" s="7" t="s">
        <v>38</v>
      </c>
    </row>
    <row r="18" spans="1:3" x14ac:dyDescent="0.35">
      <c r="A18" s="6" t="s">
        <v>13</v>
      </c>
      <c r="B18" s="3" t="s">
        <v>18</v>
      </c>
      <c r="C18" s="3" t="s">
        <v>19</v>
      </c>
    </row>
    <row r="19" spans="1:3" x14ac:dyDescent="0.35">
      <c r="A19" s="3" t="s">
        <v>20</v>
      </c>
      <c r="B19" s="7" t="s">
        <v>39</v>
      </c>
      <c r="C19" s="7" t="s">
        <v>40</v>
      </c>
    </row>
    <row r="20" spans="1:3" x14ac:dyDescent="0.35">
      <c r="A20" s="3" t="s">
        <v>23</v>
      </c>
      <c r="B20" s="7" t="s">
        <v>41</v>
      </c>
      <c r="C20" s="7" t="s">
        <v>42</v>
      </c>
    </row>
    <row r="22" spans="1:3" x14ac:dyDescent="0.35">
      <c r="A22" s="6" t="s">
        <v>43</v>
      </c>
      <c r="B22" s="3" t="s">
        <v>18</v>
      </c>
      <c r="C22" s="3" t="s">
        <v>19</v>
      </c>
    </row>
    <row r="23" spans="1:3" x14ac:dyDescent="0.35">
      <c r="A23" s="3" t="s">
        <v>20</v>
      </c>
      <c r="B23" s="7" t="s">
        <v>44</v>
      </c>
      <c r="C23" s="7" t="s">
        <v>45</v>
      </c>
    </row>
    <row r="24" spans="1:3" x14ac:dyDescent="0.35">
      <c r="A24" s="3" t="s">
        <v>23</v>
      </c>
      <c r="B24" s="7" t="s">
        <v>46</v>
      </c>
      <c r="C24" s="7" t="s">
        <v>47</v>
      </c>
    </row>
    <row r="26" spans="1:3" x14ac:dyDescent="0.35">
      <c r="A26" s="6" t="s">
        <v>48</v>
      </c>
      <c r="B26" s="3" t="s">
        <v>18</v>
      </c>
      <c r="C26" s="3" t="s">
        <v>19</v>
      </c>
    </row>
    <row r="27" spans="1:3" x14ac:dyDescent="0.35">
      <c r="A27" s="3" t="s">
        <v>20</v>
      </c>
      <c r="B27" s="7" t="s">
        <v>49</v>
      </c>
      <c r="C27" s="7" t="s">
        <v>50</v>
      </c>
    </row>
    <row r="28" spans="1:3" x14ac:dyDescent="0.35">
      <c r="A28" s="3" t="s">
        <v>23</v>
      </c>
      <c r="B28" s="7" t="s">
        <v>51</v>
      </c>
      <c r="C28" s="7" t="s">
        <v>52</v>
      </c>
    </row>
    <row r="30" spans="1:3" x14ac:dyDescent="0.35">
      <c r="A30" s="6" t="s">
        <v>1</v>
      </c>
      <c r="B30" s="3" t="s">
        <v>18</v>
      </c>
      <c r="C30" s="3" t="s">
        <v>19</v>
      </c>
    </row>
    <row r="31" spans="1:3" x14ac:dyDescent="0.35">
      <c r="A31" s="3" t="s">
        <v>20</v>
      </c>
      <c r="B31" s="7" t="s">
        <v>53</v>
      </c>
      <c r="C31" s="7" t="s">
        <v>54</v>
      </c>
    </row>
    <row r="32" spans="1:3" x14ac:dyDescent="0.35">
      <c r="A32" s="3" t="s">
        <v>23</v>
      </c>
      <c r="B32" s="7" t="s">
        <v>55</v>
      </c>
      <c r="C32" s="7" t="s">
        <v>56</v>
      </c>
    </row>
    <row r="34" spans="1:3" x14ac:dyDescent="0.35">
      <c r="A34" s="6" t="s">
        <v>11</v>
      </c>
      <c r="B34" s="3" t="s">
        <v>18</v>
      </c>
      <c r="C34" s="3" t="s">
        <v>19</v>
      </c>
    </row>
    <row r="35" spans="1:3" x14ac:dyDescent="0.35">
      <c r="A35" s="3" t="s">
        <v>20</v>
      </c>
      <c r="B35" s="7" t="s">
        <v>57</v>
      </c>
      <c r="C35" s="7" t="s">
        <v>58</v>
      </c>
    </row>
    <row r="36" spans="1:3" x14ac:dyDescent="0.35">
      <c r="A36" s="3" t="s">
        <v>23</v>
      </c>
      <c r="B36" s="7" t="s">
        <v>59</v>
      </c>
      <c r="C36" s="7" t="s">
        <v>60</v>
      </c>
    </row>
    <row r="38" spans="1:3" x14ac:dyDescent="0.35">
      <c r="A38" s="6" t="s">
        <v>9</v>
      </c>
      <c r="B38" s="3" t="s">
        <v>18</v>
      </c>
      <c r="C38" s="3" t="s">
        <v>19</v>
      </c>
    </row>
    <row r="39" spans="1:3" x14ac:dyDescent="0.35">
      <c r="A39" s="3" t="s">
        <v>20</v>
      </c>
      <c r="B39" s="7" t="s">
        <v>61</v>
      </c>
      <c r="C39" s="7" t="s">
        <v>62</v>
      </c>
    </row>
    <row r="40" spans="1:3" x14ac:dyDescent="0.35">
      <c r="A40" s="3" t="s">
        <v>23</v>
      </c>
      <c r="B40" s="7" t="s">
        <v>63</v>
      </c>
      <c r="C40" s="7" t="s">
        <v>64</v>
      </c>
    </row>
    <row r="42" spans="1:3" x14ac:dyDescent="0.35">
      <c r="A42" s="6" t="s">
        <v>65</v>
      </c>
      <c r="B42" s="3" t="s">
        <v>18</v>
      </c>
      <c r="C42" s="3" t="s">
        <v>19</v>
      </c>
    </row>
    <row r="43" spans="1:3" x14ac:dyDescent="0.35">
      <c r="A43" s="3" t="s">
        <v>20</v>
      </c>
      <c r="B43" s="7" t="s">
        <v>66</v>
      </c>
      <c r="C43" s="7" t="s">
        <v>67</v>
      </c>
    </row>
    <row r="44" spans="1:3" x14ac:dyDescent="0.35">
      <c r="A44" s="3" t="s">
        <v>23</v>
      </c>
      <c r="B44" s="7" t="s">
        <v>68</v>
      </c>
      <c r="C44" s="7" t="s">
        <v>69</v>
      </c>
    </row>
    <row r="46" spans="1:3" x14ac:dyDescent="0.35">
      <c r="A46" s="6" t="s">
        <v>70</v>
      </c>
      <c r="B46" s="3" t="s">
        <v>18</v>
      </c>
      <c r="C46" s="3" t="s">
        <v>19</v>
      </c>
    </row>
    <row r="47" spans="1:3" x14ac:dyDescent="0.35">
      <c r="A47" s="3" t="s">
        <v>20</v>
      </c>
      <c r="B47" s="7" t="s">
        <v>71</v>
      </c>
      <c r="C47" s="7" t="s">
        <v>72</v>
      </c>
    </row>
    <row r="48" spans="1:3" x14ac:dyDescent="0.35">
      <c r="A48" s="3" t="s">
        <v>23</v>
      </c>
      <c r="B48" s="7" t="s">
        <v>73</v>
      </c>
      <c r="C48" s="7" t="s">
        <v>74</v>
      </c>
    </row>
    <row r="51" spans="1:3" x14ac:dyDescent="0.35">
      <c r="A51" s="6" t="s">
        <v>6</v>
      </c>
      <c r="B51" s="3" t="s">
        <v>18</v>
      </c>
      <c r="C51" s="3" t="s">
        <v>19</v>
      </c>
    </row>
    <row r="52" spans="1:3" x14ac:dyDescent="0.35">
      <c r="A52" s="3" t="s">
        <v>20</v>
      </c>
      <c r="B52" s="7" t="s">
        <v>75</v>
      </c>
      <c r="C52" s="7" t="s">
        <v>76</v>
      </c>
    </row>
    <row r="53" spans="1:3" x14ac:dyDescent="0.35">
      <c r="A53" s="3" t="s">
        <v>23</v>
      </c>
      <c r="B53" s="7" t="s">
        <v>77</v>
      </c>
      <c r="C53" s="7" t="s">
        <v>78</v>
      </c>
    </row>
    <row r="55" spans="1:3" x14ac:dyDescent="0.35">
      <c r="A55" s="6" t="s">
        <v>79</v>
      </c>
      <c r="B55" s="3" t="s">
        <v>18</v>
      </c>
      <c r="C55" s="3" t="s">
        <v>19</v>
      </c>
    </row>
    <row r="56" spans="1:3" x14ac:dyDescent="0.35">
      <c r="A56" s="3" t="s">
        <v>20</v>
      </c>
      <c r="B56" s="7" t="s">
        <v>80</v>
      </c>
      <c r="C56" s="7" t="s">
        <v>81</v>
      </c>
    </row>
    <row r="57" spans="1:3" x14ac:dyDescent="0.35">
      <c r="A57" s="3" t="s">
        <v>23</v>
      </c>
      <c r="B57" s="7" t="s">
        <v>82</v>
      </c>
      <c r="C57" s="7" t="s">
        <v>83</v>
      </c>
    </row>
    <row r="59" spans="1:3" x14ac:dyDescent="0.35">
      <c r="A59" s="6" t="s">
        <v>4</v>
      </c>
      <c r="B59" s="3" t="s">
        <v>18</v>
      </c>
      <c r="C59" s="3" t="s">
        <v>19</v>
      </c>
    </row>
    <row r="60" spans="1:3" x14ac:dyDescent="0.35">
      <c r="A60" s="3" t="s">
        <v>20</v>
      </c>
      <c r="B60" s="7" t="s">
        <v>84</v>
      </c>
      <c r="C60" s="7" t="s">
        <v>85</v>
      </c>
    </row>
    <row r="61" spans="1:3" x14ac:dyDescent="0.35">
      <c r="A61" s="3" t="s">
        <v>23</v>
      </c>
      <c r="B61" s="7" t="s">
        <v>86</v>
      </c>
      <c r="C61" s="7" t="s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5872-7369-4B33-8768-A8A83A08E475}">
  <dimension ref="A3:U58"/>
  <sheetViews>
    <sheetView topLeftCell="A65" workbookViewId="0">
      <selection activeCell="E64" sqref="E64"/>
    </sheetView>
  </sheetViews>
  <sheetFormatPr defaultColWidth="10.6640625" defaultRowHeight="15.5" x14ac:dyDescent="0.35"/>
  <sheetData>
    <row r="3" spans="1:21" x14ac:dyDescent="0.35">
      <c r="I3" t="s">
        <v>95</v>
      </c>
      <c r="Q3" t="s">
        <v>100</v>
      </c>
    </row>
    <row r="4" spans="1:21" x14ac:dyDescent="0.35">
      <c r="B4" s="3" t="s">
        <v>89</v>
      </c>
      <c r="C4" s="3" t="s">
        <v>90</v>
      </c>
      <c r="D4" s="3" t="s">
        <v>91</v>
      </c>
      <c r="E4" s="3" t="s">
        <v>92</v>
      </c>
      <c r="I4" s="3" t="s">
        <v>89</v>
      </c>
      <c r="J4" s="3" t="s">
        <v>91</v>
      </c>
      <c r="K4" s="3" t="s">
        <v>96</v>
      </c>
      <c r="L4" s="3" t="s">
        <v>92</v>
      </c>
      <c r="M4" s="3" t="s">
        <v>97</v>
      </c>
      <c r="Q4" s="3" t="s">
        <v>90</v>
      </c>
      <c r="R4" s="3" t="s">
        <v>91</v>
      </c>
      <c r="S4" s="3" t="s">
        <v>96</v>
      </c>
      <c r="T4" s="3" t="s">
        <v>92</v>
      </c>
      <c r="U4" s="3" t="s">
        <v>97</v>
      </c>
    </row>
    <row r="5" spans="1:21" x14ac:dyDescent="0.35">
      <c r="A5" s="3" t="s">
        <v>5</v>
      </c>
      <c r="B5" s="3">
        <v>19.32</v>
      </c>
      <c r="C5" s="3">
        <v>19.170000000000002</v>
      </c>
      <c r="D5" s="3">
        <v>13.08</v>
      </c>
      <c r="E5" s="3">
        <v>12.38</v>
      </c>
      <c r="H5" s="3" t="s">
        <v>5</v>
      </c>
      <c r="I5" s="3">
        <v>19.32</v>
      </c>
      <c r="J5" s="3">
        <v>13.08</v>
      </c>
      <c r="K5" s="3">
        <f>SQRT((I5-J5)^2)</f>
        <v>6.24</v>
      </c>
      <c r="L5" s="3">
        <v>12.38</v>
      </c>
      <c r="M5">
        <f>SQRT((I5-L5)^2)</f>
        <v>6.9399999999999995</v>
      </c>
      <c r="P5" s="3" t="s">
        <v>5</v>
      </c>
      <c r="Q5" s="3">
        <v>19.170000000000002</v>
      </c>
      <c r="R5" s="3">
        <v>13.08</v>
      </c>
      <c r="S5" s="3">
        <f>SQRT((Q5-R5)^2)</f>
        <v>6.0900000000000016</v>
      </c>
      <c r="T5" s="3">
        <v>12.38</v>
      </c>
      <c r="U5">
        <f>SQRT((Q5-T5)^2)</f>
        <v>6.7900000000000009</v>
      </c>
    </row>
    <row r="6" spans="1:21" x14ac:dyDescent="0.35">
      <c r="A6" s="3" t="s">
        <v>26</v>
      </c>
      <c r="B6" s="3">
        <v>18.47</v>
      </c>
      <c r="C6" s="3">
        <v>18.579999999999998</v>
      </c>
      <c r="D6" s="3" t="s">
        <v>93</v>
      </c>
      <c r="E6" s="3">
        <v>14.82</v>
      </c>
      <c r="H6" s="3" t="s">
        <v>26</v>
      </c>
      <c r="I6" s="3">
        <v>18.47</v>
      </c>
      <c r="J6" s="3">
        <v>15.82</v>
      </c>
      <c r="K6" s="3">
        <f t="shared" ref="K6:K19" si="0">SQRT((I6-J6)^2)</f>
        <v>2.6499999999999986</v>
      </c>
      <c r="L6" s="3">
        <v>14.82</v>
      </c>
      <c r="M6">
        <f t="shared" ref="M6:M19" si="1">SQRT((I6-L6)^2)</f>
        <v>3.6499999999999986</v>
      </c>
      <c r="P6" s="3" t="s">
        <v>26</v>
      </c>
      <c r="Q6" s="3">
        <v>18.579999999999998</v>
      </c>
      <c r="R6" s="3">
        <v>15.82</v>
      </c>
      <c r="S6" s="3">
        <f t="shared" ref="S6:S19" si="2">SQRT((Q6-R6)^2)</f>
        <v>2.759999999999998</v>
      </c>
      <c r="T6" s="3">
        <v>14.82</v>
      </c>
      <c r="U6">
        <f t="shared" ref="U6:U19" si="3">SQRT((Q6-T6)^2)</f>
        <v>3.759999999999998</v>
      </c>
    </row>
    <row r="7" spans="1:21" x14ac:dyDescent="0.35">
      <c r="A7" s="3" t="s">
        <v>15</v>
      </c>
      <c r="B7" s="3">
        <v>16.36</v>
      </c>
      <c r="C7" s="3">
        <v>16.78</v>
      </c>
      <c r="D7" s="3">
        <v>11.66</v>
      </c>
      <c r="E7" s="3">
        <v>11.96</v>
      </c>
      <c r="H7" s="3" t="s">
        <v>15</v>
      </c>
      <c r="I7" s="3">
        <v>16.36</v>
      </c>
      <c r="J7" s="3">
        <v>11.66</v>
      </c>
      <c r="K7" s="3">
        <f t="shared" si="0"/>
        <v>4.6999999999999993</v>
      </c>
      <c r="L7" s="3">
        <v>11.96</v>
      </c>
      <c r="M7">
        <f t="shared" si="1"/>
        <v>4.3999999999999986</v>
      </c>
      <c r="P7" s="3" t="s">
        <v>15</v>
      </c>
      <c r="Q7" s="3">
        <v>16.78</v>
      </c>
      <c r="R7" s="3">
        <v>11.66</v>
      </c>
      <c r="S7" s="3">
        <f t="shared" si="2"/>
        <v>5.120000000000001</v>
      </c>
      <c r="T7" s="3">
        <v>11.96</v>
      </c>
      <c r="U7">
        <f t="shared" si="3"/>
        <v>4.82</v>
      </c>
    </row>
    <row r="8" spans="1:21" x14ac:dyDescent="0.35">
      <c r="A8" s="3" t="s">
        <v>8</v>
      </c>
      <c r="B8" s="3">
        <v>16.43</v>
      </c>
      <c r="C8" s="3">
        <v>16.579999999999998</v>
      </c>
      <c r="D8" s="3">
        <v>7.83</v>
      </c>
      <c r="E8" s="3">
        <v>8.83</v>
      </c>
      <c r="H8" s="3" t="s">
        <v>8</v>
      </c>
      <c r="I8" s="3">
        <v>16.43</v>
      </c>
      <c r="J8" s="3">
        <v>7.83</v>
      </c>
      <c r="K8" s="3">
        <f t="shared" si="0"/>
        <v>8.6</v>
      </c>
      <c r="L8" s="3">
        <v>8.83</v>
      </c>
      <c r="M8">
        <f t="shared" si="1"/>
        <v>7.6</v>
      </c>
      <c r="P8" s="3" t="s">
        <v>8</v>
      </c>
      <c r="Q8" s="3">
        <v>16.579999999999998</v>
      </c>
      <c r="R8" s="3">
        <v>7.83</v>
      </c>
      <c r="S8" s="3">
        <f t="shared" si="2"/>
        <v>8.7499999999999982</v>
      </c>
      <c r="T8" s="3">
        <v>8.83</v>
      </c>
      <c r="U8">
        <f t="shared" si="3"/>
        <v>7.7499999999999982</v>
      </c>
    </row>
    <row r="9" spans="1:21" x14ac:dyDescent="0.35">
      <c r="A9" s="3" t="s">
        <v>13</v>
      </c>
      <c r="B9" s="3">
        <v>21.86</v>
      </c>
      <c r="C9" s="3">
        <v>22</v>
      </c>
      <c r="D9" s="3">
        <v>10.62</v>
      </c>
      <c r="E9" s="3">
        <v>17.3</v>
      </c>
      <c r="H9" s="3" t="s">
        <v>13</v>
      </c>
      <c r="I9" s="3">
        <v>21.86</v>
      </c>
      <c r="J9" s="3">
        <v>10.62</v>
      </c>
      <c r="K9" s="3">
        <f t="shared" si="0"/>
        <v>11.24</v>
      </c>
      <c r="L9" s="3">
        <v>17.3</v>
      </c>
      <c r="M9">
        <f t="shared" si="1"/>
        <v>4.5599999999999987</v>
      </c>
      <c r="P9" s="3" t="s">
        <v>13</v>
      </c>
      <c r="Q9" s="3">
        <v>22</v>
      </c>
      <c r="R9" s="3">
        <v>10.62</v>
      </c>
      <c r="S9" s="3">
        <f t="shared" si="2"/>
        <v>11.38</v>
      </c>
      <c r="T9" s="3">
        <v>17.3</v>
      </c>
      <c r="U9">
        <f t="shared" si="3"/>
        <v>4.6999999999999993</v>
      </c>
    </row>
    <row r="10" spans="1:21" x14ac:dyDescent="0.35">
      <c r="A10" s="3" t="s">
        <v>43</v>
      </c>
      <c r="B10" s="3">
        <v>15.74</v>
      </c>
      <c r="C10" s="3">
        <v>14.88</v>
      </c>
      <c r="D10" s="3">
        <v>11.51</v>
      </c>
      <c r="E10" s="3">
        <v>8.67</v>
      </c>
      <c r="H10" s="3" t="s">
        <v>43</v>
      </c>
      <c r="I10" s="3">
        <v>15.74</v>
      </c>
      <c r="J10" s="3">
        <v>11.51</v>
      </c>
      <c r="K10" s="3">
        <f t="shared" si="0"/>
        <v>4.2300000000000004</v>
      </c>
      <c r="L10" s="3">
        <v>8.67</v>
      </c>
      <c r="M10">
        <f t="shared" si="1"/>
        <v>7.07</v>
      </c>
      <c r="P10" s="3" t="s">
        <v>43</v>
      </c>
      <c r="Q10" s="3">
        <v>14.88</v>
      </c>
      <c r="R10" s="3">
        <v>11.51</v>
      </c>
      <c r="S10" s="3">
        <f t="shared" si="2"/>
        <v>3.370000000000001</v>
      </c>
      <c r="T10" s="3">
        <v>8.67</v>
      </c>
      <c r="U10">
        <f t="shared" si="3"/>
        <v>6.2100000000000009</v>
      </c>
    </row>
    <row r="11" spans="1:21" x14ac:dyDescent="0.35">
      <c r="A11" s="3" t="s">
        <v>48</v>
      </c>
      <c r="B11" s="3">
        <v>6.38</v>
      </c>
      <c r="C11" s="3">
        <v>15.65</v>
      </c>
      <c r="D11" s="3">
        <v>11.89</v>
      </c>
      <c r="E11" s="3">
        <v>9.9600000000000009</v>
      </c>
      <c r="H11" s="3" t="s">
        <v>48</v>
      </c>
      <c r="I11" s="3">
        <v>6.38</v>
      </c>
      <c r="J11" s="3">
        <v>11.89</v>
      </c>
      <c r="K11" s="3">
        <f t="shared" si="0"/>
        <v>5.5100000000000007</v>
      </c>
      <c r="L11" s="3">
        <v>9.9600000000000009</v>
      </c>
      <c r="M11">
        <f t="shared" si="1"/>
        <v>3.580000000000001</v>
      </c>
      <c r="P11" s="3" t="s">
        <v>48</v>
      </c>
      <c r="Q11" s="3">
        <v>15.65</v>
      </c>
      <c r="R11" s="3">
        <v>11.89</v>
      </c>
      <c r="S11" s="3">
        <f t="shared" si="2"/>
        <v>3.76</v>
      </c>
      <c r="T11" s="3">
        <v>9.9600000000000009</v>
      </c>
      <c r="U11">
        <f t="shared" si="3"/>
        <v>5.6899999999999995</v>
      </c>
    </row>
    <row r="12" spans="1:21" x14ac:dyDescent="0.35">
      <c r="A12" s="3" t="s">
        <v>1</v>
      </c>
      <c r="B12" s="3">
        <v>22.61</v>
      </c>
      <c r="C12" s="3">
        <v>24.61</v>
      </c>
      <c r="D12" s="3">
        <v>14.61</v>
      </c>
      <c r="E12" s="3">
        <v>15.97</v>
      </c>
      <c r="H12" s="3" t="s">
        <v>1</v>
      </c>
      <c r="I12" s="3">
        <v>22.61</v>
      </c>
      <c r="J12" s="3">
        <v>14.61</v>
      </c>
      <c r="K12" s="3">
        <f t="shared" si="0"/>
        <v>8</v>
      </c>
      <c r="L12" s="3">
        <v>15.97</v>
      </c>
      <c r="M12">
        <f t="shared" si="1"/>
        <v>6.6399999999999988</v>
      </c>
      <c r="P12" s="3" t="s">
        <v>1</v>
      </c>
      <c r="Q12" s="3">
        <v>24.61</v>
      </c>
      <c r="R12" s="3">
        <v>14.61</v>
      </c>
      <c r="S12" s="3">
        <f t="shared" si="2"/>
        <v>10</v>
      </c>
      <c r="T12" s="3">
        <v>15.97</v>
      </c>
      <c r="U12">
        <f t="shared" si="3"/>
        <v>8.6399999999999988</v>
      </c>
    </row>
    <row r="13" spans="1:21" x14ac:dyDescent="0.35">
      <c r="A13" s="3" t="s">
        <v>11</v>
      </c>
      <c r="B13" s="3">
        <v>15.31</v>
      </c>
      <c r="C13" s="3">
        <v>15.1</v>
      </c>
      <c r="D13" s="3">
        <v>11.2</v>
      </c>
      <c r="E13" s="3">
        <v>9.75</v>
      </c>
      <c r="H13" s="3" t="s">
        <v>11</v>
      </c>
      <c r="I13" s="3">
        <v>15.31</v>
      </c>
      <c r="J13" s="3">
        <v>11.2</v>
      </c>
      <c r="K13" s="3">
        <f t="shared" si="0"/>
        <v>4.1100000000000012</v>
      </c>
      <c r="L13" s="3">
        <v>9.75</v>
      </c>
      <c r="M13">
        <f t="shared" si="1"/>
        <v>5.5600000000000005</v>
      </c>
      <c r="P13" s="3" t="s">
        <v>11</v>
      </c>
      <c r="Q13" s="3">
        <v>15.1</v>
      </c>
      <c r="R13" s="3">
        <v>11.2</v>
      </c>
      <c r="S13" s="3">
        <f t="shared" si="2"/>
        <v>3.9000000000000004</v>
      </c>
      <c r="T13" s="3">
        <v>9.75</v>
      </c>
      <c r="U13">
        <f t="shared" si="3"/>
        <v>5.35</v>
      </c>
    </row>
    <row r="14" spans="1:21" x14ac:dyDescent="0.35">
      <c r="A14" s="3" t="s">
        <v>9</v>
      </c>
      <c r="B14" s="3">
        <v>15.73</v>
      </c>
      <c r="C14" s="3">
        <v>16.170000000000002</v>
      </c>
      <c r="D14" s="3">
        <v>8.5299999999999994</v>
      </c>
      <c r="E14" s="3">
        <v>9.18</v>
      </c>
      <c r="H14" s="3" t="s">
        <v>9</v>
      </c>
      <c r="I14" s="3">
        <v>15.73</v>
      </c>
      <c r="J14" s="3">
        <v>8.5299999999999994</v>
      </c>
      <c r="K14" s="3">
        <f t="shared" si="0"/>
        <v>7.2000000000000011</v>
      </c>
      <c r="L14" s="3">
        <v>9.18</v>
      </c>
      <c r="M14">
        <f t="shared" si="1"/>
        <v>6.5500000000000007</v>
      </c>
      <c r="P14" s="3" t="s">
        <v>9</v>
      </c>
      <c r="Q14" s="3">
        <v>16.170000000000002</v>
      </c>
      <c r="R14" s="3">
        <v>8.5299999999999994</v>
      </c>
      <c r="S14" s="3">
        <f t="shared" si="2"/>
        <v>7.6400000000000023</v>
      </c>
      <c r="T14" s="3">
        <v>9.18</v>
      </c>
      <c r="U14">
        <f t="shared" si="3"/>
        <v>6.990000000000002</v>
      </c>
    </row>
    <row r="15" spans="1:21" x14ac:dyDescent="0.35">
      <c r="A15" s="3" t="s">
        <v>94</v>
      </c>
      <c r="B15" s="3">
        <v>17.190000000000001</v>
      </c>
      <c r="C15" s="3">
        <v>17.079999999999998</v>
      </c>
      <c r="D15" s="3">
        <v>11.57</v>
      </c>
      <c r="E15" s="3">
        <v>10.72</v>
      </c>
      <c r="H15" s="3" t="s">
        <v>94</v>
      </c>
      <c r="I15" s="3">
        <v>17.190000000000001</v>
      </c>
      <c r="J15" s="3">
        <v>11.57</v>
      </c>
      <c r="K15" s="3">
        <f t="shared" si="0"/>
        <v>5.620000000000001</v>
      </c>
      <c r="L15" s="3">
        <v>10.72</v>
      </c>
      <c r="M15">
        <f t="shared" si="1"/>
        <v>6.4700000000000006</v>
      </c>
      <c r="P15" s="3" t="s">
        <v>94</v>
      </c>
      <c r="Q15" s="3">
        <v>17.079999999999998</v>
      </c>
      <c r="R15" s="3">
        <v>11.57</v>
      </c>
      <c r="S15" s="3">
        <f t="shared" si="2"/>
        <v>5.509999999999998</v>
      </c>
      <c r="T15" s="3">
        <v>10.72</v>
      </c>
      <c r="U15">
        <f t="shared" si="3"/>
        <v>6.3599999999999977</v>
      </c>
    </row>
    <row r="16" spans="1:21" x14ac:dyDescent="0.35">
      <c r="A16" s="3" t="s">
        <v>70</v>
      </c>
      <c r="B16" s="3">
        <v>13.66</v>
      </c>
      <c r="C16" s="3">
        <v>14.38</v>
      </c>
      <c r="D16" s="3">
        <v>7.11</v>
      </c>
      <c r="E16" s="3">
        <v>7.95</v>
      </c>
      <c r="H16" s="3" t="s">
        <v>70</v>
      </c>
      <c r="I16" s="3">
        <v>13.66</v>
      </c>
      <c r="J16" s="3">
        <v>7.11</v>
      </c>
      <c r="K16" s="3">
        <f t="shared" si="0"/>
        <v>6.55</v>
      </c>
      <c r="L16" s="3">
        <v>7.95</v>
      </c>
      <c r="M16">
        <f t="shared" si="1"/>
        <v>5.71</v>
      </c>
      <c r="P16" s="3" t="s">
        <v>70</v>
      </c>
      <c r="Q16" s="3">
        <v>14.38</v>
      </c>
      <c r="R16" s="3">
        <v>7.11</v>
      </c>
      <c r="S16" s="3">
        <f t="shared" si="2"/>
        <v>7.2700000000000005</v>
      </c>
      <c r="T16" s="3">
        <v>7.95</v>
      </c>
      <c r="U16">
        <f t="shared" si="3"/>
        <v>6.4300000000000006</v>
      </c>
    </row>
    <row r="17" spans="1:21" x14ac:dyDescent="0.35">
      <c r="A17" s="3" t="s">
        <v>6</v>
      </c>
      <c r="B17" s="3">
        <v>14.95</v>
      </c>
      <c r="C17" s="3">
        <v>14.5</v>
      </c>
      <c r="D17" s="3">
        <v>8.16</v>
      </c>
      <c r="E17" s="3">
        <v>7.85</v>
      </c>
      <c r="H17" s="3" t="s">
        <v>6</v>
      </c>
      <c r="I17" s="3">
        <v>14.95</v>
      </c>
      <c r="J17" s="3">
        <v>8.16</v>
      </c>
      <c r="K17" s="3">
        <f t="shared" si="0"/>
        <v>6.7899999999999991</v>
      </c>
      <c r="L17" s="3">
        <v>7.85</v>
      </c>
      <c r="M17">
        <f t="shared" si="1"/>
        <v>7.1</v>
      </c>
      <c r="P17" s="3" t="s">
        <v>6</v>
      </c>
      <c r="Q17" s="3">
        <v>14.5</v>
      </c>
      <c r="R17" s="3">
        <v>8.16</v>
      </c>
      <c r="S17" s="3">
        <f t="shared" si="2"/>
        <v>6.34</v>
      </c>
      <c r="T17" s="3">
        <v>7.85</v>
      </c>
      <c r="U17">
        <f t="shared" si="3"/>
        <v>6.65</v>
      </c>
    </row>
    <row r="18" spans="1:21" x14ac:dyDescent="0.35">
      <c r="A18" s="3" t="s">
        <v>79</v>
      </c>
      <c r="B18" s="3">
        <v>17.39</v>
      </c>
      <c r="C18" s="3">
        <v>17.8</v>
      </c>
      <c r="D18" s="3">
        <v>9.48</v>
      </c>
      <c r="E18" s="3">
        <v>10.210000000000001</v>
      </c>
      <c r="H18" s="3" t="s">
        <v>79</v>
      </c>
      <c r="I18" s="3">
        <v>17.39</v>
      </c>
      <c r="J18" s="3">
        <v>9.48</v>
      </c>
      <c r="K18" s="3">
        <f t="shared" si="0"/>
        <v>7.91</v>
      </c>
      <c r="L18" s="3">
        <v>10.210000000000001</v>
      </c>
      <c r="M18">
        <f t="shared" si="1"/>
        <v>7.18</v>
      </c>
      <c r="P18" s="3" t="s">
        <v>79</v>
      </c>
      <c r="Q18" s="3">
        <v>17.8</v>
      </c>
      <c r="R18" s="3">
        <v>9.48</v>
      </c>
      <c r="S18" s="3">
        <f t="shared" si="2"/>
        <v>8.32</v>
      </c>
      <c r="T18" s="3">
        <v>10.210000000000001</v>
      </c>
      <c r="U18">
        <f t="shared" si="3"/>
        <v>7.59</v>
      </c>
    </row>
    <row r="19" spans="1:21" x14ac:dyDescent="0.35">
      <c r="A19" s="3" t="s">
        <v>4</v>
      </c>
      <c r="B19" s="3">
        <v>17.21</v>
      </c>
      <c r="C19" s="3">
        <v>17.87</v>
      </c>
      <c r="D19" s="3">
        <v>8.11</v>
      </c>
      <c r="E19" s="3">
        <v>9.6300000000000008</v>
      </c>
      <c r="H19" s="3" t="s">
        <v>4</v>
      </c>
      <c r="I19" s="3">
        <v>17.21</v>
      </c>
      <c r="J19" s="3">
        <v>8.11</v>
      </c>
      <c r="K19" s="3">
        <f t="shared" si="0"/>
        <v>9.1000000000000014</v>
      </c>
      <c r="L19" s="3">
        <v>9.6300000000000008</v>
      </c>
      <c r="M19">
        <f t="shared" si="1"/>
        <v>7.58</v>
      </c>
      <c r="P19" s="3" t="s">
        <v>4</v>
      </c>
      <c r="Q19" s="3">
        <v>17.87</v>
      </c>
      <c r="R19" s="3">
        <v>8.11</v>
      </c>
      <c r="S19" s="3">
        <f t="shared" si="2"/>
        <v>9.7600000000000016</v>
      </c>
      <c r="T19" s="3">
        <v>9.6300000000000008</v>
      </c>
      <c r="U19">
        <f t="shared" si="3"/>
        <v>8.24</v>
      </c>
    </row>
    <row r="24" spans="1:21" x14ac:dyDescent="0.35">
      <c r="B24" s="3" t="s">
        <v>98</v>
      </c>
      <c r="C24" s="3" t="s">
        <v>99</v>
      </c>
    </row>
    <row r="25" spans="1:21" x14ac:dyDescent="0.35">
      <c r="A25" s="3" t="s">
        <v>5</v>
      </c>
      <c r="B25" s="3">
        <f>K5</f>
        <v>6.24</v>
      </c>
      <c r="C25" s="3">
        <f>M5</f>
        <v>6.9399999999999995</v>
      </c>
    </row>
    <row r="26" spans="1:21" x14ac:dyDescent="0.35">
      <c r="A26" s="3" t="s">
        <v>26</v>
      </c>
      <c r="B26" s="3">
        <f t="shared" ref="B26:B39" si="4">K6</f>
        <v>2.6499999999999986</v>
      </c>
      <c r="C26" s="3">
        <f t="shared" ref="C26:C39" si="5">M6</f>
        <v>3.6499999999999986</v>
      </c>
    </row>
    <row r="27" spans="1:21" x14ac:dyDescent="0.35">
      <c r="A27" s="3" t="s">
        <v>15</v>
      </c>
      <c r="B27" s="3">
        <f t="shared" si="4"/>
        <v>4.6999999999999993</v>
      </c>
      <c r="C27" s="3">
        <f t="shared" si="5"/>
        <v>4.3999999999999986</v>
      </c>
    </row>
    <row r="28" spans="1:21" x14ac:dyDescent="0.35">
      <c r="A28" s="3" t="s">
        <v>8</v>
      </c>
      <c r="B28" s="3">
        <f t="shared" si="4"/>
        <v>8.6</v>
      </c>
      <c r="C28" s="3">
        <f t="shared" si="5"/>
        <v>7.6</v>
      </c>
    </row>
    <row r="29" spans="1:21" x14ac:dyDescent="0.35">
      <c r="A29" s="3" t="s">
        <v>13</v>
      </c>
      <c r="B29" s="3">
        <f t="shared" si="4"/>
        <v>11.24</v>
      </c>
      <c r="C29" s="3">
        <f t="shared" si="5"/>
        <v>4.5599999999999987</v>
      </c>
    </row>
    <row r="30" spans="1:21" x14ac:dyDescent="0.35">
      <c r="A30" s="3" t="s">
        <v>43</v>
      </c>
      <c r="B30" s="3">
        <f t="shared" si="4"/>
        <v>4.2300000000000004</v>
      </c>
      <c r="C30" s="3">
        <f t="shared" si="5"/>
        <v>7.07</v>
      </c>
    </row>
    <row r="31" spans="1:21" x14ac:dyDescent="0.35">
      <c r="A31" s="3" t="s">
        <v>48</v>
      </c>
      <c r="B31" s="3">
        <f t="shared" si="4"/>
        <v>5.5100000000000007</v>
      </c>
      <c r="C31" s="3">
        <f t="shared" si="5"/>
        <v>3.580000000000001</v>
      </c>
    </row>
    <row r="32" spans="1:21" x14ac:dyDescent="0.35">
      <c r="A32" s="3" t="s">
        <v>1</v>
      </c>
      <c r="B32" s="3">
        <f t="shared" si="4"/>
        <v>8</v>
      </c>
      <c r="C32" s="3">
        <f t="shared" si="5"/>
        <v>6.6399999999999988</v>
      </c>
    </row>
    <row r="33" spans="1:3" x14ac:dyDescent="0.35">
      <c r="A33" s="3" t="s">
        <v>11</v>
      </c>
      <c r="B33" s="3">
        <f t="shared" si="4"/>
        <v>4.1100000000000012</v>
      </c>
      <c r="C33" s="3">
        <f t="shared" si="5"/>
        <v>5.5600000000000005</v>
      </c>
    </row>
    <row r="34" spans="1:3" x14ac:dyDescent="0.35">
      <c r="A34" s="3" t="s">
        <v>9</v>
      </c>
      <c r="B34" s="3">
        <f t="shared" si="4"/>
        <v>7.2000000000000011</v>
      </c>
      <c r="C34" s="3">
        <f t="shared" si="5"/>
        <v>6.5500000000000007</v>
      </c>
    </row>
    <row r="35" spans="1:3" x14ac:dyDescent="0.35">
      <c r="A35" s="3" t="s">
        <v>94</v>
      </c>
      <c r="B35" s="3">
        <f t="shared" si="4"/>
        <v>5.620000000000001</v>
      </c>
      <c r="C35" s="3">
        <f t="shared" si="5"/>
        <v>6.4700000000000006</v>
      </c>
    </row>
    <row r="36" spans="1:3" x14ac:dyDescent="0.35">
      <c r="A36" s="3" t="s">
        <v>70</v>
      </c>
      <c r="B36" s="3">
        <f t="shared" si="4"/>
        <v>6.55</v>
      </c>
      <c r="C36" s="3">
        <f t="shared" si="5"/>
        <v>5.71</v>
      </c>
    </row>
    <row r="37" spans="1:3" x14ac:dyDescent="0.35">
      <c r="A37" s="3" t="s">
        <v>6</v>
      </c>
      <c r="B37" s="3">
        <f t="shared" si="4"/>
        <v>6.7899999999999991</v>
      </c>
      <c r="C37" s="3">
        <f t="shared" si="5"/>
        <v>7.1</v>
      </c>
    </row>
    <row r="38" spans="1:3" x14ac:dyDescent="0.35">
      <c r="A38" s="3" t="s">
        <v>79</v>
      </c>
      <c r="B38" s="3">
        <f t="shared" si="4"/>
        <v>7.91</v>
      </c>
      <c r="C38" s="3">
        <f t="shared" si="5"/>
        <v>7.18</v>
      </c>
    </row>
    <row r="39" spans="1:3" x14ac:dyDescent="0.35">
      <c r="A39" s="3" t="s">
        <v>4</v>
      </c>
      <c r="B39" s="3">
        <f t="shared" si="4"/>
        <v>9.1000000000000014</v>
      </c>
      <c r="C39" s="3">
        <f t="shared" si="5"/>
        <v>7.58</v>
      </c>
    </row>
    <row r="43" spans="1:3" x14ac:dyDescent="0.35">
      <c r="B43" s="3" t="s">
        <v>98</v>
      </c>
      <c r="C43" s="3" t="s">
        <v>99</v>
      </c>
    </row>
    <row r="44" spans="1:3" x14ac:dyDescent="0.35">
      <c r="A44" s="3" t="s">
        <v>5</v>
      </c>
      <c r="B44" s="3">
        <f>S5</f>
        <v>6.0900000000000016</v>
      </c>
      <c r="C44" s="3">
        <f>U5</f>
        <v>6.7900000000000009</v>
      </c>
    </row>
    <row r="45" spans="1:3" x14ac:dyDescent="0.35">
      <c r="A45" s="3" t="s">
        <v>26</v>
      </c>
      <c r="B45" s="3">
        <f t="shared" ref="B45:B58" si="6">S6</f>
        <v>2.759999999999998</v>
      </c>
      <c r="C45" s="3">
        <f t="shared" ref="C45:C58" si="7">U6</f>
        <v>3.759999999999998</v>
      </c>
    </row>
    <row r="46" spans="1:3" x14ac:dyDescent="0.35">
      <c r="A46" s="3" t="s">
        <v>15</v>
      </c>
      <c r="B46" s="3">
        <f t="shared" si="6"/>
        <v>5.120000000000001</v>
      </c>
      <c r="C46" s="3">
        <f t="shared" si="7"/>
        <v>4.82</v>
      </c>
    </row>
    <row r="47" spans="1:3" x14ac:dyDescent="0.35">
      <c r="A47" s="3" t="s">
        <v>8</v>
      </c>
      <c r="B47" s="3">
        <f t="shared" si="6"/>
        <v>8.7499999999999982</v>
      </c>
      <c r="C47" s="3">
        <f t="shared" si="7"/>
        <v>7.7499999999999982</v>
      </c>
    </row>
    <row r="48" spans="1:3" x14ac:dyDescent="0.35">
      <c r="A48" s="3" t="s">
        <v>13</v>
      </c>
      <c r="B48" s="3">
        <f t="shared" si="6"/>
        <v>11.38</v>
      </c>
      <c r="C48" s="3">
        <f t="shared" si="7"/>
        <v>4.6999999999999993</v>
      </c>
    </row>
    <row r="49" spans="1:3" x14ac:dyDescent="0.35">
      <c r="A49" s="3" t="s">
        <v>43</v>
      </c>
      <c r="B49" s="3">
        <f t="shared" si="6"/>
        <v>3.370000000000001</v>
      </c>
      <c r="C49" s="3">
        <f t="shared" si="7"/>
        <v>6.2100000000000009</v>
      </c>
    </row>
    <row r="50" spans="1:3" x14ac:dyDescent="0.35">
      <c r="A50" s="3" t="s">
        <v>48</v>
      </c>
      <c r="B50" s="3">
        <f t="shared" si="6"/>
        <v>3.76</v>
      </c>
      <c r="C50" s="3">
        <f t="shared" si="7"/>
        <v>5.6899999999999995</v>
      </c>
    </row>
    <row r="51" spans="1:3" x14ac:dyDescent="0.35">
      <c r="A51" s="3" t="s">
        <v>1</v>
      </c>
      <c r="B51" s="3">
        <f t="shared" si="6"/>
        <v>10</v>
      </c>
      <c r="C51" s="3">
        <f t="shared" si="7"/>
        <v>8.6399999999999988</v>
      </c>
    </row>
    <row r="52" spans="1:3" x14ac:dyDescent="0.35">
      <c r="A52" s="3" t="s">
        <v>11</v>
      </c>
      <c r="B52" s="3">
        <f t="shared" si="6"/>
        <v>3.9000000000000004</v>
      </c>
      <c r="C52" s="3">
        <f t="shared" si="7"/>
        <v>5.35</v>
      </c>
    </row>
    <row r="53" spans="1:3" x14ac:dyDescent="0.35">
      <c r="A53" s="3" t="s">
        <v>9</v>
      </c>
      <c r="B53" s="3">
        <f t="shared" si="6"/>
        <v>7.6400000000000023</v>
      </c>
      <c r="C53" s="3">
        <f t="shared" si="7"/>
        <v>6.990000000000002</v>
      </c>
    </row>
    <row r="54" spans="1:3" x14ac:dyDescent="0.35">
      <c r="A54" s="3" t="s">
        <v>94</v>
      </c>
      <c r="B54" s="3">
        <f t="shared" si="6"/>
        <v>5.509999999999998</v>
      </c>
      <c r="C54" s="3">
        <f t="shared" si="7"/>
        <v>6.3599999999999977</v>
      </c>
    </row>
    <row r="55" spans="1:3" x14ac:dyDescent="0.35">
      <c r="A55" s="3" t="s">
        <v>70</v>
      </c>
      <c r="B55" s="3">
        <f t="shared" si="6"/>
        <v>7.2700000000000005</v>
      </c>
      <c r="C55" s="3">
        <f t="shared" si="7"/>
        <v>6.4300000000000006</v>
      </c>
    </row>
    <row r="56" spans="1:3" x14ac:dyDescent="0.35">
      <c r="A56" s="3" t="s">
        <v>6</v>
      </c>
      <c r="B56" s="3">
        <f t="shared" si="6"/>
        <v>6.34</v>
      </c>
      <c r="C56" s="3">
        <f t="shared" si="7"/>
        <v>6.65</v>
      </c>
    </row>
    <row r="57" spans="1:3" x14ac:dyDescent="0.35">
      <c r="A57" s="3" t="s">
        <v>79</v>
      </c>
      <c r="B57" s="3">
        <f t="shared" si="6"/>
        <v>8.32</v>
      </c>
      <c r="C57" s="3">
        <f t="shared" si="7"/>
        <v>7.59</v>
      </c>
    </row>
    <row r="58" spans="1:3" x14ac:dyDescent="0.35">
      <c r="A58" s="3" t="s">
        <v>4</v>
      </c>
      <c r="B58" s="3">
        <f t="shared" si="6"/>
        <v>9.7600000000000016</v>
      </c>
      <c r="C58" s="3">
        <f t="shared" si="7"/>
        <v>8.24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37A4-EC2A-7745-A9E5-B5C41D9D242E}">
  <dimension ref="A1:BN58"/>
  <sheetViews>
    <sheetView tabSelected="1" topLeftCell="AD4" zoomScale="70" zoomScaleNormal="70" workbookViewId="0">
      <selection activeCell="AH27" sqref="AH27"/>
    </sheetView>
  </sheetViews>
  <sheetFormatPr defaultColWidth="10.6640625" defaultRowHeight="15.5" x14ac:dyDescent="0.35"/>
  <sheetData>
    <row r="1" spans="1:66" ht="16" thickBot="1" x14ac:dyDescent="0.4">
      <c r="D1" s="10"/>
      <c r="E1" s="10"/>
      <c r="F1" s="10"/>
    </row>
    <row r="3" spans="1:66" x14ac:dyDescent="0.35">
      <c r="Q3" t="s">
        <v>100</v>
      </c>
    </row>
    <row r="4" spans="1:66" x14ac:dyDescent="0.3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Q4" s="3" t="s">
        <v>90</v>
      </c>
      <c r="R4" s="3" t="s">
        <v>91</v>
      </c>
      <c r="S4" s="3" t="s">
        <v>96</v>
      </c>
      <c r="T4" s="3" t="s">
        <v>92</v>
      </c>
      <c r="U4" s="3" t="s">
        <v>97</v>
      </c>
      <c r="X4" t="s">
        <v>95</v>
      </c>
    </row>
    <row r="5" spans="1:66" x14ac:dyDescent="0.35">
      <c r="A5" s="3"/>
      <c r="B5" s="3"/>
      <c r="C5" s="3"/>
      <c r="D5" s="3"/>
      <c r="E5" s="3"/>
      <c r="F5" s="3"/>
      <c r="G5" s="3"/>
      <c r="H5" s="3"/>
      <c r="J5" s="3"/>
      <c r="K5" s="3"/>
      <c r="L5" s="3"/>
      <c r="P5" s="3" t="s">
        <v>5</v>
      </c>
      <c r="Q5" s="3">
        <v>19.170000000000002</v>
      </c>
      <c r="R5" s="3">
        <v>13.08</v>
      </c>
      <c r="S5" s="3">
        <f>SQRT((Q5-R5)^2)</f>
        <v>6.0900000000000016</v>
      </c>
      <c r="T5" s="3">
        <v>12.38</v>
      </c>
      <c r="U5">
        <f>SQRT((Q5-T5)^2)</f>
        <v>6.7900000000000009</v>
      </c>
      <c r="X5" s="3" t="s">
        <v>89</v>
      </c>
      <c r="Y5" s="3" t="s">
        <v>91</v>
      </c>
      <c r="Z5" s="3" t="s">
        <v>96</v>
      </c>
      <c r="AA5" s="3" t="s">
        <v>92</v>
      </c>
      <c r="AB5" s="3" t="s">
        <v>97</v>
      </c>
      <c r="AF5" t="s">
        <v>110</v>
      </c>
      <c r="AO5" t="s">
        <v>109</v>
      </c>
      <c r="AX5" t="s">
        <v>113</v>
      </c>
      <c r="BG5" t="s">
        <v>114</v>
      </c>
    </row>
    <row r="6" spans="1:66" x14ac:dyDescent="0.35">
      <c r="A6" s="3"/>
      <c r="B6" s="3"/>
      <c r="C6" s="3"/>
      <c r="D6" s="3"/>
      <c r="E6" s="3"/>
      <c r="F6" s="3"/>
      <c r="G6" s="3"/>
      <c r="H6" s="3"/>
      <c r="J6" s="3"/>
      <c r="K6" s="3"/>
      <c r="P6" s="3" t="s">
        <v>26</v>
      </c>
      <c r="Q6" s="3">
        <v>18.579999999999998</v>
      </c>
      <c r="R6" s="3">
        <v>15.82</v>
      </c>
      <c r="S6" s="3">
        <f t="shared" ref="S6:S19" si="0">SQRT((Q6-R6)^2)</f>
        <v>2.759999999999998</v>
      </c>
      <c r="T6" s="3">
        <v>14.82</v>
      </c>
      <c r="U6">
        <f t="shared" ref="U6:U19" si="1">SQRT((Q6-T6)^2)</f>
        <v>3.759999999999998</v>
      </c>
      <c r="W6" s="3" t="s">
        <v>5</v>
      </c>
      <c r="X6" s="3">
        <v>19.32</v>
      </c>
      <c r="Y6" s="3">
        <v>13.08</v>
      </c>
      <c r="Z6" s="3">
        <f>SQRT((X6-Y6)^2)</f>
        <v>6.24</v>
      </c>
      <c r="AA6" s="3">
        <v>12.38</v>
      </c>
      <c r="AB6">
        <f>SQRT((X6-AA6)^2)</f>
        <v>6.9399999999999995</v>
      </c>
      <c r="AG6" s="3" t="s">
        <v>90</v>
      </c>
      <c r="AH6" s="3" t="s">
        <v>103</v>
      </c>
      <c r="AI6" s="3" t="s">
        <v>104</v>
      </c>
      <c r="AJ6" s="3" t="s">
        <v>105</v>
      </c>
      <c r="AK6" s="3" t="s">
        <v>106</v>
      </c>
      <c r="AL6" s="3" t="s">
        <v>107</v>
      </c>
      <c r="AM6" s="3" t="s">
        <v>108</v>
      </c>
      <c r="AP6" s="3" t="s">
        <v>89</v>
      </c>
      <c r="AQ6" s="3" t="s">
        <v>103</v>
      </c>
      <c r="AR6" s="3" t="s">
        <v>104</v>
      </c>
      <c r="AS6" s="3" t="s">
        <v>105</v>
      </c>
      <c r="AT6" s="3" t="s">
        <v>106</v>
      </c>
      <c r="AU6" s="3" t="s">
        <v>107</v>
      </c>
      <c r="AV6" s="3" t="s">
        <v>108</v>
      </c>
      <c r="AY6" s="3" t="s">
        <v>90</v>
      </c>
      <c r="AZ6" s="3" t="s">
        <v>103</v>
      </c>
      <c r="BA6" s="3" t="s">
        <v>104</v>
      </c>
      <c r="BB6" s="3" t="s">
        <v>105</v>
      </c>
      <c r="BC6" s="3" t="s">
        <v>106</v>
      </c>
      <c r="BD6" s="3" t="s">
        <v>107</v>
      </c>
      <c r="BE6" s="3" t="s">
        <v>108</v>
      </c>
      <c r="BH6" s="3" t="s">
        <v>89</v>
      </c>
      <c r="BI6" s="3" t="s">
        <v>103</v>
      </c>
      <c r="BJ6" s="3" t="s">
        <v>104</v>
      </c>
      <c r="BK6" s="3" t="s">
        <v>105</v>
      </c>
      <c r="BL6" s="3" t="s">
        <v>106</v>
      </c>
      <c r="BM6" s="3" t="s">
        <v>107</v>
      </c>
      <c r="BN6" s="3" t="s">
        <v>108</v>
      </c>
    </row>
    <row r="7" spans="1:66" x14ac:dyDescent="0.35">
      <c r="A7" s="3"/>
      <c r="B7" s="3"/>
      <c r="C7" s="3"/>
      <c r="D7" s="3"/>
      <c r="E7" s="3"/>
      <c r="F7" s="3"/>
      <c r="G7" s="3"/>
      <c r="H7" s="3"/>
      <c r="J7" s="3"/>
      <c r="K7" s="3"/>
      <c r="L7" s="3"/>
      <c r="P7" s="3" t="s">
        <v>15</v>
      </c>
      <c r="Q7" s="3">
        <v>16.78</v>
      </c>
      <c r="R7" s="3">
        <v>11.66</v>
      </c>
      <c r="S7" s="3">
        <f t="shared" si="0"/>
        <v>5.120000000000001</v>
      </c>
      <c r="T7" s="3">
        <v>11.96</v>
      </c>
      <c r="U7">
        <f t="shared" si="1"/>
        <v>4.82</v>
      </c>
      <c r="W7" s="3" t="s">
        <v>26</v>
      </c>
      <c r="X7" s="3">
        <v>18.47</v>
      </c>
      <c r="Y7" s="3">
        <v>15.82</v>
      </c>
      <c r="Z7" s="3">
        <f t="shared" ref="Z7:Z20" si="2">SQRT((X7-Y7)^2)</f>
        <v>2.6499999999999986</v>
      </c>
      <c r="AA7" s="3">
        <v>14.82</v>
      </c>
      <c r="AB7">
        <f t="shared" ref="AB7:AB20" si="3">SQRT((X7-AA7)^2)</f>
        <v>3.6499999999999986</v>
      </c>
      <c r="AF7" s="3" t="s">
        <v>5</v>
      </c>
      <c r="AG7" s="3">
        <v>19.170000000000002</v>
      </c>
      <c r="AH7" s="3">
        <v>14.62</v>
      </c>
      <c r="AI7" s="3">
        <v>9.8699999999999992</v>
      </c>
      <c r="AJ7" s="3">
        <v>15.83</v>
      </c>
      <c r="AK7" s="3">
        <v>16.34</v>
      </c>
      <c r="AL7" s="3">
        <v>11.33</v>
      </c>
      <c r="AM7" s="3">
        <v>9.3800000000000008</v>
      </c>
      <c r="AO7" s="3" t="s">
        <v>5</v>
      </c>
      <c r="AP7" s="3">
        <v>19.32</v>
      </c>
      <c r="AQ7" s="3">
        <v>15.31</v>
      </c>
      <c r="AR7" s="3">
        <v>14.68</v>
      </c>
      <c r="AS7" s="3">
        <v>8.73</v>
      </c>
      <c r="AT7" s="3">
        <v>14.64</v>
      </c>
      <c r="AU7" s="3">
        <v>13.3</v>
      </c>
      <c r="AV7" s="3">
        <v>11.65</v>
      </c>
      <c r="AX7" s="3" t="s">
        <v>5</v>
      </c>
      <c r="AY7" s="3">
        <v>19.170000000000002</v>
      </c>
      <c r="AZ7" s="3">
        <v>15.31</v>
      </c>
      <c r="BA7" s="3">
        <v>14.68</v>
      </c>
      <c r="BB7" s="3">
        <v>8.73</v>
      </c>
      <c r="BC7" s="3">
        <v>14.64</v>
      </c>
      <c r="BD7" s="3">
        <v>13.3</v>
      </c>
      <c r="BE7" s="3">
        <v>11.65</v>
      </c>
      <c r="BG7" s="3" t="s">
        <v>5</v>
      </c>
      <c r="BH7" s="3">
        <v>19.32</v>
      </c>
      <c r="BI7" s="3">
        <v>14.62</v>
      </c>
      <c r="BJ7" s="3">
        <v>9.8699999999999992</v>
      </c>
      <c r="BK7" s="3">
        <v>15.83</v>
      </c>
      <c r="BL7" s="3">
        <v>16.34</v>
      </c>
      <c r="BM7" s="3">
        <v>11.33</v>
      </c>
      <c r="BN7" s="3">
        <v>9.3800000000000008</v>
      </c>
    </row>
    <row r="8" spans="1:66" x14ac:dyDescent="0.35">
      <c r="A8" s="3"/>
      <c r="B8" s="3"/>
      <c r="C8" s="3"/>
      <c r="D8" s="3"/>
      <c r="E8" s="3"/>
      <c r="F8" s="3"/>
      <c r="G8" s="3"/>
      <c r="H8" s="3"/>
      <c r="J8" s="3"/>
      <c r="K8" s="3"/>
      <c r="L8" s="3"/>
      <c r="P8" s="3" t="s">
        <v>8</v>
      </c>
      <c r="Q8" s="3">
        <v>16.579999999999998</v>
      </c>
      <c r="R8" s="3">
        <v>7.83</v>
      </c>
      <c r="S8" s="3">
        <f t="shared" si="0"/>
        <v>8.7499999999999982</v>
      </c>
      <c r="T8" s="3">
        <v>8.83</v>
      </c>
      <c r="U8">
        <f t="shared" si="1"/>
        <v>7.7499999999999982</v>
      </c>
      <c r="W8" s="3" t="s">
        <v>15</v>
      </c>
      <c r="X8" s="3">
        <v>16.36</v>
      </c>
      <c r="Y8" s="3">
        <v>11.66</v>
      </c>
      <c r="Z8" s="3">
        <f t="shared" si="2"/>
        <v>4.6999999999999993</v>
      </c>
      <c r="AA8" s="3">
        <v>11.96</v>
      </c>
      <c r="AB8">
        <f t="shared" si="3"/>
        <v>4.3999999999999986</v>
      </c>
      <c r="AF8" s="3" t="s">
        <v>26</v>
      </c>
      <c r="AG8" s="3">
        <v>18.579999999999998</v>
      </c>
      <c r="AH8" s="3">
        <v>17.98</v>
      </c>
      <c r="AI8" s="3">
        <v>20.76</v>
      </c>
      <c r="AJ8" s="3">
        <v>11.53</v>
      </c>
      <c r="AK8" s="3">
        <v>19.239999999999998</v>
      </c>
      <c r="AL8" s="3">
        <v>10.69</v>
      </c>
      <c r="AM8" s="3">
        <v>7.3</v>
      </c>
      <c r="AO8" s="3" t="s">
        <v>26</v>
      </c>
      <c r="AP8" s="3">
        <v>18.47</v>
      </c>
      <c r="AQ8" s="3">
        <v>16.649999999999999</v>
      </c>
      <c r="AR8" s="3">
        <v>17.27</v>
      </c>
      <c r="AS8" s="3">
        <v>14.29</v>
      </c>
      <c r="AT8" s="3">
        <v>13.29</v>
      </c>
      <c r="AU8" s="3">
        <v>10.36</v>
      </c>
      <c r="AV8" s="3">
        <v>10.039999999999999</v>
      </c>
      <c r="AX8" s="3" t="s">
        <v>26</v>
      </c>
      <c r="AY8" s="3">
        <v>18.579999999999998</v>
      </c>
      <c r="AZ8" s="3">
        <v>16.649999999999999</v>
      </c>
      <c r="BA8" s="3">
        <v>17.27</v>
      </c>
      <c r="BB8" s="3">
        <v>14.29</v>
      </c>
      <c r="BC8" s="3">
        <v>13.29</v>
      </c>
      <c r="BD8" s="3">
        <v>10.36</v>
      </c>
      <c r="BE8" s="3">
        <v>10.039999999999999</v>
      </c>
      <c r="BG8" s="3" t="s">
        <v>26</v>
      </c>
      <c r="BH8" s="3">
        <v>18.47</v>
      </c>
      <c r="BI8" s="3">
        <v>17.98</v>
      </c>
      <c r="BJ8" s="3">
        <v>20.76</v>
      </c>
      <c r="BK8" s="3">
        <v>11.53</v>
      </c>
      <c r="BL8" s="3">
        <v>19.239999999999998</v>
      </c>
      <c r="BM8" s="3">
        <v>10.69</v>
      </c>
      <c r="BN8" s="3">
        <v>7.3</v>
      </c>
    </row>
    <row r="9" spans="1:66" x14ac:dyDescent="0.35">
      <c r="A9" s="3"/>
      <c r="B9" s="3"/>
      <c r="C9" s="3"/>
      <c r="D9" s="3"/>
      <c r="E9" s="3"/>
      <c r="F9" s="3"/>
      <c r="G9" s="3"/>
      <c r="H9" s="3"/>
      <c r="J9" s="3"/>
      <c r="K9" s="3"/>
      <c r="L9" s="3"/>
      <c r="P9" s="3" t="s">
        <v>13</v>
      </c>
      <c r="Q9" s="3">
        <v>22</v>
      </c>
      <c r="R9" s="3">
        <v>10.62</v>
      </c>
      <c r="S9" s="3">
        <f t="shared" si="0"/>
        <v>11.38</v>
      </c>
      <c r="T9" s="3">
        <v>17.3</v>
      </c>
      <c r="U9">
        <f t="shared" si="1"/>
        <v>4.6999999999999993</v>
      </c>
      <c r="W9" s="3" t="s">
        <v>8</v>
      </c>
      <c r="X9" s="3">
        <v>16.43</v>
      </c>
      <c r="Y9" s="3">
        <v>7.83</v>
      </c>
      <c r="Z9" s="3">
        <f t="shared" si="2"/>
        <v>8.6</v>
      </c>
      <c r="AA9" s="3">
        <v>8.83</v>
      </c>
      <c r="AB9">
        <f t="shared" si="3"/>
        <v>7.6</v>
      </c>
      <c r="AF9" s="3" t="s">
        <v>15</v>
      </c>
      <c r="AG9" s="3">
        <v>16.78</v>
      </c>
      <c r="AH9" s="3">
        <v>12.9</v>
      </c>
      <c r="AI9" s="3">
        <v>11.32</v>
      </c>
      <c r="AJ9" s="3">
        <v>9.61</v>
      </c>
      <c r="AK9" s="3">
        <v>19.809999999999999</v>
      </c>
      <c r="AL9" s="3">
        <v>13.18</v>
      </c>
      <c r="AM9" s="3">
        <v>10.87</v>
      </c>
      <c r="AO9" s="3" t="s">
        <v>15</v>
      </c>
      <c r="AP9" s="3">
        <v>16.36</v>
      </c>
      <c r="AQ9" s="3">
        <v>8.85</v>
      </c>
      <c r="AR9" s="3">
        <v>11.05</v>
      </c>
      <c r="AS9" s="3">
        <v>12.29</v>
      </c>
      <c r="AT9" s="3">
        <v>14</v>
      </c>
      <c r="AU9" s="3">
        <v>14.66</v>
      </c>
      <c r="AV9" s="3">
        <v>11.8</v>
      </c>
      <c r="AX9" s="3" t="s">
        <v>15</v>
      </c>
      <c r="AY9" s="3">
        <v>16.78</v>
      </c>
      <c r="AZ9" s="3">
        <v>8.85</v>
      </c>
      <c r="BA9" s="3">
        <v>11.05</v>
      </c>
      <c r="BB9" s="3">
        <v>12.29</v>
      </c>
      <c r="BC9" s="3">
        <v>14</v>
      </c>
      <c r="BD9" s="3">
        <v>14.66</v>
      </c>
      <c r="BE9" s="3">
        <v>11.8</v>
      </c>
      <c r="BG9" s="3" t="s">
        <v>15</v>
      </c>
      <c r="BH9" s="3">
        <v>16.36</v>
      </c>
      <c r="BI9" s="3">
        <v>12.9</v>
      </c>
      <c r="BJ9" s="3">
        <v>11.32</v>
      </c>
      <c r="BK9" s="3">
        <v>9.61</v>
      </c>
      <c r="BL9" s="3">
        <v>19.809999999999999</v>
      </c>
      <c r="BM9" s="3">
        <v>13.18</v>
      </c>
      <c r="BN9" s="3">
        <v>10.87</v>
      </c>
    </row>
    <row r="10" spans="1:66" x14ac:dyDescent="0.35">
      <c r="A10" s="3"/>
      <c r="B10" s="3"/>
      <c r="C10" s="3"/>
      <c r="D10" s="3"/>
      <c r="E10" s="3"/>
      <c r="F10" s="3"/>
      <c r="G10" s="3"/>
      <c r="H10" s="3"/>
      <c r="J10" s="3"/>
      <c r="K10" s="3"/>
      <c r="L10" s="3"/>
      <c r="P10" s="3" t="s">
        <v>43</v>
      </c>
      <c r="Q10" s="3">
        <v>14.88</v>
      </c>
      <c r="R10" s="3">
        <v>11.51</v>
      </c>
      <c r="S10" s="3">
        <f t="shared" si="0"/>
        <v>3.370000000000001</v>
      </c>
      <c r="T10" s="3">
        <v>8.67</v>
      </c>
      <c r="U10">
        <f t="shared" si="1"/>
        <v>6.2100000000000009</v>
      </c>
      <c r="W10" s="3" t="s">
        <v>13</v>
      </c>
      <c r="X10" s="3">
        <v>21.86</v>
      </c>
      <c r="Y10" s="3">
        <v>10.62</v>
      </c>
      <c r="Z10" s="3">
        <f t="shared" si="2"/>
        <v>11.24</v>
      </c>
      <c r="AA10" s="3">
        <v>17.3</v>
      </c>
      <c r="AB10">
        <f t="shared" si="3"/>
        <v>4.5599999999999987</v>
      </c>
      <c r="AF10" s="3" t="s">
        <v>8</v>
      </c>
      <c r="AG10" s="3">
        <v>16.579999999999998</v>
      </c>
      <c r="AH10" s="3">
        <v>8.7100000000000009</v>
      </c>
      <c r="AI10" s="3">
        <v>5.84</v>
      </c>
      <c r="AJ10" s="3">
        <v>8.3699999999999992</v>
      </c>
      <c r="AK10" s="3">
        <v>8.4499999999999993</v>
      </c>
      <c r="AL10" s="3">
        <v>9.4</v>
      </c>
      <c r="AM10" s="3">
        <v>9.26</v>
      </c>
      <c r="AO10" s="3" t="s">
        <v>8</v>
      </c>
      <c r="AP10" s="3">
        <v>16.43</v>
      </c>
      <c r="AQ10" s="3">
        <v>7.51</v>
      </c>
      <c r="AR10" s="3">
        <v>6.19</v>
      </c>
      <c r="AS10" s="3">
        <v>8.5399999999999991</v>
      </c>
      <c r="AT10" s="3">
        <v>9.3699999999999992</v>
      </c>
      <c r="AU10" s="3">
        <v>7.71</v>
      </c>
      <c r="AV10" s="3">
        <v>7.72</v>
      </c>
      <c r="AX10" s="3" t="s">
        <v>8</v>
      </c>
      <c r="AY10" s="3">
        <v>16.579999999999998</v>
      </c>
      <c r="AZ10" s="3">
        <v>7.51</v>
      </c>
      <c r="BA10" s="3">
        <v>6.19</v>
      </c>
      <c r="BB10" s="3">
        <v>8.5399999999999991</v>
      </c>
      <c r="BC10" s="3">
        <v>9.3699999999999992</v>
      </c>
      <c r="BD10" s="3">
        <v>7.71</v>
      </c>
      <c r="BE10" s="3">
        <v>7.72</v>
      </c>
      <c r="BG10" s="3" t="s">
        <v>8</v>
      </c>
      <c r="BH10" s="3">
        <v>16.43</v>
      </c>
      <c r="BI10" s="3">
        <v>8.7100000000000009</v>
      </c>
      <c r="BJ10" s="3">
        <v>5.84</v>
      </c>
      <c r="BK10" s="3">
        <v>8.3699999999999992</v>
      </c>
      <c r="BL10" s="3">
        <v>8.4499999999999993</v>
      </c>
      <c r="BM10" s="3">
        <v>9.4</v>
      </c>
      <c r="BN10" s="3">
        <v>9.26</v>
      </c>
    </row>
    <row r="11" spans="1:66" x14ac:dyDescent="0.35">
      <c r="A11" s="3"/>
      <c r="B11" s="3"/>
      <c r="C11" s="3"/>
      <c r="D11" s="3"/>
      <c r="E11" s="3"/>
      <c r="F11" s="3"/>
      <c r="G11" s="3"/>
      <c r="H11" s="3"/>
      <c r="J11" s="3"/>
      <c r="K11" s="3"/>
      <c r="L11" s="3"/>
      <c r="P11" s="3" t="s">
        <v>48</v>
      </c>
      <c r="Q11" s="3">
        <v>15.65</v>
      </c>
      <c r="R11" s="3">
        <v>11.89</v>
      </c>
      <c r="S11" s="3">
        <f t="shared" si="0"/>
        <v>3.76</v>
      </c>
      <c r="T11" s="3">
        <v>9.9600000000000009</v>
      </c>
      <c r="U11">
        <f t="shared" si="1"/>
        <v>5.6899999999999995</v>
      </c>
      <c r="W11" s="3" t="s">
        <v>43</v>
      </c>
      <c r="X11" s="3">
        <v>15.74</v>
      </c>
      <c r="Y11" s="3">
        <v>11.51</v>
      </c>
      <c r="Z11" s="3">
        <f t="shared" si="2"/>
        <v>4.2300000000000004</v>
      </c>
      <c r="AA11" s="3">
        <v>8.67</v>
      </c>
      <c r="AB11">
        <f t="shared" si="3"/>
        <v>7.07</v>
      </c>
      <c r="AF11" s="3" t="s">
        <v>13</v>
      </c>
      <c r="AG11" s="3">
        <v>22</v>
      </c>
      <c r="AH11" s="3">
        <v>17.37</v>
      </c>
      <c r="AI11" s="3">
        <v>19.03</v>
      </c>
      <c r="AJ11" s="3">
        <v>11.53</v>
      </c>
      <c r="AK11" s="3">
        <v>14.02</v>
      </c>
      <c r="AL11" s="3">
        <v>14.77</v>
      </c>
      <c r="AM11" s="3">
        <v>12.41</v>
      </c>
      <c r="AO11" s="3" t="s">
        <v>13</v>
      </c>
      <c r="AP11" s="3">
        <v>21.86</v>
      </c>
      <c r="AQ11" s="3">
        <v>12.52</v>
      </c>
      <c r="AR11" s="3">
        <v>8.6300000000000008</v>
      </c>
      <c r="AS11" s="3">
        <v>10.42</v>
      </c>
      <c r="AT11" s="3">
        <v>12.37</v>
      </c>
      <c r="AU11" s="3">
        <v>7.86</v>
      </c>
      <c r="AV11" s="3">
        <v>9.14</v>
      </c>
      <c r="AX11" s="3" t="s">
        <v>13</v>
      </c>
      <c r="AY11" s="3">
        <v>22</v>
      </c>
      <c r="AZ11" s="3">
        <v>12.52</v>
      </c>
      <c r="BA11" s="3">
        <v>8.6300000000000008</v>
      </c>
      <c r="BB11" s="3">
        <v>10.42</v>
      </c>
      <c r="BC11" s="3">
        <v>12.37</v>
      </c>
      <c r="BD11" s="3">
        <v>7.86</v>
      </c>
      <c r="BE11" s="3">
        <v>9.14</v>
      </c>
      <c r="BG11" s="3" t="s">
        <v>13</v>
      </c>
      <c r="BH11" s="3">
        <v>21.86</v>
      </c>
      <c r="BI11" s="3">
        <v>17.37</v>
      </c>
      <c r="BJ11" s="3">
        <v>19.03</v>
      </c>
      <c r="BK11" s="3">
        <v>11.53</v>
      </c>
      <c r="BL11" s="3">
        <v>14.02</v>
      </c>
      <c r="BM11" s="3">
        <v>14.77</v>
      </c>
      <c r="BN11" s="3">
        <v>12.41</v>
      </c>
    </row>
    <row r="12" spans="1:66" x14ac:dyDescent="0.35">
      <c r="A12" s="3"/>
      <c r="B12" s="3"/>
      <c r="C12" s="3"/>
      <c r="D12" s="3"/>
      <c r="E12" s="3"/>
      <c r="F12" s="3"/>
      <c r="G12" s="3"/>
      <c r="H12" s="3"/>
      <c r="J12" s="3"/>
      <c r="K12" s="3"/>
      <c r="L12" s="3"/>
      <c r="P12" s="3" t="s">
        <v>1</v>
      </c>
      <c r="Q12" s="3">
        <v>24.61</v>
      </c>
      <c r="R12" s="3">
        <v>14.61</v>
      </c>
      <c r="S12" s="3">
        <f t="shared" si="0"/>
        <v>10</v>
      </c>
      <c r="T12" s="3">
        <v>15.97</v>
      </c>
      <c r="U12">
        <f t="shared" si="1"/>
        <v>8.6399999999999988</v>
      </c>
      <c r="W12" s="3" t="s">
        <v>48</v>
      </c>
      <c r="X12" s="3">
        <v>6.38</v>
      </c>
      <c r="Y12" s="3">
        <v>11.89</v>
      </c>
      <c r="Z12" s="3">
        <f t="shared" si="2"/>
        <v>5.5100000000000007</v>
      </c>
      <c r="AA12" s="3">
        <v>9.9600000000000009</v>
      </c>
      <c r="AB12">
        <f t="shared" si="3"/>
        <v>3.580000000000001</v>
      </c>
      <c r="AF12" s="3" t="s">
        <v>43</v>
      </c>
      <c r="AG12" s="3">
        <v>14.88</v>
      </c>
      <c r="AH12" s="3">
        <v>9.61</v>
      </c>
      <c r="AI12" s="3">
        <v>11.1</v>
      </c>
      <c r="AJ12" s="3">
        <v>9.23</v>
      </c>
      <c r="AK12" s="3">
        <v>10.08</v>
      </c>
      <c r="AL12" s="3">
        <v>8.99</v>
      </c>
      <c r="AM12" s="3">
        <v>7</v>
      </c>
      <c r="AO12" s="3" t="s">
        <v>43</v>
      </c>
      <c r="AP12" s="3">
        <v>15.74</v>
      </c>
      <c r="AQ12" s="3">
        <v>14.56</v>
      </c>
      <c r="AR12" s="3">
        <v>13.16</v>
      </c>
      <c r="AS12" s="3">
        <v>12.35</v>
      </c>
      <c r="AT12" s="3">
        <v>11.94</v>
      </c>
      <c r="AU12" s="3">
        <v>11.41</v>
      </c>
      <c r="AV12" s="3">
        <v>8.76</v>
      </c>
      <c r="AX12" s="3" t="s">
        <v>43</v>
      </c>
      <c r="AY12" s="3">
        <v>14.88</v>
      </c>
      <c r="AZ12" s="3">
        <v>14.56</v>
      </c>
      <c r="BA12" s="3">
        <v>13.16</v>
      </c>
      <c r="BB12" s="3">
        <v>12.35</v>
      </c>
      <c r="BC12" s="3">
        <v>11.94</v>
      </c>
      <c r="BD12" s="3">
        <v>11.41</v>
      </c>
      <c r="BE12" s="3">
        <v>8.76</v>
      </c>
      <c r="BG12" s="3" t="s">
        <v>43</v>
      </c>
      <c r="BH12" s="3">
        <v>15.74</v>
      </c>
      <c r="BI12" s="3">
        <v>9.61</v>
      </c>
      <c r="BJ12" s="3">
        <v>11.1</v>
      </c>
      <c r="BK12" s="3">
        <v>9.23</v>
      </c>
      <c r="BL12" s="3">
        <v>10.08</v>
      </c>
      <c r="BM12" s="3">
        <v>8.99</v>
      </c>
      <c r="BN12" s="3">
        <v>7</v>
      </c>
    </row>
    <row r="13" spans="1:66" x14ac:dyDescent="0.35">
      <c r="A13" s="3"/>
      <c r="B13" s="3"/>
      <c r="C13" s="3"/>
      <c r="D13" s="3"/>
      <c r="E13" s="3"/>
      <c r="F13" s="3"/>
      <c r="G13" s="3"/>
      <c r="H13" s="3"/>
      <c r="J13" s="3"/>
      <c r="K13" s="3"/>
      <c r="L13" s="3"/>
      <c r="P13" s="3" t="s">
        <v>11</v>
      </c>
      <c r="Q13" s="3">
        <v>15.1</v>
      </c>
      <c r="R13" s="3">
        <v>11.2</v>
      </c>
      <c r="S13" s="3">
        <f t="shared" si="0"/>
        <v>3.9000000000000004</v>
      </c>
      <c r="T13" s="3">
        <v>9.75</v>
      </c>
      <c r="U13">
        <f t="shared" si="1"/>
        <v>5.35</v>
      </c>
      <c r="W13" s="3" t="s">
        <v>1</v>
      </c>
      <c r="X13" s="3">
        <v>22.61</v>
      </c>
      <c r="Y13" s="3">
        <v>14.61</v>
      </c>
      <c r="Z13" s="3">
        <f t="shared" si="2"/>
        <v>8</v>
      </c>
      <c r="AA13" s="3">
        <v>15.97</v>
      </c>
      <c r="AB13">
        <f t="shared" si="3"/>
        <v>6.6399999999999988</v>
      </c>
      <c r="AF13" s="3" t="s">
        <v>48</v>
      </c>
      <c r="AG13" s="3">
        <v>15.65</v>
      </c>
      <c r="AH13" s="3">
        <v>10.63</v>
      </c>
      <c r="AI13" s="3">
        <v>12.4</v>
      </c>
      <c r="AJ13" s="3">
        <v>12</v>
      </c>
      <c r="AK13" s="3">
        <v>10.54</v>
      </c>
      <c r="AL13" s="3">
        <v>9.89</v>
      </c>
      <c r="AM13" s="3">
        <v>6.94</v>
      </c>
      <c r="AO13" s="3" t="s">
        <v>48</v>
      </c>
      <c r="AP13" s="3">
        <v>6.38</v>
      </c>
      <c r="AQ13" s="3">
        <v>14.29</v>
      </c>
      <c r="AR13" s="3">
        <v>11.9</v>
      </c>
      <c r="AS13" s="3">
        <v>15.78</v>
      </c>
      <c r="AT13" s="3">
        <v>11.51</v>
      </c>
      <c r="AU13" s="3">
        <v>10.51</v>
      </c>
      <c r="AV13" s="3">
        <v>10.61</v>
      </c>
      <c r="AX13" s="3" t="s">
        <v>48</v>
      </c>
      <c r="AY13" s="3">
        <v>15.65</v>
      </c>
      <c r="AZ13" s="3">
        <v>14.29</v>
      </c>
      <c r="BA13" s="3">
        <v>11.9</v>
      </c>
      <c r="BB13" s="3">
        <v>15.78</v>
      </c>
      <c r="BC13" s="3">
        <v>11.51</v>
      </c>
      <c r="BD13" s="3">
        <v>10.51</v>
      </c>
      <c r="BE13" s="3">
        <v>10.61</v>
      </c>
      <c r="BG13" s="3" t="s">
        <v>48</v>
      </c>
      <c r="BH13" s="3">
        <v>6.38</v>
      </c>
      <c r="BI13" s="3">
        <v>10.63</v>
      </c>
      <c r="BJ13" s="3">
        <v>12.4</v>
      </c>
      <c r="BK13" s="3">
        <v>12</v>
      </c>
      <c r="BL13" s="3">
        <v>10.54</v>
      </c>
      <c r="BM13" s="3">
        <v>9.89</v>
      </c>
      <c r="BN13" s="3">
        <v>6.94</v>
      </c>
    </row>
    <row r="14" spans="1:66" x14ac:dyDescent="0.35">
      <c r="A14" s="3"/>
      <c r="B14" s="3"/>
      <c r="C14" s="3"/>
      <c r="D14" s="3"/>
      <c r="E14" s="3"/>
      <c r="F14" s="3"/>
      <c r="G14" s="3"/>
      <c r="H14" s="3"/>
      <c r="J14" s="3"/>
      <c r="K14" s="3"/>
      <c r="L14" s="3"/>
      <c r="P14" s="3" t="s">
        <v>9</v>
      </c>
      <c r="Q14" s="3">
        <v>16.170000000000002</v>
      </c>
      <c r="R14" s="3">
        <v>8.5299999999999994</v>
      </c>
      <c r="S14" s="3">
        <f t="shared" si="0"/>
        <v>7.6400000000000023</v>
      </c>
      <c r="T14" s="3">
        <v>9.18</v>
      </c>
      <c r="U14">
        <f t="shared" si="1"/>
        <v>6.990000000000002</v>
      </c>
      <c r="W14" s="3" t="s">
        <v>11</v>
      </c>
      <c r="X14" s="3">
        <v>15.31</v>
      </c>
      <c r="Y14" s="3">
        <v>11.2</v>
      </c>
      <c r="Z14" s="3">
        <f t="shared" si="2"/>
        <v>4.1100000000000012</v>
      </c>
      <c r="AA14" s="3">
        <v>9.75</v>
      </c>
      <c r="AB14">
        <f t="shared" si="3"/>
        <v>5.5600000000000005</v>
      </c>
      <c r="AF14" s="3" t="s">
        <v>1</v>
      </c>
      <c r="AG14" s="3">
        <v>24.61</v>
      </c>
      <c r="AH14" s="3">
        <v>14.35</v>
      </c>
      <c r="AI14" s="3">
        <v>12.11</v>
      </c>
      <c r="AJ14" s="3">
        <v>14.3</v>
      </c>
      <c r="AK14" s="3">
        <v>14.83</v>
      </c>
      <c r="AL14" s="3">
        <v>20.29</v>
      </c>
      <c r="AM14" s="3">
        <v>18.59</v>
      </c>
      <c r="AO14" s="3" t="s">
        <v>1</v>
      </c>
      <c r="AP14" s="3">
        <v>22.61</v>
      </c>
      <c r="AQ14" s="3">
        <v>10.199999999999999</v>
      </c>
      <c r="AR14" s="3">
        <v>13.53</v>
      </c>
      <c r="AS14" s="3">
        <v>11.6</v>
      </c>
      <c r="AT14" s="3">
        <v>15.42</v>
      </c>
      <c r="AU14" s="3">
        <v>23.13</v>
      </c>
      <c r="AV14" s="3">
        <v>13.07</v>
      </c>
      <c r="AX14" s="3" t="s">
        <v>1</v>
      </c>
      <c r="AY14" s="3">
        <v>24.61</v>
      </c>
      <c r="AZ14" s="3">
        <v>10.199999999999999</v>
      </c>
      <c r="BA14" s="3">
        <v>13.53</v>
      </c>
      <c r="BB14" s="3">
        <v>11.6</v>
      </c>
      <c r="BC14" s="3">
        <v>15.42</v>
      </c>
      <c r="BD14" s="3">
        <v>23.13</v>
      </c>
      <c r="BE14" s="3">
        <v>13.07</v>
      </c>
      <c r="BG14" s="3" t="s">
        <v>1</v>
      </c>
      <c r="BH14" s="3">
        <v>22.61</v>
      </c>
      <c r="BI14" s="3">
        <v>14.35</v>
      </c>
      <c r="BJ14" s="3">
        <v>12.11</v>
      </c>
      <c r="BK14" s="3">
        <v>14.3</v>
      </c>
      <c r="BL14" s="3">
        <v>14.83</v>
      </c>
      <c r="BM14" s="3">
        <v>20.29</v>
      </c>
      <c r="BN14" s="3">
        <v>18.59</v>
      </c>
    </row>
    <row r="15" spans="1:66" x14ac:dyDescent="0.35">
      <c r="A15" s="3"/>
      <c r="B15" s="3"/>
      <c r="C15" s="3"/>
      <c r="D15" s="3"/>
      <c r="E15" s="3"/>
      <c r="F15" s="3"/>
      <c r="G15" s="3"/>
      <c r="H15" s="3"/>
      <c r="J15" s="3"/>
      <c r="K15" s="3"/>
      <c r="L15" s="3"/>
      <c r="P15" s="3" t="s">
        <v>94</v>
      </c>
      <c r="Q15" s="3">
        <v>17.079999999999998</v>
      </c>
      <c r="R15" s="3">
        <v>11.57</v>
      </c>
      <c r="S15" s="3">
        <f t="shared" si="0"/>
        <v>5.509999999999998</v>
      </c>
      <c r="T15" s="3">
        <v>10.72</v>
      </c>
      <c r="U15">
        <f t="shared" si="1"/>
        <v>6.3599999999999977</v>
      </c>
      <c r="W15" s="3" t="s">
        <v>9</v>
      </c>
      <c r="X15" s="3">
        <v>15.73</v>
      </c>
      <c r="Y15" s="3">
        <v>8.5299999999999994</v>
      </c>
      <c r="Z15" s="3">
        <f t="shared" si="2"/>
        <v>7.2000000000000011</v>
      </c>
      <c r="AA15" s="3">
        <v>9.18</v>
      </c>
      <c r="AB15">
        <f t="shared" si="3"/>
        <v>6.5500000000000007</v>
      </c>
      <c r="AF15" s="3" t="s">
        <v>11</v>
      </c>
      <c r="AG15" s="3">
        <v>15.1</v>
      </c>
      <c r="AH15" s="3">
        <v>10.1</v>
      </c>
      <c r="AI15" s="3">
        <v>9.01</v>
      </c>
      <c r="AJ15" s="3">
        <v>8.07</v>
      </c>
      <c r="AK15" s="3">
        <v>16.34</v>
      </c>
      <c r="AL15" s="3">
        <v>9.6300000000000008</v>
      </c>
      <c r="AM15" s="3">
        <v>8.61</v>
      </c>
      <c r="AO15" s="3" t="s">
        <v>11</v>
      </c>
      <c r="AP15" s="3">
        <v>15.31</v>
      </c>
      <c r="AQ15" s="3">
        <v>13.22</v>
      </c>
      <c r="AR15" s="3">
        <v>11.68</v>
      </c>
      <c r="AS15" s="3">
        <v>10.54</v>
      </c>
      <c r="AT15" s="3">
        <v>14.29</v>
      </c>
      <c r="AU15" s="3">
        <v>10.199999999999999</v>
      </c>
      <c r="AV15" s="3">
        <v>10.039999999999999</v>
      </c>
      <c r="AX15" s="3" t="s">
        <v>11</v>
      </c>
      <c r="AY15" s="3">
        <v>15.1</v>
      </c>
      <c r="AZ15" s="3">
        <v>13.22</v>
      </c>
      <c r="BA15" s="3">
        <v>11.68</v>
      </c>
      <c r="BB15" s="3">
        <v>10.54</v>
      </c>
      <c r="BC15" s="3">
        <v>14.29</v>
      </c>
      <c r="BD15" s="3">
        <v>10.199999999999999</v>
      </c>
      <c r="BE15" s="3">
        <v>10.039999999999999</v>
      </c>
      <c r="BG15" s="3" t="s">
        <v>11</v>
      </c>
      <c r="BH15" s="3">
        <v>15.31</v>
      </c>
      <c r="BI15" s="3">
        <v>10.1</v>
      </c>
      <c r="BJ15" s="3">
        <v>9.01</v>
      </c>
      <c r="BK15" s="3">
        <v>8.07</v>
      </c>
      <c r="BL15" s="3">
        <v>16.34</v>
      </c>
      <c r="BM15" s="3">
        <v>9.6300000000000008</v>
      </c>
      <c r="BN15" s="3">
        <v>8.61</v>
      </c>
    </row>
    <row r="16" spans="1:66" x14ac:dyDescent="0.35">
      <c r="A16" s="3"/>
      <c r="B16" s="3"/>
      <c r="C16" s="3"/>
      <c r="D16" s="3"/>
      <c r="E16" s="3"/>
      <c r="F16" s="3"/>
      <c r="G16" s="3"/>
      <c r="H16" s="3"/>
      <c r="J16" s="3"/>
      <c r="K16" s="3"/>
      <c r="L16" s="3"/>
      <c r="P16" s="3" t="s">
        <v>70</v>
      </c>
      <c r="Q16" s="3">
        <v>14.38</v>
      </c>
      <c r="R16" s="3">
        <v>7.11</v>
      </c>
      <c r="S16" s="3">
        <f t="shared" si="0"/>
        <v>7.2700000000000005</v>
      </c>
      <c r="T16" s="3">
        <v>7.95</v>
      </c>
      <c r="U16">
        <f t="shared" si="1"/>
        <v>6.4300000000000006</v>
      </c>
      <c r="W16" s="3" t="s">
        <v>94</v>
      </c>
      <c r="X16" s="3">
        <v>17.190000000000001</v>
      </c>
      <c r="Y16" s="3">
        <v>11.57</v>
      </c>
      <c r="Z16" s="3">
        <f t="shared" si="2"/>
        <v>5.620000000000001</v>
      </c>
      <c r="AA16" s="3">
        <v>10.72</v>
      </c>
      <c r="AB16">
        <f t="shared" si="3"/>
        <v>6.4700000000000006</v>
      </c>
      <c r="AF16" s="3" t="s">
        <v>9</v>
      </c>
      <c r="AG16" s="3">
        <v>16.170000000000002</v>
      </c>
      <c r="AH16" s="3">
        <v>8.0399999999999991</v>
      </c>
      <c r="AI16" s="3">
        <v>6.41</v>
      </c>
      <c r="AJ16" s="3">
        <v>9.91</v>
      </c>
      <c r="AK16" s="3">
        <v>9.27</v>
      </c>
      <c r="AL16" s="3">
        <v>9.48</v>
      </c>
      <c r="AM16" s="3">
        <v>11.05</v>
      </c>
      <c r="AO16" s="3" t="s">
        <v>9</v>
      </c>
      <c r="AP16" s="3">
        <v>15.73</v>
      </c>
      <c r="AQ16" s="3">
        <v>7.28</v>
      </c>
      <c r="AR16" s="3">
        <v>8.59</v>
      </c>
      <c r="AS16" s="3">
        <v>7.92</v>
      </c>
      <c r="AT16" s="3">
        <v>11.09</v>
      </c>
      <c r="AU16" s="3">
        <v>8.5399999999999991</v>
      </c>
      <c r="AV16" s="3">
        <v>8.3800000000000008</v>
      </c>
      <c r="AX16" s="3" t="s">
        <v>9</v>
      </c>
      <c r="AY16" s="3">
        <v>16.170000000000002</v>
      </c>
      <c r="AZ16" s="3">
        <v>7.28</v>
      </c>
      <c r="BA16" s="3">
        <v>8.59</v>
      </c>
      <c r="BB16" s="3">
        <v>7.92</v>
      </c>
      <c r="BC16" s="3">
        <v>11.09</v>
      </c>
      <c r="BD16" s="3">
        <v>8.5399999999999991</v>
      </c>
      <c r="BE16" s="3">
        <v>8.3800000000000008</v>
      </c>
      <c r="BG16" s="3" t="s">
        <v>9</v>
      </c>
      <c r="BH16" s="3">
        <v>15.73</v>
      </c>
      <c r="BI16" s="3">
        <v>8.0399999999999991</v>
      </c>
      <c r="BJ16" s="3">
        <v>6.41</v>
      </c>
      <c r="BK16" s="3">
        <v>9.91</v>
      </c>
      <c r="BL16" s="3">
        <v>9.27</v>
      </c>
      <c r="BM16" s="3">
        <v>9.48</v>
      </c>
      <c r="BN16" s="3">
        <v>11.05</v>
      </c>
    </row>
    <row r="17" spans="1:66" x14ac:dyDescent="0.35">
      <c r="A17" s="3"/>
      <c r="B17" s="3"/>
      <c r="C17" s="3"/>
      <c r="D17" s="3"/>
      <c r="E17" s="3"/>
      <c r="F17" s="3"/>
      <c r="G17" s="3"/>
      <c r="H17" s="3"/>
      <c r="J17" s="3"/>
      <c r="K17" s="3"/>
      <c r="L17" s="3"/>
      <c r="P17" s="3" t="s">
        <v>6</v>
      </c>
      <c r="Q17" s="3">
        <v>14.5</v>
      </c>
      <c r="R17" s="3">
        <v>8.16</v>
      </c>
      <c r="S17" s="3">
        <f t="shared" si="0"/>
        <v>6.34</v>
      </c>
      <c r="T17" s="3">
        <v>7.85</v>
      </c>
      <c r="U17">
        <f t="shared" si="1"/>
        <v>6.65</v>
      </c>
      <c r="W17" s="3" t="s">
        <v>70</v>
      </c>
      <c r="X17" s="3">
        <v>13.66</v>
      </c>
      <c r="Y17" s="3">
        <v>7.11</v>
      </c>
      <c r="Z17" s="3">
        <f t="shared" si="2"/>
        <v>6.55</v>
      </c>
      <c r="AA17" s="3">
        <v>7.95</v>
      </c>
      <c r="AB17">
        <f t="shared" si="3"/>
        <v>5.71</v>
      </c>
      <c r="AF17" s="3" t="s">
        <v>94</v>
      </c>
      <c r="AG17" s="3">
        <v>17.079999999999998</v>
      </c>
      <c r="AH17" s="3">
        <v>12.74</v>
      </c>
      <c r="AI17" s="3">
        <v>9.66</v>
      </c>
      <c r="AJ17" s="3">
        <v>8.44</v>
      </c>
      <c r="AK17" s="3">
        <v>13.21</v>
      </c>
      <c r="AL17" s="3">
        <v>12.13</v>
      </c>
      <c r="AM17" s="3">
        <v>9.9700000000000006</v>
      </c>
      <c r="AO17" s="3" t="s">
        <v>94</v>
      </c>
      <c r="AP17" s="3">
        <v>17.190000000000001</v>
      </c>
      <c r="AQ17" s="3">
        <v>9.74</v>
      </c>
      <c r="AR17" s="3">
        <v>7.41</v>
      </c>
      <c r="AS17" s="3">
        <v>12.48</v>
      </c>
      <c r="AT17" s="3">
        <v>13.79</v>
      </c>
      <c r="AU17" s="3">
        <v>11.94</v>
      </c>
      <c r="AV17" s="3">
        <v>13.12</v>
      </c>
      <c r="AX17" s="3" t="s">
        <v>94</v>
      </c>
      <c r="AY17" s="3">
        <v>17.079999999999998</v>
      </c>
      <c r="AZ17" s="3">
        <v>9.74</v>
      </c>
      <c r="BA17" s="3">
        <v>7.41</v>
      </c>
      <c r="BB17" s="3">
        <v>12.48</v>
      </c>
      <c r="BC17" s="3">
        <v>13.79</v>
      </c>
      <c r="BD17" s="3">
        <v>11.94</v>
      </c>
      <c r="BE17" s="3">
        <v>13.12</v>
      </c>
      <c r="BG17" s="3" t="s">
        <v>94</v>
      </c>
      <c r="BH17" s="3">
        <v>17.190000000000001</v>
      </c>
      <c r="BI17" s="3">
        <v>12.74</v>
      </c>
      <c r="BJ17" s="3">
        <v>9.66</v>
      </c>
      <c r="BK17" s="3">
        <v>8.44</v>
      </c>
      <c r="BL17" s="3">
        <v>13.21</v>
      </c>
      <c r="BM17" s="3">
        <v>12.13</v>
      </c>
      <c r="BN17" s="3">
        <v>9.9700000000000006</v>
      </c>
    </row>
    <row r="18" spans="1:66" x14ac:dyDescent="0.35">
      <c r="A18" s="3"/>
      <c r="B18" s="3"/>
      <c r="C18" s="3"/>
      <c r="D18" s="3"/>
      <c r="E18" s="3"/>
      <c r="F18" s="3"/>
      <c r="G18" s="3"/>
      <c r="H18" s="3"/>
      <c r="J18" s="3"/>
      <c r="K18" s="3"/>
      <c r="L18" s="3"/>
      <c r="P18" s="3" t="s">
        <v>79</v>
      </c>
      <c r="Q18" s="3">
        <v>17.8</v>
      </c>
      <c r="R18" s="3">
        <v>9.48</v>
      </c>
      <c r="S18" s="3">
        <f t="shared" si="0"/>
        <v>8.32</v>
      </c>
      <c r="T18" s="3">
        <v>10.210000000000001</v>
      </c>
      <c r="U18">
        <f t="shared" si="1"/>
        <v>7.59</v>
      </c>
      <c r="W18" s="3" t="s">
        <v>6</v>
      </c>
      <c r="X18" s="3">
        <v>14.95</v>
      </c>
      <c r="Y18" s="3">
        <v>8.16</v>
      </c>
      <c r="Z18" s="3">
        <f t="shared" si="2"/>
        <v>6.7899999999999991</v>
      </c>
      <c r="AA18" s="3">
        <v>7.85</v>
      </c>
      <c r="AB18">
        <f t="shared" si="3"/>
        <v>7.1</v>
      </c>
      <c r="AF18" s="3" t="s">
        <v>70</v>
      </c>
      <c r="AG18" s="3">
        <v>14.38</v>
      </c>
      <c r="AH18" s="3">
        <v>9.4499999999999993</v>
      </c>
      <c r="AI18" s="3">
        <v>5.62</v>
      </c>
      <c r="AJ18" s="3">
        <v>7.25</v>
      </c>
      <c r="AK18" s="3">
        <v>6.72</v>
      </c>
      <c r="AL18" s="3">
        <v>7.44</v>
      </c>
      <c r="AM18" s="3">
        <v>5.93</v>
      </c>
      <c r="AO18" s="3" t="s">
        <v>70</v>
      </c>
      <c r="AP18" s="3">
        <v>13.66</v>
      </c>
      <c r="AQ18" s="3">
        <v>7.42</v>
      </c>
      <c r="AR18" s="3">
        <v>6.74</v>
      </c>
      <c r="AS18" s="3">
        <v>6.86</v>
      </c>
      <c r="AT18" s="3">
        <v>6.75</v>
      </c>
      <c r="AU18" s="3">
        <v>5.51</v>
      </c>
      <c r="AV18" s="3">
        <v>5.82</v>
      </c>
      <c r="AX18" s="3" t="s">
        <v>70</v>
      </c>
      <c r="AY18" s="3">
        <v>14.38</v>
      </c>
      <c r="AZ18" s="3">
        <v>7.42</v>
      </c>
      <c r="BA18" s="3">
        <v>6.74</v>
      </c>
      <c r="BB18" s="3">
        <v>6.86</v>
      </c>
      <c r="BC18" s="3">
        <v>6.75</v>
      </c>
      <c r="BD18" s="3">
        <v>5.51</v>
      </c>
      <c r="BE18" s="3">
        <v>5.82</v>
      </c>
      <c r="BG18" s="3" t="s">
        <v>70</v>
      </c>
      <c r="BH18" s="3">
        <v>13.66</v>
      </c>
      <c r="BI18" s="3">
        <v>9.4499999999999993</v>
      </c>
      <c r="BJ18" s="3">
        <v>5.62</v>
      </c>
      <c r="BK18" s="3">
        <v>7.25</v>
      </c>
      <c r="BL18" s="3">
        <v>6.72</v>
      </c>
      <c r="BM18" s="3">
        <v>7.44</v>
      </c>
      <c r="BN18" s="3">
        <v>5.93</v>
      </c>
    </row>
    <row r="19" spans="1:66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P19" s="3" t="s">
        <v>4</v>
      </c>
      <c r="Q19" s="3">
        <v>17.87</v>
      </c>
      <c r="R19" s="3">
        <v>8.11</v>
      </c>
      <c r="S19" s="3">
        <f t="shared" si="0"/>
        <v>9.7600000000000016</v>
      </c>
      <c r="T19" s="3">
        <v>9.6300000000000008</v>
      </c>
      <c r="U19">
        <f t="shared" si="1"/>
        <v>8.24</v>
      </c>
      <c r="W19" s="3" t="s">
        <v>79</v>
      </c>
      <c r="X19" s="3">
        <v>17.39</v>
      </c>
      <c r="Y19" s="3">
        <v>9.48</v>
      </c>
      <c r="Z19" s="3">
        <f t="shared" si="2"/>
        <v>7.91</v>
      </c>
      <c r="AA19" s="3">
        <v>10.210000000000001</v>
      </c>
      <c r="AB19">
        <f t="shared" si="3"/>
        <v>7.18</v>
      </c>
      <c r="AF19" s="3" t="s">
        <v>6</v>
      </c>
      <c r="AG19" s="3">
        <v>14.5</v>
      </c>
      <c r="AH19" s="3">
        <v>7.89</v>
      </c>
      <c r="AI19" s="3">
        <v>5.69</v>
      </c>
      <c r="AJ19" s="3">
        <v>7.69</v>
      </c>
      <c r="AK19" s="3">
        <v>6.02</v>
      </c>
      <c r="AL19" s="3">
        <v>8.1199999999999992</v>
      </c>
      <c r="AM19" s="3">
        <v>7.72</v>
      </c>
      <c r="AO19" s="3" t="s">
        <v>6</v>
      </c>
      <c r="AP19" s="3">
        <v>14.95</v>
      </c>
      <c r="AQ19" s="3">
        <v>9.1300000000000008</v>
      </c>
      <c r="AR19" s="3">
        <v>6.74</v>
      </c>
      <c r="AS19" s="3">
        <v>10.36</v>
      </c>
      <c r="AT19" s="3">
        <v>10.02</v>
      </c>
      <c r="AU19" s="3">
        <v>6.19</v>
      </c>
      <c r="AV19" s="3">
        <v>8.14</v>
      </c>
      <c r="AX19" s="3" t="s">
        <v>6</v>
      </c>
      <c r="AY19" s="3">
        <v>14.5</v>
      </c>
      <c r="AZ19" s="3">
        <v>9.1300000000000008</v>
      </c>
      <c r="BA19" s="3">
        <v>6.74</v>
      </c>
      <c r="BB19" s="3">
        <v>10.36</v>
      </c>
      <c r="BC19" s="3">
        <v>10.02</v>
      </c>
      <c r="BD19" s="3">
        <v>6.19</v>
      </c>
      <c r="BE19" s="3">
        <v>8.14</v>
      </c>
      <c r="BG19" s="3" t="s">
        <v>6</v>
      </c>
      <c r="BH19" s="3">
        <v>14.95</v>
      </c>
      <c r="BI19" s="3">
        <v>7.89</v>
      </c>
      <c r="BJ19" s="3">
        <v>5.69</v>
      </c>
      <c r="BK19" s="3">
        <v>7.69</v>
      </c>
      <c r="BL19" s="3">
        <v>6.02</v>
      </c>
      <c r="BM19" s="3">
        <v>8.1199999999999992</v>
      </c>
      <c r="BN19" s="3">
        <v>7.72</v>
      </c>
    </row>
    <row r="20" spans="1:66" x14ac:dyDescent="0.35">
      <c r="W20" s="3" t="s">
        <v>4</v>
      </c>
      <c r="X20" s="3">
        <v>17.21</v>
      </c>
      <c r="Y20" s="3">
        <v>8.11</v>
      </c>
      <c r="Z20" s="3">
        <f t="shared" si="2"/>
        <v>9.1000000000000014</v>
      </c>
      <c r="AA20" s="3">
        <v>9.6300000000000008</v>
      </c>
      <c r="AB20">
        <f t="shared" si="3"/>
        <v>7.58</v>
      </c>
      <c r="AF20" s="3" t="s">
        <v>79</v>
      </c>
      <c r="AG20" s="3">
        <v>17.8</v>
      </c>
      <c r="AH20" s="3">
        <v>10.81</v>
      </c>
      <c r="AI20" s="3">
        <v>7.35</v>
      </c>
      <c r="AJ20" s="3">
        <v>11.35</v>
      </c>
      <c r="AK20" s="3">
        <v>6.25</v>
      </c>
      <c r="AL20" s="3">
        <v>10.31</v>
      </c>
      <c r="AM20" s="3">
        <v>8.25</v>
      </c>
      <c r="AO20" s="3" t="s">
        <v>79</v>
      </c>
      <c r="AP20" s="3">
        <v>17.39</v>
      </c>
      <c r="AQ20" s="3">
        <v>10.67</v>
      </c>
      <c r="AR20" s="3">
        <v>7.82</v>
      </c>
      <c r="AS20" s="3">
        <v>8.98</v>
      </c>
      <c r="AT20" s="3">
        <v>8.8800000000000008</v>
      </c>
      <c r="AU20" s="3">
        <v>7.48</v>
      </c>
      <c r="AV20" s="3">
        <v>10.52</v>
      </c>
      <c r="AX20" s="3" t="s">
        <v>79</v>
      </c>
      <c r="AY20" s="3">
        <v>17.8</v>
      </c>
      <c r="AZ20" s="3">
        <v>10.67</v>
      </c>
      <c r="BA20" s="3">
        <v>7.82</v>
      </c>
      <c r="BB20" s="3">
        <v>8.98</v>
      </c>
      <c r="BC20" s="3">
        <v>8.8800000000000008</v>
      </c>
      <c r="BD20" s="3">
        <v>7.48</v>
      </c>
      <c r="BE20" s="3">
        <v>10.52</v>
      </c>
      <c r="BG20" s="3" t="s">
        <v>79</v>
      </c>
      <c r="BH20" s="3">
        <v>17.39</v>
      </c>
      <c r="BI20" s="3">
        <v>10.81</v>
      </c>
      <c r="BJ20" s="3">
        <v>7.35</v>
      </c>
      <c r="BK20" s="3">
        <v>11.35</v>
      </c>
      <c r="BL20" s="3">
        <v>6.25</v>
      </c>
      <c r="BM20" s="3">
        <v>10.31</v>
      </c>
      <c r="BN20" s="3">
        <v>8.25</v>
      </c>
    </row>
    <row r="21" spans="1:66" x14ac:dyDescent="0.35">
      <c r="AF21" s="3" t="s">
        <v>4</v>
      </c>
      <c r="AG21" s="3">
        <v>17.87</v>
      </c>
      <c r="AH21" s="3">
        <v>8.81</v>
      </c>
      <c r="AI21" s="3">
        <v>6.99</v>
      </c>
      <c r="AJ21" s="3">
        <v>7.62</v>
      </c>
      <c r="AK21" s="3">
        <v>7.06</v>
      </c>
      <c r="AL21" s="3">
        <v>9.86</v>
      </c>
      <c r="AM21" s="3">
        <v>9.9700000000000006</v>
      </c>
      <c r="AO21" s="3" t="s">
        <v>4</v>
      </c>
      <c r="AP21" s="3">
        <v>17.21</v>
      </c>
      <c r="AQ21" s="3">
        <v>7.93</v>
      </c>
      <c r="AR21" s="3">
        <v>7.85</v>
      </c>
      <c r="AS21" s="3">
        <v>7.86</v>
      </c>
      <c r="AT21" s="3">
        <v>9.59</v>
      </c>
      <c r="AU21" s="3">
        <v>7.25</v>
      </c>
      <c r="AV21" s="3">
        <v>8.33</v>
      </c>
      <c r="AX21" s="3" t="s">
        <v>4</v>
      </c>
      <c r="AY21" s="3">
        <v>17.87</v>
      </c>
      <c r="AZ21" s="3">
        <v>7.93</v>
      </c>
      <c r="BA21" s="3">
        <v>7.85</v>
      </c>
      <c r="BB21" s="3">
        <v>7.86</v>
      </c>
      <c r="BC21" s="3">
        <v>9.59</v>
      </c>
      <c r="BD21" s="3">
        <v>7.25</v>
      </c>
      <c r="BE21" s="3">
        <v>8.33</v>
      </c>
      <c r="BG21" s="3" t="s">
        <v>4</v>
      </c>
      <c r="BH21" s="3">
        <v>17.21</v>
      </c>
      <c r="BI21" s="3">
        <v>8.81</v>
      </c>
      <c r="BJ21" s="3">
        <v>6.99</v>
      </c>
      <c r="BK21" s="3">
        <v>7.62</v>
      </c>
      <c r="BL21" s="3">
        <v>7.06</v>
      </c>
      <c r="BM21" s="3">
        <v>9.86</v>
      </c>
      <c r="BN21" s="3">
        <v>9.9700000000000006</v>
      </c>
    </row>
    <row r="23" spans="1:66" x14ac:dyDescent="0.35">
      <c r="AG23" t="s">
        <v>111</v>
      </c>
      <c r="AO23" s="3" t="s">
        <v>112</v>
      </c>
    </row>
    <row r="24" spans="1:66" x14ac:dyDescent="0.35">
      <c r="B24" s="3" t="s">
        <v>98</v>
      </c>
      <c r="C24" s="3" t="s">
        <v>99</v>
      </c>
      <c r="AF24" t="s">
        <v>110</v>
      </c>
      <c r="AO24" t="s">
        <v>109</v>
      </c>
      <c r="AX24" t="s">
        <v>115</v>
      </c>
      <c r="BG24" t="s">
        <v>116</v>
      </c>
    </row>
    <row r="25" spans="1:66" x14ac:dyDescent="0.35">
      <c r="A25" s="3" t="s">
        <v>5</v>
      </c>
      <c r="B25" s="3">
        <f>K5</f>
        <v>0</v>
      </c>
      <c r="C25" s="3">
        <f>M5</f>
        <v>0</v>
      </c>
      <c r="AG25" s="3" t="s">
        <v>90</v>
      </c>
      <c r="AH25" s="3" t="s">
        <v>103</v>
      </c>
      <c r="AI25" s="3" t="s">
        <v>104</v>
      </c>
      <c r="AJ25" s="3" t="s">
        <v>105</v>
      </c>
      <c r="AK25" s="3" t="s">
        <v>106</v>
      </c>
      <c r="AL25" s="3" t="s">
        <v>107</v>
      </c>
      <c r="AM25" s="3" t="s">
        <v>108</v>
      </c>
      <c r="AP25" s="3" t="s">
        <v>89</v>
      </c>
      <c r="AQ25" s="3" t="s">
        <v>103</v>
      </c>
      <c r="AR25" s="3" t="s">
        <v>104</v>
      </c>
      <c r="AS25" s="3" t="s">
        <v>105</v>
      </c>
      <c r="AT25" s="3" t="s">
        <v>106</v>
      </c>
      <c r="AU25" s="3" t="s">
        <v>107</v>
      </c>
      <c r="AV25" s="3" t="s">
        <v>108</v>
      </c>
      <c r="AY25" s="3" t="s">
        <v>90</v>
      </c>
      <c r="AZ25" s="3" t="s">
        <v>103</v>
      </c>
      <c r="BA25" s="3" t="s">
        <v>104</v>
      </c>
      <c r="BB25" s="3" t="s">
        <v>105</v>
      </c>
      <c r="BC25" s="3" t="s">
        <v>106</v>
      </c>
      <c r="BD25" s="3" t="s">
        <v>107</v>
      </c>
      <c r="BE25" s="3" t="s">
        <v>108</v>
      </c>
      <c r="BH25" s="3" t="s">
        <v>89</v>
      </c>
      <c r="BI25" s="3" t="s">
        <v>103</v>
      </c>
      <c r="BJ25" s="3" t="s">
        <v>104</v>
      </c>
      <c r="BK25" s="3" t="s">
        <v>105</v>
      </c>
      <c r="BL25" s="3" t="s">
        <v>106</v>
      </c>
      <c r="BM25" s="3" t="s">
        <v>107</v>
      </c>
      <c r="BN25" s="3" t="s">
        <v>108</v>
      </c>
    </row>
    <row r="26" spans="1:66" x14ac:dyDescent="0.35">
      <c r="A26" s="3" t="s">
        <v>26</v>
      </c>
      <c r="B26" s="3">
        <f t="shared" ref="B26:B39" si="4">K6</f>
        <v>0</v>
      </c>
      <c r="C26" s="3">
        <f t="shared" ref="C26:C39" si="5">M6</f>
        <v>0</v>
      </c>
      <c r="AF26" s="3" t="s">
        <v>5</v>
      </c>
      <c r="AG26" s="3">
        <v>19.170000000000002</v>
      </c>
      <c r="AH26" s="3">
        <f>SQRT((AH7-AG7)^2)</f>
        <v>4.5500000000000025</v>
      </c>
      <c r="AI26" s="3">
        <f>SQRT((AI7-AG7)^2)</f>
        <v>9.3000000000000025</v>
      </c>
      <c r="AJ26" s="3">
        <f>SQRT((AJ7-AG7)^2)</f>
        <v>3.3400000000000016</v>
      </c>
      <c r="AK26" s="3">
        <f>SQRT((AK7-AG7)^2)</f>
        <v>2.8300000000000018</v>
      </c>
      <c r="AL26" s="3">
        <f>SQRT((AL7-AG7)^2)</f>
        <v>7.8400000000000016</v>
      </c>
      <c r="AM26" s="3">
        <f>SQRT((AM7-AG7)^2)</f>
        <v>9.7900000000000009</v>
      </c>
      <c r="AO26" s="3" t="s">
        <v>5</v>
      </c>
      <c r="AP26" s="3">
        <v>19.32</v>
      </c>
      <c r="AQ26" s="3">
        <f>SQRT((AQ7-AP7)^2)</f>
        <v>4.01</v>
      </c>
      <c r="AR26" s="3">
        <f>SQRT((AR7-AP7)^2)</f>
        <v>4.6400000000000006</v>
      </c>
      <c r="AS26" s="3">
        <f>SQRT((AS7-AP7)^2)</f>
        <v>10.59</v>
      </c>
      <c r="AT26" s="3">
        <f>SQRT((AT7-AP7)^2)</f>
        <v>4.68</v>
      </c>
      <c r="AU26" s="3">
        <f>SQRT((AU7-AP7)^2)</f>
        <v>6.02</v>
      </c>
      <c r="AV26" s="3">
        <f>SQRT((AV7-AP7)^2)</f>
        <v>7.67</v>
      </c>
      <c r="AX26" s="3" t="s">
        <v>5</v>
      </c>
      <c r="AY26" s="3">
        <v>19.170000000000002</v>
      </c>
      <c r="AZ26" s="3">
        <f>SQRT((AZ7-AY7)^2)</f>
        <v>3.8600000000000012</v>
      </c>
      <c r="BA26" s="3">
        <f>SQRT((BA7-AY7)^2)</f>
        <v>4.490000000000002</v>
      </c>
      <c r="BB26" s="3">
        <f>SQRT((BB7-AY7)^2)</f>
        <v>10.440000000000001</v>
      </c>
      <c r="BC26" s="3">
        <f>SQRT((BC7-AY7)^2)</f>
        <v>4.5300000000000011</v>
      </c>
      <c r="BD26" s="3">
        <f>SQRT((BD7-AY7)^2)</f>
        <v>5.870000000000001</v>
      </c>
      <c r="BE26" s="3">
        <f>SQRT((BE7-AY7)^2)</f>
        <v>7.5200000000000014</v>
      </c>
      <c r="BG26" s="3" t="s">
        <v>5</v>
      </c>
      <c r="BH26" s="3">
        <v>19.32</v>
      </c>
      <c r="BI26" s="3">
        <f>SQRT((BI7-BH7)^2)</f>
        <v>4.7000000000000011</v>
      </c>
      <c r="BJ26" s="3">
        <f>SQRT((BJ7-BH7)^2)</f>
        <v>9.4500000000000011</v>
      </c>
      <c r="BK26" s="3">
        <f>SQRT((BK7-BH7)^2)</f>
        <v>3.49</v>
      </c>
      <c r="BL26" s="3">
        <f>SQRT((BL7-BH7)^2)</f>
        <v>2.9800000000000004</v>
      </c>
      <c r="BM26" s="3">
        <f>SQRT((BM7-BH7)^2)</f>
        <v>7.99</v>
      </c>
      <c r="BN26" s="3">
        <f>SQRT((BN7-BH7)^2)</f>
        <v>9.94</v>
      </c>
    </row>
    <row r="27" spans="1:66" x14ac:dyDescent="0.35">
      <c r="A27" s="3" t="s">
        <v>15</v>
      </c>
      <c r="B27" s="3">
        <f t="shared" si="4"/>
        <v>0</v>
      </c>
      <c r="C27" s="3">
        <f t="shared" si="5"/>
        <v>0</v>
      </c>
      <c r="AF27" s="3" t="s">
        <v>26</v>
      </c>
      <c r="AG27" s="3">
        <v>18.579999999999998</v>
      </c>
      <c r="AH27" s="3">
        <f>SQRT((AH8-AG8)^2)</f>
        <v>0.59999999999999787</v>
      </c>
      <c r="AI27" s="3">
        <f t="shared" ref="AI27:AI40" si="6">SQRT((AI8-AG8)^2)</f>
        <v>2.1800000000000033</v>
      </c>
      <c r="AJ27" s="3">
        <f t="shared" ref="AJ27:AJ40" si="7">SQRT((AJ8-AG8)^2)</f>
        <v>7.0499999999999989</v>
      </c>
      <c r="AK27" s="3">
        <f t="shared" ref="AK27:AK40" si="8">SQRT((AK8-AG8)^2)</f>
        <v>0.66000000000000014</v>
      </c>
      <c r="AL27" s="3">
        <f t="shared" ref="AL27:AL40" si="9">SQRT((AL8-AG8)^2)</f>
        <v>7.8899999999999988</v>
      </c>
      <c r="AM27" s="3">
        <f t="shared" ref="AM27:AM40" si="10">SQRT((AM8-AG8)^2)</f>
        <v>11.279999999999998</v>
      </c>
      <c r="AO27" s="3" t="s">
        <v>26</v>
      </c>
      <c r="AP27" s="3">
        <v>18.47</v>
      </c>
      <c r="AQ27" s="3">
        <f t="shared" ref="AQ27:AQ40" si="11">SQRT((AQ8-AP8)^2)</f>
        <v>1.8200000000000003</v>
      </c>
      <c r="AR27" s="3">
        <f t="shared" ref="AR27:AR40" si="12">SQRT((AR8-AP8)^2)</f>
        <v>1.1999999999999993</v>
      </c>
      <c r="AS27" s="3">
        <f t="shared" ref="AS27:AS40" si="13">SQRT((AS8-AP8)^2)</f>
        <v>4.18</v>
      </c>
      <c r="AT27" s="3">
        <f t="shared" ref="AT27:AT40" si="14">SQRT((AT8-AP8)^2)</f>
        <v>5.18</v>
      </c>
      <c r="AU27" s="3">
        <f t="shared" ref="AU27:AU40" si="15">SQRT((AU8-AP8)^2)</f>
        <v>8.11</v>
      </c>
      <c r="AV27" s="3">
        <f t="shared" ref="AV27:AV40" si="16">SQRT((AV8-AP8)^2)</f>
        <v>8.43</v>
      </c>
      <c r="AX27" s="3" t="s">
        <v>26</v>
      </c>
      <c r="AY27" s="3">
        <v>18.579999999999998</v>
      </c>
      <c r="AZ27" s="3">
        <f t="shared" ref="AZ27:AZ40" si="17">SQRT((AZ8-AY8)^2)</f>
        <v>1.9299999999999997</v>
      </c>
      <c r="BA27" s="3">
        <f t="shared" ref="BA27:BA40" si="18">SQRT((BA8-AY8)^2)</f>
        <v>1.3099999999999987</v>
      </c>
      <c r="BB27" s="3">
        <f t="shared" ref="BB27:BB40" si="19">SQRT((BB8-AY8)^2)</f>
        <v>4.2899999999999991</v>
      </c>
      <c r="BC27" s="3">
        <f t="shared" ref="BC27:BC40" si="20">SQRT((BC8-AY8)^2)</f>
        <v>5.2899999999999991</v>
      </c>
      <c r="BD27" s="3">
        <f t="shared" ref="BD27:BD40" si="21">SQRT((BD8-AY8)^2)</f>
        <v>8.2199999999999989</v>
      </c>
      <c r="BE27" s="3">
        <f t="shared" ref="BE27:BE40" si="22">SQRT((BE8-AY8)^2)</f>
        <v>8.5399999999999991</v>
      </c>
      <c r="BG27" s="3" t="s">
        <v>26</v>
      </c>
      <c r="BH27" s="3">
        <v>18.47</v>
      </c>
      <c r="BI27" s="3">
        <f t="shared" ref="BI27:BI40" si="23">SQRT((BI8-BH8)^2)</f>
        <v>0.48999999999999844</v>
      </c>
      <c r="BJ27" s="3">
        <f t="shared" ref="BJ27:BJ40" si="24">SQRT((BJ8-BH8)^2)</f>
        <v>2.2900000000000027</v>
      </c>
      <c r="BK27" s="3">
        <f t="shared" ref="BK27:BK40" si="25">SQRT((BK8-BH8)^2)</f>
        <v>6.9399999999999995</v>
      </c>
      <c r="BL27" s="3">
        <f t="shared" ref="BL27:BL40" si="26">SQRT((BL8-BH8)^2)</f>
        <v>0.76999999999999957</v>
      </c>
      <c r="BM27" s="3">
        <f t="shared" ref="BM27:BM40" si="27">SQRT((BM8-BH8)^2)</f>
        <v>7.7799999999999994</v>
      </c>
      <c r="BN27" s="3">
        <f t="shared" ref="BN27:BN40" si="28">SQRT((BN8-BH8)^2)</f>
        <v>11.169999999999998</v>
      </c>
    </row>
    <row r="28" spans="1:66" x14ac:dyDescent="0.35">
      <c r="A28" s="3" t="s">
        <v>8</v>
      </c>
      <c r="B28" s="3">
        <f t="shared" si="4"/>
        <v>0</v>
      </c>
      <c r="C28" s="3">
        <f t="shared" si="5"/>
        <v>0</v>
      </c>
      <c r="AF28" s="3" t="s">
        <v>15</v>
      </c>
      <c r="AG28" s="3">
        <v>16.78</v>
      </c>
      <c r="AH28" s="3">
        <f t="shared" ref="AH27:AH40" si="29">SQRT((AH9-AG9)^2)</f>
        <v>3.8800000000000008</v>
      </c>
      <c r="AI28" s="3">
        <f t="shared" si="6"/>
        <v>5.4600000000000009</v>
      </c>
      <c r="AJ28" s="3">
        <f t="shared" si="7"/>
        <v>7.1700000000000017</v>
      </c>
      <c r="AK28" s="3">
        <f t="shared" si="8"/>
        <v>3.0299999999999976</v>
      </c>
      <c r="AL28" s="3">
        <f t="shared" si="9"/>
        <v>3.6000000000000014</v>
      </c>
      <c r="AM28" s="3">
        <f t="shared" si="10"/>
        <v>5.9100000000000019</v>
      </c>
      <c r="AO28" s="3" t="s">
        <v>15</v>
      </c>
      <c r="AP28" s="3">
        <v>16.36</v>
      </c>
      <c r="AQ28" s="3">
        <f t="shared" si="11"/>
        <v>7.51</v>
      </c>
      <c r="AR28" s="3">
        <f t="shared" si="12"/>
        <v>5.3099999999999987</v>
      </c>
      <c r="AS28" s="3">
        <f t="shared" si="13"/>
        <v>4.07</v>
      </c>
      <c r="AT28" s="3">
        <f t="shared" si="14"/>
        <v>2.3599999999999994</v>
      </c>
      <c r="AU28" s="3">
        <f t="shared" si="15"/>
        <v>1.6999999999999993</v>
      </c>
      <c r="AV28" s="3">
        <f t="shared" si="16"/>
        <v>4.5599999999999987</v>
      </c>
      <c r="AX28" s="3" t="s">
        <v>15</v>
      </c>
      <c r="AY28" s="3">
        <v>16.78</v>
      </c>
      <c r="AZ28" s="3">
        <f t="shared" si="17"/>
        <v>7.9300000000000015</v>
      </c>
      <c r="BA28" s="3">
        <f t="shared" si="18"/>
        <v>5.73</v>
      </c>
      <c r="BB28" s="3">
        <f t="shared" si="19"/>
        <v>4.490000000000002</v>
      </c>
      <c r="BC28" s="3">
        <f t="shared" si="20"/>
        <v>2.7800000000000011</v>
      </c>
      <c r="BD28" s="3">
        <f t="shared" si="21"/>
        <v>2.120000000000001</v>
      </c>
      <c r="BE28" s="3">
        <f t="shared" si="22"/>
        <v>4.9800000000000004</v>
      </c>
      <c r="BG28" s="3" t="s">
        <v>15</v>
      </c>
      <c r="BH28" s="3">
        <v>16.36</v>
      </c>
      <c r="BI28" s="3">
        <f t="shared" si="23"/>
        <v>3.4599999999999991</v>
      </c>
      <c r="BJ28" s="3">
        <f t="shared" si="24"/>
        <v>5.0399999999999991</v>
      </c>
      <c r="BK28" s="3">
        <f t="shared" si="25"/>
        <v>6.75</v>
      </c>
      <c r="BL28" s="3">
        <f t="shared" si="26"/>
        <v>3.4499999999999993</v>
      </c>
      <c r="BM28" s="3">
        <f t="shared" si="27"/>
        <v>3.1799999999999997</v>
      </c>
      <c r="BN28" s="3">
        <f t="shared" si="28"/>
        <v>5.49</v>
      </c>
    </row>
    <row r="29" spans="1:66" x14ac:dyDescent="0.35">
      <c r="A29" s="3" t="s">
        <v>13</v>
      </c>
      <c r="B29" s="3">
        <f t="shared" si="4"/>
        <v>0</v>
      </c>
      <c r="C29" s="3">
        <f t="shared" si="5"/>
        <v>0</v>
      </c>
      <c r="AF29" s="3" t="s">
        <v>8</v>
      </c>
      <c r="AG29" s="3">
        <v>16.579999999999998</v>
      </c>
      <c r="AH29" s="3">
        <f t="shared" si="29"/>
        <v>7.8699999999999974</v>
      </c>
      <c r="AI29" s="3">
        <f t="shared" si="6"/>
        <v>10.739999999999998</v>
      </c>
      <c r="AJ29" s="3">
        <f t="shared" si="7"/>
        <v>8.2099999999999991</v>
      </c>
      <c r="AK29" s="3">
        <f t="shared" si="8"/>
        <v>8.129999999999999</v>
      </c>
      <c r="AL29" s="3">
        <f t="shared" si="9"/>
        <v>7.1799999999999979</v>
      </c>
      <c r="AM29" s="3">
        <f t="shared" si="10"/>
        <v>7.3199999999999985</v>
      </c>
      <c r="AO29" s="3" t="s">
        <v>8</v>
      </c>
      <c r="AP29" s="3">
        <v>16.43</v>
      </c>
      <c r="AQ29" s="3">
        <f t="shared" si="11"/>
        <v>8.92</v>
      </c>
      <c r="AR29" s="3">
        <f t="shared" si="12"/>
        <v>10.239999999999998</v>
      </c>
      <c r="AS29" s="3">
        <f t="shared" si="13"/>
        <v>7.8900000000000006</v>
      </c>
      <c r="AT29" s="3">
        <f t="shared" si="14"/>
        <v>7.0600000000000005</v>
      </c>
      <c r="AU29" s="3">
        <f t="shared" si="15"/>
        <v>8.7199999999999989</v>
      </c>
      <c r="AV29" s="3">
        <f t="shared" si="16"/>
        <v>8.7100000000000009</v>
      </c>
      <c r="AX29" s="3" t="s">
        <v>8</v>
      </c>
      <c r="AY29" s="3">
        <v>16.579999999999998</v>
      </c>
      <c r="AZ29" s="3">
        <f t="shared" si="17"/>
        <v>9.0699999999999985</v>
      </c>
      <c r="BA29" s="3">
        <f t="shared" si="18"/>
        <v>10.389999999999997</v>
      </c>
      <c r="BB29" s="3">
        <f t="shared" si="19"/>
        <v>8.0399999999999991</v>
      </c>
      <c r="BC29" s="3">
        <f t="shared" si="20"/>
        <v>7.2099999999999991</v>
      </c>
      <c r="BD29" s="3">
        <f t="shared" si="21"/>
        <v>8.8699999999999974</v>
      </c>
      <c r="BE29" s="3">
        <f t="shared" si="22"/>
        <v>8.86</v>
      </c>
      <c r="BG29" s="3" t="s">
        <v>8</v>
      </c>
      <c r="BH29" s="3">
        <v>16.43</v>
      </c>
      <c r="BI29" s="3">
        <f t="shared" si="23"/>
        <v>7.7199999999999989</v>
      </c>
      <c r="BJ29" s="3">
        <f t="shared" si="24"/>
        <v>10.59</v>
      </c>
      <c r="BK29" s="3">
        <f t="shared" si="25"/>
        <v>8.06</v>
      </c>
      <c r="BL29" s="3">
        <f t="shared" si="26"/>
        <v>7.98</v>
      </c>
      <c r="BM29" s="3">
        <f t="shared" si="27"/>
        <v>7.0299999999999994</v>
      </c>
      <c r="BN29" s="3">
        <f t="shared" si="28"/>
        <v>7.17</v>
      </c>
    </row>
    <row r="30" spans="1:66" x14ac:dyDescent="0.35">
      <c r="A30" s="3" t="s">
        <v>43</v>
      </c>
      <c r="B30" s="3">
        <f t="shared" si="4"/>
        <v>0</v>
      </c>
      <c r="C30" s="3">
        <f t="shared" si="5"/>
        <v>0</v>
      </c>
      <c r="AF30" s="3" t="s">
        <v>13</v>
      </c>
      <c r="AG30" s="3">
        <v>22</v>
      </c>
      <c r="AH30" s="3">
        <f t="shared" si="29"/>
        <v>4.629999999999999</v>
      </c>
      <c r="AI30" s="3">
        <f t="shared" si="6"/>
        <v>2.9699999999999989</v>
      </c>
      <c r="AJ30" s="3">
        <f t="shared" si="7"/>
        <v>10.47</v>
      </c>
      <c r="AK30" s="3">
        <f t="shared" si="8"/>
        <v>7.98</v>
      </c>
      <c r="AL30" s="3">
        <f t="shared" si="9"/>
        <v>7.23</v>
      </c>
      <c r="AM30" s="3">
        <f t="shared" si="10"/>
        <v>9.59</v>
      </c>
      <c r="AO30" s="3" t="s">
        <v>13</v>
      </c>
      <c r="AP30" s="3">
        <v>21.86</v>
      </c>
      <c r="AQ30" s="3">
        <f t="shared" si="11"/>
        <v>9.34</v>
      </c>
      <c r="AR30" s="3">
        <f t="shared" si="12"/>
        <v>13.229999999999999</v>
      </c>
      <c r="AS30" s="3">
        <f t="shared" si="13"/>
        <v>11.44</v>
      </c>
      <c r="AT30" s="3">
        <f t="shared" si="14"/>
        <v>9.49</v>
      </c>
      <c r="AU30" s="3">
        <f t="shared" si="15"/>
        <v>14</v>
      </c>
      <c r="AV30" s="3">
        <f t="shared" si="16"/>
        <v>12.719999999999999</v>
      </c>
      <c r="AX30" s="3" t="s">
        <v>13</v>
      </c>
      <c r="AY30" s="3">
        <v>22</v>
      </c>
      <c r="AZ30" s="3">
        <f t="shared" si="17"/>
        <v>9.48</v>
      </c>
      <c r="BA30" s="3">
        <f t="shared" si="18"/>
        <v>13.37</v>
      </c>
      <c r="BB30" s="3">
        <f t="shared" si="19"/>
        <v>11.58</v>
      </c>
      <c r="BC30" s="3">
        <f t="shared" si="20"/>
        <v>9.6300000000000008</v>
      </c>
      <c r="BD30" s="3">
        <f t="shared" si="21"/>
        <v>14.14</v>
      </c>
      <c r="BE30" s="3">
        <f t="shared" si="22"/>
        <v>12.86</v>
      </c>
      <c r="BG30" s="3" t="s">
        <v>13</v>
      </c>
      <c r="BH30" s="3">
        <v>21.86</v>
      </c>
      <c r="BI30" s="3">
        <f t="shared" si="23"/>
        <v>4.4899999999999984</v>
      </c>
      <c r="BJ30" s="3">
        <f t="shared" si="24"/>
        <v>2.8299999999999983</v>
      </c>
      <c r="BK30" s="3">
        <f t="shared" si="25"/>
        <v>10.33</v>
      </c>
      <c r="BL30" s="3">
        <f t="shared" si="26"/>
        <v>7.84</v>
      </c>
      <c r="BM30" s="3">
        <f t="shared" si="27"/>
        <v>7.09</v>
      </c>
      <c r="BN30" s="3">
        <f t="shared" si="28"/>
        <v>9.4499999999999993</v>
      </c>
    </row>
    <row r="31" spans="1:66" x14ac:dyDescent="0.35">
      <c r="A31" s="3" t="s">
        <v>48</v>
      </c>
      <c r="B31" s="3">
        <f t="shared" si="4"/>
        <v>0</v>
      </c>
      <c r="C31" s="3">
        <f t="shared" si="5"/>
        <v>0</v>
      </c>
      <c r="AF31" s="3" t="s">
        <v>43</v>
      </c>
      <c r="AG31" s="3">
        <v>14.88</v>
      </c>
      <c r="AH31" s="3">
        <f t="shared" si="29"/>
        <v>5.2700000000000014</v>
      </c>
      <c r="AI31" s="3">
        <f t="shared" si="6"/>
        <v>3.7800000000000011</v>
      </c>
      <c r="AJ31" s="3">
        <f t="shared" si="7"/>
        <v>5.65</v>
      </c>
      <c r="AK31" s="3">
        <f t="shared" si="8"/>
        <v>4.8000000000000007</v>
      </c>
      <c r="AL31" s="3">
        <f t="shared" si="9"/>
        <v>5.8900000000000006</v>
      </c>
      <c r="AM31" s="3">
        <f t="shared" si="10"/>
        <v>7.8800000000000008</v>
      </c>
      <c r="AO31" s="3" t="s">
        <v>43</v>
      </c>
      <c r="AP31" s="3">
        <v>15.74</v>
      </c>
      <c r="AQ31" s="3">
        <f t="shared" si="11"/>
        <v>1.1799999999999997</v>
      </c>
      <c r="AR31" s="3">
        <f t="shared" si="12"/>
        <v>2.58</v>
      </c>
      <c r="AS31" s="3">
        <f t="shared" si="13"/>
        <v>3.3900000000000006</v>
      </c>
      <c r="AT31" s="3">
        <f t="shared" si="14"/>
        <v>3.8000000000000007</v>
      </c>
      <c r="AU31" s="3">
        <f t="shared" si="15"/>
        <v>4.33</v>
      </c>
      <c r="AV31" s="3">
        <f t="shared" si="16"/>
        <v>6.98</v>
      </c>
      <c r="AX31" s="3" t="s">
        <v>43</v>
      </c>
      <c r="AY31" s="3">
        <v>14.88</v>
      </c>
      <c r="AZ31" s="3">
        <f t="shared" si="17"/>
        <v>0.32000000000000028</v>
      </c>
      <c r="BA31" s="3">
        <f t="shared" si="18"/>
        <v>1.7200000000000006</v>
      </c>
      <c r="BB31" s="3">
        <f t="shared" si="19"/>
        <v>2.5300000000000011</v>
      </c>
      <c r="BC31" s="3">
        <f t="shared" si="20"/>
        <v>2.9400000000000013</v>
      </c>
      <c r="BD31" s="3">
        <f t="shared" si="21"/>
        <v>3.4700000000000006</v>
      </c>
      <c r="BE31" s="3">
        <f t="shared" si="22"/>
        <v>6.120000000000001</v>
      </c>
      <c r="BG31" s="3" t="s">
        <v>43</v>
      </c>
      <c r="BH31" s="3">
        <v>15.74</v>
      </c>
      <c r="BI31" s="3">
        <f t="shared" si="23"/>
        <v>6.1300000000000008</v>
      </c>
      <c r="BJ31" s="3">
        <f t="shared" si="24"/>
        <v>4.6400000000000006</v>
      </c>
      <c r="BK31" s="3">
        <f t="shared" si="25"/>
        <v>6.51</v>
      </c>
      <c r="BL31" s="3">
        <f t="shared" si="26"/>
        <v>5.66</v>
      </c>
      <c r="BM31" s="3">
        <f t="shared" si="27"/>
        <v>6.75</v>
      </c>
      <c r="BN31" s="3">
        <f t="shared" si="28"/>
        <v>8.74</v>
      </c>
    </row>
    <row r="32" spans="1:66" x14ac:dyDescent="0.35">
      <c r="A32" s="3" t="s">
        <v>1</v>
      </c>
      <c r="B32" s="3">
        <f t="shared" si="4"/>
        <v>0</v>
      </c>
      <c r="C32" s="3">
        <f t="shared" si="5"/>
        <v>0</v>
      </c>
      <c r="AF32" s="3" t="s">
        <v>48</v>
      </c>
      <c r="AG32" s="3">
        <v>15.65</v>
      </c>
      <c r="AH32" s="3">
        <f t="shared" si="29"/>
        <v>5.0199999999999996</v>
      </c>
      <c r="AI32" s="3">
        <f t="shared" si="6"/>
        <v>3.25</v>
      </c>
      <c r="AJ32" s="3">
        <f t="shared" si="7"/>
        <v>3.6500000000000004</v>
      </c>
      <c r="AK32" s="3">
        <f t="shared" si="8"/>
        <v>5.1100000000000012</v>
      </c>
      <c r="AL32" s="3">
        <f t="shared" si="9"/>
        <v>5.76</v>
      </c>
      <c r="AM32" s="3">
        <f t="shared" si="10"/>
        <v>8.7100000000000009</v>
      </c>
      <c r="AO32" s="3" t="s">
        <v>48</v>
      </c>
      <c r="AP32" s="3">
        <v>6.38</v>
      </c>
      <c r="AQ32" s="3">
        <f t="shared" si="11"/>
        <v>7.9099999999999993</v>
      </c>
      <c r="AR32" s="3">
        <f t="shared" si="12"/>
        <v>5.5200000000000005</v>
      </c>
      <c r="AS32" s="3">
        <f t="shared" si="13"/>
        <v>9.3999999999999986</v>
      </c>
      <c r="AT32" s="3">
        <f t="shared" si="14"/>
        <v>5.13</v>
      </c>
      <c r="AU32" s="3">
        <f t="shared" si="15"/>
        <v>4.13</v>
      </c>
      <c r="AV32" s="3">
        <f t="shared" si="16"/>
        <v>4.2299999999999995</v>
      </c>
      <c r="AX32" s="3" t="s">
        <v>48</v>
      </c>
      <c r="AY32" s="3">
        <v>15.65</v>
      </c>
      <c r="AZ32" s="3">
        <f t="shared" si="17"/>
        <v>1.3600000000000012</v>
      </c>
      <c r="BA32" s="3">
        <f t="shared" si="18"/>
        <v>3.75</v>
      </c>
      <c r="BB32" s="3">
        <f t="shared" si="19"/>
        <v>0.12999999999999901</v>
      </c>
      <c r="BC32" s="3">
        <f t="shared" si="20"/>
        <v>4.1400000000000006</v>
      </c>
      <c r="BD32" s="3">
        <f t="shared" si="21"/>
        <v>5.1400000000000006</v>
      </c>
      <c r="BE32" s="3">
        <f t="shared" si="22"/>
        <v>5.0400000000000009</v>
      </c>
      <c r="BG32" s="3" t="s">
        <v>48</v>
      </c>
      <c r="BH32" s="3">
        <v>6.38</v>
      </c>
      <c r="BI32" s="3">
        <f t="shared" si="23"/>
        <v>4.2500000000000009</v>
      </c>
      <c r="BJ32" s="3">
        <f t="shared" si="24"/>
        <v>6.0200000000000005</v>
      </c>
      <c r="BK32" s="3">
        <f t="shared" si="25"/>
        <v>5.62</v>
      </c>
      <c r="BL32" s="3">
        <f t="shared" si="26"/>
        <v>4.1599999999999993</v>
      </c>
      <c r="BM32" s="3">
        <f t="shared" si="27"/>
        <v>3.5100000000000007</v>
      </c>
      <c r="BN32" s="3">
        <f t="shared" si="28"/>
        <v>0.5600000000000005</v>
      </c>
    </row>
    <row r="33" spans="1:66" x14ac:dyDescent="0.35">
      <c r="A33" s="3" t="s">
        <v>11</v>
      </c>
      <c r="B33" s="3">
        <f t="shared" si="4"/>
        <v>0</v>
      </c>
      <c r="C33" s="3">
        <f t="shared" si="5"/>
        <v>0</v>
      </c>
      <c r="AF33" s="3" t="s">
        <v>1</v>
      </c>
      <c r="AG33" s="3">
        <v>24.61</v>
      </c>
      <c r="AH33" s="3">
        <f t="shared" si="29"/>
        <v>10.26</v>
      </c>
      <c r="AI33" s="3">
        <f t="shared" si="6"/>
        <v>12.5</v>
      </c>
      <c r="AJ33" s="3">
        <f t="shared" si="7"/>
        <v>10.309999999999999</v>
      </c>
      <c r="AK33" s="3">
        <f t="shared" si="8"/>
        <v>9.7799999999999994</v>
      </c>
      <c r="AL33" s="3">
        <f t="shared" si="9"/>
        <v>4.32</v>
      </c>
      <c r="AM33" s="3">
        <f t="shared" si="10"/>
        <v>6.02</v>
      </c>
      <c r="AO33" s="3" t="s">
        <v>1</v>
      </c>
      <c r="AP33" s="3">
        <v>22.61</v>
      </c>
      <c r="AQ33" s="3">
        <f t="shared" si="11"/>
        <v>12.41</v>
      </c>
      <c r="AR33" s="3">
        <f t="shared" si="12"/>
        <v>9.08</v>
      </c>
      <c r="AS33" s="3">
        <f t="shared" si="13"/>
        <v>11.01</v>
      </c>
      <c r="AT33" s="3">
        <f t="shared" si="14"/>
        <v>7.1899999999999995</v>
      </c>
      <c r="AU33" s="3">
        <f t="shared" si="15"/>
        <v>0.51999999999999957</v>
      </c>
      <c r="AV33" s="3">
        <f t="shared" si="16"/>
        <v>9.5399999999999991</v>
      </c>
      <c r="AX33" s="3" t="s">
        <v>1</v>
      </c>
      <c r="AY33" s="3">
        <v>24.61</v>
      </c>
      <c r="AZ33" s="3">
        <f t="shared" si="17"/>
        <v>14.41</v>
      </c>
      <c r="BA33" s="3">
        <f t="shared" si="18"/>
        <v>11.08</v>
      </c>
      <c r="BB33" s="3">
        <f t="shared" si="19"/>
        <v>13.01</v>
      </c>
      <c r="BC33" s="3">
        <f t="shared" si="20"/>
        <v>9.19</v>
      </c>
      <c r="BD33" s="3">
        <f t="shared" si="21"/>
        <v>1.4800000000000004</v>
      </c>
      <c r="BE33" s="3">
        <f t="shared" si="22"/>
        <v>11.54</v>
      </c>
      <c r="BG33" s="3" t="s">
        <v>1</v>
      </c>
      <c r="BH33" s="3">
        <v>22.61</v>
      </c>
      <c r="BI33" s="3">
        <f t="shared" si="23"/>
        <v>8.26</v>
      </c>
      <c r="BJ33" s="3">
        <f t="shared" si="24"/>
        <v>10.5</v>
      </c>
      <c r="BK33" s="3">
        <f t="shared" si="25"/>
        <v>8.3099999999999987</v>
      </c>
      <c r="BL33" s="3">
        <f t="shared" si="26"/>
        <v>7.7799999999999994</v>
      </c>
      <c r="BM33" s="3">
        <f t="shared" si="27"/>
        <v>2.3200000000000003</v>
      </c>
      <c r="BN33" s="3">
        <f t="shared" si="28"/>
        <v>4.0199999999999996</v>
      </c>
    </row>
    <row r="34" spans="1:66" x14ac:dyDescent="0.35">
      <c r="A34" s="3" t="s">
        <v>9</v>
      </c>
      <c r="B34" s="3">
        <f t="shared" si="4"/>
        <v>0</v>
      </c>
      <c r="C34" s="3">
        <f t="shared" si="5"/>
        <v>0</v>
      </c>
      <c r="AF34" s="3" t="s">
        <v>11</v>
      </c>
      <c r="AG34" s="3">
        <v>15.1</v>
      </c>
      <c r="AH34" s="3">
        <f t="shared" si="29"/>
        <v>5</v>
      </c>
      <c r="AI34" s="3">
        <f t="shared" si="6"/>
        <v>6.09</v>
      </c>
      <c r="AJ34" s="3">
        <f t="shared" si="7"/>
        <v>7.0299999999999994</v>
      </c>
      <c r="AK34" s="3">
        <f t="shared" si="8"/>
        <v>1.2400000000000002</v>
      </c>
      <c r="AL34" s="3">
        <f t="shared" si="9"/>
        <v>5.4699999999999989</v>
      </c>
      <c r="AM34" s="3">
        <f t="shared" si="10"/>
        <v>6.49</v>
      </c>
      <c r="AO34" s="3" t="s">
        <v>11</v>
      </c>
      <c r="AP34" s="3">
        <v>15.31</v>
      </c>
      <c r="AQ34" s="3">
        <f t="shared" si="11"/>
        <v>2.09</v>
      </c>
      <c r="AR34" s="3">
        <f t="shared" si="12"/>
        <v>3.6300000000000008</v>
      </c>
      <c r="AS34" s="3">
        <f t="shared" si="13"/>
        <v>4.7700000000000014</v>
      </c>
      <c r="AT34" s="3">
        <f t="shared" si="14"/>
        <v>1.0200000000000014</v>
      </c>
      <c r="AU34" s="3">
        <f t="shared" si="15"/>
        <v>5.1100000000000012</v>
      </c>
      <c r="AV34" s="3">
        <f t="shared" si="16"/>
        <v>5.2700000000000014</v>
      </c>
      <c r="AX34" s="3" t="s">
        <v>11</v>
      </c>
      <c r="AY34" s="3">
        <v>15.1</v>
      </c>
      <c r="AZ34" s="3">
        <f t="shared" si="17"/>
        <v>1.879999999999999</v>
      </c>
      <c r="BA34" s="3">
        <f t="shared" si="18"/>
        <v>3.42</v>
      </c>
      <c r="BB34" s="3">
        <f t="shared" si="19"/>
        <v>4.5600000000000005</v>
      </c>
      <c r="BC34" s="3">
        <f t="shared" si="20"/>
        <v>0.8100000000000005</v>
      </c>
      <c r="BD34" s="3">
        <f t="shared" si="21"/>
        <v>4.9000000000000004</v>
      </c>
      <c r="BE34" s="3">
        <f t="shared" si="22"/>
        <v>5.0600000000000005</v>
      </c>
      <c r="BG34" s="3" t="s">
        <v>11</v>
      </c>
      <c r="BH34" s="3">
        <v>15.31</v>
      </c>
      <c r="BI34" s="3">
        <f t="shared" si="23"/>
        <v>5.2100000000000009</v>
      </c>
      <c r="BJ34" s="3">
        <f t="shared" si="24"/>
        <v>6.3000000000000007</v>
      </c>
      <c r="BK34" s="3">
        <f t="shared" si="25"/>
        <v>7.24</v>
      </c>
      <c r="BL34" s="3">
        <f t="shared" si="26"/>
        <v>1.0299999999999994</v>
      </c>
      <c r="BM34" s="3">
        <f t="shared" si="27"/>
        <v>5.68</v>
      </c>
      <c r="BN34" s="3">
        <f t="shared" si="28"/>
        <v>6.7000000000000011</v>
      </c>
    </row>
    <row r="35" spans="1:66" x14ac:dyDescent="0.35">
      <c r="A35" s="3" t="s">
        <v>94</v>
      </c>
      <c r="B35" s="3">
        <f t="shared" si="4"/>
        <v>0</v>
      </c>
      <c r="C35" s="3">
        <f t="shared" si="5"/>
        <v>0</v>
      </c>
      <c r="AF35" s="3" t="s">
        <v>9</v>
      </c>
      <c r="AG35" s="3">
        <v>16.170000000000002</v>
      </c>
      <c r="AH35" s="3">
        <f t="shared" si="29"/>
        <v>8.1300000000000026</v>
      </c>
      <c r="AI35" s="3">
        <f t="shared" si="6"/>
        <v>9.7600000000000016</v>
      </c>
      <c r="AJ35" s="3">
        <f t="shared" si="7"/>
        <v>6.2600000000000016</v>
      </c>
      <c r="AK35" s="3">
        <f t="shared" si="8"/>
        <v>6.9000000000000021</v>
      </c>
      <c r="AL35" s="3">
        <f t="shared" si="9"/>
        <v>6.6900000000000013</v>
      </c>
      <c r="AM35" s="3">
        <f t="shared" si="10"/>
        <v>5.120000000000001</v>
      </c>
      <c r="AO35" s="3" t="s">
        <v>9</v>
      </c>
      <c r="AP35" s="3">
        <v>15.73</v>
      </c>
      <c r="AQ35" s="3">
        <f t="shared" si="11"/>
        <v>8.4499999999999993</v>
      </c>
      <c r="AR35" s="3">
        <f t="shared" si="12"/>
        <v>7.1400000000000006</v>
      </c>
      <c r="AS35" s="3">
        <f t="shared" si="13"/>
        <v>7.8100000000000005</v>
      </c>
      <c r="AT35" s="3">
        <f t="shared" si="14"/>
        <v>4.6400000000000006</v>
      </c>
      <c r="AU35" s="3">
        <f t="shared" si="15"/>
        <v>7.1900000000000013</v>
      </c>
      <c r="AV35" s="3">
        <f t="shared" si="16"/>
        <v>7.35</v>
      </c>
      <c r="AX35" s="3" t="s">
        <v>9</v>
      </c>
      <c r="AY35" s="3">
        <v>16.170000000000002</v>
      </c>
      <c r="AZ35" s="3">
        <f t="shared" si="17"/>
        <v>8.89</v>
      </c>
      <c r="BA35" s="3">
        <f t="shared" si="18"/>
        <v>7.5800000000000018</v>
      </c>
      <c r="BB35" s="3">
        <f t="shared" si="19"/>
        <v>8.2500000000000018</v>
      </c>
      <c r="BC35" s="3">
        <f t="shared" si="20"/>
        <v>5.0800000000000018</v>
      </c>
      <c r="BD35" s="3">
        <f t="shared" si="21"/>
        <v>7.6300000000000026</v>
      </c>
      <c r="BE35" s="3">
        <f t="shared" si="22"/>
        <v>7.7900000000000009</v>
      </c>
      <c r="BG35" s="3" t="s">
        <v>9</v>
      </c>
      <c r="BH35" s="3">
        <v>15.73</v>
      </c>
      <c r="BI35" s="3">
        <f t="shared" si="23"/>
        <v>7.6900000000000013</v>
      </c>
      <c r="BJ35" s="3">
        <f t="shared" si="24"/>
        <v>9.32</v>
      </c>
      <c r="BK35" s="3">
        <f t="shared" si="25"/>
        <v>5.82</v>
      </c>
      <c r="BL35" s="3">
        <f t="shared" si="26"/>
        <v>6.4600000000000009</v>
      </c>
      <c r="BM35" s="3">
        <f t="shared" si="27"/>
        <v>6.25</v>
      </c>
      <c r="BN35" s="3">
        <f t="shared" si="28"/>
        <v>4.68</v>
      </c>
    </row>
    <row r="36" spans="1:66" x14ac:dyDescent="0.35">
      <c r="A36" s="3" t="s">
        <v>70</v>
      </c>
      <c r="B36" s="3">
        <f t="shared" si="4"/>
        <v>0</v>
      </c>
      <c r="C36" s="3">
        <f t="shared" si="5"/>
        <v>0</v>
      </c>
      <c r="AF36" s="3" t="s">
        <v>94</v>
      </c>
      <c r="AG36" s="3">
        <v>17.079999999999998</v>
      </c>
      <c r="AH36" s="3">
        <f t="shared" si="29"/>
        <v>4.3399999999999981</v>
      </c>
      <c r="AI36" s="3">
        <f t="shared" si="6"/>
        <v>7.4199999999999982</v>
      </c>
      <c r="AJ36" s="3">
        <f t="shared" si="7"/>
        <v>8.6399999999999988</v>
      </c>
      <c r="AK36" s="3">
        <f t="shared" si="8"/>
        <v>3.8699999999999974</v>
      </c>
      <c r="AL36" s="3">
        <f t="shared" si="9"/>
        <v>4.9499999999999975</v>
      </c>
      <c r="AM36" s="3">
        <f t="shared" si="10"/>
        <v>7.1099999999999977</v>
      </c>
      <c r="AO36" s="3" t="s">
        <v>94</v>
      </c>
      <c r="AP36" s="3">
        <v>17.190000000000001</v>
      </c>
      <c r="AQ36" s="3">
        <f t="shared" si="11"/>
        <v>7.4500000000000011</v>
      </c>
      <c r="AR36" s="3">
        <f t="shared" si="12"/>
        <v>9.7800000000000011</v>
      </c>
      <c r="AS36" s="3">
        <f t="shared" si="13"/>
        <v>4.7100000000000009</v>
      </c>
      <c r="AT36" s="3">
        <f t="shared" si="14"/>
        <v>3.4000000000000021</v>
      </c>
      <c r="AU36" s="3">
        <f t="shared" si="15"/>
        <v>5.2500000000000018</v>
      </c>
      <c r="AV36" s="3">
        <f t="shared" si="16"/>
        <v>4.0700000000000021</v>
      </c>
      <c r="AX36" s="3" t="s">
        <v>94</v>
      </c>
      <c r="AY36" s="3">
        <v>17.079999999999998</v>
      </c>
      <c r="AZ36" s="3">
        <f t="shared" si="17"/>
        <v>7.3399999999999981</v>
      </c>
      <c r="BA36" s="3">
        <f t="shared" si="18"/>
        <v>9.6699999999999982</v>
      </c>
      <c r="BB36" s="3">
        <f t="shared" si="19"/>
        <v>4.5999999999999979</v>
      </c>
      <c r="BC36" s="3">
        <f t="shared" si="20"/>
        <v>3.2899999999999991</v>
      </c>
      <c r="BD36" s="3">
        <f t="shared" si="21"/>
        <v>5.1399999999999988</v>
      </c>
      <c r="BE36" s="3">
        <f t="shared" si="22"/>
        <v>3.9599999999999991</v>
      </c>
      <c r="BG36" s="3" t="s">
        <v>94</v>
      </c>
      <c r="BH36" s="3">
        <v>17.190000000000001</v>
      </c>
      <c r="BI36" s="3">
        <f t="shared" si="23"/>
        <v>4.4500000000000011</v>
      </c>
      <c r="BJ36" s="3">
        <f t="shared" si="24"/>
        <v>7.5300000000000011</v>
      </c>
      <c r="BK36" s="3">
        <f t="shared" si="25"/>
        <v>8.7500000000000018</v>
      </c>
      <c r="BL36" s="3">
        <f t="shared" si="26"/>
        <v>3.9800000000000004</v>
      </c>
      <c r="BM36" s="3">
        <f t="shared" si="27"/>
        <v>5.0600000000000005</v>
      </c>
      <c r="BN36" s="3">
        <f t="shared" si="28"/>
        <v>7.2200000000000006</v>
      </c>
    </row>
    <row r="37" spans="1:66" x14ac:dyDescent="0.35">
      <c r="A37" s="3" t="s">
        <v>6</v>
      </c>
      <c r="B37" s="3">
        <f t="shared" si="4"/>
        <v>0</v>
      </c>
      <c r="C37" s="3">
        <f t="shared" si="5"/>
        <v>0</v>
      </c>
      <c r="AF37" s="3" t="s">
        <v>70</v>
      </c>
      <c r="AG37" s="3">
        <v>14.38</v>
      </c>
      <c r="AH37" s="3">
        <f t="shared" si="29"/>
        <v>4.9300000000000015</v>
      </c>
      <c r="AI37" s="3">
        <f t="shared" si="6"/>
        <v>8.7600000000000016</v>
      </c>
      <c r="AJ37" s="3">
        <f t="shared" si="7"/>
        <v>7.1300000000000008</v>
      </c>
      <c r="AK37" s="3">
        <f t="shared" si="8"/>
        <v>7.660000000000001</v>
      </c>
      <c r="AL37" s="3">
        <f t="shared" si="9"/>
        <v>6.94</v>
      </c>
      <c r="AM37" s="3">
        <f t="shared" si="10"/>
        <v>8.4500000000000011</v>
      </c>
      <c r="AO37" s="3" t="s">
        <v>70</v>
      </c>
      <c r="AP37" s="3">
        <v>13.66</v>
      </c>
      <c r="AQ37" s="3">
        <f t="shared" si="11"/>
        <v>6.24</v>
      </c>
      <c r="AR37" s="3">
        <f t="shared" si="12"/>
        <v>6.92</v>
      </c>
      <c r="AS37" s="3">
        <f t="shared" si="13"/>
        <v>6.8</v>
      </c>
      <c r="AT37" s="3">
        <f t="shared" si="14"/>
        <v>6.91</v>
      </c>
      <c r="AU37" s="3">
        <f t="shared" si="15"/>
        <v>8.15</v>
      </c>
      <c r="AV37" s="3">
        <f t="shared" si="16"/>
        <v>7.84</v>
      </c>
      <c r="AX37" s="3" t="s">
        <v>70</v>
      </c>
      <c r="AY37" s="3">
        <v>14.38</v>
      </c>
      <c r="AZ37" s="3">
        <f t="shared" si="17"/>
        <v>6.9600000000000009</v>
      </c>
      <c r="BA37" s="3">
        <f t="shared" si="18"/>
        <v>7.6400000000000006</v>
      </c>
      <c r="BB37" s="3">
        <f t="shared" si="19"/>
        <v>7.5200000000000005</v>
      </c>
      <c r="BC37" s="3">
        <f t="shared" si="20"/>
        <v>7.6300000000000008</v>
      </c>
      <c r="BD37" s="3">
        <f t="shared" si="21"/>
        <v>8.870000000000001</v>
      </c>
      <c r="BE37" s="3">
        <f t="shared" si="22"/>
        <v>8.56</v>
      </c>
      <c r="BG37" s="3" t="s">
        <v>70</v>
      </c>
      <c r="BH37" s="3">
        <v>13.66</v>
      </c>
      <c r="BI37" s="3">
        <f t="shared" si="23"/>
        <v>4.2100000000000009</v>
      </c>
      <c r="BJ37" s="3">
        <f t="shared" si="24"/>
        <v>8.0399999999999991</v>
      </c>
      <c r="BK37" s="3">
        <f t="shared" si="25"/>
        <v>6.41</v>
      </c>
      <c r="BL37" s="3">
        <f t="shared" si="26"/>
        <v>6.94</v>
      </c>
      <c r="BM37" s="3">
        <f t="shared" si="27"/>
        <v>6.22</v>
      </c>
      <c r="BN37" s="3">
        <f t="shared" si="28"/>
        <v>7.73</v>
      </c>
    </row>
    <row r="38" spans="1:66" x14ac:dyDescent="0.35">
      <c r="A38" s="3" t="s">
        <v>79</v>
      </c>
      <c r="B38" s="3">
        <f t="shared" si="4"/>
        <v>0</v>
      </c>
      <c r="C38" s="3">
        <f t="shared" si="5"/>
        <v>0</v>
      </c>
      <c r="AF38" s="3" t="s">
        <v>6</v>
      </c>
      <c r="AG38" s="3">
        <v>14.5</v>
      </c>
      <c r="AH38" s="3">
        <f t="shared" si="29"/>
        <v>6.61</v>
      </c>
      <c r="AI38" s="3">
        <f t="shared" si="6"/>
        <v>8.8099999999999987</v>
      </c>
      <c r="AJ38" s="3">
        <f t="shared" si="7"/>
        <v>6.81</v>
      </c>
      <c r="AK38" s="3">
        <f t="shared" si="8"/>
        <v>8.48</v>
      </c>
      <c r="AL38" s="3">
        <f t="shared" si="9"/>
        <v>6.3800000000000008</v>
      </c>
      <c r="AM38" s="3">
        <f t="shared" si="10"/>
        <v>6.78</v>
      </c>
      <c r="AO38" s="3" t="s">
        <v>6</v>
      </c>
      <c r="AP38" s="3">
        <v>14.95</v>
      </c>
      <c r="AQ38" s="3">
        <f t="shared" si="11"/>
        <v>5.8199999999999985</v>
      </c>
      <c r="AR38" s="3">
        <f t="shared" si="12"/>
        <v>8.2099999999999991</v>
      </c>
      <c r="AS38" s="3">
        <f t="shared" si="13"/>
        <v>4.59</v>
      </c>
      <c r="AT38" s="3">
        <f t="shared" si="14"/>
        <v>4.93</v>
      </c>
      <c r="AU38" s="3">
        <f t="shared" si="15"/>
        <v>8.759999999999998</v>
      </c>
      <c r="AV38" s="3">
        <f t="shared" si="16"/>
        <v>6.8099999999999987</v>
      </c>
      <c r="AX38" s="3" t="s">
        <v>6</v>
      </c>
      <c r="AY38" s="3">
        <v>14.5</v>
      </c>
      <c r="AZ38" s="3">
        <f t="shared" si="17"/>
        <v>5.3699999999999992</v>
      </c>
      <c r="BA38" s="3">
        <f t="shared" si="18"/>
        <v>7.76</v>
      </c>
      <c r="BB38" s="3">
        <f t="shared" si="19"/>
        <v>4.1400000000000006</v>
      </c>
      <c r="BC38" s="3">
        <f t="shared" si="20"/>
        <v>4.4800000000000004</v>
      </c>
      <c r="BD38" s="3">
        <f t="shared" si="21"/>
        <v>8.3099999999999987</v>
      </c>
      <c r="BE38" s="3">
        <f t="shared" si="22"/>
        <v>6.3599999999999994</v>
      </c>
      <c r="BG38" s="3" t="s">
        <v>6</v>
      </c>
      <c r="BH38" s="3">
        <v>14.95</v>
      </c>
      <c r="BI38" s="3">
        <f t="shared" si="23"/>
        <v>7.06</v>
      </c>
      <c r="BJ38" s="3">
        <f t="shared" si="24"/>
        <v>9.259999999999998</v>
      </c>
      <c r="BK38" s="3">
        <f t="shared" si="25"/>
        <v>7.2599999999999989</v>
      </c>
      <c r="BL38" s="3">
        <f t="shared" si="26"/>
        <v>8.93</v>
      </c>
      <c r="BM38" s="3">
        <f t="shared" si="27"/>
        <v>6.83</v>
      </c>
      <c r="BN38" s="3">
        <f t="shared" si="28"/>
        <v>7.2299999999999995</v>
      </c>
    </row>
    <row r="39" spans="1:66" x14ac:dyDescent="0.35">
      <c r="A39" s="3" t="s">
        <v>4</v>
      </c>
      <c r="B39" s="3">
        <f t="shared" si="4"/>
        <v>0</v>
      </c>
      <c r="C39" s="3">
        <f t="shared" si="5"/>
        <v>0</v>
      </c>
      <c r="AF39" s="3" t="s">
        <v>79</v>
      </c>
      <c r="AG39" s="3">
        <v>17.8</v>
      </c>
      <c r="AH39" s="3">
        <f>SQRT((AH20-AG20)^2)</f>
        <v>6.99</v>
      </c>
      <c r="AI39" s="3">
        <f t="shared" si="6"/>
        <v>10.450000000000001</v>
      </c>
      <c r="AJ39" s="3">
        <f t="shared" si="7"/>
        <v>6.4500000000000011</v>
      </c>
      <c r="AK39" s="3">
        <f t="shared" si="8"/>
        <v>11.55</v>
      </c>
      <c r="AL39" s="3">
        <f t="shared" si="9"/>
        <v>7.49</v>
      </c>
      <c r="AM39" s="3">
        <f t="shared" si="10"/>
        <v>9.5500000000000007</v>
      </c>
      <c r="AO39" s="3" t="s">
        <v>79</v>
      </c>
      <c r="AP39" s="3">
        <v>17.39</v>
      </c>
      <c r="AQ39" s="3">
        <f t="shared" si="11"/>
        <v>6.7200000000000006</v>
      </c>
      <c r="AR39" s="3">
        <f t="shared" si="12"/>
        <v>9.57</v>
      </c>
      <c r="AS39" s="3">
        <f t="shared" si="13"/>
        <v>8.41</v>
      </c>
      <c r="AT39" s="3">
        <f t="shared" si="14"/>
        <v>8.51</v>
      </c>
      <c r="AU39" s="3">
        <f t="shared" si="15"/>
        <v>9.91</v>
      </c>
      <c r="AV39" s="3">
        <f t="shared" si="16"/>
        <v>6.870000000000001</v>
      </c>
      <c r="AX39" s="3" t="s">
        <v>79</v>
      </c>
      <c r="AY39" s="3">
        <v>17.8</v>
      </c>
      <c r="AZ39" s="3">
        <f t="shared" si="17"/>
        <v>7.1300000000000008</v>
      </c>
      <c r="BA39" s="3">
        <f t="shared" si="18"/>
        <v>9.98</v>
      </c>
      <c r="BB39" s="3">
        <f t="shared" si="19"/>
        <v>8.82</v>
      </c>
      <c r="BC39" s="3">
        <f t="shared" si="20"/>
        <v>8.92</v>
      </c>
      <c r="BD39" s="3">
        <f t="shared" si="21"/>
        <v>10.32</v>
      </c>
      <c r="BE39" s="3">
        <f t="shared" si="22"/>
        <v>7.2800000000000011</v>
      </c>
      <c r="BG39" s="3" t="s">
        <v>79</v>
      </c>
      <c r="BH39" s="3">
        <v>17.39</v>
      </c>
      <c r="BI39" s="3">
        <f t="shared" si="23"/>
        <v>6.58</v>
      </c>
      <c r="BJ39" s="3">
        <f t="shared" si="24"/>
        <v>10.040000000000001</v>
      </c>
      <c r="BK39" s="3">
        <f t="shared" si="25"/>
        <v>6.0400000000000009</v>
      </c>
      <c r="BL39" s="3">
        <f t="shared" si="26"/>
        <v>11.14</v>
      </c>
      <c r="BM39" s="3">
        <f t="shared" si="27"/>
        <v>7.08</v>
      </c>
      <c r="BN39" s="3">
        <f t="shared" si="28"/>
        <v>9.14</v>
      </c>
    </row>
    <row r="40" spans="1:66" x14ac:dyDescent="0.35">
      <c r="AF40" s="3" t="s">
        <v>4</v>
      </c>
      <c r="AG40" s="3">
        <v>17.87</v>
      </c>
      <c r="AH40" s="3">
        <f t="shared" si="29"/>
        <v>9.06</v>
      </c>
      <c r="AI40" s="3">
        <f t="shared" si="6"/>
        <v>10.88</v>
      </c>
      <c r="AJ40" s="3">
        <f t="shared" si="7"/>
        <v>10.25</v>
      </c>
      <c r="AK40" s="3">
        <f t="shared" si="8"/>
        <v>10.810000000000002</v>
      </c>
      <c r="AL40" s="3">
        <f t="shared" si="9"/>
        <v>8.0100000000000016</v>
      </c>
      <c r="AM40" s="3">
        <f t="shared" si="10"/>
        <v>7.9</v>
      </c>
      <c r="AO40" s="3" t="s">
        <v>4</v>
      </c>
      <c r="AP40" s="3">
        <v>17.21</v>
      </c>
      <c r="AQ40" s="3">
        <f t="shared" si="11"/>
        <v>9.2800000000000011</v>
      </c>
      <c r="AR40" s="3">
        <f t="shared" si="12"/>
        <v>9.3600000000000012</v>
      </c>
      <c r="AS40" s="3">
        <f t="shared" si="13"/>
        <v>9.3500000000000014</v>
      </c>
      <c r="AT40" s="3">
        <f t="shared" si="14"/>
        <v>7.620000000000001</v>
      </c>
      <c r="AU40" s="3">
        <f t="shared" si="15"/>
        <v>9.9600000000000009</v>
      </c>
      <c r="AV40" s="3">
        <f t="shared" si="16"/>
        <v>8.8800000000000008</v>
      </c>
      <c r="AX40" s="3" t="s">
        <v>4</v>
      </c>
      <c r="AY40" s="3">
        <v>17.87</v>
      </c>
      <c r="AZ40" s="3">
        <f t="shared" si="17"/>
        <v>9.9400000000000013</v>
      </c>
      <c r="BA40" s="3">
        <f t="shared" si="18"/>
        <v>10.020000000000001</v>
      </c>
      <c r="BB40" s="3">
        <f t="shared" si="19"/>
        <v>10.010000000000002</v>
      </c>
      <c r="BC40" s="3">
        <f t="shared" si="20"/>
        <v>8.2800000000000011</v>
      </c>
      <c r="BD40" s="3">
        <f t="shared" si="21"/>
        <v>10.620000000000001</v>
      </c>
      <c r="BE40" s="3">
        <f t="shared" si="22"/>
        <v>9.5400000000000009</v>
      </c>
      <c r="BG40" s="3" t="s">
        <v>4</v>
      </c>
      <c r="BH40" s="3">
        <v>17.21</v>
      </c>
      <c r="BI40" s="3">
        <f t="shared" si="23"/>
        <v>8.4</v>
      </c>
      <c r="BJ40" s="3">
        <f t="shared" si="24"/>
        <v>10.220000000000001</v>
      </c>
      <c r="BK40" s="3">
        <f t="shared" si="25"/>
        <v>9.59</v>
      </c>
      <c r="BL40" s="3">
        <f t="shared" si="26"/>
        <v>10.150000000000002</v>
      </c>
      <c r="BM40" s="3">
        <f t="shared" si="27"/>
        <v>7.3500000000000014</v>
      </c>
      <c r="BN40" s="3">
        <f t="shared" si="28"/>
        <v>7.24</v>
      </c>
    </row>
    <row r="43" spans="1:66" x14ac:dyDescent="0.35">
      <c r="B43" s="3" t="s">
        <v>98</v>
      </c>
      <c r="C43" s="3" t="s">
        <v>99</v>
      </c>
    </row>
    <row r="44" spans="1:66" x14ac:dyDescent="0.35">
      <c r="A44" s="3" t="s">
        <v>5</v>
      </c>
      <c r="B44" s="3">
        <f>S5</f>
        <v>6.0900000000000016</v>
      </c>
      <c r="C44" s="3">
        <f>U5</f>
        <v>6.7900000000000009</v>
      </c>
    </row>
    <row r="45" spans="1:66" x14ac:dyDescent="0.35">
      <c r="A45" s="3" t="s">
        <v>26</v>
      </c>
      <c r="B45" s="3">
        <f t="shared" ref="B45:B58" si="30">S6</f>
        <v>2.759999999999998</v>
      </c>
      <c r="C45" s="3">
        <f t="shared" ref="C45:C58" si="31">U6</f>
        <v>3.759999999999998</v>
      </c>
    </row>
    <row r="46" spans="1:66" x14ac:dyDescent="0.35">
      <c r="A46" s="3" t="s">
        <v>15</v>
      </c>
      <c r="B46" s="3">
        <f t="shared" si="30"/>
        <v>5.120000000000001</v>
      </c>
      <c r="C46" s="3">
        <f t="shared" si="31"/>
        <v>4.82</v>
      </c>
    </row>
    <row r="47" spans="1:66" x14ac:dyDescent="0.35">
      <c r="A47" s="3" t="s">
        <v>8</v>
      </c>
      <c r="B47" s="3">
        <f t="shared" si="30"/>
        <v>8.7499999999999982</v>
      </c>
      <c r="C47" s="3">
        <f t="shared" si="31"/>
        <v>7.7499999999999982</v>
      </c>
    </row>
    <row r="48" spans="1:66" x14ac:dyDescent="0.35">
      <c r="A48" s="3" t="s">
        <v>13</v>
      </c>
      <c r="B48" s="3">
        <f t="shared" si="30"/>
        <v>11.38</v>
      </c>
      <c r="C48" s="3">
        <f t="shared" si="31"/>
        <v>4.6999999999999993</v>
      </c>
    </row>
    <row r="49" spans="1:3" x14ac:dyDescent="0.35">
      <c r="A49" s="3" t="s">
        <v>43</v>
      </c>
      <c r="B49" s="3">
        <f t="shared" si="30"/>
        <v>3.370000000000001</v>
      </c>
      <c r="C49" s="3">
        <f t="shared" si="31"/>
        <v>6.2100000000000009</v>
      </c>
    </row>
    <row r="50" spans="1:3" x14ac:dyDescent="0.35">
      <c r="A50" s="3" t="s">
        <v>48</v>
      </c>
      <c r="B50" s="3">
        <f t="shared" si="30"/>
        <v>3.76</v>
      </c>
      <c r="C50" s="3">
        <f t="shared" si="31"/>
        <v>5.6899999999999995</v>
      </c>
    </row>
    <row r="51" spans="1:3" x14ac:dyDescent="0.35">
      <c r="A51" s="3" t="s">
        <v>1</v>
      </c>
      <c r="B51" s="3">
        <f t="shared" si="30"/>
        <v>10</v>
      </c>
      <c r="C51" s="3">
        <f t="shared" si="31"/>
        <v>8.6399999999999988</v>
      </c>
    </row>
    <row r="52" spans="1:3" x14ac:dyDescent="0.35">
      <c r="A52" s="3" t="s">
        <v>11</v>
      </c>
      <c r="B52" s="3">
        <f t="shared" si="30"/>
        <v>3.9000000000000004</v>
      </c>
      <c r="C52" s="3">
        <f t="shared" si="31"/>
        <v>5.35</v>
      </c>
    </row>
    <row r="53" spans="1:3" x14ac:dyDescent="0.35">
      <c r="A53" s="3" t="s">
        <v>9</v>
      </c>
      <c r="B53" s="3">
        <f t="shared" si="30"/>
        <v>7.6400000000000023</v>
      </c>
      <c r="C53" s="3">
        <f t="shared" si="31"/>
        <v>6.990000000000002</v>
      </c>
    </row>
    <row r="54" spans="1:3" x14ac:dyDescent="0.35">
      <c r="A54" s="3" t="s">
        <v>94</v>
      </c>
      <c r="B54" s="3">
        <f t="shared" si="30"/>
        <v>5.509999999999998</v>
      </c>
      <c r="C54" s="3">
        <f t="shared" si="31"/>
        <v>6.3599999999999977</v>
      </c>
    </row>
    <row r="55" spans="1:3" x14ac:dyDescent="0.35">
      <c r="A55" s="3" t="s">
        <v>70</v>
      </c>
      <c r="B55" s="3">
        <f t="shared" si="30"/>
        <v>7.2700000000000005</v>
      </c>
      <c r="C55" s="3">
        <f t="shared" si="31"/>
        <v>6.4300000000000006</v>
      </c>
    </row>
    <row r="56" spans="1:3" x14ac:dyDescent="0.35">
      <c r="A56" s="3" t="s">
        <v>6</v>
      </c>
      <c r="B56" s="3">
        <f t="shared" si="30"/>
        <v>6.34</v>
      </c>
      <c r="C56" s="3">
        <f t="shared" si="31"/>
        <v>6.65</v>
      </c>
    </row>
    <row r="57" spans="1:3" x14ac:dyDescent="0.35">
      <c r="A57" s="3" t="s">
        <v>79</v>
      </c>
      <c r="B57" s="3">
        <f t="shared" si="30"/>
        <v>8.32</v>
      </c>
      <c r="C57" s="3">
        <f t="shared" si="31"/>
        <v>7.59</v>
      </c>
    </row>
    <row r="58" spans="1:3" x14ac:dyDescent="0.35">
      <c r="A58" s="3" t="s">
        <v>4</v>
      </c>
      <c r="B58" s="3">
        <f t="shared" si="30"/>
        <v>9.7600000000000016</v>
      </c>
      <c r="C58" s="3">
        <f t="shared" si="31"/>
        <v>8.24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Ark4</vt:lpstr>
      <vt:lpstr>Korrelationer ml. vælger og pol</vt:lpstr>
      <vt:lpstr>procenter på emne pol. Og v (2)</vt:lpstr>
      <vt:lpstr>Forskel i partier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Matias Kokholm Appel</cp:lastModifiedBy>
  <dcterms:created xsi:type="dcterms:W3CDTF">2022-12-05T12:57:01Z</dcterms:created>
  <dcterms:modified xsi:type="dcterms:W3CDTF">2022-12-19T15:30:53Z</dcterms:modified>
</cp:coreProperties>
</file>