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encer\Downloads\"/>
    </mc:Choice>
  </mc:AlternateContent>
  <xr:revisionPtr revIDLastSave="0" documentId="8_{F3DEDDA7-BBB5-4110-BD9C-0E33032A2DF0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Base Datos" sheetId="1" r:id="rId1"/>
    <sheet name="Tablas" sheetId="2" r:id="rId2"/>
    <sheet name="Ejercicio 1" sheetId="10" r:id="rId3"/>
    <sheet name="ejercicio2 " sheetId="3" r:id="rId4"/>
    <sheet name="ejercicio 8" sheetId="4" r:id="rId5"/>
    <sheet name="ejercicio 10" sheetId="5" r:id="rId6"/>
    <sheet name="ejercicio 14" sheetId="7" r:id="rId7"/>
    <sheet name="Ejercicio TD" sheetId="6" r:id="rId8"/>
    <sheet name="ejercicio7" sheetId="9" r:id="rId9"/>
    <sheet name="ejercicio8" sheetId="8" r:id="rId10"/>
  </sheets>
  <definedNames>
    <definedName name="_xlnm._FilterDatabase" localSheetId="0" hidden="1">'Base Datos'!$B$28:$K$137</definedName>
    <definedName name="_xlnm._FilterDatabase" localSheetId="5" hidden="1">'ejercicio 10'!#REF!</definedName>
    <definedName name="_xlnm.Extract" localSheetId="2">'Ejercicio 1'!$C$12:$L$12</definedName>
    <definedName name="_xlnm.Extract" localSheetId="3">'ejercicio2 '!$D$8:$M$8</definedName>
    <definedName name="Filtro_1">'Base Datos'!$B$12:$E$13</definedName>
    <definedName name="Filtro_2">'Base Datos'!$G$12:$I$13</definedName>
  </definedNames>
  <calcPr calcId="191029"/>
  <pivotCaches>
    <pivotCache cacheId="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I13" i="1"/>
  <c r="H13" i="1"/>
  <c r="G13" i="1"/>
  <c r="C17" i="1"/>
  <c r="J17" i="10"/>
  <c r="C13" i="1"/>
  <c r="C16" i="1"/>
  <c r="B13" i="1"/>
  <c r="E13" i="1"/>
  <c r="D13" i="1"/>
</calcChain>
</file>

<file path=xl/sharedStrings.xml><?xml version="1.0" encoding="utf-8"?>
<sst xmlns="http://schemas.openxmlformats.org/spreadsheetml/2006/main" count="682" uniqueCount="275">
  <si>
    <t>Rut</t>
  </si>
  <si>
    <t>Apellido</t>
  </si>
  <si>
    <t>Nombre</t>
  </si>
  <si>
    <t>Sexo</t>
  </si>
  <si>
    <t>Dpto</t>
  </si>
  <si>
    <t>Seccion</t>
  </si>
  <si>
    <t>Cargo</t>
  </si>
  <si>
    <t>Renta</t>
  </si>
  <si>
    <t>Fecha  Ingreso</t>
  </si>
  <si>
    <t>Fecha  Nacimiento</t>
  </si>
  <si>
    <t>McKormick</t>
  </si>
  <si>
    <t>Brad</t>
  </si>
  <si>
    <t>I</t>
  </si>
  <si>
    <t>C</t>
  </si>
  <si>
    <t>INV</t>
  </si>
  <si>
    <t>Stephanie</t>
  </si>
  <si>
    <t>Davison</t>
  </si>
  <si>
    <t>Karen</t>
  </si>
  <si>
    <t>TEC</t>
  </si>
  <si>
    <t>Cortlandt</t>
  </si>
  <si>
    <t>Charles</t>
  </si>
  <si>
    <t>A</t>
  </si>
  <si>
    <t>REP</t>
  </si>
  <si>
    <t>Nelson</t>
  </si>
  <si>
    <t>Ed</t>
  </si>
  <si>
    <t>F</t>
  </si>
  <si>
    <t>ESD</t>
  </si>
  <si>
    <t>Plant</t>
  </si>
  <si>
    <t>Allen</t>
  </si>
  <si>
    <t>AUC</t>
  </si>
  <si>
    <t>Smith</t>
  </si>
  <si>
    <t>Howard</t>
  </si>
  <si>
    <t>Hodge</t>
  </si>
  <si>
    <t>Alex</t>
  </si>
  <si>
    <t>DUN</t>
  </si>
  <si>
    <t>Martinez</t>
  </si>
  <si>
    <t>Sara</t>
  </si>
  <si>
    <t>M</t>
  </si>
  <si>
    <t>Lampstone</t>
  </si>
  <si>
    <t>Pete</t>
  </si>
  <si>
    <t>Price</t>
  </si>
  <si>
    <t>David</t>
  </si>
  <si>
    <t>V</t>
  </si>
  <si>
    <t>Able</t>
  </si>
  <si>
    <t>Aaron</t>
  </si>
  <si>
    <t>D</t>
  </si>
  <si>
    <t>AAD</t>
  </si>
  <si>
    <t>Kane</t>
  </si>
  <si>
    <t>Sheryl</t>
  </si>
  <si>
    <t>Cooper</t>
  </si>
  <si>
    <t>Linda</t>
  </si>
  <si>
    <t>Sampson</t>
  </si>
  <si>
    <t>Carla</t>
  </si>
  <si>
    <t>Rich</t>
  </si>
  <si>
    <t>Maguire</t>
  </si>
  <si>
    <t>Mollie</t>
  </si>
  <si>
    <t>Aruda</t>
  </si>
  <si>
    <t>Felice</t>
  </si>
  <si>
    <t>Fein</t>
  </si>
  <si>
    <t>Caroline</t>
  </si>
  <si>
    <t>DIG</t>
  </si>
  <si>
    <t>Asonte</t>
  </si>
  <si>
    <t>Toni</t>
  </si>
  <si>
    <t>Alstain</t>
  </si>
  <si>
    <t>Valery</t>
  </si>
  <si>
    <t>Mueller</t>
  </si>
  <si>
    <t>Kris</t>
  </si>
  <si>
    <t>Wells</t>
  </si>
  <si>
    <t>Jason</t>
  </si>
  <si>
    <t>Silverberg</t>
  </si>
  <si>
    <t>Jay</t>
  </si>
  <si>
    <t>IGS</t>
  </si>
  <si>
    <t>Franklin</t>
  </si>
  <si>
    <t>Larry</t>
  </si>
  <si>
    <t>McGuire</t>
  </si>
  <si>
    <t>Ellen</t>
  </si>
  <si>
    <t>CON</t>
  </si>
  <si>
    <t>Melendez</t>
  </si>
  <si>
    <t>Jaime</t>
  </si>
  <si>
    <t>Gorton</t>
  </si>
  <si>
    <t>Hazel</t>
  </si>
  <si>
    <t>Robbins</t>
  </si>
  <si>
    <t>Bob</t>
  </si>
  <si>
    <t>Johnson</t>
  </si>
  <si>
    <t>Miguel</t>
  </si>
  <si>
    <t>IGT</t>
  </si>
  <si>
    <t>Boughton</t>
  </si>
  <si>
    <t>Frank</t>
  </si>
  <si>
    <t>Selznick</t>
  </si>
  <si>
    <t>Anna</t>
  </si>
  <si>
    <t>Ursula</t>
  </si>
  <si>
    <t>Bates</t>
  </si>
  <si>
    <t>Lisa</t>
  </si>
  <si>
    <t>Dorfberg</t>
  </si>
  <si>
    <t>Jeremy</t>
  </si>
  <si>
    <t>Tercan</t>
  </si>
  <si>
    <t>Robert</t>
  </si>
  <si>
    <t>Corwick</t>
  </si>
  <si>
    <t>Rob</t>
  </si>
  <si>
    <t>Gladstone</t>
  </si>
  <si>
    <t>Wes</t>
  </si>
  <si>
    <t>Petry</t>
  </si>
  <si>
    <t>Robin</t>
  </si>
  <si>
    <t>Berwick</t>
  </si>
  <si>
    <t>Sam</t>
  </si>
  <si>
    <t>Albert</t>
  </si>
  <si>
    <t>Maxine</t>
  </si>
  <si>
    <t>Wu</t>
  </si>
  <si>
    <t>Tammy</t>
  </si>
  <si>
    <t>Barth</t>
  </si>
  <si>
    <t>Sandra</t>
  </si>
  <si>
    <t>Stewart</t>
  </si>
  <si>
    <t>Iain</t>
  </si>
  <si>
    <t>Barton</t>
  </si>
  <si>
    <t>Eileen</t>
  </si>
  <si>
    <t>Sargent</t>
  </si>
  <si>
    <t>Evelyn</t>
  </si>
  <si>
    <t>Ygarre</t>
  </si>
  <si>
    <t>Hardy</t>
  </si>
  <si>
    <t>Bill</t>
  </si>
  <si>
    <t>Morton</t>
  </si>
  <si>
    <t>Chu</t>
  </si>
  <si>
    <t>Steven</t>
  </si>
  <si>
    <t>Lin</t>
  </si>
  <si>
    <t>Michael</t>
  </si>
  <si>
    <t>Smythe</t>
  </si>
  <si>
    <t>Leslie</t>
  </si>
  <si>
    <t>Szcznyck</t>
  </si>
  <si>
    <t>Tadeuz</t>
  </si>
  <si>
    <t>Dixon-Waite</t>
  </si>
  <si>
    <t>Sherrie</t>
  </si>
  <si>
    <t>Kaneko</t>
  </si>
  <si>
    <t>Midori</t>
  </si>
  <si>
    <t>AUT</t>
  </si>
  <si>
    <t>Larssen</t>
  </si>
  <si>
    <t>Erika</t>
  </si>
  <si>
    <t>Brwyne</t>
  </si>
  <si>
    <t>Melia</t>
  </si>
  <si>
    <t>Henders</t>
  </si>
  <si>
    <t>Mark</t>
  </si>
  <si>
    <t>Simpson</t>
  </si>
  <si>
    <t>Sandrae</t>
  </si>
  <si>
    <t>Richards</t>
  </si>
  <si>
    <t>Phillip</t>
  </si>
  <si>
    <t>Bankler</t>
  </si>
  <si>
    <t>Rowena</t>
  </si>
  <si>
    <t>Homes</t>
  </si>
  <si>
    <t>Megan</t>
  </si>
  <si>
    <t>Cash</t>
  </si>
  <si>
    <t>Mary</t>
  </si>
  <si>
    <t>West</t>
  </si>
  <si>
    <t>Cara</t>
  </si>
  <si>
    <t>Al-Sabah</t>
  </si>
  <si>
    <t>Daoud</t>
  </si>
  <si>
    <t>Vuanuo</t>
  </si>
  <si>
    <t>Tuome</t>
  </si>
  <si>
    <t>North</t>
  </si>
  <si>
    <t>Foss</t>
  </si>
  <si>
    <t>Felix</t>
  </si>
  <si>
    <t>Constance</t>
  </si>
  <si>
    <t>Burt</t>
  </si>
  <si>
    <t>Raye</t>
  </si>
  <si>
    <t>Alice</t>
  </si>
  <si>
    <t>Stone</t>
  </si>
  <si>
    <t>Cindy</t>
  </si>
  <si>
    <t>Tuppman</t>
  </si>
  <si>
    <t>Lise-Anne</t>
  </si>
  <si>
    <t>Coyne</t>
  </si>
  <si>
    <t>Dennis</t>
  </si>
  <si>
    <t>Lark</t>
  </si>
  <si>
    <t>Donald</t>
  </si>
  <si>
    <t>Kourios</t>
  </si>
  <si>
    <t>Theo</t>
  </si>
  <si>
    <t>Rose</t>
  </si>
  <si>
    <t>Townes</t>
  </si>
  <si>
    <t>Everett</t>
  </si>
  <si>
    <t>Seidel</t>
  </si>
  <si>
    <t>Matt</t>
  </si>
  <si>
    <t>Levine</t>
  </si>
  <si>
    <t>Eric</t>
  </si>
  <si>
    <t>Wolf</t>
  </si>
  <si>
    <t>Hilda</t>
  </si>
  <si>
    <t>Scote</t>
  </si>
  <si>
    <t>Gail</t>
  </si>
  <si>
    <t>Mann</t>
  </si>
  <si>
    <t>Alyssa</t>
  </si>
  <si>
    <t>Solomon</t>
  </si>
  <si>
    <t>Ari</t>
  </si>
  <si>
    <t>Kellerman</t>
  </si>
  <si>
    <t>Tommie</t>
  </si>
  <si>
    <t>Barbara</t>
  </si>
  <si>
    <t>Barber</t>
  </si>
  <si>
    <t>Fontaine</t>
  </si>
  <si>
    <t>Jean</t>
  </si>
  <si>
    <t>Ferngood</t>
  </si>
  <si>
    <t>Jules</t>
  </si>
  <si>
    <t>Cane</t>
  </si>
  <si>
    <t>Nate</t>
  </si>
  <si>
    <t>Gonzales</t>
  </si>
  <si>
    <t>Joe</t>
  </si>
  <si>
    <t>Lempert</t>
  </si>
  <si>
    <t>Alexandra</t>
  </si>
  <si>
    <t>Beech</t>
  </si>
  <si>
    <t>Susan</t>
  </si>
  <si>
    <t>Hapsbuch</t>
  </si>
  <si>
    <t>Kendrick</t>
  </si>
  <si>
    <t>Weston</t>
  </si>
  <si>
    <t>Preston</t>
  </si>
  <si>
    <t>Liza</t>
  </si>
  <si>
    <t>Sofer</t>
  </si>
  <si>
    <t>Ariel</t>
  </si>
  <si>
    <t>Abdul</t>
  </si>
  <si>
    <t>Cathy</t>
  </si>
  <si>
    <t>Kegler</t>
  </si>
  <si>
    <t>Pam</t>
  </si>
  <si>
    <t>White</t>
  </si>
  <si>
    <t>Jessica</t>
  </si>
  <si>
    <t>Bell</t>
  </si>
  <si>
    <t>Tom</t>
  </si>
  <si>
    <t>Quan</t>
  </si>
  <si>
    <t>Bellwood</t>
  </si>
  <si>
    <t>Taylor</t>
  </si>
  <si>
    <t>Ralph</t>
  </si>
  <si>
    <t>Goldberg</t>
  </si>
  <si>
    <t>Malcolm</t>
  </si>
  <si>
    <t>Cronwith</t>
  </si>
  <si>
    <t>Brent</t>
  </si>
  <si>
    <t>Berg</t>
  </si>
  <si>
    <t>Bobby</t>
  </si>
  <si>
    <t>Zostoc</t>
  </si>
  <si>
    <t>Melissa</t>
  </si>
  <si>
    <t>Departamento</t>
  </si>
  <si>
    <t>Descripcion</t>
  </si>
  <si>
    <t>Administracion</t>
  </si>
  <si>
    <t>Contabilidad</t>
  </si>
  <si>
    <t>Diseño</t>
  </si>
  <si>
    <t>Investigacion</t>
  </si>
  <si>
    <t>Materiales</t>
  </si>
  <si>
    <t>Varios</t>
  </si>
  <si>
    <t>Cargos</t>
  </si>
  <si>
    <t>Descripción</t>
  </si>
  <si>
    <t xml:space="preserve">Auxiliar Administrativo </t>
  </si>
  <si>
    <t>Auxiliar Contable</t>
  </si>
  <si>
    <t>AUD</t>
  </si>
  <si>
    <t>Auxiliar  Diseño</t>
  </si>
  <si>
    <t>AUN</t>
  </si>
  <si>
    <t>Auxiliar Administrativo Unidad</t>
  </si>
  <si>
    <t>Auxiliar  Técnico</t>
  </si>
  <si>
    <t>Contador</t>
  </si>
  <si>
    <t>Director General</t>
  </si>
  <si>
    <t>Director Unidad</t>
  </si>
  <si>
    <t>Especialista Diseño</t>
  </si>
  <si>
    <t>IGM</t>
  </si>
  <si>
    <t>Ing. Mecánico</t>
  </si>
  <si>
    <t>Ingeniero Software</t>
  </si>
  <si>
    <t>Ingeniero Técnico</t>
  </si>
  <si>
    <t>Investigador</t>
  </si>
  <si>
    <t>Representante Producto</t>
  </si>
  <si>
    <t>Técnico Hardware</t>
  </si>
  <si>
    <t>Alexa</t>
  </si>
  <si>
    <t>Formula 1</t>
  </si>
  <si>
    <t>Formula 2</t>
  </si>
  <si>
    <t>Formula 3</t>
  </si>
  <si>
    <t>Formula 4</t>
  </si>
  <si>
    <t xml:space="preserve">Total registros </t>
  </si>
  <si>
    <t xml:space="preserve">Promedio de Renta </t>
  </si>
  <si>
    <t>NO</t>
  </si>
  <si>
    <t>no(Y(Nota&gt;=3;Nota&lt;=5))</t>
  </si>
  <si>
    <t>Filtro 1</t>
  </si>
  <si>
    <t>Filtro 2</t>
  </si>
  <si>
    <t>Etiquetas de fila</t>
  </si>
  <si>
    <t>Total general</t>
  </si>
  <si>
    <t>Total Trabajadores</t>
  </si>
  <si>
    <t>Promedio de Renta</t>
  </si>
  <si>
    <t>Promedio de Rentas de los  Funcionarios con cargo Auxiliar que tenga más de 3 Trabajadores por cargo, considerando los Deptos de A, C y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</si>
</sst>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;\-&quot;$&quot;\ #,##0.00"/>
    <numFmt numFmtId="165" formatCode="&quot;$&quot;\ #,##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9">
    <xf numFmtId="0" fontId="0" fillId="0" borderId="0" xfId="0"/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4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14" fontId="0" fillId="0" borderId="0" xfId="0" applyNumberFormat="1"/>
    <xf numFmtId="0" fontId="1" fillId="2" borderId="3" xfId="1" applyFont="1" applyFill="1" applyBorder="1" applyAlignment="1">
      <alignment horizontal="center"/>
    </xf>
    <xf numFmtId="0" fontId="1" fillId="0" borderId="4" xfId="1" applyFont="1" applyFill="1" applyBorder="1" applyAlignment="1">
      <alignment horizontal="right" wrapText="1"/>
    </xf>
    <xf numFmtId="0" fontId="1" fillId="0" borderId="4" xfId="1" applyFont="1" applyFill="1" applyBorder="1" applyAlignment="1">
      <alignment wrapText="1"/>
    </xf>
    <xf numFmtId="164" fontId="1" fillId="0" borderId="4" xfId="1" applyNumberFormat="1" applyFont="1" applyFill="1" applyBorder="1" applyAlignment="1">
      <alignment horizontal="right" wrapText="1"/>
    </xf>
    <xf numFmtId="14" fontId="1" fillId="0" borderId="4" xfId="1" applyNumberFormat="1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1" applyFont="1" applyFill="1" applyBorder="1" applyAlignment="1">
      <alignment horizontal="right" wrapText="1"/>
    </xf>
    <xf numFmtId="0" fontId="5" fillId="0" borderId="2" xfId="1" applyFont="1" applyFill="1" applyBorder="1" applyAlignment="1">
      <alignment wrapText="1"/>
    </xf>
    <xf numFmtId="164" fontId="5" fillId="0" borderId="2" xfId="1" applyNumberFormat="1" applyFont="1" applyFill="1" applyBorder="1" applyAlignment="1">
      <alignment horizontal="right" wrapText="1"/>
    </xf>
    <xf numFmtId="14" fontId="5" fillId="0" borderId="2" xfId="1" applyNumberFormat="1" applyFont="1" applyFill="1" applyBorder="1" applyAlignment="1">
      <alignment horizontal="right" wrapText="1"/>
    </xf>
    <xf numFmtId="0" fontId="3" fillId="0" borderId="0" xfId="0" applyFont="1"/>
    <xf numFmtId="0" fontId="0" fillId="3" borderId="0" xfId="0" applyFill="1"/>
    <xf numFmtId="0" fontId="5" fillId="3" borderId="2" xfId="1" applyFont="1" applyFill="1" applyBorder="1" applyAlignment="1">
      <alignment wrapText="1"/>
    </xf>
    <xf numFmtId="0" fontId="10" fillId="0" borderId="0" xfId="0" applyFont="1"/>
    <xf numFmtId="165" fontId="10" fillId="0" borderId="0" xfId="0" applyNumberFormat="1" applyFont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164" fontId="0" fillId="3" borderId="0" xfId="0" applyNumberFormat="1" applyFill="1"/>
    <xf numFmtId="0" fontId="11" fillId="0" borderId="0" xfId="0" applyFont="1"/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0" fontId="3" fillId="0" borderId="0" xfId="0" applyFont="1" applyAlignment="1">
      <alignment horizontal="center" vertical="center" wrapText="1"/>
    </xf>
  </cellXfs>
  <cellStyles count="3">
    <cellStyle name="Normal" xfId="0" builtinId="0"/>
    <cellStyle name="Normal_Hoja1" xfId="1" xr:uid="{00000000-0005-0000-0000-000001000000}"/>
    <cellStyle name="Normal_Hoja2" xfId="2" xr:uid="{00000000-0005-0000-0000-000002000000}"/>
  </cellStyles>
  <dxfs count="29">
    <dxf>
      <numFmt numFmtId="165" formatCode="&quot;$&quot;\ #,##0"/>
    </dxf>
    <dxf>
      <numFmt numFmtId="165" formatCode="&quot;$&quot;\ #,##0"/>
    </dxf>
    <dxf>
      <fill>
        <patternFill patternType="solid">
          <bgColor rgb="FFFFFF00"/>
        </patternFill>
      </fill>
    </dxf>
    <dxf>
      <numFmt numFmtId="165" formatCode="&quot;$&quot;\ #,##0"/>
    </dxf>
    <dxf>
      <numFmt numFmtId="165" formatCode="&quot;$&quot;\ #,##0"/>
    </dxf>
    <dxf>
      <fill>
        <patternFill patternType="solid">
          <bgColor rgb="FFFFFF00"/>
        </patternFill>
      </fill>
    </dxf>
    <dxf>
      <numFmt numFmtId="165" formatCode="&quot;$&quot;\ #,##0"/>
    </dxf>
    <dxf>
      <numFmt numFmtId="165" formatCode="&quot;$&quot;\ #,##0"/>
    </dxf>
    <dxf>
      <fill>
        <patternFill patternType="solid">
          <bgColor rgb="FFFFFF00"/>
        </patternFill>
      </fill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numFmt numFmtId="165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&quot;$&quot;\ #,##0.00;\-&quot;$&quot;\ #,##0.00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27</xdr:row>
      <xdr:rowOff>160020</xdr:rowOff>
    </xdr:from>
    <xdr:to>
      <xdr:col>1</xdr:col>
      <xdr:colOff>518160</xdr:colOff>
      <xdr:row>29</xdr:row>
      <xdr:rowOff>91440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9A64DCDC-3F59-41C7-B8E3-52610D02B6C0}"/>
            </a:ext>
          </a:extLst>
        </xdr:cNvPr>
        <xdr:cNvSpPr/>
      </xdr:nvSpPr>
      <xdr:spPr>
        <a:xfrm>
          <a:off x="960120" y="5364480"/>
          <a:ext cx="350520" cy="31242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pencer" refreshedDate="44007.430328240742" createdVersion="6" refreshedVersion="6" minRefreshableVersion="3" recordCount="109" xr:uid="{A2BFB64B-4686-4E9D-9718-2A492F4B1741}">
  <cacheSource type="worksheet">
    <worksheetSource name="T_empleados"/>
  </cacheSource>
  <cacheFields count="10">
    <cacheField name="Rut" numFmtId="0">
      <sharedItems containsSemiMixedTypes="0" containsString="0" containsNumber="1" containsInteger="1" minValue="1011" maxValue="1976"/>
    </cacheField>
    <cacheField name="Apellido" numFmtId="0">
      <sharedItems/>
    </cacheField>
    <cacheField name="Nombre" numFmtId="0">
      <sharedItems/>
    </cacheField>
    <cacheField name="Sexo" numFmtId="0">
      <sharedItems containsString="0" containsBlank="1" containsNumber="1" containsInteger="1" minValue="0" maxValue="9"/>
    </cacheField>
    <cacheField name="Dpto" numFmtId="0">
      <sharedItems count="6">
        <s v="I"/>
        <s v="A"/>
        <s v="C"/>
        <s v="M"/>
        <s v="V"/>
        <s v="D"/>
      </sharedItems>
    </cacheField>
    <cacheField name="Seccion" numFmtId="0">
      <sharedItems/>
    </cacheField>
    <cacheField name="Cargo" numFmtId="0">
      <sharedItems count="12">
        <s v="INV"/>
        <s v="TEC"/>
        <s v="REP"/>
        <s v="ESD"/>
        <s v="AUC"/>
        <s v="DUN"/>
        <s v="AAD"/>
        <s v="DIG"/>
        <s v="IGS"/>
        <s v="CON"/>
        <s v="IGT"/>
        <s v="AUT"/>
      </sharedItems>
    </cacheField>
    <cacheField name="Renta" numFmtId="164">
      <sharedItems containsSemiMixedTypes="0" containsString="0" containsNumber="1" minValue="21303.599999999999" maxValue="116511.36"/>
    </cacheField>
    <cacheField name="Fecha  Ingreso" numFmtId="14">
      <sharedItems containsSemiMixedTypes="0" containsNonDate="0" containsDate="1" containsString="0" minDate="1984-05-15T00:00:00" maxDate="2014-03-31T00:00:00"/>
    </cacheField>
    <cacheField name="Fecha  Nacimiento" numFmtId="14">
      <sharedItems containsSemiMixedTypes="0" containsNonDate="0" containsDate="1" containsString="0" minDate="1940-01-16T00:00:00" maxDate="1992-04-0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n v="1076"/>
    <s v="McKormick"/>
    <s v="Brad"/>
    <n v="1"/>
    <x v="0"/>
    <s v="C"/>
    <x v="0"/>
    <n v="105753.02"/>
    <d v="2014-03-30T00:00:00"/>
    <d v="1940-09-08T00:00:00"/>
  </r>
  <r>
    <n v="1759"/>
    <s v="Alexa"/>
    <s v="Stephanie"/>
    <n v="4"/>
    <x v="0"/>
    <s v="I"/>
    <x v="0"/>
    <n v="61855.54"/>
    <d v="2014-03-10T00:00:00"/>
    <d v="1962-11-03T00:00:00"/>
  </r>
  <r>
    <n v="1556"/>
    <s v="Davison"/>
    <s v="Karen"/>
    <n v="2"/>
    <x v="0"/>
    <s v="I"/>
    <x v="1"/>
    <n v="29362.2"/>
    <d v="2014-01-26T00:00:00"/>
    <d v="1965-09-11T00:00:00"/>
  </r>
  <r>
    <n v="1968"/>
    <s v="Cortlandt"/>
    <s v="Charles"/>
    <n v="1"/>
    <x v="1"/>
    <s v="C"/>
    <x v="2"/>
    <n v="58277.52"/>
    <d v="2013-04-13T00:00:00"/>
    <d v="1951-09-17T00:00:00"/>
  </r>
  <r>
    <n v="1695"/>
    <s v="Nelson"/>
    <s v="Ed"/>
    <n v="1"/>
    <x v="1"/>
    <s v="F"/>
    <x v="3"/>
    <n v="38094.21"/>
    <d v="2013-03-20T00:00:00"/>
    <d v="1960-01-05T00:00:00"/>
  </r>
  <r>
    <n v="1153"/>
    <s v="Plant"/>
    <s v="Allen"/>
    <n v="1"/>
    <x v="2"/>
    <s v="I"/>
    <x v="4"/>
    <n v="28043.68"/>
    <d v="2013-01-13T00:00:00"/>
    <d v="1965-11-03T00:00:00"/>
  </r>
  <r>
    <n v="1054"/>
    <s v="Smith"/>
    <s v="Howard"/>
    <n v="1"/>
    <x v="1"/>
    <s v="C"/>
    <x v="4"/>
    <n v="25176.06"/>
    <d v="2012-04-16T00:00:00"/>
    <d v="1967-08-09T00:00:00"/>
  </r>
  <r>
    <n v="1725"/>
    <s v="Hodge"/>
    <s v="Alex"/>
    <n v="1"/>
    <x v="1"/>
    <s v="I"/>
    <x v="5"/>
    <n v="79061.279999999999"/>
    <d v="2009-02-12T00:00:00"/>
    <d v="1955-05-26T00:00:00"/>
  </r>
  <r>
    <n v="1970"/>
    <s v="Martinez"/>
    <s v="Sara"/>
    <n v="2"/>
    <x v="3"/>
    <s v="C"/>
    <x v="2"/>
    <n v="35989.199999999997"/>
    <d v="2009-01-01T00:00:00"/>
    <d v="1969-05-19T00:00:00"/>
  </r>
  <r>
    <n v="1426"/>
    <s v="Lampstone"/>
    <s v="Pete"/>
    <n v="1"/>
    <x v="3"/>
    <s v="F"/>
    <x v="2"/>
    <n v="34689"/>
    <d v="2008-09-08T00:00:00"/>
    <d v="1968-03-09T00:00:00"/>
  </r>
  <r>
    <n v="1427"/>
    <s v="Price"/>
    <s v="David"/>
    <n v="1"/>
    <x v="4"/>
    <s v="C"/>
    <x v="0"/>
    <n v="59455.199999999997"/>
    <d v="2008-08-31T00:00:00"/>
    <d v="1958-03-19T00:00:00"/>
  </r>
  <r>
    <n v="1793"/>
    <s v="Able"/>
    <s v="Aaron"/>
    <n v="1"/>
    <x v="5"/>
    <s v="F"/>
    <x v="6"/>
    <n v="35000"/>
    <d v="2008-08-20T00:00:00"/>
    <d v="1968-10-14T00:00:00"/>
  </r>
  <r>
    <n v="1075"/>
    <s v="Kane"/>
    <s v="Sheryl"/>
    <n v="2"/>
    <x v="5"/>
    <s v="I"/>
    <x v="4"/>
    <n v="23239.439999999999"/>
    <d v="2008-08-07T00:00:00"/>
    <d v="1969-08-28T00:00:00"/>
  </r>
  <r>
    <n v="1290"/>
    <s v="Cooper"/>
    <s v="Linda"/>
    <n v="2"/>
    <x v="1"/>
    <s v="F"/>
    <x v="6"/>
    <n v="26113.86"/>
    <d v="2008-01-03T00:00:00"/>
    <d v="1992-04-03T00:00:00"/>
  </r>
  <r>
    <n v="1949"/>
    <s v="Sampson"/>
    <s v="Carla"/>
    <n v="2"/>
    <x v="3"/>
    <s v="C"/>
    <x v="2"/>
    <n v="62981.1"/>
    <d v="2007-10-12T00:00:00"/>
    <d v="1951-02-26T00:00:00"/>
  </r>
  <r>
    <n v="1950"/>
    <s v="Smith"/>
    <s v="Rich"/>
    <n v="1"/>
    <x v="3"/>
    <s v="F"/>
    <x v="3"/>
    <n v="104565.3"/>
    <d v="2007-10-04T00:00:00"/>
    <d v="1951-03-09T00:00:00"/>
  </r>
  <r>
    <n v="1975"/>
    <s v="Maguire"/>
    <s v="Mollie"/>
    <n v="2"/>
    <x v="5"/>
    <s v="C"/>
    <x v="3"/>
    <n v="30013.62"/>
    <d v="2006-06-13T00:00:00"/>
    <d v="1967-09-15T00:00:00"/>
  </r>
  <r>
    <n v="1967"/>
    <s v="Aruda"/>
    <s v="Felice"/>
    <n v="1"/>
    <x v="5"/>
    <s v="C"/>
    <x v="6"/>
    <n v="23566"/>
    <d v="2006-06-01T00:00:00"/>
    <d v="1969-05-15T00:00:00"/>
  </r>
  <r>
    <n v="1815"/>
    <s v="Fein"/>
    <s v="Caroline"/>
    <n v="2"/>
    <x v="0"/>
    <s v="C"/>
    <x v="7"/>
    <n v="70934.880000000005"/>
    <d v="2006-02-25T00:00:00"/>
    <d v="1959-08-28T00:00:00"/>
  </r>
  <r>
    <n v="1168"/>
    <s v="Asonte"/>
    <s v="Toni"/>
    <n v="8"/>
    <x v="0"/>
    <s v="F"/>
    <x v="4"/>
    <n v="23035.88"/>
    <d v="2005-11-10T00:00:00"/>
    <d v="1970-07-08T00:00:00"/>
  </r>
  <r>
    <n v="1723"/>
    <s v="Alstain"/>
    <s v="Valery"/>
    <n v="6"/>
    <x v="0"/>
    <s v="F"/>
    <x v="1"/>
    <n v="29362.2"/>
    <d v="2005-08-06T00:00:00"/>
    <d v="1965-05-10T00:00:00"/>
  </r>
  <r>
    <n v="1961"/>
    <s v="Mueller"/>
    <s v="Kris"/>
    <n v="0"/>
    <x v="5"/>
    <s v="F"/>
    <x v="6"/>
    <n v="27081.040000000001"/>
    <d v="2005-06-30T00:00:00"/>
    <d v="1965-04-02T00:00:00"/>
  </r>
  <r>
    <n v="1676"/>
    <s v="Wells"/>
    <s v="Jason"/>
    <n v="5"/>
    <x v="1"/>
    <s v="C"/>
    <x v="6"/>
    <n v="23212.32"/>
    <d v="2005-06-08T00:00:00"/>
    <d v="1969-07-12T00:00:00"/>
  </r>
  <r>
    <n v="1976"/>
    <s v="Silverberg"/>
    <s v="Jay"/>
    <n v="2"/>
    <x v="0"/>
    <s v="F"/>
    <x v="8"/>
    <n v="51878.84"/>
    <d v="2005-06-05T00:00:00"/>
    <d v="1967-09-26T00:00:00"/>
  </r>
  <r>
    <n v="1972"/>
    <s v="Franklin"/>
    <s v="Larry"/>
    <n v="1"/>
    <x v="2"/>
    <s v="C"/>
    <x v="4"/>
    <n v="21887.95"/>
    <d v="2005-05-07T00:00:00"/>
    <d v="1970-09-28T00:00:00"/>
  </r>
  <r>
    <n v="1932"/>
    <s v="McGuire"/>
    <s v="Ellen"/>
    <m/>
    <x v="2"/>
    <s v="F"/>
    <x v="9"/>
    <n v="47852.639999999999"/>
    <d v="2005-04-12T00:00:00"/>
    <d v="1949-06-08T00:00:00"/>
  </r>
  <r>
    <n v="1675"/>
    <s v="Melendez"/>
    <s v="Jaime"/>
    <n v="1"/>
    <x v="2"/>
    <s v="F"/>
    <x v="4"/>
    <n v="29045.24"/>
    <d v="2005-03-17T00:00:00"/>
    <d v="1964-01-28T00:00:00"/>
  </r>
  <r>
    <n v="1011"/>
    <s v="Gorton"/>
    <s v="Hazel"/>
    <n v="2"/>
    <x v="2"/>
    <s v="C"/>
    <x v="4"/>
    <n v="27597.85"/>
    <d v="2005-02-03T00:00:00"/>
    <d v="1964-11-21T00:00:00"/>
  </r>
  <r>
    <n v="1573"/>
    <s v="Robbins"/>
    <s v="Bob"/>
    <n v="1"/>
    <x v="2"/>
    <s v="F"/>
    <x v="9"/>
    <n v="35889.480000000003"/>
    <d v="2005-02-02T00:00:00"/>
    <d v="1960-05-31T00:00:00"/>
  </r>
  <r>
    <n v="1933"/>
    <s v="Johnson"/>
    <s v="Miguel"/>
    <n v="1"/>
    <x v="0"/>
    <s v="F"/>
    <x v="10"/>
    <n v="67535.16"/>
    <d v="2004-01-08T00:00:00"/>
    <d v="1949-06-12T00:00:00"/>
  </r>
  <r>
    <n v="1674"/>
    <s v="Boughton"/>
    <s v="Frank"/>
    <n v="1"/>
    <x v="2"/>
    <s v="F"/>
    <x v="4"/>
    <n v="27597.85"/>
    <d v="2002-03-25T00:00:00"/>
    <d v="1964-01-17T00:00:00"/>
  </r>
  <r>
    <n v="1330"/>
    <s v="Selznick"/>
    <s v="Anna"/>
    <n v="2"/>
    <x v="2"/>
    <s v="C"/>
    <x v="9"/>
    <n v="31539.24"/>
    <d v="2002-02-14T00:00:00"/>
    <d v="1964-05-17T00:00:00"/>
  </r>
  <r>
    <n v="1931"/>
    <s v="Mueller"/>
    <s v="Ursula"/>
    <n v="2"/>
    <x v="2"/>
    <s v="C"/>
    <x v="9"/>
    <n v="26101.439999999999"/>
    <d v="2001-06-20T00:00:00"/>
    <d v="1969-05-28T00:00:00"/>
  </r>
  <r>
    <n v="1557"/>
    <s v="Bates"/>
    <s v="Lisa"/>
    <n v="5"/>
    <x v="1"/>
    <s v="C"/>
    <x v="6"/>
    <n v="28000"/>
    <d v="2000-11-18T00:00:00"/>
    <d v="1965-07-22T00:00:00"/>
  </r>
  <r>
    <n v="1169"/>
    <s v="Dorfberg"/>
    <s v="Jeremy"/>
    <n v="9"/>
    <x v="0"/>
    <s v="C"/>
    <x v="10"/>
    <n v="34002.050000000003"/>
    <d v="1992-10-13T00:00:00"/>
    <d v="1970-07-12T00:00:00"/>
  </r>
  <r>
    <n v="1041"/>
    <s v="Tercan"/>
    <s v="Robert"/>
    <n v="1"/>
    <x v="4"/>
    <s v="I"/>
    <x v="4"/>
    <n v="28043.68"/>
    <d v="1992-04-16T00:00:00"/>
    <d v="1965-01-25T00:00:00"/>
  </r>
  <r>
    <n v="1966"/>
    <s v="Corwick"/>
    <s v="Rob"/>
    <n v="1"/>
    <x v="0"/>
    <s v="F"/>
    <x v="4"/>
    <n v="23500"/>
    <d v="1991-11-17T00:00:00"/>
    <d v="1969-05-04T00:00:00"/>
  </r>
  <r>
    <n v="1974"/>
    <s v="Gladstone"/>
    <s v="Wes"/>
    <n v="1"/>
    <x v="0"/>
    <s v="F"/>
    <x v="8"/>
    <n v="48785.55"/>
    <d v="1991-09-09T00:00:00"/>
    <d v="1960-10-13T00:00:00"/>
  </r>
  <r>
    <n v="1973"/>
    <s v="Petry"/>
    <s v="Robin"/>
    <n v="1"/>
    <x v="0"/>
    <s v="I"/>
    <x v="4"/>
    <n v="23024"/>
    <d v="1991-04-29T00:00:00"/>
    <d v="1970-10-09T00:00:00"/>
  </r>
  <r>
    <n v="1167"/>
    <s v="Berwick"/>
    <s v="Sam"/>
    <n v="1"/>
    <x v="3"/>
    <s v="C"/>
    <x v="2"/>
    <n v="31913.88"/>
    <d v="1991-04-18T00:00:00"/>
    <d v="1970-06-27T00:00:00"/>
  </r>
  <r>
    <n v="1055"/>
    <s v="Albert"/>
    <s v="Maxine"/>
    <n v="2"/>
    <x v="3"/>
    <s v="C"/>
    <x v="4"/>
    <n v="26040.560000000001"/>
    <d v="1991-04-08T00:00:00"/>
    <d v="1967-08-20T00:00:00"/>
  </r>
  <r>
    <n v="1368"/>
    <s v="Wu"/>
    <s v="Tammy"/>
    <n v="1"/>
    <x v="1"/>
    <s v="F"/>
    <x v="6"/>
    <n v="32884.120000000003"/>
    <d v="1991-03-11T00:00:00"/>
    <d v="1959-05-08T00:00:00"/>
  </r>
  <r>
    <n v="1369"/>
    <s v="Barth"/>
    <s v="Sandra"/>
    <n v="2"/>
    <x v="0"/>
    <s v="F"/>
    <x v="0"/>
    <n v="57756.480000000003"/>
    <d v="1991-03-03T00:00:00"/>
    <d v="1959-05-19T00:00:00"/>
  </r>
  <r>
    <n v="1530"/>
    <s v="Stewart"/>
    <s v="Iain"/>
    <n v="1"/>
    <x v="1"/>
    <s v="I"/>
    <x v="6"/>
    <n v="25146.68"/>
    <d v="1991-01-20T00:00:00"/>
    <d v="1967-01-15T00:00:00"/>
  </r>
  <r>
    <n v="1792"/>
    <s v="Barton"/>
    <s v="Eileen"/>
    <n v="2"/>
    <x v="1"/>
    <s v="C"/>
    <x v="3"/>
    <n v="28859.25"/>
    <d v="1990-12-24T00:00:00"/>
    <d v="1968-10-03T00:00:00"/>
  </r>
  <r>
    <n v="1558"/>
    <s v="Sargent"/>
    <s v="Evelyn"/>
    <n v="2"/>
    <x v="3"/>
    <s v="C"/>
    <x v="2"/>
    <n v="41987.4"/>
    <d v="1990-10-16T00:00:00"/>
    <d v="1965-09-26T00:00:00"/>
  </r>
  <r>
    <n v="1352"/>
    <s v="Ygarre"/>
    <s v="Lisa"/>
    <n v="2"/>
    <x v="0"/>
    <s v="I"/>
    <x v="4"/>
    <n v="31067.75"/>
    <d v="1990-09-18T00:00:00"/>
    <d v="1958-07-22T00:00:00"/>
  </r>
  <r>
    <n v="1353"/>
    <s v="Hardy"/>
    <s v="Bill"/>
    <n v="1"/>
    <x v="4"/>
    <s v="I"/>
    <x v="0"/>
    <n v="59455.199999999997"/>
    <d v="1990-09-10T00:00:00"/>
    <d v="1958-08-02T00:00:00"/>
  </r>
  <r>
    <n v="1359"/>
    <s v="Morton"/>
    <s v="Sara"/>
    <n v="2"/>
    <x v="3"/>
    <s v="I"/>
    <x v="2"/>
    <n v="49485.15"/>
    <d v="1990-08-09T00:00:00"/>
    <d v="1960-06-07T00:00:00"/>
  </r>
  <r>
    <n v="1724"/>
    <s v="Chu"/>
    <s v="Steven"/>
    <n v="7"/>
    <x v="3"/>
    <s v="I"/>
    <x v="4"/>
    <n v="28043.68"/>
    <d v="1990-07-29T00:00:00"/>
    <d v="1965-05-21T00:00:00"/>
  </r>
  <r>
    <n v="1816"/>
    <s v="Lin"/>
    <s v="Michael"/>
    <n v="1"/>
    <x v="0"/>
    <s v="F"/>
    <x v="10"/>
    <n v="35480.400000000001"/>
    <d v="1990-07-08T00:00:00"/>
    <d v="1969-09-01T00:00:00"/>
  </r>
  <r>
    <n v="1518"/>
    <s v="Smythe"/>
    <s v="Leslie"/>
    <n v="2"/>
    <x v="0"/>
    <s v="I"/>
    <x v="10"/>
    <n v="44350.5"/>
    <d v="1990-06-18T00:00:00"/>
    <d v="1963-07-11T00:00:00"/>
  </r>
  <r>
    <n v="1333"/>
    <s v="Szcznyck"/>
    <s v="Tadeuz"/>
    <n v="1"/>
    <x v="0"/>
    <s v="C"/>
    <x v="1"/>
    <n v="29362.2"/>
    <d v="1990-04-16T00:00:00"/>
    <d v="1965-10-07T00:00:00"/>
  </r>
  <r>
    <n v="1673"/>
    <s v="Dixon-Waite"/>
    <s v="Sherrie"/>
    <n v="2"/>
    <x v="0"/>
    <s v="C"/>
    <x v="6"/>
    <n v="29982.58"/>
    <d v="1990-04-16T00:00:00"/>
    <d v="1962-09-01T00:00:00"/>
  </r>
  <r>
    <n v="1334"/>
    <s v="Kaneko"/>
    <s v="Midori"/>
    <n v="1"/>
    <x v="4"/>
    <s v="F"/>
    <x v="11"/>
    <n v="28043.68"/>
    <d v="1990-04-08T00:00:00"/>
    <d v="1965-10-18T00:00:00"/>
  </r>
  <r>
    <n v="1969"/>
    <s v="Larssen"/>
    <s v="Erika"/>
    <n v="2"/>
    <x v="1"/>
    <s v="I"/>
    <x v="0"/>
    <n v="65821.56"/>
    <d v="1990-04-05T00:00:00"/>
    <d v="1951-09-28T00:00:00"/>
  </r>
  <r>
    <n v="1758"/>
    <s v="Brwyne"/>
    <s v="Melia"/>
    <n v="2"/>
    <x v="1"/>
    <s v="I"/>
    <x v="3"/>
    <n v="35785.47"/>
    <d v="1990-03-18T00:00:00"/>
    <d v="1962-10-23T00:00:00"/>
  </r>
  <r>
    <n v="1152"/>
    <s v="Henders"/>
    <s v="Mark"/>
    <n v="1"/>
    <x v="2"/>
    <s v="I"/>
    <x v="4"/>
    <n v="26646.2"/>
    <d v="1990-01-21T00:00:00"/>
    <d v="1965-10-23T00:00:00"/>
  </r>
  <r>
    <n v="1299"/>
    <s v="Simpson"/>
    <s v="Sandrae"/>
    <n v="2"/>
    <x v="0"/>
    <s v="C"/>
    <x v="4"/>
    <n v="24854.2"/>
    <d v="1989-12-21T00:00:00"/>
    <d v="1965-09-13T00:00:00"/>
  </r>
  <r>
    <n v="1300"/>
    <s v="Richards"/>
    <s v="Phillip"/>
    <n v="1"/>
    <x v="2"/>
    <s v="I"/>
    <x v="9"/>
    <n v="30451.68"/>
    <d v="1989-12-13T00:00:00"/>
    <d v="1965-09-24T00:00:00"/>
  </r>
  <r>
    <n v="1906"/>
    <s v="Bankler"/>
    <s v="Rowena"/>
    <n v="2"/>
    <x v="3"/>
    <s v="I"/>
    <x v="6"/>
    <n v="31916.94"/>
    <d v="1989-09-28T00:00:00"/>
    <d v="1960-09-02T00:00:00"/>
  </r>
  <r>
    <n v="1907"/>
    <s v="Homes"/>
    <s v="Megan"/>
    <n v="2"/>
    <x v="3"/>
    <s v="I"/>
    <x v="4"/>
    <n v="33051.480000000003"/>
    <d v="1989-09-20T00:00:00"/>
    <d v="1960-09-13T00:00:00"/>
  </r>
  <r>
    <n v="1331"/>
    <s v="Cash"/>
    <s v="Mary"/>
    <n v="2"/>
    <x v="0"/>
    <s v="I"/>
    <x v="10"/>
    <n v="42872.15"/>
    <d v="1989-05-11T00:00:00"/>
    <d v="1964-05-21T00:00:00"/>
  </r>
  <r>
    <n v="1971"/>
    <s v="West"/>
    <s v="Cara"/>
    <n v="2"/>
    <x v="3"/>
    <s v="I"/>
    <x v="2"/>
    <n v="58277.52"/>
    <d v="1989-04-14T00:00:00"/>
    <d v="1951-10-02T00:00:00"/>
  </r>
  <r>
    <n v="1814"/>
    <s v="Al-Sabah"/>
    <s v="Daoud"/>
    <n v="1"/>
    <x v="0"/>
    <s v="F"/>
    <x v="4"/>
    <n v="21303.599999999999"/>
    <d v="1989-03-04T00:00:00"/>
    <d v="1969-08-17T00:00:00"/>
  </r>
  <r>
    <n v="1329"/>
    <s v="Vuanuo"/>
    <s v="Tuome"/>
    <n v="1"/>
    <x v="0"/>
    <s v="I"/>
    <x v="1"/>
    <n v="30410.85"/>
    <d v="1989-02-22T00:00:00"/>
    <d v="1964-05-06T00:00:00"/>
  </r>
  <r>
    <n v="1294"/>
    <s v="North"/>
    <s v="Robert"/>
    <n v="3"/>
    <x v="0"/>
    <s v="F"/>
    <x v="10"/>
    <n v="58357.65"/>
    <d v="1988-11-06T00:00:00"/>
    <d v="1954-09-05T00:00:00"/>
  </r>
  <r>
    <n v="1080"/>
    <s v="Foss"/>
    <s v="Felix"/>
    <n v="1"/>
    <x v="4"/>
    <s v="I"/>
    <x v="0"/>
    <n v="64738.18"/>
    <d v="1988-10-29T00:00:00"/>
    <d v="1952-12-06T00:00:00"/>
  </r>
  <r>
    <n v="1291"/>
    <s v="Constance"/>
    <s v="Burt"/>
    <n v="1"/>
    <x v="5"/>
    <s v="I"/>
    <x v="6"/>
    <n v="35785.660000000003"/>
    <d v="1988-10-05T00:00:00"/>
    <d v="1966-04-14T00:00:00"/>
  </r>
  <r>
    <n v="1360"/>
    <s v="Raye"/>
    <s v="Alice"/>
    <n v="6"/>
    <x v="0"/>
    <s v="C"/>
    <x v="4"/>
    <n v="33051.480000000003"/>
    <d v="1988-08-01T00:00:00"/>
    <d v="1960-06-18T00:00:00"/>
  </r>
  <r>
    <n v="1361"/>
    <s v="Stone"/>
    <s v="Cindy"/>
    <n v="5"/>
    <x v="4"/>
    <s v="I"/>
    <x v="1"/>
    <n v="34605.449999999997"/>
    <d v="1988-07-22T00:00:00"/>
    <d v="1960-06-22T00:00:00"/>
  </r>
  <r>
    <n v="1572"/>
    <s v="Tuppman"/>
    <s v="Lise-Anne"/>
    <n v="2"/>
    <x v="0"/>
    <s v="I"/>
    <x v="1"/>
    <n v="34605.449999999997"/>
    <d v="1988-07-15T00:00:00"/>
    <d v="1960-05-20T00:00:00"/>
  </r>
  <r>
    <n v="1658"/>
    <s v="Coyne"/>
    <s v="Dennis"/>
    <n v="1"/>
    <x v="0"/>
    <s v="C"/>
    <x v="10"/>
    <n v="44350.5"/>
    <d v="1988-06-06T00:00:00"/>
    <d v="1963-10-14T00:00:00"/>
  </r>
  <r>
    <n v="1303"/>
    <s v="Lark"/>
    <s v="Donald"/>
    <n v="1"/>
    <x v="0"/>
    <s v="I"/>
    <x v="10"/>
    <n v="56177.3"/>
    <d v="1988-03-03T00:00:00"/>
    <d v="1955-07-10T00:00:00"/>
  </r>
  <r>
    <n v="1656"/>
    <s v="Kourios"/>
    <s v="Theo"/>
    <n v="1"/>
    <x v="3"/>
    <s v="C"/>
    <x v="6"/>
    <n v="29015.4"/>
    <d v="1987-12-14T00:00:00"/>
    <d v="1963-09-29T00:00:00"/>
  </r>
  <r>
    <n v="1657"/>
    <s v="Wells"/>
    <s v="Rose"/>
    <n v="2"/>
    <x v="2"/>
    <s v="I"/>
    <x v="9"/>
    <n v="32626.799999999999"/>
    <d v="1987-12-06T00:00:00"/>
    <d v="1963-10-10T00:00:00"/>
  </r>
  <r>
    <n v="1370"/>
    <s v="Townes"/>
    <s v="Everett"/>
    <n v="1"/>
    <x v="0"/>
    <s v="I"/>
    <x v="0"/>
    <n v="53685.32"/>
    <d v="1987-11-27T00:00:00"/>
    <d v="1959-05-23T00:00:00"/>
  </r>
  <r>
    <n v="1292"/>
    <s v="Seidel"/>
    <s v="Matt"/>
    <n v="2"/>
    <x v="3"/>
    <s v="I"/>
    <x v="2"/>
    <n v="51339.72"/>
    <d v="1987-11-20T00:00:00"/>
    <d v="1956-04-18T00:00:00"/>
  </r>
  <r>
    <n v="1677"/>
    <s v="Levine"/>
    <s v="Eric"/>
    <n v="1"/>
    <x v="4"/>
    <s v="F"/>
    <x v="0"/>
    <n v="37895.519999999997"/>
    <d v="1987-11-06T00:00:00"/>
    <d v="1969-09-16T00:00:00"/>
  </r>
  <r>
    <n v="1962"/>
    <s v="Wolf"/>
    <s v="Hilda"/>
    <n v="2"/>
    <x v="3"/>
    <s v="I"/>
    <x v="2"/>
    <n v="66602.880000000005"/>
    <d v="1987-10-22T00:00:00"/>
    <d v="1945-04-06T00:00:00"/>
  </r>
  <r>
    <n v="1067"/>
    <s v="Scote"/>
    <s v="Gail"/>
    <n v="2"/>
    <x v="5"/>
    <s v="F"/>
    <x v="3"/>
    <n v="36939.839999999997"/>
    <d v="1987-09-20T00:00:00"/>
    <d v="1961-09-30T00:00:00"/>
  </r>
  <r>
    <n v="1068"/>
    <s v="Mann"/>
    <s v="Alyssa"/>
    <n v="2"/>
    <x v="0"/>
    <s v="I"/>
    <x v="10"/>
    <n v="47883.199999999997"/>
    <d v="1987-09-12T00:00:00"/>
    <d v="1961-10-11T00:00:00"/>
  </r>
  <r>
    <n v="1154"/>
    <s v="Solomon"/>
    <s v="Ari"/>
    <n v="2"/>
    <x v="0"/>
    <s v="C"/>
    <x v="10"/>
    <n v="56177.3"/>
    <d v="1987-07-07T00:00:00"/>
    <d v="1955-11-07T00:00:00"/>
  </r>
  <r>
    <n v="1529"/>
    <s v="Kellerman"/>
    <s v="Tommie"/>
    <n v="1"/>
    <x v="0"/>
    <s v="I"/>
    <x v="6"/>
    <n v="25148"/>
    <d v="1987-01-28T00:00:00"/>
    <d v="1967-01-04T00:00:00"/>
  </r>
  <r>
    <n v="1922"/>
    <s v="Smith"/>
    <s v="Barbara"/>
    <n v="2"/>
    <x v="0"/>
    <s v="I"/>
    <x v="4"/>
    <n v="28404.799999999999"/>
    <d v="1986-12-05T00:00:00"/>
    <d v="1961-02-24T00:00:00"/>
  </r>
  <r>
    <n v="1923"/>
    <s v="Barber"/>
    <s v="Lisa"/>
    <n v="2"/>
    <x v="3"/>
    <s v="F"/>
    <x v="2"/>
    <n v="47985.599999999999"/>
    <d v="1986-11-27T00:00:00"/>
    <d v="1961-03-07T00:00:00"/>
  </r>
  <r>
    <n v="1960"/>
    <s v="Fontaine"/>
    <s v="Jean"/>
    <n v="6"/>
    <x v="2"/>
    <s v="C"/>
    <x v="4"/>
    <n v="28043.68"/>
    <d v="1986-11-13T00:00:00"/>
    <d v="1965-03-22T00:00:00"/>
  </r>
  <r>
    <n v="1428"/>
    <s v="Ferngood"/>
    <s v="Jules"/>
    <n v="2"/>
    <x v="0"/>
    <s v="I"/>
    <x v="8"/>
    <n v="53721.15"/>
    <d v="1986-11-12T00:00:00"/>
    <d v="1958-03-23T00:00:00"/>
  </r>
  <r>
    <n v="1310"/>
    <s v="Smith"/>
    <s v="Ellen"/>
    <n v="2"/>
    <x v="0"/>
    <s v="F"/>
    <x v="1"/>
    <n v="30410.85"/>
    <d v="1986-10-04T00:00:00"/>
    <d v="1964-11-02T00:00:00"/>
  </r>
  <r>
    <n v="1311"/>
    <s v="Cane"/>
    <s v="Nate"/>
    <n v="2"/>
    <x v="3"/>
    <s v="I"/>
    <x v="2"/>
    <n v="43486.95"/>
    <d v="1986-09-26T00:00:00"/>
    <d v="1964-11-13T00:00:00"/>
  </r>
  <r>
    <n v="1056"/>
    <s v="Gonzales"/>
    <s v="Joe"/>
    <n v="1"/>
    <x v="5"/>
    <s v="C"/>
    <x v="5"/>
    <n v="116511.36"/>
    <d v="1986-07-25T00:00:00"/>
    <d v="1967-08-24T00:00:00"/>
  </r>
  <r>
    <n v="1531"/>
    <s v="Lempert"/>
    <s v="Alexandra"/>
    <n v="2"/>
    <x v="0"/>
    <s v="C"/>
    <x v="0"/>
    <n v="41053.480000000003"/>
    <d v="1986-05-11T00:00:00"/>
    <d v="1967-01-19T00:00:00"/>
  </r>
  <r>
    <n v="1354"/>
    <s v="Beech"/>
    <s v="Susan"/>
    <n v="2"/>
    <x v="0"/>
    <s v="C"/>
    <x v="8"/>
    <n v="69070.05"/>
    <d v="1986-05-06T00:00:00"/>
    <d v="1948-08-06T00:00:00"/>
  </r>
  <r>
    <n v="1078"/>
    <s v="Hapsbuch"/>
    <s v="Kendrick"/>
    <n v="1"/>
    <x v="3"/>
    <s v="I"/>
    <x v="6"/>
    <n v="29982.58"/>
    <d v="1986-04-01T00:00:00"/>
    <d v="1962-11-21T00:00:00"/>
  </r>
  <r>
    <n v="1079"/>
    <s v="Price"/>
    <s v="Ellen"/>
    <n v="2"/>
    <x v="1"/>
    <s v="I"/>
    <x v="6"/>
    <n v="29982.58"/>
    <d v="1986-03-24T00:00:00"/>
    <d v="1962-12-02T00:00:00"/>
  </r>
  <r>
    <n v="1574"/>
    <s v="Weston"/>
    <s v="Sam"/>
    <n v="1"/>
    <x v="0"/>
    <s v="F"/>
    <x v="10"/>
    <n v="50651.37"/>
    <d v="1986-02-09T00:00:00"/>
    <d v="1960-06-04T00:00:00"/>
  </r>
  <r>
    <n v="1012"/>
    <s v="Preston"/>
    <s v="Liza"/>
    <n v="2"/>
    <x v="0"/>
    <s v="I"/>
    <x v="10"/>
    <n v="43394.15"/>
    <d v="1986-01-26T00:00:00"/>
    <d v="1964-12-02T00:00:00"/>
  </r>
  <r>
    <n v="1301"/>
    <s v="Sofer"/>
    <s v="Ariel"/>
    <n v="1"/>
    <x v="0"/>
    <s v="I"/>
    <x v="10"/>
    <n v="58325.82"/>
    <d v="1986-01-09T00:00:00"/>
    <d v="1955-09-28T00:00:00"/>
  </r>
  <r>
    <n v="1696"/>
    <s v="Abdul"/>
    <s v="Cathy"/>
    <n v="2"/>
    <x v="0"/>
    <s v="C"/>
    <x v="8"/>
    <n v="79306.55"/>
    <d v="1985-10-12T00:00:00"/>
    <d v="1940-01-16T00:00:00"/>
  </r>
  <r>
    <n v="1509"/>
    <s v="Kegler"/>
    <s v="Pam"/>
    <n v="1"/>
    <x v="0"/>
    <s v="F"/>
    <x v="6"/>
    <n v="29982.58"/>
    <d v="1985-06-19T00:00:00"/>
    <d v="1962-10-24T00:00:00"/>
  </r>
  <r>
    <n v="1510"/>
    <s v="White"/>
    <s v="Jessica"/>
    <n v="2"/>
    <x v="0"/>
    <s v="C"/>
    <x v="10"/>
    <n v="46386.85"/>
    <d v="1985-06-11T00:00:00"/>
    <d v="1962-11-04T00:00:00"/>
  </r>
  <r>
    <n v="1516"/>
    <s v="Bell"/>
    <s v="Tom"/>
    <n v="1"/>
    <x v="2"/>
    <s v="I"/>
    <x v="4"/>
    <n v="28549.5"/>
    <d v="1985-03-06T00:00:00"/>
    <d v="1963-06-26T00:00:00"/>
  </r>
  <r>
    <n v="1517"/>
    <s v="Quan"/>
    <s v="Karen"/>
    <n v="2"/>
    <x v="0"/>
    <s v="I"/>
    <x v="7"/>
    <n v="62589.599999999999"/>
    <d v="1985-02-26T00:00:00"/>
    <d v="1963-07-07T00:00:00"/>
  </r>
  <r>
    <n v="1284"/>
    <s v="Bellwood"/>
    <s v="Frank"/>
    <n v="1"/>
    <x v="3"/>
    <s v="F"/>
    <x v="2"/>
    <n v="46486.05"/>
    <d v="1985-01-04T00:00:00"/>
    <d v="1962-12-11T00:00:00"/>
  </r>
  <r>
    <n v="1285"/>
    <s v="Taylor"/>
    <s v="Ralph"/>
    <n v="1"/>
    <x v="3"/>
    <s v="I"/>
    <x v="3"/>
    <n v="77179.149999999994"/>
    <d v="1984-12-27T00:00:00"/>
    <d v="1962-12-22T00:00:00"/>
  </r>
  <r>
    <n v="1794"/>
    <s v="Goldberg"/>
    <s v="Malcolm"/>
    <n v="1"/>
    <x v="3"/>
    <s v="F"/>
    <x v="2"/>
    <n v="37488.75"/>
    <d v="1984-12-18T00:00:00"/>
    <d v="1968-10-18T00:00:00"/>
  </r>
  <r>
    <n v="1293"/>
    <s v="Cronwith"/>
    <s v="Brent"/>
    <n v="1"/>
    <x v="0"/>
    <s v="I"/>
    <x v="1"/>
    <n v="40897.35"/>
    <d v="1984-09-14T00:00:00"/>
    <d v="1954-08-25T00:00:00"/>
  </r>
  <r>
    <n v="1302"/>
    <s v="Berg"/>
    <s v="Bobby"/>
    <n v="1"/>
    <x v="0"/>
    <s v="F"/>
    <x v="7"/>
    <n v="79280.160000000003"/>
    <d v="1984-07-29T00:00:00"/>
    <d v="1955-07-06T00:00:00"/>
  </r>
  <r>
    <n v="1908"/>
    <s v="Zostoc"/>
    <s v="Melissa"/>
    <n v="2"/>
    <x v="1"/>
    <s v="F"/>
    <x v="5"/>
    <n v="72819.600000000006"/>
    <d v="1984-05-15T00:00:00"/>
    <d v="1958-09-2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FB726-1806-4C63-8D19-98B9E8D1E53A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customListSort="0">
  <location ref="C13:E20" firstHeaderRow="0" firstDataRow="1" firstDataCol="1"/>
  <pivotFields count="10">
    <pivotField showAll="0"/>
    <pivotField showAll="0"/>
    <pivotField showAll="0"/>
    <pivotField showAll="0"/>
    <pivotField axis="axisRow" dataField="1" showAll="0">
      <items count="7">
        <item x="1"/>
        <item x="2"/>
        <item x="5"/>
        <item x="0"/>
        <item x="3"/>
        <item x="4"/>
        <item t="default"/>
      </items>
    </pivotField>
    <pivotField showAll="0"/>
    <pivotField axis="axisRow" showAll="0" measureFilter="1">
      <items count="13">
        <item x="1"/>
        <item x="6"/>
        <item x="4"/>
        <item x="11"/>
        <item x="9"/>
        <item x="7"/>
        <item x="5"/>
        <item x="3"/>
        <item x="8"/>
        <item x="10"/>
        <item x="0"/>
        <item x="2"/>
        <item t="default"/>
      </items>
    </pivotField>
    <pivotField dataField="1" numFmtId="164" showAll="0"/>
    <pivotField numFmtId="14" showAll="0"/>
    <pivotField numFmtId="14" showAll="0"/>
  </pivotFields>
  <rowFields count="2">
    <field x="4"/>
    <field x="6"/>
  </rowFields>
  <rowItems count="7">
    <i>
      <x/>
    </i>
    <i r="1">
      <x v="1"/>
    </i>
    <i>
      <x v="1"/>
    </i>
    <i r="1">
      <x v="2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Trabajadores" fld="4" subtotal="count" baseField="0" baseItem="0"/>
    <dataField name="Promedio de Renta" fld="7" subtotal="average" baseField="0" baseItem="0" numFmtId="165"/>
  </dataFields>
  <formats count="3"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field="4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3">
    <filter fld="4" type="captionBetween" evalOrder="-1" id="4" stringValue1="A" stringValue2="D">
      <autoFilter ref="A1">
        <filterColumn colId="0">
          <customFilters and="1">
            <customFilter operator="greaterThanOrEqual" val="A"/>
            <customFilter operator="lessThanOrEqual" val="D"/>
          </customFilters>
        </filterColumn>
      </autoFilter>
    </filter>
    <filter fld="6" type="captionBeginsWith" evalOrder="-1" id="1" stringValue1="A">
      <autoFilter ref="A1">
        <filterColumn colId="0">
          <customFilters>
            <customFilter val="A*"/>
          </customFilters>
        </filterColumn>
      </autoFilter>
    </filter>
    <filter fld="6" type="valueGreaterThanOrEqual" evalOrder="-1" id="2" iMeasureFld="0">
      <autoFilter ref="A1">
        <filterColumn colId="0">
          <customFilters>
            <customFilter operator="greaterThanOrEqual" val="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BBF150-F9A8-4987-89D3-9CDBAAF3142E}" name="T_empleados" displayName="T_empleados" ref="B28:K137" totalsRowShown="0" headerRowDxfId="28" dataDxfId="26" headerRowBorderDxfId="27" tableBorderDxfId="25" headerRowCellStyle="Normal_Hoja1" dataCellStyle="Normal_Hoja1">
  <autoFilter ref="B28:K137" xr:uid="{B67F1EF4-14DF-4821-A29B-0ACC3D834232}"/>
  <tableColumns count="10">
    <tableColumn id="1" xr3:uid="{22007CFB-00A3-49DD-A3A8-D5F0E4D57E94}" name="Rut" dataDxfId="24" dataCellStyle="Normal_Hoja1"/>
    <tableColumn id="2" xr3:uid="{FB6920EB-18BC-4A33-AF4B-D9D0426E7908}" name="Apellido" dataDxfId="23" dataCellStyle="Normal_Hoja1"/>
    <tableColumn id="3" xr3:uid="{0BF39586-0E5B-42FF-8C34-DA0DCD1C3B3F}" name="Nombre" dataDxfId="22" dataCellStyle="Normal_Hoja1"/>
    <tableColumn id="4" xr3:uid="{6151D295-1694-47F3-8195-7160FD55BDA0}" name="Sexo" dataDxfId="21" dataCellStyle="Normal_Hoja1"/>
    <tableColumn id="5" xr3:uid="{C439942F-A622-44B1-9006-86FFFB573426}" name="Dpto" dataDxfId="20" dataCellStyle="Normal_Hoja1"/>
    <tableColumn id="6" xr3:uid="{15FE5D41-8BDF-40DA-B884-34315B45DC62}" name="Seccion" dataDxfId="19" dataCellStyle="Normal_Hoja1"/>
    <tableColumn id="7" xr3:uid="{50D3BCC3-5B5B-4142-9640-C099DA6961DE}" name="Cargo" dataDxfId="18" dataCellStyle="Normal_Hoja1"/>
    <tableColumn id="8" xr3:uid="{96B7DB3A-FED1-407A-ABCF-F2718B830208}" name="Renta" dataDxfId="17" dataCellStyle="Normal_Hoja1"/>
    <tableColumn id="9" xr3:uid="{14F9B602-4E6E-42B0-A08D-28A59D73E8E1}" name="Fecha  Ingreso" dataDxfId="16" dataCellStyle="Normal_Hoja1"/>
    <tableColumn id="10" xr3:uid="{89D2738C-F6D6-4C6E-87F4-9EACFE37A399}" name="Fecha  Nacimiento" dataDxfId="15" dataCellStyle="Normal_Hoj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K137"/>
  <sheetViews>
    <sheetView topLeftCell="A29" workbookViewId="0">
      <selection activeCell="B29" sqref="B29:K137"/>
    </sheetView>
  </sheetViews>
  <sheetFormatPr baseColWidth="10" defaultRowHeight="14.4" x14ac:dyDescent="0.3"/>
  <cols>
    <col min="2" max="2" width="19.109375" customWidth="1"/>
    <col min="3" max="3" width="18.21875" bestFit="1" customWidth="1"/>
    <col min="4" max="4" width="17.88671875" customWidth="1"/>
    <col min="5" max="6" width="11.88671875" bestFit="1" customWidth="1"/>
    <col min="7" max="7" width="21.44140625" customWidth="1"/>
    <col min="8" max="8" width="25.33203125" customWidth="1"/>
    <col min="9" max="9" width="14" customWidth="1"/>
    <col min="10" max="10" width="14.88671875" customWidth="1"/>
    <col min="11" max="11" width="18.33203125" customWidth="1"/>
  </cols>
  <sheetData>
    <row r="9" spans="1:11" x14ac:dyDescent="0.3">
      <c r="G9" s="14" t="s">
        <v>266</v>
      </c>
      <c r="I9" t="s">
        <v>267</v>
      </c>
    </row>
    <row r="10" spans="1:11" x14ac:dyDescent="0.3">
      <c r="J10" s="8"/>
    </row>
    <row r="11" spans="1:11" x14ac:dyDescent="0.3">
      <c r="A11" s="21" t="s">
        <v>268</v>
      </c>
      <c r="G11" s="21" t="s">
        <v>269</v>
      </c>
    </row>
    <row r="12" spans="1:11" x14ac:dyDescent="0.3">
      <c r="B12" s="14" t="s">
        <v>260</v>
      </c>
      <c r="C12" s="14" t="s">
        <v>261</v>
      </c>
      <c r="D12" s="14" t="s">
        <v>262</v>
      </c>
      <c r="E12" s="14" t="s">
        <v>263</v>
      </c>
      <c r="F12" s="20"/>
      <c r="G12" s="20" t="s">
        <v>260</v>
      </c>
      <c r="H12" s="20" t="s">
        <v>261</v>
      </c>
      <c r="I12" s="20" t="s">
        <v>262</v>
      </c>
      <c r="J12" s="20"/>
      <c r="K12" s="20"/>
    </row>
    <row r="13" spans="1:11" ht="21" customHeight="1" x14ac:dyDescent="0.55000000000000004">
      <c r="B13" s="25" t="b">
        <f>E29=2</f>
        <v>0</v>
      </c>
      <c r="C13" s="26" t="b">
        <f>LEFT(C29,1)&lt;="M"</f>
        <v>1</v>
      </c>
      <c r="D13" s="27" t="b">
        <f>AND(I29&gt;=20000,I29&lt;=30000)</f>
        <v>0</v>
      </c>
      <c r="E13" s="28" t="b">
        <f>OR(F29="A",F29="C")</f>
        <v>0</v>
      </c>
      <c r="G13" s="30" t="b">
        <f>NOT(OR(E29=1,E29=2))</f>
        <v>0</v>
      </c>
      <c r="H13" s="31" t="b">
        <f>NOT(AND(LEFT(D29)&gt;="R",LEFT(D29)&lt;="Z"))</f>
        <v>1</v>
      </c>
      <c r="I13" s="20" t="b">
        <f>AND(I29&gt;=25000,I29&lt;=30000)</f>
        <v>0</v>
      </c>
    </row>
    <row r="16" spans="1:11" ht="25.8" x14ac:dyDescent="0.5">
      <c r="B16" t="s">
        <v>264</v>
      </c>
      <c r="C16" s="23">
        <f>DCOUNT(T_empleados[#All],4,Filtro_1)</f>
        <v>4</v>
      </c>
      <c r="G16" s="20" t="s">
        <v>264</v>
      </c>
      <c r="H16" s="23">
        <f>DCOUNT(T_empleados[#All],4,Filtro_2)</f>
        <v>3</v>
      </c>
    </row>
    <row r="17" spans="2:11" ht="25.8" x14ac:dyDescent="0.5">
      <c r="B17" s="20" t="s">
        <v>265</v>
      </c>
      <c r="C17" s="24">
        <f>DAVERAGE(T_empleados[#All],8,Filtro_1)</f>
        <v>27168.1</v>
      </c>
      <c r="G17" s="20" t="s">
        <v>265</v>
      </c>
      <c r="H17" s="24">
        <f>DAVERAGE(T_empleados[#All],8,Filtro_2)</f>
        <v>27708.240000000002</v>
      </c>
    </row>
    <row r="26" spans="2:11" ht="28.8" x14ac:dyDescent="0.55000000000000004">
      <c r="B26" s="15">
        <v>1</v>
      </c>
      <c r="C26" s="15">
        <v>2</v>
      </c>
      <c r="D26" s="15">
        <v>3</v>
      </c>
      <c r="E26" s="15">
        <v>4</v>
      </c>
      <c r="F26" s="15">
        <v>5</v>
      </c>
      <c r="G26" s="15">
        <v>6</v>
      </c>
      <c r="H26" s="15">
        <v>7</v>
      </c>
      <c r="I26" s="15">
        <v>8</v>
      </c>
      <c r="J26" s="15">
        <v>9</v>
      </c>
      <c r="K26" s="15">
        <v>10</v>
      </c>
    </row>
    <row r="28" spans="2:11" x14ac:dyDescent="0.3">
      <c r="B28" s="9" t="s">
        <v>0</v>
      </c>
      <c r="C28" s="9" t="s">
        <v>1</v>
      </c>
      <c r="D28" s="9" t="s">
        <v>2</v>
      </c>
      <c r="E28" s="9" t="s">
        <v>3</v>
      </c>
      <c r="F28" s="9" t="s">
        <v>4</v>
      </c>
      <c r="G28" s="9" t="s">
        <v>5</v>
      </c>
      <c r="H28" s="9" t="s">
        <v>6</v>
      </c>
      <c r="I28" s="9" t="s">
        <v>7</v>
      </c>
      <c r="J28" s="9" t="s">
        <v>8</v>
      </c>
      <c r="K28" s="9" t="s">
        <v>9</v>
      </c>
    </row>
    <row r="29" spans="2:11" ht="15.6" x14ac:dyDescent="0.3">
      <c r="B29" s="16">
        <v>1076</v>
      </c>
      <c r="C29" s="22" t="s">
        <v>10</v>
      </c>
      <c r="D29" s="17" t="s">
        <v>11</v>
      </c>
      <c r="E29" s="16">
        <v>1</v>
      </c>
      <c r="F29" s="17" t="s">
        <v>12</v>
      </c>
      <c r="G29" s="17" t="s">
        <v>13</v>
      </c>
      <c r="H29" s="17" t="s">
        <v>14</v>
      </c>
      <c r="I29" s="18">
        <v>105753.02</v>
      </c>
      <c r="J29" s="19">
        <v>41728</v>
      </c>
      <c r="K29" s="19">
        <v>14862</v>
      </c>
    </row>
    <row r="30" spans="2:11" x14ac:dyDescent="0.3">
      <c r="B30" s="1">
        <v>1759</v>
      </c>
      <c r="C30" s="2" t="s">
        <v>259</v>
      </c>
      <c r="D30" s="2" t="s">
        <v>15</v>
      </c>
      <c r="E30" s="1">
        <v>4</v>
      </c>
      <c r="F30" s="2" t="s">
        <v>12</v>
      </c>
      <c r="G30" s="2" t="s">
        <v>12</v>
      </c>
      <c r="H30" s="2" t="s">
        <v>14</v>
      </c>
      <c r="I30" s="3">
        <v>61855.54</v>
      </c>
      <c r="J30" s="4">
        <v>41708</v>
      </c>
      <c r="K30" s="4">
        <v>22953</v>
      </c>
    </row>
    <row r="31" spans="2:11" x14ac:dyDescent="0.3">
      <c r="B31" s="1">
        <v>1556</v>
      </c>
      <c r="C31" s="2" t="s">
        <v>16</v>
      </c>
      <c r="D31" s="2" t="s">
        <v>17</v>
      </c>
      <c r="E31" s="1">
        <v>2</v>
      </c>
      <c r="F31" s="2" t="s">
        <v>12</v>
      </c>
      <c r="G31" s="2" t="s">
        <v>12</v>
      </c>
      <c r="H31" s="2" t="s">
        <v>18</v>
      </c>
      <c r="I31" s="3">
        <v>29362.2</v>
      </c>
      <c r="J31" s="4">
        <v>41665</v>
      </c>
      <c r="K31" s="4">
        <v>23996</v>
      </c>
    </row>
    <row r="32" spans="2:11" x14ac:dyDescent="0.3">
      <c r="B32" s="1">
        <v>1968</v>
      </c>
      <c r="C32" s="2" t="s">
        <v>19</v>
      </c>
      <c r="D32" s="2" t="s">
        <v>20</v>
      </c>
      <c r="E32" s="1">
        <v>1</v>
      </c>
      <c r="F32" s="2" t="s">
        <v>21</v>
      </c>
      <c r="G32" s="2" t="s">
        <v>13</v>
      </c>
      <c r="H32" s="2" t="s">
        <v>22</v>
      </c>
      <c r="I32" s="3">
        <v>58277.52</v>
      </c>
      <c r="J32" s="4">
        <v>41377</v>
      </c>
      <c r="K32" s="4">
        <v>18888</v>
      </c>
    </row>
    <row r="33" spans="2:11" x14ac:dyDescent="0.3">
      <c r="B33" s="1">
        <v>1695</v>
      </c>
      <c r="C33" s="2" t="s">
        <v>23</v>
      </c>
      <c r="D33" s="2" t="s">
        <v>24</v>
      </c>
      <c r="E33" s="1">
        <v>1</v>
      </c>
      <c r="F33" s="2" t="s">
        <v>21</v>
      </c>
      <c r="G33" s="2" t="s">
        <v>25</v>
      </c>
      <c r="H33" s="2" t="s">
        <v>26</v>
      </c>
      <c r="I33" s="3">
        <v>38094.21</v>
      </c>
      <c r="J33" s="4">
        <v>41353</v>
      </c>
      <c r="K33" s="4">
        <v>21920</v>
      </c>
    </row>
    <row r="34" spans="2:11" x14ac:dyDescent="0.3">
      <c r="B34" s="1">
        <v>1153</v>
      </c>
      <c r="C34" s="2" t="s">
        <v>27</v>
      </c>
      <c r="D34" s="2" t="s">
        <v>28</v>
      </c>
      <c r="E34" s="1">
        <v>1</v>
      </c>
      <c r="F34" s="2" t="s">
        <v>13</v>
      </c>
      <c r="G34" s="2" t="s">
        <v>12</v>
      </c>
      <c r="H34" s="2" t="s">
        <v>29</v>
      </c>
      <c r="I34" s="3">
        <v>28043.68</v>
      </c>
      <c r="J34" s="4">
        <v>41287</v>
      </c>
      <c r="K34" s="4">
        <v>24049</v>
      </c>
    </row>
    <row r="35" spans="2:11" x14ac:dyDescent="0.3">
      <c r="B35" s="1">
        <v>1054</v>
      </c>
      <c r="C35" s="2" t="s">
        <v>30</v>
      </c>
      <c r="D35" s="2" t="s">
        <v>31</v>
      </c>
      <c r="E35" s="1">
        <v>1</v>
      </c>
      <c r="F35" s="2" t="s">
        <v>21</v>
      </c>
      <c r="G35" s="2" t="s">
        <v>13</v>
      </c>
      <c r="H35" s="2" t="s">
        <v>29</v>
      </c>
      <c r="I35" s="3">
        <v>25176.06</v>
      </c>
      <c r="J35" s="4">
        <v>41015</v>
      </c>
      <c r="K35" s="4">
        <v>24693</v>
      </c>
    </row>
    <row r="36" spans="2:11" x14ac:dyDescent="0.3">
      <c r="B36" s="1">
        <v>1725</v>
      </c>
      <c r="C36" s="2" t="s">
        <v>32</v>
      </c>
      <c r="D36" s="2" t="s">
        <v>33</v>
      </c>
      <c r="E36" s="1">
        <v>1</v>
      </c>
      <c r="F36" s="2" t="s">
        <v>21</v>
      </c>
      <c r="G36" s="2" t="s">
        <v>12</v>
      </c>
      <c r="H36" s="2" t="s">
        <v>34</v>
      </c>
      <c r="I36" s="3">
        <v>79061.279999999999</v>
      </c>
      <c r="J36" s="4">
        <v>39856</v>
      </c>
      <c r="K36" s="4">
        <v>20235</v>
      </c>
    </row>
    <row r="37" spans="2:11" x14ac:dyDescent="0.3">
      <c r="B37" s="1">
        <v>1970</v>
      </c>
      <c r="C37" s="2" t="s">
        <v>35</v>
      </c>
      <c r="D37" s="2" t="s">
        <v>36</v>
      </c>
      <c r="E37" s="1">
        <v>2</v>
      </c>
      <c r="F37" s="2" t="s">
        <v>37</v>
      </c>
      <c r="G37" s="2" t="s">
        <v>13</v>
      </c>
      <c r="H37" s="2" t="s">
        <v>22</v>
      </c>
      <c r="I37" s="3">
        <v>35989.199999999997</v>
      </c>
      <c r="J37" s="4">
        <v>39814</v>
      </c>
      <c r="K37" s="4">
        <v>25342</v>
      </c>
    </row>
    <row r="38" spans="2:11" x14ac:dyDescent="0.3">
      <c r="B38" s="1">
        <v>1426</v>
      </c>
      <c r="C38" s="2" t="s">
        <v>38</v>
      </c>
      <c r="D38" s="2" t="s">
        <v>39</v>
      </c>
      <c r="E38" s="1">
        <v>1</v>
      </c>
      <c r="F38" s="2" t="s">
        <v>37</v>
      </c>
      <c r="G38" s="2" t="s">
        <v>25</v>
      </c>
      <c r="H38" s="2" t="s">
        <v>22</v>
      </c>
      <c r="I38" s="3">
        <v>34689</v>
      </c>
      <c r="J38" s="4">
        <v>39699</v>
      </c>
      <c r="K38" s="4">
        <v>24906</v>
      </c>
    </row>
    <row r="39" spans="2:11" x14ac:dyDescent="0.3">
      <c r="B39" s="1">
        <v>1427</v>
      </c>
      <c r="C39" s="2" t="s">
        <v>40</v>
      </c>
      <c r="D39" s="2" t="s">
        <v>41</v>
      </c>
      <c r="E39" s="1">
        <v>1</v>
      </c>
      <c r="F39" s="2" t="s">
        <v>42</v>
      </c>
      <c r="G39" s="2" t="s">
        <v>13</v>
      </c>
      <c r="H39" s="2" t="s">
        <v>14</v>
      </c>
      <c r="I39" s="3">
        <v>59455.199999999997</v>
      </c>
      <c r="J39" s="4">
        <v>39691</v>
      </c>
      <c r="K39" s="4">
        <v>21263</v>
      </c>
    </row>
    <row r="40" spans="2:11" x14ac:dyDescent="0.3">
      <c r="B40" s="1">
        <v>1793</v>
      </c>
      <c r="C40" s="2" t="s">
        <v>43</v>
      </c>
      <c r="D40" s="2" t="s">
        <v>44</v>
      </c>
      <c r="E40" s="1">
        <v>1</v>
      </c>
      <c r="F40" s="2" t="s">
        <v>45</v>
      </c>
      <c r="G40" s="2" t="s">
        <v>25</v>
      </c>
      <c r="H40" s="2" t="s">
        <v>46</v>
      </c>
      <c r="I40" s="3">
        <v>35000</v>
      </c>
      <c r="J40" s="4">
        <v>39680</v>
      </c>
      <c r="K40" s="4">
        <v>25125</v>
      </c>
    </row>
    <row r="41" spans="2:11" x14ac:dyDescent="0.3">
      <c r="B41" s="1">
        <v>1075</v>
      </c>
      <c r="C41" s="2" t="s">
        <v>47</v>
      </c>
      <c r="D41" s="2" t="s">
        <v>48</v>
      </c>
      <c r="E41" s="1">
        <v>2</v>
      </c>
      <c r="F41" s="2" t="s">
        <v>45</v>
      </c>
      <c r="G41" s="2" t="s">
        <v>12</v>
      </c>
      <c r="H41" s="2" t="s">
        <v>29</v>
      </c>
      <c r="I41" s="3">
        <v>23239.439999999999</v>
      </c>
      <c r="J41" s="4">
        <v>39667</v>
      </c>
      <c r="K41" s="4">
        <v>25443</v>
      </c>
    </row>
    <row r="42" spans="2:11" x14ac:dyDescent="0.3">
      <c r="B42" s="1">
        <v>1290</v>
      </c>
      <c r="C42" s="2" t="s">
        <v>49</v>
      </c>
      <c r="D42" s="2" t="s">
        <v>50</v>
      </c>
      <c r="E42" s="1">
        <v>2</v>
      </c>
      <c r="F42" s="2" t="s">
        <v>21</v>
      </c>
      <c r="G42" s="2" t="s">
        <v>25</v>
      </c>
      <c r="H42" s="2" t="s">
        <v>46</v>
      </c>
      <c r="I42" s="3">
        <v>26113.86</v>
      </c>
      <c r="J42" s="4">
        <v>39450</v>
      </c>
      <c r="K42" s="4">
        <v>33697</v>
      </c>
    </row>
    <row r="43" spans="2:11" x14ac:dyDescent="0.3">
      <c r="B43" s="1">
        <v>1949</v>
      </c>
      <c r="C43" s="2" t="s">
        <v>51</v>
      </c>
      <c r="D43" s="2" t="s">
        <v>52</v>
      </c>
      <c r="E43" s="1">
        <v>2</v>
      </c>
      <c r="F43" s="2" t="s">
        <v>37</v>
      </c>
      <c r="G43" s="2" t="s">
        <v>13</v>
      </c>
      <c r="H43" s="2" t="s">
        <v>22</v>
      </c>
      <c r="I43" s="3">
        <v>62981.1</v>
      </c>
      <c r="J43" s="4">
        <v>39367</v>
      </c>
      <c r="K43" s="4">
        <v>18685</v>
      </c>
    </row>
    <row r="44" spans="2:11" x14ac:dyDescent="0.3">
      <c r="B44" s="1">
        <v>1950</v>
      </c>
      <c r="C44" s="2" t="s">
        <v>30</v>
      </c>
      <c r="D44" s="2" t="s">
        <v>53</v>
      </c>
      <c r="E44" s="1">
        <v>1</v>
      </c>
      <c r="F44" s="2" t="s">
        <v>37</v>
      </c>
      <c r="G44" s="2" t="s">
        <v>25</v>
      </c>
      <c r="H44" s="2" t="s">
        <v>26</v>
      </c>
      <c r="I44" s="3">
        <v>104565.3</v>
      </c>
      <c r="J44" s="4">
        <v>39359</v>
      </c>
      <c r="K44" s="4">
        <v>18696</v>
      </c>
    </row>
    <row r="45" spans="2:11" x14ac:dyDescent="0.3">
      <c r="B45" s="1">
        <v>1975</v>
      </c>
      <c r="C45" s="2" t="s">
        <v>54</v>
      </c>
      <c r="D45" s="2" t="s">
        <v>55</v>
      </c>
      <c r="E45" s="1">
        <v>2</v>
      </c>
      <c r="F45" s="2" t="s">
        <v>45</v>
      </c>
      <c r="G45" s="2" t="s">
        <v>13</v>
      </c>
      <c r="H45" s="2" t="s">
        <v>26</v>
      </c>
      <c r="I45" s="3">
        <v>30013.62</v>
      </c>
      <c r="J45" s="4">
        <v>38881</v>
      </c>
      <c r="K45" s="4">
        <v>24730</v>
      </c>
    </row>
    <row r="46" spans="2:11" x14ac:dyDescent="0.3">
      <c r="B46" s="1">
        <v>1967</v>
      </c>
      <c r="C46" s="2" t="s">
        <v>56</v>
      </c>
      <c r="D46" s="2" t="s">
        <v>57</v>
      </c>
      <c r="E46" s="1">
        <v>1</v>
      </c>
      <c r="F46" s="2" t="s">
        <v>45</v>
      </c>
      <c r="G46" s="2" t="s">
        <v>13</v>
      </c>
      <c r="H46" s="2" t="s">
        <v>46</v>
      </c>
      <c r="I46" s="3">
        <v>23566</v>
      </c>
      <c r="J46" s="4">
        <v>38869</v>
      </c>
      <c r="K46" s="4">
        <v>25338</v>
      </c>
    </row>
    <row r="47" spans="2:11" x14ac:dyDescent="0.3">
      <c r="B47" s="1">
        <v>1815</v>
      </c>
      <c r="C47" s="2" t="s">
        <v>58</v>
      </c>
      <c r="D47" s="2" t="s">
        <v>59</v>
      </c>
      <c r="E47" s="1">
        <v>2</v>
      </c>
      <c r="F47" s="2" t="s">
        <v>12</v>
      </c>
      <c r="G47" s="2" t="s">
        <v>13</v>
      </c>
      <c r="H47" s="2" t="s">
        <v>60</v>
      </c>
      <c r="I47" s="3">
        <v>70934.880000000005</v>
      </c>
      <c r="J47" s="4">
        <v>38773</v>
      </c>
      <c r="K47" s="4">
        <v>21790</v>
      </c>
    </row>
    <row r="48" spans="2:11" x14ac:dyDescent="0.3">
      <c r="B48" s="1">
        <v>1168</v>
      </c>
      <c r="C48" s="2" t="s">
        <v>61</v>
      </c>
      <c r="D48" s="2" t="s">
        <v>62</v>
      </c>
      <c r="E48" s="1">
        <v>8</v>
      </c>
      <c r="F48" s="2" t="s">
        <v>12</v>
      </c>
      <c r="G48" s="2" t="s">
        <v>25</v>
      </c>
      <c r="H48" s="2" t="s">
        <v>29</v>
      </c>
      <c r="I48" s="3">
        <v>23035.88</v>
      </c>
      <c r="J48" s="4">
        <v>38666</v>
      </c>
      <c r="K48" s="4">
        <v>25757</v>
      </c>
    </row>
    <row r="49" spans="2:11" x14ac:dyDescent="0.3">
      <c r="B49" s="1">
        <v>1723</v>
      </c>
      <c r="C49" s="2" t="s">
        <v>63</v>
      </c>
      <c r="D49" s="2" t="s">
        <v>64</v>
      </c>
      <c r="E49" s="1">
        <v>6</v>
      </c>
      <c r="F49" s="2" t="s">
        <v>12</v>
      </c>
      <c r="G49" s="2" t="s">
        <v>25</v>
      </c>
      <c r="H49" s="2" t="s">
        <v>18</v>
      </c>
      <c r="I49" s="3">
        <v>29362.2</v>
      </c>
      <c r="J49" s="4">
        <v>38570</v>
      </c>
      <c r="K49" s="4">
        <v>23872</v>
      </c>
    </row>
    <row r="50" spans="2:11" x14ac:dyDescent="0.3">
      <c r="B50" s="1">
        <v>1961</v>
      </c>
      <c r="C50" s="2" t="s">
        <v>65</v>
      </c>
      <c r="D50" s="2" t="s">
        <v>66</v>
      </c>
      <c r="E50" s="1">
        <v>0</v>
      </c>
      <c r="F50" s="2" t="s">
        <v>45</v>
      </c>
      <c r="G50" s="2" t="s">
        <v>25</v>
      </c>
      <c r="H50" s="2" t="s">
        <v>46</v>
      </c>
      <c r="I50" s="3">
        <v>27081.040000000001</v>
      </c>
      <c r="J50" s="4">
        <v>38533</v>
      </c>
      <c r="K50" s="4">
        <v>23834</v>
      </c>
    </row>
    <row r="51" spans="2:11" x14ac:dyDescent="0.3">
      <c r="B51" s="1">
        <v>1676</v>
      </c>
      <c r="C51" s="2" t="s">
        <v>67</v>
      </c>
      <c r="D51" s="2" t="s">
        <v>68</v>
      </c>
      <c r="E51" s="1">
        <v>5</v>
      </c>
      <c r="F51" s="2" t="s">
        <v>21</v>
      </c>
      <c r="G51" s="2" t="s">
        <v>13</v>
      </c>
      <c r="H51" s="2" t="s">
        <v>46</v>
      </c>
      <c r="I51" s="3">
        <v>23212.32</v>
      </c>
      <c r="J51" s="4">
        <v>38511</v>
      </c>
      <c r="K51" s="4">
        <v>25396</v>
      </c>
    </row>
    <row r="52" spans="2:11" x14ac:dyDescent="0.3">
      <c r="B52" s="1">
        <v>1976</v>
      </c>
      <c r="C52" s="2" t="s">
        <v>69</v>
      </c>
      <c r="D52" s="2" t="s">
        <v>70</v>
      </c>
      <c r="E52" s="1">
        <v>2</v>
      </c>
      <c r="F52" s="2" t="s">
        <v>12</v>
      </c>
      <c r="G52" s="2" t="s">
        <v>25</v>
      </c>
      <c r="H52" s="2" t="s">
        <v>71</v>
      </c>
      <c r="I52" s="3">
        <v>51878.84</v>
      </c>
      <c r="J52" s="4">
        <v>38508</v>
      </c>
      <c r="K52" s="4">
        <v>24741</v>
      </c>
    </row>
    <row r="53" spans="2:11" x14ac:dyDescent="0.3">
      <c r="B53" s="1">
        <v>1972</v>
      </c>
      <c r="C53" s="2" t="s">
        <v>72</v>
      </c>
      <c r="D53" s="2" t="s">
        <v>73</v>
      </c>
      <c r="E53" s="1">
        <v>1</v>
      </c>
      <c r="F53" s="2" t="s">
        <v>13</v>
      </c>
      <c r="G53" s="2" t="s">
        <v>13</v>
      </c>
      <c r="H53" s="2" t="s">
        <v>29</v>
      </c>
      <c r="I53" s="3">
        <v>21887.95</v>
      </c>
      <c r="J53" s="4">
        <v>38479</v>
      </c>
      <c r="K53" s="4">
        <v>25839</v>
      </c>
    </row>
    <row r="54" spans="2:11" x14ac:dyDescent="0.3">
      <c r="B54" s="1">
        <v>1932</v>
      </c>
      <c r="C54" s="2" t="s">
        <v>74</v>
      </c>
      <c r="D54" s="2" t="s">
        <v>75</v>
      </c>
      <c r="E54" s="5"/>
      <c r="F54" s="2" t="s">
        <v>13</v>
      </c>
      <c r="G54" s="2" t="s">
        <v>25</v>
      </c>
      <c r="H54" s="2" t="s">
        <v>76</v>
      </c>
      <c r="I54" s="3">
        <v>47852.639999999999</v>
      </c>
      <c r="J54" s="4">
        <v>38454</v>
      </c>
      <c r="K54" s="4">
        <v>18057</v>
      </c>
    </row>
    <row r="55" spans="2:11" x14ac:dyDescent="0.3">
      <c r="B55" s="1">
        <v>1675</v>
      </c>
      <c r="C55" s="2" t="s">
        <v>77</v>
      </c>
      <c r="D55" s="2" t="s">
        <v>78</v>
      </c>
      <c r="E55" s="1">
        <v>1</v>
      </c>
      <c r="F55" s="2" t="s">
        <v>13</v>
      </c>
      <c r="G55" s="2" t="s">
        <v>25</v>
      </c>
      <c r="H55" s="2" t="s">
        <v>29</v>
      </c>
      <c r="I55" s="3">
        <v>29045.24</v>
      </c>
      <c r="J55" s="4">
        <v>38428</v>
      </c>
      <c r="K55" s="4">
        <v>23404</v>
      </c>
    </row>
    <row r="56" spans="2:11" x14ac:dyDescent="0.3">
      <c r="B56" s="1">
        <v>1011</v>
      </c>
      <c r="C56" s="2" t="s">
        <v>79</v>
      </c>
      <c r="D56" s="2" t="s">
        <v>80</v>
      </c>
      <c r="E56" s="1">
        <v>2</v>
      </c>
      <c r="F56" s="2" t="s">
        <v>13</v>
      </c>
      <c r="G56" s="2" t="s">
        <v>13</v>
      </c>
      <c r="H56" s="2" t="s">
        <v>29</v>
      </c>
      <c r="I56" s="3">
        <v>27597.85</v>
      </c>
      <c r="J56" s="4">
        <v>38386</v>
      </c>
      <c r="K56" s="4">
        <v>23702</v>
      </c>
    </row>
    <row r="57" spans="2:11" x14ac:dyDescent="0.3">
      <c r="B57" s="1">
        <v>1573</v>
      </c>
      <c r="C57" s="2" t="s">
        <v>81</v>
      </c>
      <c r="D57" s="2" t="s">
        <v>82</v>
      </c>
      <c r="E57" s="1">
        <v>1</v>
      </c>
      <c r="F57" s="2" t="s">
        <v>13</v>
      </c>
      <c r="G57" s="2" t="s">
        <v>25</v>
      </c>
      <c r="H57" s="2" t="s">
        <v>76</v>
      </c>
      <c r="I57" s="3">
        <v>35889.480000000003</v>
      </c>
      <c r="J57" s="4">
        <v>38385</v>
      </c>
      <c r="K57" s="4">
        <v>22067</v>
      </c>
    </row>
    <row r="58" spans="2:11" x14ac:dyDescent="0.3">
      <c r="B58" s="1">
        <v>1933</v>
      </c>
      <c r="C58" s="2" t="s">
        <v>83</v>
      </c>
      <c r="D58" s="2" t="s">
        <v>84</v>
      </c>
      <c r="E58" s="1">
        <v>1</v>
      </c>
      <c r="F58" s="2" t="s">
        <v>12</v>
      </c>
      <c r="G58" s="2" t="s">
        <v>25</v>
      </c>
      <c r="H58" s="2" t="s">
        <v>85</v>
      </c>
      <c r="I58" s="3">
        <v>67535.16</v>
      </c>
      <c r="J58" s="4">
        <v>37994</v>
      </c>
      <c r="K58" s="4">
        <v>18061</v>
      </c>
    </row>
    <row r="59" spans="2:11" x14ac:dyDescent="0.3">
      <c r="B59" s="1">
        <v>1674</v>
      </c>
      <c r="C59" s="2" t="s">
        <v>86</v>
      </c>
      <c r="D59" s="2" t="s">
        <v>87</v>
      </c>
      <c r="E59" s="1">
        <v>1</v>
      </c>
      <c r="F59" s="2" t="s">
        <v>13</v>
      </c>
      <c r="G59" s="2" t="s">
        <v>25</v>
      </c>
      <c r="H59" s="2" t="s">
        <v>29</v>
      </c>
      <c r="I59" s="3">
        <v>27597.85</v>
      </c>
      <c r="J59" s="4">
        <v>37340</v>
      </c>
      <c r="K59" s="4">
        <v>23393</v>
      </c>
    </row>
    <row r="60" spans="2:11" x14ac:dyDescent="0.3">
      <c r="B60" s="1">
        <v>1330</v>
      </c>
      <c r="C60" s="2" t="s">
        <v>88</v>
      </c>
      <c r="D60" s="2" t="s">
        <v>89</v>
      </c>
      <c r="E60" s="1">
        <v>2</v>
      </c>
      <c r="F60" s="2" t="s">
        <v>13</v>
      </c>
      <c r="G60" s="2" t="s">
        <v>13</v>
      </c>
      <c r="H60" s="2" t="s">
        <v>76</v>
      </c>
      <c r="I60" s="3">
        <v>31539.24</v>
      </c>
      <c r="J60" s="4">
        <v>37301</v>
      </c>
      <c r="K60" s="4">
        <v>23514</v>
      </c>
    </row>
    <row r="61" spans="2:11" x14ac:dyDescent="0.3">
      <c r="B61" s="1">
        <v>1931</v>
      </c>
      <c r="C61" s="2" t="s">
        <v>65</v>
      </c>
      <c r="D61" s="2" t="s">
        <v>90</v>
      </c>
      <c r="E61" s="1">
        <v>2</v>
      </c>
      <c r="F61" s="2" t="s">
        <v>13</v>
      </c>
      <c r="G61" s="2" t="s">
        <v>13</v>
      </c>
      <c r="H61" s="2" t="s">
        <v>76</v>
      </c>
      <c r="I61" s="3">
        <v>26101.439999999999</v>
      </c>
      <c r="J61" s="4">
        <v>37062</v>
      </c>
      <c r="K61" s="4">
        <v>25351</v>
      </c>
    </row>
    <row r="62" spans="2:11" x14ac:dyDescent="0.3">
      <c r="B62" s="1">
        <v>1557</v>
      </c>
      <c r="C62" s="2" t="s">
        <v>91</v>
      </c>
      <c r="D62" s="2" t="s">
        <v>92</v>
      </c>
      <c r="E62" s="1">
        <v>5</v>
      </c>
      <c r="F62" s="2" t="s">
        <v>21</v>
      </c>
      <c r="G62" s="2" t="s">
        <v>13</v>
      </c>
      <c r="H62" s="2" t="s">
        <v>46</v>
      </c>
      <c r="I62" s="3">
        <v>28000</v>
      </c>
      <c r="J62" s="4">
        <v>36848</v>
      </c>
      <c r="K62" s="4">
        <v>23945</v>
      </c>
    </row>
    <row r="63" spans="2:11" x14ac:dyDescent="0.3">
      <c r="B63" s="1">
        <v>1169</v>
      </c>
      <c r="C63" s="2" t="s">
        <v>93</v>
      </c>
      <c r="D63" s="2" t="s">
        <v>94</v>
      </c>
      <c r="E63" s="1">
        <v>9</v>
      </c>
      <c r="F63" s="2" t="s">
        <v>12</v>
      </c>
      <c r="G63" s="2" t="s">
        <v>13</v>
      </c>
      <c r="H63" s="2" t="s">
        <v>85</v>
      </c>
      <c r="I63" s="3">
        <v>34002.050000000003</v>
      </c>
      <c r="J63" s="4">
        <v>33890</v>
      </c>
      <c r="K63" s="4">
        <v>25761</v>
      </c>
    </row>
    <row r="64" spans="2:11" x14ac:dyDescent="0.3">
      <c r="B64" s="1">
        <v>1041</v>
      </c>
      <c r="C64" s="2" t="s">
        <v>95</v>
      </c>
      <c r="D64" s="2" t="s">
        <v>96</v>
      </c>
      <c r="E64" s="1">
        <v>1</v>
      </c>
      <c r="F64" s="2" t="s">
        <v>42</v>
      </c>
      <c r="G64" s="2" t="s">
        <v>12</v>
      </c>
      <c r="H64" s="2" t="s">
        <v>29</v>
      </c>
      <c r="I64" s="3">
        <v>28043.68</v>
      </c>
      <c r="J64" s="4">
        <v>33710</v>
      </c>
      <c r="K64" s="4">
        <v>23767</v>
      </c>
    </row>
    <row r="65" spans="2:11" x14ac:dyDescent="0.3">
      <c r="B65" s="1">
        <v>1966</v>
      </c>
      <c r="C65" s="2" t="s">
        <v>97</v>
      </c>
      <c r="D65" s="2" t="s">
        <v>98</v>
      </c>
      <c r="E65" s="1">
        <v>1</v>
      </c>
      <c r="F65" s="2" t="s">
        <v>12</v>
      </c>
      <c r="G65" s="2" t="s">
        <v>25</v>
      </c>
      <c r="H65" s="2" t="s">
        <v>29</v>
      </c>
      <c r="I65" s="3">
        <v>23500</v>
      </c>
      <c r="J65" s="4">
        <v>33559</v>
      </c>
      <c r="K65" s="4">
        <v>25327</v>
      </c>
    </row>
    <row r="66" spans="2:11" x14ac:dyDescent="0.3">
      <c r="B66" s="1">
        <v>1974</v>
      </c>
      <c r="C66" s="2" t="s">
        <v>99</v>
      </c>
      <c r="D66" s="2" t="s">
        <v>100</v>
      </c>
      <c r="E66" s="1">
        <v>1</v>
      </c>
      <c r="F66" s="2" t="s">
        <v>12</v>
      </c>
      <c r="G66" s="2" t="s">
        <v>25</v>
      </c>
      <c r="H66" s="2" t="s">
        <v>71</v>
      </c>
      <c r="I66" s="3">
        <v>48785.55</v>
      </c>
      <c r="J66" s="4">
        <v>33490</v>
      </c>
      <c r="K66" s="4">
        <v>22202</v>
      </c>
    </row>
    <row r="67" spans="2:11" x14ac:dyDescent="0.3">
      <c r="B67" s="1">
        <v>1973</v>
      </c>
      <c r="C67" s="2" t="s">
        <v>101</v>
      </c>
      <c r="D67" s="2" t="s">
        <v>102</v>
      </c>
      <c r="E67" s="1">
        <v>1</v>
      </c>
      <c r="F67" s="2" t="s">
        <v>12</v>
      </c>
      <c r="G67" s="2" t="s">
        <v>12</v>
      </c>
      <c r="H67" s="2" t="s">
        <v>29</v>
      </c>
      <c r="I67" s="3">
        <v>23024</v>
      </c>
      <c r="J67" s="4">
        <v>33357</v>
      </c>
      <c r="K67" s="4">
        <v>25850</v>
      </c>
    </row>
    <row r="68" spans="2:11" x14ac:dyDescent="0.3">
      <c r="B68" s="1">
        <v>1167</v>
      </c>
      <c r="C68" s="2" t="s">
        <v>103</v>
      </c>
      <c r="D68" s="2" t="s">
        <v>104</v>
      </c>
      <c r="E68" s="1">
        <v>1</v>
      </c>
      <c r="F68" s="2" t="s">
        <v>37</v>
      </c>
      <c r="G68" s="2" t="s">
        <v>13</v>
      </c>
      <c r="H68" s="2" t="s">
        <v>22</v>
      </c>
      <c r="I68" s="3">
        <v>31913.88</v>
      </c>
      <c r="J68" s="4">
        <v>33346</v>
      </c>
      <c r="K68" s="4">
        <v>25746</v>
      </c>
    </row>
    <row r="69" spans="2:11" x14ac:dyDescent="0.3">
      <c r="B69" s="1">
        <v>1055</v>
      </c>
      <c r="C69" s="2" t="s">
        <v>105</v>
      </c>
      <c r="D69" s="2" t="s">
        <v>106</v>
      </c>
      <c r="E69" s="1">
        <v>2</v>
      </c>
      <c r="F69" s="2" t="s">
        <v>37</v>
      </c>
      <c r="G69" s="2" t="s">
        <v>13</v>
      </c>
      <c r="H69" s="2" t="s">
        <v>29</v>
      </c>
      <c r="I69" s="3">
        <v>26040.560000000001</v>
      </c>
      <c r="J69" s="4">
        <v>33336</v>
      </c>
      <c r="K69" s="4">
        <v>24704</v>
      </c>
    </row>
    <row r="70" spans="2:11" x14ac:dyDescent="0.3">
      <c r="B70" s="1">
        <v>1368</v>
      </c>
      <c r="C70" s="2" t="s">
        <v>107</v>
      </c>
      <c r="D70" s="2" t="s">
        <v>108</v>
      </c>
      <c r="E70" s="1">
        <v>1</v>
      </c>
      <c r="F70" s="2" t="s">
        <v>21</v>
      </c>
      <c r="G70" s="2" t="s">
        <v>25</v>
      </c>
      <c r="H70" s="2" t="s">
        <v>46</v>
      </c>
      <c r="I70" s="3">
        <v>32884.120000000003</v>
      </c>
      <c r="J70" s="4">
        <v>33308</v>
      </c>
      <c r="K70" s="4">
        <v>21678</v>
      </c>
    </row>
    <row r="71" spans="2:11" x14ac:dyDescent="0.3">
      <c r="B71" s="1">
        <v>1369</v>
      </c>
      <c r="C71" s="2" t="s">
        <v>109</v>
      </c>
      <c r="D71" s="2" t="s">
        <v>110</v>
      </c>
      <c r="E71" s="1">
        <v>2</v>
      </c>
      <c r="F71" s="2" t="s">
        <v>12</v>
      </c>
      <c r="G71" s="2" t="s">
        <v>25</v>
      </c>
      <c r="H71" s="2" t="s">
        <v>14</v>
      </c>
      <c r="I71" s="3">
        <v>57756.480000000003</v>
      </c>
      <c r="J71" s="4">
        <v>33300</v>
      </c>
      <c r="K71" s="4">
        <v>21689</v>
      </c>
    </row>
    <row r="72" spans="2:11" x14ac:dyDescent="0.3">
      <c r="B72" s="1">
        <v>1530</v>
      </c>
      <c r="C72" s="2" t="s">
        <v>111</v>
      </c>
      <c r="D72" s="2" t="s">
        <v>112</v>
      </c>
      <c r="E72" s="1">
        <v>1</v>
      </c>
      <c r="F72" s="2" t="s">
        <v>21</v>
      </c>
      <c r="G72" s="2" t="s">
        <v>12</v>
      </c>
      <c r="H72" s="2" t="s">
        <v>46</v>
      </c>
      <c r="I72" s="3">
        <v>25146.68</v>
      </c>
      <c r="J72" s="4">
        <v>33258</v>
      </c>
      <c r="K72" s="4">
        <v>24487</v>
      </c>
    </row>
    <row r="73" spans="2:11" x14ac:dyDescent="0.3">
      <c r="B73" s="1">
        <v>1792</v>
      </c>
      <c r="C73" s="2" t="s">
        <v>113</v>
      </c>
      <c r="D73" s="2" t="s">
        <v>114</v>
      </c>
      <c r="E73" s="1">
        <v>2</v>
      </c>
      <c r="F73" s="2" t="s">
        <v>21</v>
      </c>
      <c r="G73" s="2" t="s">
        <v>13</v>
      </c>
      <c r="H73" s="2" t="s">
        <v>26</v>
      </c>
      <c r="I73" s="3">
        <v>28859.25</v>
      </c>
      <c r="J73" s="4">
        <v>33231</v>
      </c>
      <c r="K73" s="4">
        <v>25114</v>
      </c>
    </row>
    <row r="74" spans="2:11" x14ac:dyDescent="0.3">
      <c r="B74" s="1">
        <v>1558</v>
      </c>
      <c r="C74" s="2" t="s">
        <v>115</v>
      </c>
      <c r="D74" s="2" t="s">
        <v>116</v>
      </c>
      <c r="E74" s="1">
        <v>2</v>
      </c>
      <c r="F74" s="2" t="s">
        <v>37</v>
      </c>
      <c r="G74" s="2" t="s">
        <v>13</v>
      </c>
      <c r="H74" s="2" t="s">
        <v>22</v>
      </c>
      <c r="I74" s="3">
        <v>41987.4</v>
      </c>
      <c r="J74" s="4">
        <v>33162</v>
      </c>
      <c r="K74" s="4">
        <v>24011</v>
      </c>
    </row>
    <row r="75" spans="2:11" x14ac:dyDescent="0.3">
      <c r="B75" s="1">
        <v>1352</v>
      </c>
      <c r="C75" s="2" t="s">
        <v>117</v>
      </c>
      <c r="D75" s="2" t="s">
        <v>92</v>
      </c>
      <c r="E75" s="1">
        <v>2</v>
      </c>
      <c r="F75" s="2" t="s">
        <v>12</v>
      </c>
      <c r="G75" s="2" t="s">
        <v>12</v>
      </c>
      <c r="H75" s="2" t="s">
        <v>29</v>
      </c>
      <c r="I75" s="3">
        <v>31067.75</v>
      </c>
      <c r="J75" s="4">
        <v>33134</v>
      </c>
      <c r="K75" s="4">
        <v>21388</v>
      </c>
    </row>
    <row r="76" spans="2:11" x14ac:dyDescent="0.3">
      <c r="B76" s="1">
        <v>1353</v>
      </c>
      <c r="C76" s="2" t="s">
        <v>118</v>
      </c>
      <c r="D76" s="2" t="s">
        <v>119</v>
      </c>
      <c r="E76" s="1">
        <v>1</v>
      </c>
      <c r="F76" s="2" t="s">
        <v>42</v>
      </c>
      <c r="G76" s="2" t="s">
        <v>12</v>
      </c>
      <c r="H76" s="2" t="s">
        <v>14</v>
      </c>
      <c r="I76" s="3">
        <v>59455.199999999997</v>
      </c>
      <c r="J76" s="4">
        <v>33126</v>
      </c>
      <c r="K76" s="4">
        <v>21399</v>
      </c>
    </row>
    <row r="77" spans="2:11" x14ac:dyDescent="0.3">
      <c r="B77" s="1">
        <v>1359</v>
      </c>
      <c r="C77" s="2" t="s">
        <v>120</v>
      </c>
      <c r="D77" s="2" t="s">
        <v>36</v>
      </c>
      <c r="E77" s="1">
        <v>2</v>
      </c>
      <c r="F77" s="2" t="s">
        <v>37</v>
      </c>
      <c r="G77" s="2" t="s">
        <v>12</v>
      </c>
      <c r="H77" s="2" t="s">
        <v>22</v>
      </c>
      <c r="I77" s="3">
        <v>49485.15</v>
      </c>
      <c r="J77" s="4">
        <v>33094</v>
      </c>
      <c r="K77" s="4">
        <v>22074</v>
      </c>
    </row>
    <row r="78" spans="2:11" x14ac:dyDescent="0.3">
      <c r="B78" s="1">
        <v>1724</v>
      </c>
      <c r="C78" s="2" t="s">
        <v>121</v>
      </c>
      <c r="D78" s="2" t="s">
        <v>122</v>
      </c>
      <c r="E78" s="1">
        <v>7</v>
      </c>
      <c r="F78" s="2" t="s">
        <v>37</v>
      </c>
      <c r="G78" s="2" t="s">
        <v>12</v>
      </c>
      <c r="H78" s="2" t="s">
        <v>29</v>
      </c>
      <c r="I78" s="3">
        <v>28043.68</v>
      </c>
      <c r="J78" s="4">
        <v>33083</v>
      </c>
      <c r="K78" s="4">
        <v>23883</v>
      </c>
    </row>
    <row r="79" spans="2:11" x14ac:dyDescent="0.3">
      <c r="B79" s="1">
        <v>1816</v>
      </c>
      <c r="C79" s="2" t="s">
        <v>123</v>
      </c>
      <c r="D79" s="2" t="s">
        <v>124</v>
      </c>
      <c r="E79" s="1">
        <v>1</v>
      </c>
      <c r="F79" s="2" t="s">
        <v>12</v>
      </c>
      <c r="G79" s="2" t="s">
        <v>25</v>
      </c>
      <c r="H79" s="2" t="s">
        <v>85</v>
      </c>
      <c r="I79" s="3">
        <v>35480.400000000001</v>
      </c>
      <c r="J79" s="4">
        <v>33062</v>
      </c>
      <c r="K79" s="4">
        <v>25447</v>
      </c>
    </row>
    <row r="80" spans="2:11" x14ac:dyDescent="0.3">
      <c r="B80" s="1">
        <v>1518</v>
      </c>
      <c r="C80" s="2" t="s">
        <v>125</v>
      </c>
      <c r="D80" s="2" t="s">
        <v>126</v>
      </c>
      <c r="E80" s="1">
        <v>2</v>
      </c>
      <c r="F80" s="2" t="s">
        <v>12</v>
      </c>
      <c r="G80" s="2" t="s">
        <v>12</v>
      </c>
      <c r="H80" s="2" t="s">
        <v>85</v>
      </c>
      <c r="I80" s="3">
        <v>44350.5</v>
      </c>
      <c r="J80" s="4">
        <v>33042</v>
      </c>
      <c r="K80" s="4">
        <v>23203</v>
      </c>
    </row>
    <row r="81" spans="2:11" x14ac:dyDescent="0.3">
      <c r="B81" s="1">
        <v>1333</v>
      </c>
      <c r="C81" s="2" t="s">
        <v>127</v>
      </c>
      <c r="D81" s="2" t="s">
        <v>128</v>
      </c>
      <c r="E81" s="1">
        <v>1</v>
      </c>
      <c r="F81" s="2" t="s">
        <v>12</v>
      </c>
      <c r="G81" s="2" t="s">
        <v>13</v>
      </c>
      <c r="H81" s="2" t="s">
        <v>18</v>
      </c>
      <c r="I81" s="3">
        <v>29362.2</v>
      </c>
      <c r="J81" s="4">
        <v>32979</v>
      </c>
      <c r="K81" s="4">
        <v>24022</v>
      </c>
    </row>
    <row r="82" spans="2:11" x14ac:dyDescent="0.3">
      <c r="B82" s="1">
        <v>1673</v>
      </c>
      <c r="C82" s="2" t="s">
        <v>129</v>
      </c>
      <c r="D82" s="2" t="s">
        <v>130</v>
      </c>
      <c r="E82" s="1">
        <v>2</v>
      </c>
      <c r="F82" s="2" t="s">
        <v>12</v>
      </c>
      <c r="G82" s="2" t="s">
        <v>13</v>
      </c>
      <c r="H82" s="2" t="s">
        <v>46</v>
      </c>
      <c r="I82" s="3">
        <v>29982.58</v>
      </c>
      <c r="J82" s="4">
        <v>32979</v>
      </c>
      <c r="K82" s="4">
        <v>22890</v>
      </c>
    </row>
    <row r="83" spans="2:11" x14ac:dyDescent="0.3">
      <c r="B83" s="1">
        <v>1334</v>
      </c>
      <c r="C83" s="2" t="s">
        <v>131</v>
      </c>
      <c r="D83" s="2" t="s">
        <v>132</v>
      </c>
      <c r="E83" s="1">
        <v>1</v>
      </c>
      <c r="F83" s="2" t="s">
        <v>42</v>
      </c>
      <c r="G83" s="2" t="s">
        <v>25</v>
      </c>
      <c r="H83" s="2" t="s">
        <v>133</v>
      </c>
      <c r="I83" s="3">
        <v>28043.68</v>
      </c>
      <c r="J83" s="4">
        <v>32971</v>
      </c>
      <c r="K83" s="4">
        <v>24033</v>
      </c>
    </row>
    <row r="84" spans="2:11" x14ac:dyDescent="0.3">
      <c r="B84" s="1">
        <v>1969</v>
      </c>
      <c r="C84" s="2" t="s">
        <v>134</v>
      </c>
      <c r="D84" s="2" t="s">
        <v>135</v>
      </c>
      <c r="E84" s="1">
        <v>2</v>
      </c>
      <c r="F84" s="2" t="s">
        <v>21</v>
      </c>
      <c r="G84" s="2" t="s">
        <v>12</v>
      </c>
      <c r="H84" s="2" t="s">
        <v>14</v>
      </c>
      <c r="I84" s="3">
        <v>65821.56</v>
      </c>
      <c r="J84" s="4">
        <v>32968</v>
      </c>
      <c r="K84" s="4">
        <v>18899</v>
      </c>
    </row>
    <row r="85" spans="2:11" x14ac:dyDescent="0.3">
      <c r="B85" s="1">
        <v>1758</v>
      </c>
      <c r="C85" s="2" t="s">
        <v>136</v>
      </c>
      <c r="D85" s="2" t="s">
        <v>137</v>
      </c>
      <c r="E85" s="1">
        <v>2</v>
      </c>
      <c r="F85" s="2" t="s">
        <v>21</v>
      </c>
      <c r="G85" s="2" t="s">
        <v>12</v>
      </c>
      <c r="H85" s="2" t="s">
        <v>26</v>
      </c>
      <c r="I85" s="3">
        <v>35785.47</v>
      </c>
      <c r="J85" s="4">
        <v>32950</v>
      </c>
      <c r="K85" s="4">
        <v>22942</v>
      </c>
    </row>
    <row r="86" spans="2:11" x14ac:dyDescent="0.3">
      <c r="B86" s="1">
        <v>1152</v>
      </c>
      <c r="C86" s="2" t="s">
        <v>138</v>
      </c>
      <c r="D86" s="2" t="s">
        <v>139</v>
      </c>
      <c r="E86" s="1">
        <v>1</v>
      </c>
      <c r="F86" s="2" t="s">
        <v>13</v>
      </c>
      <c r="G86" s="2" t="s">
        <v>12</v>
      </c>
      <c r="H86" s="2" t="s">
        <v>29</v>
      </c>
      <c r="I86" s="3">
        <v>26646.2</v>
      </c>
      <c r="J86" s="4">
        <v>32894</v>
      </c>
      <c r="K86" s="4">
        <v>24038</v>
      </c>
    </row>
    <row r="87" spans="2:11" x14ac:dyDescent="0.3">
      <c r="B87" s="1">
        <v>1299</v>
      </c>
      <c r="C87" s="2" t="s">
        <v>140</v>
      </c>
      <c r="D87" s="2" t="s">
        <v>141</v>
      </c>
      <c r="E87" s="1">
        <v>2</v>
      </c>
      <c r="F87" s="2" t="s">
        <v>12</v>
      </c>
      <c r="G87" s="2" t="s">
        <v>13</v>
      </c>
      <c r="H87" s="2" t="s">
        <v>29</v>
      </c>
      <c r="I87" s="3">
        <v>24854.2</v>
      </c>
      <c r="J87" s="4">
        <v>32863</v>
      </c>
      <c r="K87" s="4">
        <v>23998</v>
      </c>
    </row>
    <row r="88" spans="2:11" x14ac:dyDescent="0.3">
      <c r="B88" s="1">
        <v>1300</v>
      </c>
      <c r="C88" s="2" t="s">
        <v>142</v>
      </c>
      <c r="D88" s="2" t="s">
        <v>143</v>
      </c>
      <c r="E88" s="1">
        <v>1</v>
      </c>
      <c r="F88" s="2" t="s">
        <v>13</v>
      </c>
      <c r="G88" s="2" t="s">
        <v>12</v>
      </c>
      <c r="H88" s="2" t="s">
        <v>76</v>
      </c>
      <c r="I88" s="3">
        <v>30451.68</v>
      </c>
      <c r="J88" s="4">
        <v>32855</v>
      </c>
      <c r="K88" s="4">
        <v>24009</v>
      </c>
    </row>
    <row r="89" spans="2:11" x14ac:dyDescent="0.3">
      <c r="B89" s="1">
        <v>1906</v>
      </c>
      <c r="C89" s="2" t="s">
        <v>144</v>
      </c>
      <c r="D89" s="2" t="s">
        <v>145</v>
      </c>
      <c r="E89" s="1">
        <v>2</v>
      </c>
      <c r="F89" s="2" t="s">
        <v>37</v>
      </c>
      <c r="G89" s="2" t="s">
        <v>12</v>
      </c>
      <c r="H89" s="2" t="s">
        <v>46</v>
      </c>
      <c r="I89" s="3">
        <v>31916.94</v>
      </c>
      <c r="J89" s="4">
        <v>32779</v>
      </c>
      <c r="K89" s="4">
        <v>22161</v>
      </c>
    </row>
    <row r="90" spans="2:11" x14ac:dyDescent="0.3">
      <c r="B90" s="1">
        <v>1907</v>
      </c>
      <c r="C90" s="2" t="s">
        <v>146</v>
      </c>
      <c r="D90" s="2" t="s">
        <v>147</v>
      </c>
      <c r="E90" s="1">
        <v>2</v>
      </c>
      <c r="F90" s="2" t="s">
        <v>37</v>
      </c>
      <c r="G90" s="2" t="s">
        <v>12</v>
      </c>
      <c r="H90" s="2" t="s">
        <v>29</v>
      </c>
      <c r="I90" s="3">
        <v>33051.480000000003</v>
      </c>
      <c r="J90" s="4">
        <v>32771</v>
      </c>
      <c r="K90" s="4">
        <v>22172</v>
      </c>
    </row>
    <row r="91" spans="2:11" x14ac:dyDescent="0.3">
      <c r="B91" s="1">
        <v>1331</v>
      </c>
      <c r="C91" s="2" t="s">
        <v>148</v>
      </c>
      <c r="D91" s="2" t="s">
        <v>149</v>
      </c>
      <c r="E91" s="1">
        <v>2</v>
      </c>
      <c r="F91" s="2" t="s">
        <v>12</v>
      </c>
      <c r="G91" s="2" t="s">
        <v>12</v>
      </c>
      <c r="H91" s="2" t="s">
        <v>85</v>
      </c>
      <c r="I91" s="3">
        <v>42872.15</v>
      </c>
      <c r="J91" s="4">
        <v>32639</v>
      </c>
      <c r="K91" s="4">
        <v>23518</v>
      </c>
    </row>
    <row r="92" spans="2:11" x14ac:dyDescent="0.3">
      <c r="B92" s="1">
        <v>1971</v>
      </c>
      <c r="C92" s="2" t="s">
        <v>150</v>
      </c>
      <c r="D92" s="2" t="s">
        <v>151</v>
      </c>
      <c r="E92" s="1">
        <v>2</v>
      </c>
      <c r="F92" s="2" t="s">
        <v>37</v>
      </c>
      <c r="G92" s="2" t="s">
        <v>12</v>
      </c>
      <c r="H92" s="2" t="s">
        <v>22</v>
      </c>
      <c r="I92" s="3">
        <v>58277.52</v>
      </c>
      <c r="J92" s="4">
        <v>32612</v>
      </c>
      <c r="K92" s="4">
        <v>18903</v>
      </c>
    </row>
    <row r="93" spans="2:11" x14ac:dyDescent="0.3">
      <c r="B93" s="1">
        <v>1814</v>
      </c>
      <c r="C93" s="2" t="s">
        <v>152</v>
      </c>
      <c r="D93" s="2" t="s">
        <v>153</v>
      </c>
      <c r="E93" s="1">
        <v>1</v>
      </c>
      <c r="F93" s="2" t="s">
        <v>12</v>
      </c>
      <c r="G93" s="2" t="s">
        <v>25</v>
      </c>
      <c r="H93" s="2" t="s">
        <v>29</v>
      </c>
      <c r="I93" s="3">
        <v>21303.599999999999</v>
      </c>
      <c r="J93" s="4">
        <v>32571</v>
      </c>
      <c r="K93" s="4">
        <v>25432</v>
      </c>
    </row>
    <row r="94" spans="2:11" x14ac:dyDescent="0.3">
      <c r="B94" s="1">
        <v>1329</v>
      </c>
      <c r="C94" s="2" t="s">
        <v>154</v>
      </c>
      <c r="D94" s="2" t="s">
        <v>155</v>
      </c>
      <c r="E94" s="1">
        <v>1</v>
      </c>
      <c r="F94" s="2" t="s">
        <v>12</v>
      </c>
      <c r="G94" s="2" t="s">
        <v>12</v>
      </c>
      <c r="H94" s="2" t="s">
        <v>18</v>
      </c>
      <c r="I94" s="3">
        <v>30410.85</v>
      </c>
      <c r="J94" s="4">
        <v>32561</v>
      </c>
      <c r="K94" s="4">
        <v>23503</v>
      </c>
    </row>
    <row r="95" spans="2:11" x14ac:dyDescent="0.3">
      <c r="B95" s="1">
        <v>1294</v>
      </c>
      <c r="C95" s="2" t="s">
        <v>156</v>
      </c>
      <c r="D95" s="2" t="s">
        <v>96</v>
      </c>
      <c r="E95" s="1">
        <v>3</v>
      </c>
      <c r="F95" s="2" t="s">
        <v>12</v>
      </c>
      <c r="G95" s="2" t="s">
        <v>25</v>
      </c>
      <c r="H95" s="2" t="s">
        <v>85</v>
      </c>
      <c r="I95" s="3">
        <v>58357.65</v>
      </c>
      <c r="J95" s="4">
        <v>32453</v>
      </c>
      <c r="K95" s="4">
        <v>19972</v>
      </c>
    </row>
    <row r="96" spans="2:11" x14ac:dyDescent="0.3">
      <c r="B96" s="1">
        <v>1080</v>
      </c>
      <c r="C96" s="2" t="s">
        <v>157</v>
      </c>
      <c r="D96" s="2" t="s">
        <v>158</v>
      </c>
      <c r="E96" s="1">
        <v>1</v>
      </c>
      <c r="F96" s="2" t="s">
        <v>42</v>
      </c>
      <c r="G96" s="2" t="s">
        <v>12</v>
      </c>
      <c r="H96" s="2" t="s">
        <v>14</v>
      </c>
      <c r="I96" s="3">
        <v>64738.18</v>
      </c>
      <c r="J96" s="4">
        <v>32445</v>
      </c>
      <c r="K96" s="4">
        <v>19334</v>
      </c>
    </row>
    <row r="97" spans="2:11" x14ac:dyDescent="0.3">
      <c r="B97" s="1">
        <v>1291</v>
      </c>
      <c r="C97" s="2" t="s">
        <v>159</v>
      </c>
      <c r="D97" s="2" t="s">
        <v>160</v>
      </c>
      <c r="E97" s="1">
        <v>1</v>
      </c>
      <c r="F97" s="2" t="s">
        <v>45</v>
      </c>
      <c r="G97" s="2" t="s">
        <v>12</v>
      </c>
      <c r="H97" s="2" t="s">
        <v>46</v>
      </c>
      <c r="I97" s="3">
        <v>35785.660000000003</v>
      </c>
      <c r="J97" s="4">
        <v>32421</v>
      </c>
      <c r="K97" s="4">
        <v>24211</v>
      </c>
    </row>
    <row r="98" spans="2:11" x14ac:dyDescent="0.3">
      <c r="B98" s="1">
        <v>1360</v>
      </c>
      <c r="C98" s="2" t="s">
        <v>161</v>
      </c>
      <c r="D98" s="2" t="s">
        <v>162</v>
      </c>
      <c r="E98" s="1">
        <v>6</v>
      </c>
      <c r="F98" s="2" t="s">
        <v>12</v>
      </c>
      <c r="G98" s="2" t="s">
        <v>13</v>
      </c>
      <c r="H98" s="2" t="s">
        <v>29</v>
      </c>
      <c r="I98" s="3">
        <v>33051.480000000003</v>
      </c>
      <c r="J98" s="4">
        <v>32356</v>
      </c>
      <c r="K98" s="4">
        <v>22085</v>
      </c>
    </row>
    <row r="99" spans="2:11" x14ac:dyDescent="0.3">
      <c r="B99" s="1">
        <v>1361</v>
      </c>
      <c r="C99" s="2" t="s">
        <v>163</v>
      </c>
      <c r="D99" s="2" t="s">
        <v>164</v>
      </c>
      <c r="E99" s="1">
        <v>5</v>
      </c>
      <c r="F99" s="2" t="s">
        <v>42</v>
      </c>
      <c r="G99" s="2" t="s">
        <v>12</v>
      </c>
      <c r="H99" s="2" t="s">
        <v>18</v>
      </c>
      <c r="I99" s="3">
        <v>34605.449999999997</v>
      </c>
      <c r="J99" s="4">
        <v>32346</v>
      </c>
      <c r="K99" s="4">
        <v>22089</v>
      </c>
    </row>
    <row r="100" spans="2:11" x14ac:dyDescent="0.3">
      <c r="B100" s="1">
        <v>1572</v>
      </c>
      <c r="C100" s="2" t="s">
        <v>165</v>
      </c>
      <c r="D100" s="2" t="s">
        <v>166</v>
      </c>
      <c r="E100" s="1">
        <v>2</v>
      </c>
      <c r="F100" s="2" t="s">
        <v>12</v>
      </c>
      <c r="G100" s="2" t="s">
        <v>12</v>
      </c>
      <c r="H100" s="2" t="s">
        <v>18</v>
      </c>
      <c r="I100" s="3">
        <v>34605.449999999997</v>
      </c>
      <c r="J100" s="4">
        <v>32339</v>
      </c>
      <c r="K100" s="4">
        <v>22056</v>
      </c>
    </row>
    <row r="101" spans="2:11" x14ac:dyDescent="0.3">
      <c r="B101" s="1">
        <v>1658</v>
      </c>
      <c r="C101" s="2" t="s">
        <v>167</v>
      </c>
      <c r="D101" s="2" t="s">
        <v>168</v>
      </c>
      <c r="E101" s="1">
        <v>1</v>
      </c>
      <c r="F101" s="2" t="s">
        <v>12</v>
      </c>
      <c r="G101" s="2" t="s">
        <v>13</v>
      </c>
      <c r="H101" s="2" t="s">
        <v>85</v>
      </c>
      <c r="I101" s="3">
        <v>44350.5</v>
      </c>
      <c r="J101" s="4">
        <v>32300</v>
      </c>
      <c r="K101" s="4">
        <v>23298</v>
      </c>
    </row>
    <row r="102" spans="2:11" x14ac:dyDescent="0.3">
      <c r="B102" s="1">
        <v>1303</v>
      </c>
      <c r="C102" s="2" t="s">
        <v>169</v>
      </c>
      <c r="D102" s="2" t="s">
        <v>170</v>
      </c>
      <c r="E102" s="1">
        <v>1</v>
      </c>
      <c r="F102" s="2" t="s">
        <v>12</v>
      </c>
      <c r="G102" s="2" t="s">
        <v>12</v>
      </c>
      <c r="H102" s="2" t="s">
        <v>85</v>
      </c>
      <c r="I102" s="3">
        <v>56177.3</v>
      </c>
      <c r="J102" s="4">
        <v>32205</v>
      </c>
      <c r="K102" s="4">
        <v>20280</v>
      </c>
    </row>
    <row r="103" spans="2:11" x14ac:dyDescent="0.3">
      <c r="B103" s="1">
        <v>1656</v>
      </c>
      <c r="C103" s="2" t="s">
        <v>171</v>
      </c>
      <c r="D103" s="2" t="s">
        <v>172</v>
      </c>
      <c r="E103" s="1">
        <v>1</v>
      </c>
      <c r="F103" s="2" t="s">
        <v>37</v>
      </c>
      <c r="G103" s="2" t="s">
        <v>13</v>
      </c>
      <c r="H103" s="2" t="s">
        <v>46</v>
      </c>
      <c r="I103" s="3">
        <v>29015.4</v>
      </c>
      <c r="J103" s="4">
        <v>32125</v>
      </c>
      <c r="K103" s="4">
        <v>23283</v>
      </c>
    </row>
    <row r="104" spans="2:11" x14ac:dyDescent="0.3">
      <c r="B104" s="1">
        <v>1657</v>
      </c>
      <c r="C104" s="2" t="s">
        <v>67</v>
      </c>
      <c r="D104" s="2" t="s">
        <v>173</v>
      </c>
      <c r="E104" s="1">
        <v>2</v>
      </c>
      <c r="F104" s="2" t="s">
        <v>13</v>
      </c>
      <c r="G104" s="2" t="s">
        <v>12</v>
      </c>
      <c r="H104" s="2" t="s">
        <v>76</v>
      </c>
      <c r="I104" s="3">
        <v>32626.799999999999</v>
      </c>
      <c r="J104" s="4">
        <v>32117</v>
      </c>
      <c r="K104" s="4">
        <v>23294</v>
      </c>
    </row>
    <row r="105" spans="2:11" x14ac:dyDescent="0.3">
      <c r="B105" s="1">
        <v>1370</v>
      </c>
      <c r="C105" s="2" t="s">
        <v>174</v>
      </c>
      <c r="D105" s="2" t="s">
        <v>175</v>
      </c>
      <c r="E105" s="1">
        <v>1</v>
      </c>
      <c r="F105" s="2" t="s">
        <v>12</v>
      </c>
      <c r="G105" s="2" t="s">
        <v>12</v>
      </c>
      <c r="H105" s="2" t="s">
        <v>14</v>
      </c>
      <c r="I105" s="3">
        <v>53685.32</v>
      </c>
      <c r="J105" s="4">
        <v>32108</v>
      </c>
      <c r="K105" s="4">
        <v>21693</v>
      </c>
    </row>
    <row r="106" spans="2:11" x14ac:dyDescent="0.3">
      <c r="B106" s="1">
        <v>1292</v>
      </c>
      <c r="C106" s="2" t="s">
        <v>176</v>
      </c>
      <c r="D106" s="2" t="s">
        <v>177</v>
      </c>
      <c r="E106" s="1">
        <v>2</v>
      </c>
      <c r="F106" s="2" t="s">
        <v>37</v>
      </c>
      <c r="G106" s="2" t="s">
        <v>12</v>
      </c>
      <c r="H106" s="2" t="s">
        <v>22</v>
      </c>
      <c r="I106" s="3">
        <v>51339.72</v>
      </c>
      <c r="J106" s="4">
        <v>32101</v>
      </c>
      <c r="K106" s="4">
        <v>20563</v>
      </c>
    </row>
    <row r="107" spans="2:11" x14ac:dyDescent="0.3">
      <c r="B107" s="1">
        <v>1677</v>
      </c>
      <c r="C107" s="2" t="s">
        <v>178</v>
      </c>
      <c r="D107" s="2" t="s">
        <v>179</v>
      </c>
      <c r="E107" s="1">
        <v>1</v>
      </c>
      <c r="F107" s="2" t="s">
        <v>42</v>
      </c>
      <c r="G107" s="2" t="s">
        <v>25</v>
      </c>
      <c r="H107" s="2" t="s">
        <v>14</v>
      </c>
      <c r="I107" s="3">
        <v>37895.519999999997</v>
      </c>
      <c r="J107" s="4">
        <v>32087</v>
      </c>
      <c r="K107" s="4">
        <v>25462</v>
      </c>
    </row>
    <row r="108" spans="2:11" x14ac:dyDescent="0.3">
      <c r="B108" s="1">
        <v>1962</v>
      </c>
      <c r="C108" s="2" t="s">
        <v>180</v>
      </c>
      <c r="D108" s="2" t="s">
        <v>181</v>
      </c>
      <c r="E108" s="1">
        <v>2</v>
      </c>
      <c r="F108" s="2" t="s">
        <v>37</v>
      </c>
      <c r="G108" s="2" t="s">
        <v>12</v>
      </c>
      <c r="H108" s="2" t="s">
        <v>22</v>
      </c>
      <c r="I108" s="3">
        <v>66602.880000000005</v>
      </c>
      <c r="J108" s="4">
        <v>32072</v>
      </c>
      <c r="K108" s="4">
        <v>16533</v>
      </c>
    </row>
    <row r="109" spans="2:11" x14ac:dyDescent="0.3">
      <c r="B109" s="1">
        <v>1067</v>
      </c>
      <c r="C109" s="2" t="s">
        <v>182</v>
      </c>
      <c r="D109" s="2" t="s">
        <v>183</v>
      </c>
      <c r="E109" s="1">
        <v>2</v>
      </c>
      <c r="F109" s="2" t="s">
        <v>45</v>
      </c>
      <c r="G109" s="2" t="s">
        <v>25</v>
      </c>
      <c r="H109" s="2" t="s">
        <v>26</v>
      </c>
      <c r="I109" s="3">
        <v>36939.839999999997</v>
      </c>
      <c r="J109" s="4">
        <v>32040</v>
      </c>
      <c r="K109" s="4">
        <v>22554</v>
      </c>
    </row>
    <row r="110" spans="2:11" x14ac:dyDescent="0.3">
      <c r="B110" s="1">
        <v>1068</v>
      </c>
      <c r="C110" s="2" t="s">
        <v>184</v>
      </c>
      <c r="D110" s="2" t="s">
        <v>185</v>
      </c>
      <c r="E110" s="1">
        <v>2</v>
      </c>
      <c r="F110" s="2" t="s">
        <v>12</v>
      </c>
      <c r="G110" s="2" t="s">
        <v>12</v>
      </c>
      <c r="H110" s="2" t="s">
        <v>85</v>
      </c>
      <c r="I110" s="3">
        <v>47883.199999999997</v>
      </c>
      <c r="J110" s="4">
        <v>32032</v>
      </c>
      <c r="K110" s="4">
        <v>22565</v>
      </c>
    </row>
    <row r="111" spans="2:11" x14ac:dyDescent="0.3">
      <c r="B111" s="1">
        <v>1154</v>
      </c>
      <c r="C111" s="2" t="s">
        <v>186</v>
      </c>
      <c r="D111" s="2" t="s">
        <v>187</v>
      </c>
      <c r="E111" s="1">
        <v>2</v>
      </c>
      <c r="F111" s="2" t="s">
        <v>12</v>
      </c>
      <c r="G111" s="2" t="s">
        <v>13</v>
      </c>
      <c r="H111" s="2" t="s">
        <v>85</v>
      </c>
      <c r="I111" s="3">
        <v>56177.3</v>
      </c>
      <c r="J111" s="4">
        <v>31965</v>
      </c>
      <c r="K111" s="4">
        <v>20400</v>
      </c>
    </row>
    <row r="112" spans="2:11" x14ac:dyDescent="0.3">
      <c r="B112" s="1">
        <v>1529</v>
      </c>
      <c r="C112" s="2" t="s">
        <v>188</v>
      </c>
      <c r="D112" s="2" t="s">
        <v>189</v>
      </c>
      <c r="E112" s="1">
        <v>1</v>
      </c>
      <c r="F112" s="2" t="s">
        <v>12</v>
      </c>
      <c r="G112" s="2" t="s">
        <v>12</v>
      </c>
      <c r="H112" s="2" t="s">
        <v>46</v>
      </c>
      <c r="I112" s="3">
        <v>25148</v>
      </c>
      <c r="J112" s="4">
        <v>31805</v>
      </c>
      <c r="K112" s="4">
        <v>24476</v>
      </c>
    </row>
    <row r="113" spans="2:11" x14ac:dyDescent="0.3">
      <c r="B113" s="1">
        <v>1922</v>
      </c>
      <c r="C113" s="2" t="s">
        <v>30</v>
      </c>
      <c r="D113" s="2" t="s">
        <v>190</v>
      </c>
      <c r="E113" s="1">
        <v>2</v>
      </c>
      <c r="F113" s="2" t="s">
        <v>12</v>
      </c>
      <c r="G113" s="2" t="s">
        <v>12</v>
      </c>
      <c r="H113" s="2" t="s">
        <v>29</v>
      </c>
      <c r="I113" s="3">
        <v>28404.799999999999</v>
      </c>
      <c r="J113" s="4">
        <v>31751</v>
      </c>
      <c r="K113" s="4">
        <v>22336</v>
      </c>
    </row>
    <row r="114" spans="2:11" x14ac:dyDescent="0.3">
      <c r="B114" s="1">
        <v>1923</v>
      </c>
      <c r="C114" s="2" t="s">
        <v>191</v>
      </c>
      <c r="D114" s="2" t="s">
        <v>92</v>
      </c>
      <c r="E114" s="1">
        <v>2</v>
      </c>
      <c r="F114" s="2" t="s">
        <v>37</v>
      </c>
      <c r="G114" s="2" t="s">
        <v>25</v>
      </c>
      <c r="H114" s="2" t="s">
        <v>22</v>
      </c>
      <c r="I114" s="3">
        <v>47985.599999999999</v>
      </c>
      <c r="J114" s="4">
        <v>31743</v>
      </c>
      <c r="K114" s="4">
        <v>22347</v>
      </c>
    </row>
    <row r="115" spans="2:11" x14ac:dyDescent="0.3">
      <c r="B115" s="1">
        <v>1960</v>
      </c>
      <c r="C115" s="2" t="s">
        <v>192</v>
      </c>
      <c r="D115" s="2" t="s">
        <v>193</v>
      </c>
      <c r="E115" s="1">
        <v>6</v>
      </c>
      <c r="F115" s="2" t="s">
        <v>13</v>
      </c>
      <c r="G115" s="2" t="s">
        <v>13</v>
      </c>
      <c r="H115" s="2" t="s">
        <v>29</v>
      </c>
      <c r="I115" s="3">
        <v>28043.68</v>
      </c>
      <c r="J115" s="4">
        <v>31729</v>
      </c>
      <c r="K115" s="4">
        <v>23823</v>
      </c>
    </row>
    <row r="116" spans="2:11" x14ac:dyDescent="0.3">
      <c r="B116" s="1">
        <v>1428</v>
      </c>
      <c r="C116" s="2" t="s">
        <v>194</v>
      </c>
      <c r="D116" s="2" t="s">
        <v>195</v>
      </c>
      <c r="E116" s="1">
        <v>2</v>
      </c>
      <c r="F116" s="2" t="s">
        <v>12</v>
      </c>
      <c r="G116" s="2" t="s">
        <v>12</v>
      </c>
      <c r="H116" s="2" t="s">
        <v>71</v>
      </c>
      <c r="I116" s="3">
        <v>53721.15</v>
      </c>
      <c r="J116" s="4">
        <v>31728</v>
      </c>
      <c r="K116" s="4">
        <v>21267</v>
      </c>
    </row>
    <row r="117" spans="2:11" x14ac:dyDescent="0.3">
      <c r="B117" s="1">
        <v>1310</v>
      </c>
      <c r="C117" s="2" t="s">
        <v>30</v>
      </c>
      <c r="D117" s="2" t="s">
        <v>75</v>
      </c>
      <c r="E117" s="1">
        <v>2</v>
      </c>
      <c r="F117" s="2" t="s">
        <v>12</v>
      </c>
      <c r="G117" s="2" t="s">
        <v>25</v>
      </c>
      <c r="H117" s="2" t="s">
        <v>18</v>
      </c>
      <c r="I117" s="3">
        <v>30410.85</v>
      </c>
      <c r="J117" s="4">
        <v>31689</v>
      </c>
      <c r="K117" s="4">
        <v>23683</v>
      </c>
    </row>
    <row r="118" spans="2:11" x14ac:dyDescent="0.3">
      <c r="B118" s="1">
        <v>1311</v>
      </c>
      <c r="C118" s="2" t="s">
        <v>196</v>
      </c>
      <c r="D118" s="2" t="s">
        <v>197</v>
      </c>
      <c r="E118" s="1">
        <v>2</v>
      </c>
      <c r="F118" s="2" t="s">
        <v>37</v>
      </c>
      <c r="G118" s="2" t="s">
        <v>12</v>
      </c>
      <c r="H118" s="2" t="s">
        <v>22</v>
      </c>
      <c r="I118" s="3">
        <v>43486.95</v>
      </c>
      <c r="J118" s="4">
        <v>31681</v>
      </c>
      <c r="K118" s="4">
        <v>23694</v>
      </c>
    </row>
    <row r="119" spans="2:11" x14ac:dyDescent="0.3">
      <c r="B119" s="1">
        <v>1056</v>
      </c>
      <c r="C119" s="2" t="s">
        <v>198</v>
      </c>
      <c r="D119" s="2" t="s">
        <v>199</v>
      </c>
      <c r="E119" s="1">
        <v>1</v>
      </c>
      <c r="F119" s="2" t="s">
        <v>45</v>
      </c>
      <c r="G119" s="2" t="s">
        <v>13</v>
      </c>
      <c r="H119" s="2" t="s">
        <v>34</v>
      </c>
      <c r="I119" s="3">
        <v>116511.36</v>
      </c>
      <c r="J119" s="4">
        <v>31618</v>
      </c>
      <c r="K119" s="4">
        <v>24708</v>
      </c>
    </row>
    <row r="120" spans="2:11" x14ac:dyDescent="0.3">
      <c r="B120" s="1">
        <v>1531</v>
      </c>
      <c r="C120" s="2" t="s">
        <v>200</v>
      </c>
      <c r="D120" s="2" t="s">
        <v>201</v>
      </c>
      <c r="E120" s="1">
        <v>2</v>
      </c>
      <c r="F120" s="2" t="s">
        <v>12</v>
      </c>
      <c r="G120" s="2" t="s">
        <v>13</v>
      </c>
      <c r="H120" s="2" t="s">
        <v>14</v>
      </c>
      <c r="I120" s="3">
        <v>41053.480000000003</v>
      </c>
      <c r="J120" s="4">
        <v>31543</v>
      </c>
      <c r="K120" s="4">
        <v>24491</v>
      </c>
    </row>
    <row r="121" spans="2:11" x14ac:dyDescent="0.3">
      <c r="B121" s="1">
        <v>1354</v>
      </c>
      <c r="C121" s="2" t="s">
        <v>202</v>
      </c>
      <c r="D121" s="2" t="s">
        <v>203</v>
      </c>
      <c r="E121" s="1">
        <v>2</v>
      </c>
      <c r="F121" s="2" t="s">
        <v>12</v>
      </c>
      <c r="G121" s="2" t="s">
        <v>13</v>
      </c>
      <c r="H121" s="2" t="s">
        <v>71</v>
      </c>
      <c r="I121" s="3">
        <v>69070.05</v>
      </c>
      <c r="J121" s="4">
        <v>31538</v>
      </c>
      <c r="K121" s="4">
        <v>17751</v>
      </c>
    </row>
    <row r="122" spans="2:11" x14ac:dyDescent="0.3">
      <c r="B122" s="1">
        <v>1078</v>
      </c>
      <c r="C122" s="2" t="s">
        <v>204</v>
      </c>
      <c r="D122" s="2" t="s">
        <v>205</v>
      </c>
      <c r="E122" s="1">
        <v>1</v>
      </c>
      <c r="F122" s="2" t="s">
        <v>37</v>
      </c>
      <c r="G122" s="2" t="s">
        <v>12</v>
      </c>
      <c r="H122" s="2" t="s">
        <v>46</v>
      </c>
      <c r="I122" s="3">
        <v>29982.58</v>
      </c>
      <c r="J122" s="4">
        <v>31503</v>
      </c>
      <c r="K122" s="4">
        <v>22971</v>
      </c>
    </row>
    <row r="123" spans="2:11" x14ac:dyDescent="0.3">
      <c r="B123" s="1">
        <v>1079</v>
      </c>
      <c r="C123" s="2" t="s">
        <v>40</v>
      </c>
      <c r="D123" s="2" t="s">
        <v>75</v>
      </c>
      <c r="E123" s="1">
        <v>2</v>
      </c>
      <c r="F123" s="2" t="s">
        <v>21</v>
      </c>
      <c r="G123" s="2" t="s">
        <v>12</v>
      </c>
      <c r="H123" s="2" t="s">
        <v>46</v>
      </c>
      <c r="I123" s="3">
        <v>29982.58</v>
      </c>
      <c r="J123" s="4">
        <v>31495</v>
      </c>
      <c r="K123" s="4">
        <v>22982</v>
      </c>
    </row>
    <row r="124" spans="2:11" x14ac:dyDescent="0.3">
      <c r="B124" s="1">
        <v>1574</v>
      </c>
      <c r="C124" s="2" t="s">
        <v>206</v>
      </c>
      <c r="D124" s="2" t="s">
        <v>104</v>
      </c>
      <c r="E124" s="1">
        <v>1</v>
      </c>
      <c r="F124" s="2" t="s">
        <v>12</v>
      </c>
      <c r="G124" s="2" t="s">
        <v>25</v>
      </c>
      <c r="H124" s="2" t="s">
        <v>85</v>
      </c>
      <c r="I124" s="3">
        <v>50651.37</v>
      </c>
      <c r="J124" s="4">
        <v>31452</v>
      </c>
      <c r="K124" s="4">
        <v>22071</v>
      </c>
    </row>
    <row r="125" spans="2:11" x14ac:dyDescent="0.3">
      <c r="B125" s="1">
        <v>1012</v>
      </c>
      <c r="C125" s="2" t="s">
        <v>207</v>
      </c>
      <c r="D125" s="2" t="s">
        <v>208</v>
      </c>
      <c r="E125" s="1">
        <v>2</v>
      </c>
      <c r="F125" s="2" t="s">
        <v>12</v>
      </c>
      <c r="G125" s="2" t="s">
        <v>12</v>
      </c>
      <c r="H125" s="2" t="s">
        <v>85</v>
      </c>
      <c r="I125" s="3">
        <v>43394.15</v>
      </c>
      <c r="J125" s="4">
        <v>31438</v>
      </c>
      <c r="K125" s="4">
        <v>23713</v>
      </c>
    </row>
    <row r="126" spans="2:11" x14ac:dyDescent="0.3">
      <c r="B126" s="1">
        <v>1301</v>
      </c>
      <c r="C126" s="2" t="s">
        <v>209</v>
      </c>
      <c r="D126" s="2" t="s">
        <v>210</v>
      </c>
      <c r="E126" s="1">
        <v>1</v>
      </c>
      <c r="F126" s="2" t="s">
        <v>12</v>
      </c>
      <c r="G126" s="2" t="s">
        <v>12</v>
      </c>
      <c r="H126" s="2" t="s">
        <v>85</v>
      </c>
      <c r="I126" s="3">
        <v>58325.82</v>
      </c>
      <c r="J126" s="4">
        <v>31421</v>
      </c>
      <c r="K126" s="4">
        <v>20360</v>
      </c>
    </row>
    <row r="127" spans="2:11" x14ac:dyDescent="0.3">
      <c r="B127" s="1">
        <v>1696</v>
      </c>
      <c r="C127" s="2" t="s">
        <v>211</v>
      </c>
      <c r="D127" s="2" t="s">
        <v>212</v>
      </c>
      <c r="E127" s="1">
        <v>2</v>
      </c>
      <c r="F127" s="2" t="s">
        <v>12</v>
      </c>
      <c r="G127" s="2" t="s">
        <v>13</v>
      </c>
      <c r="H127" s="2" t="s">
        <v>71</v>
      </c>
      <c r="I127" s="3">
        <v>79306.55</v>
      </c>
      <c r="J127" s="4">
        <v>31332</v>
      </c>
      <c r="K127" s="4">
        <v>14626</v>
      </c>
    </row>
    <row r="128" spans="2:11" x14ac:dyDescent="0.3">
      <c r="B128" s="1">
        <v>1509</v>
      </c>
      <c r="C128" s="2" t="s">
        <v>213</v>
      </c>
      <c r="D128" s="2" t="s">
        <v>214</v>
      </c>
      <c r="E128" s="1">
        <v>1</v>
      </c>
      <c r="F128" s="2" t="s">
        <v>12</v>
      </c>
      <c r="G128" s="2" t="s">
        <v>25</v>
      </c>
      <c r="H128" s="2" t="s">
        <v>46</v>
      </c>
      <c r="I128" s="3">
        <v>29982.58</v>
      </c>
      <c r="J128" s="4">
        <v>31217</v>
      </c>
      <c r="K128" s="4">
        <v>22943</v>
      </c>
    </row>
    <row r="129" spans="2:11" x14ac:dyDescent="0.3">
      <c r="B129" s="1">
        <v>1510</v>
      </c>
      <c r="C129" s="2" t="s">
        <v>215</v>
      </c>
      <c r="D129" s="2" t="s">
        <v>216</v>
      </c>
      <c r="E129" s="1">
        <v>2</v>
      </c>
      <c r="F129" s="2" t="s">
        <v>12</v>
      </c>
      <c r="G129" s="2" t="s">
        <v>13</v>
      </c>
      <c r="H129" s="2" t="s">
        <v>85</v>
      </c>
      <c r="I129" s="3">
        <v>46386.85</v>
      </c>
      <c r="J129" s="4">
        <v>31209</v>
      </c>
      <c r="K129" s="4">
        <v>22954</v>
      </c>
    </row>
    <row r="130" spans="2:11" x14ac:dyDescent="0.3">
      <c r="B130" s="1">
        <v>1516</v>
      </c>
      <c r="C130" s="2" t="s">
        <v>217</v>
      </c>
      <c r="D130" s="2" t="s">
        <v>218</v>
      </c>
      <c r="E130" s="1">
        <v>1</v>
      </c>
      <c r="F130" s="2" t="s">
        <v>13</v>
      </c>
      <c r="G130" s="2" t="s">
        <v>12</v>
      </c>
      <c r="H130" s="2" t="s">
        <v>29</v>
      </c>
      <c r="I130" s="3">
        <v>28549.5</v>
      </c>
      <c r="J130" s="4">
        <v>31112</v>
      </c>
      <c r="K130" s="4">
        <v>23188</v>
      </c>
    </row>
    <row r="131" spans="2:11" x14ac:dyDescent="0.3">
      <c r="B131" s="1">
        <v>1517</v>
      </c>
      <c r="C131" s="2" t="s">
        <v>219</v>
      </c>
      <c r="D131" s="2" t="s">
        <v>17</v>
      </c>
      <c r="E131" s="1">
        <v>2</v>
      </c>
      <c r="F131" s="2" t="s">
        <v>12</v>
      </c>
      <c r="G131" s="2" t="s">
        <v>12</v>
      </c>
      <c r="H131" s="2" t="s">
        <v>60</v>
      </c>
      <c r="I131" s="3">
        <v>62589.599999999999</v>
      </c>
      <c r="J131" s="4">
        <v>31104</v>
      </c>
      <c r="K131" s="4">
        <v>23199</v>
      </c>
    </row>
    <row r="132" spans="2:11" x14ac:dyDescent="0.3">
      <c r="B132" s="1">
        <v>1284</v>
      </c>
      <c r="C132" s="2" t="s">
        <v>220</v>
      </c>
      <c r="D132" s="2" t="s">
        <v>87</v>
      </c>
      <c r="E132" s="1">
        <v>1</v>
      </c>
      <c r="F132" s="2" t="s">
        <v>37</v>
      </c>
      <c r="G132" s="2" t="s">
        <v>25</v>
      </c>
      <c r="H132" s="2" t="s">
        <v>22</v>
      </c>
      <c r="I132" s="3">
        <v>46486.05</v>
      </c>
      <c r="J132" s="4">
        <v>31051</v>
      </c>
      <c r="K132" s="4">
        <v>22991</v>
      </c>
    </row>
    <row r="133" spans="2:11" x14ac:dyDescent="0.3">
      <c r="B133" s="1">
        <v>1285</v>
      </c>
      <c r="C133" s="2" t="s">
        <v>221</v>
      </c>
      <c r="D133" s="2" t="s">
        <v>222</v>
      </c>
      <c r="E133" s="1">
        <v>1</v>
      </c>
      <c r="F133" s="2" t="s">
        <v>37</v>
      </c>
      <c r="G133" s="2" t="s">
        <v>12</v>
      </c>
      <c r="H133" s="2" t="s">
        <v>26</v>
      </c>
      <c r="I133" s="3">
        <v>77179.149999999994</v>
      </c>
      <c r="J133" s="4">
        <v>31043</v>
      </c>
      <c r="K133" s="4">
        <v>23002</v>
      </c>
    </row>
    <row r="134" spans="2:11" x14ac:dyDescent="0.3">
      <c r="B134" s="1">
        <v>1794</v>
      </c>
      <c r="C134" s="2" t="s">
        <v>223</v>
      </c>
      <c r="D134" s="2" t="s">
        <v>224</v>
      </c>
      <c r="E134" s="1">
        <v>1</v>
      </c>
      <c r="F134" s="2" t="s">
        <v>37</v>
      </c>
      <c r="G134" s="2" t="s">
        <v>25</v>
      </c>
      <c r="H134" s="2" t="s">
        <v>22</v>
      </c>
      <c r="I134" s="3">
        <v>37488.75</v>
      </c>
      <c r="J134" s="4">
        <v>31034</v>
      </c>
      <c r="K134" s="4">
        <v>25129</v>
      </c>
    </row>
    <row r="135" spans="2:11" x14ac:dyDescent="0.3">
      <c r="B135" s="1">
        <v>1293</v>
      </c>
      <c r="C135" s="2" t="s">
        <v>225</v>
      </c>
      <c r="D135" s="2" t="s">
        <v>226</v>
      </c>
      <c r="E135" s="1">
        <v>1</v>
      </c>
      <c r="F135" s="2" t="s">
        <v>12</v>
      </c>
      <c r="G135" s="2" t="s">
        <v>12</v>
      </c>
      <c r="H135" s="2" t="s">
        <v>18</v>
      </c>
      <c r="I135" s="3">
        <v>40897.35</v>
      </c>
      <c r="J135" s="4">
        <v>30939</v>
      </c>
      <c r="K135" s="4">
        <v>19961</v>
      </c>
    </row>
    <row r="136" spans="2:11" x14ac:dyDescent="0.3">
      <c r="B136" s="1">
        <v>1302</v>
      </c>
      <c r="C136" s="2" t="s">
        <v>227</v>
      </c>
      <c r="D136" s="2" t="s">
        <v>228</v>
      </c>
      <c r="E136" s="1">
        <v>1</v>
      </c>
      <c r="F136" s="2" t="s">
        <v>12</v>
      </c>
      <c r="G136" s="2" t="s">
        <v>25</v>
      </c>
      <c r="H136" s="2" t="s">
        <v>60</v>
      </c>
      <c r="I136" s="3">
        <v>79280.160000000003</v>
      </c>
      <c r="J136" s="4">
        <v>30892</v>
      </c>
      <c r="K136" s="4">
        <v>20276</v>
      </c>
    </row>
    <row r="137" spans="2:11" x14ac:dyDescent="0.3">
      <c r="B137" s="10">
        <v>1908</v>
      </c>
      <c r="C137" s="11" t="s">
        <v>229</v>
      </c>
      <c r="D137" s="11" t="s">
        <v>230</v>
      </c>
      <c r="E137" s="10">
        <v>2</v>
      </c>
      <c r="F137" s="11" t="s">
        <v>21</v>
      </c>
      <c r="G137" s="11" t="s">
        <v>25</v>
      </c>
      <c r="H137" s="11" t="s">
        <v>34</v>
      </c>
      <c r="I137" s="12">
        <v>72819.600000000006</v>
      </c>
      <c r="J137" s="13">
        <v>30817</v>
      </c>
      <c r="K137" s="13">
        <v>21449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A25" sqref="A25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8:C33"/>
  <sheetViews>
    <sheetView topLeftCell="A10" workbookViewId="0">
      <selection activeCell="B8" sqref="B8:C14"/>
    </sheetView>
  </sheetViews>
  <sheetFormatPr baseColWidth="10" defaultRowHeight="14.4" x14ac:dyDescent="0.3"/>
  <cols>
    <col min="2" max="2" width="19.6640625" customWidth="1"/>
    <col min="3" max="3" width="22" customWidth="1"/>
  </cols>
  <sheetData>
    <row r="8" spans="2:3" x14ac:dyDescent="0.3">
      <c r="B8" s="6" t="s">
        <v>231</v>
      </c>
      <c r="C8" s="6" t="s">
        <v>232</v>
      </c>
    </row>
    <row r="9" spans="2:3" x14ac:dyDescent="0.3">
      <c r="B9" s="7" t="s">
        <v>21</v>
      </c>
      <c r="C9" s="7" t="s">
        <v>233</v>
      </c>
    </row>
    <row r="10" spans="2:3" x14ac:dyDescent="0.3">
      <c r="B10" s="7" t="s">
        <v>13</v>
      </c>
      <c r="C10" s="7" t="s">
        <v>234</v>
      </c>
    </row>
    <row r="11" spans="2:3" x14ac:dyDescent="0.3">
      <c r="B11" s="7" t="s">
        <v>45</v>
      </c>
      <c r="C11" s="7" t="s">
        <v>235</v>
      </c>
    </row>
    <row r="12" spans="2:3" x14ac:dyDescent="0.3">
      <c r="B12" s="7" t="s">
        <v>12</v>
      </c>
      <c r="C12" s="7" t="s">
        <v>236</v>
      </c>
    </row>
    <row r="13" spans="2:3" x14ac:dyDescent="0.3">
      <c r="B13" s="7" t="s">
        <v>37</v>
      </c>
      <c r="C13" s="7" t="s">
        <v>237</v>
      </c>
    </row>
    <row r="14" spans="2:3" x14ac:dyDescent="0.3">
      <c r="B14" s="7" t="s">
        <v>42</v>
      </c>
      <c r="C14" s="7" t="s">
        <v>238</v>
      </c>
    </row>
    <row r="18" spans="2:3" x14ac:dyDescent="0.3">
      <c r="B18" s="6" t="s">
        <v>239</v>
      </c>
      <c r="C18" s="6" t="s">
        <v>240</v>
      </c>
    </row>
    <row r="19" spans="2:3" x14ac:dyDescent="0.3">
      <c r="B19" s="7" t="s">
        <v>46</v>
      </c>
      <c r="C19" s="7" t="s">
        <v>241</v>
      </c>
    </row>
    <row r="20" spans="2:3" x14ac:dyDescent="0.3">
      <c r="B20" s="7" t="s">
        <v>29</v>
      </c>
      <c r="C20" s="7" t="s">
        <v>242</v>
      </c>
    </row>
    <row r="21" spans="2:3" x14ac:dyDescent="0.3">
      <c r="B21" s="7" t="s">
        <v>243</v>
      </c>
      <c r="C21" s="7" t="s">
        <v>244</v>
      </c>
    </row>
    <row r="22" spans="2:3" ht="28.8" x14ac:dyDescent="0.3">
      <c r="B22" s="7" t="s">
        <v>245</v>
      </c>
      <c r="C22" s="7" t="s">
        <v>246</v>
      </c>
    </row>
    <row r="23" spans="2:3" x14ac:dyDescent="0.3">
      <c r="B23" s="7" t="s">
        <v>133</v>
      </c>
      <c r="C23" s="7" t="s">
        <v>247</v>
      </c>
    </row>
    <row r="24" spans="2:3" x14ac:dyDescent="0.3">
      <c r="B24" s="7" t="s">
        <v>76</v>
      </c>
      <c r="C24" s="7" t="s">
        <v>248</v>
      </c>
    </row>
    <row r="25" spans="2:3" x14ac:dyDescent="0.3">
      <c r="B25" s="7" t="s">
        <v>60</v>
      </c>
      <c r="C25" s="7" t="s">
        <v>249</v>
      </c>
    </row>
    <row r="26" spans="2:3" x14ac:dyDescent="0.3">
      <c r="B26" s="7" t="s">
        <v>34</v>
      </c>
      <c r="C26" s="7" t="s">
        <v>250</v>
      </c>
    </row>
    <row r="27" spans="2:3" x14ac:dyDescent="0.3">
      <c r="B27" s="7" t="s">
        <v>26</v>
      </c>
      <c r="C27" s="7" t="s">
        <v>251</v>
      </c>
    </row>
    <row r="28" spans="2:3" x14ac:dyDescent="0.3">
      <c r="B28" s="7" t="s">
        <v>252</v>
      </c>
      <c r="C28" s="7" t="s">
        <v>253</v>
      </c>
    </row>
    <row r="29" spans="2:3" x14ac:dyDescent="0.3">
      <c r="B29" s="7" t="s">
        <v>71</v>
      </c>
      <c r="C29" s="7" t="s">
        <v>254</v>
      </c>
    </row>
    <row r="30" spans="2:3" x14ac:dyDescent="0.3">
      <c r="B30" s="7" t="s">
        <v>85</v>
      </c>
      <c r="C30" s="7" t="s">
        <v>255</v>
      </c>
    </row>
    <row r="31" spans="2:3" x14ac:dyDescent="0.3">
      <c r="B31" s="7" t="s">
        <v>14</v>
      </c>
      <c r="C31" s="7" t="s">
        <v>256</v>
      </c>
    </row>
    <row r="32" spans="2:3" x14ac:dyDescent="0.3">
      <c r="B32" s="7" t="s">
        <v>22</v>
      </c>
      <c r="C32" s="7" t="s">
        <v>257</v>
      </c>
    </row>
    <row r="33" spans="2:3" x14ac:dyDescent="0.3">
      <c r="B33" s="7" t="s">
        <v>18</v>
      </c>
      <c r="C33" s="7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8329-2EE8-4159-B7D1-5DA2760A9E89}">
  <dimension ref="C12:L17"/>
  <sheetViews>
    <sheetView topLeftCell="A6" workbookViewId="0">
      <selection activeCell="E22" sqref="E22"/>
    </sheetView>
  </sheetViews>
  <sheetFormatPr baseColWidth="10" defaultRowHeight="14.4" x14ac:dyDescent="0.3"/>
  <cols>
    <col min="11" max="11" width="15.44140625" customWidth="1"/>
    <col min="12" max="12" width="17.21875" customWidth="1"/>
  </cols>
  <sheetData>
    <row r="12" spans="3:12" x14ac:dyDescent="0.3">
      <c r="C12" s="9" t="s">
        <v>0</v>
      </c>
      <c r="D12" s="9" t="s">
        <v>1</v>
      </c>
      <c r="E12" s="9" t="s">
        <v>2</v>
      </c>
      <c r="F12" s="9" t="s">
        <v>3</v>
      </c>
      <c r="G12" s="9" t="s">
        <v>4</v>
      </c>
      <c r="H12" s="9" t="s">
        <v>5</v>
      </c>
      <c r="I12" s="9" t="s">
        <v>6</v>
      </c>
      <c r="J12" s="9" t="s">
        <v>7</v>
      </c>
      <c r="K12" s="9" t="s">
        <v>8</v>
      </c>
      <c r="L12" s="9" t="s">
        <v>9</v>
      </c>
    </row>
    <row r="13" spans="3:12" x14ac:dyDescent="0.3">
      <c r="C13" s="1">
        <v>1290</v>
      </c>
      <c r="D13" s="2" t="s">
        <v>49</v>
      </c>
      <c r="E13" s="2" t="s">
        <v>50</v>
      </c>
      <c r="F13" s="1">
        <v>2</v>
      </c>
      <c r="G13" s="2" t="s">
        <v>21</v>
      </c>
      <c r="H13" s="2" t="s">
        <v>25</v>
      </c>
      <c r="I13" s="2" t="s">
        <v>46</v>
      </c>
      <c r="J13" s="3">
        <v>26113.86</v>
      </c>
      <c r="K13" s="4">
        <v>39450</v>
      </c>
      <c r="L13" s="4">
        <v>33697</v>
      </c>
    </row>
    <row r="14" spans="3:12" x14ac:dyDescent="0.3">
      <c r="C14" s="1">
        <v>1011</v>
      </c>
      <c r="D14" s="2" t="s">
        <v>79</v>
      </c>
      <c r="E14" s="2" t="s">
        <v>80</v>
      </c>
      <c r="F14" s="1">
        <v>2</v>
      </c>
      <c r="G14" s="2" t="s">
        <v>13</v>
      </c>
      <c r="H14" s="2" t="s">
        <v>13</v>
      </c>
      <c r="I14" s="2" t="s">
        <v>29</v>
      </c>
      <c r="J14" s="3">
        <v>27597.85</v>
      </c>
      <c r="K14" s="4">
        <v>38386</v>
      </c>
      <c r="L14" s="4">
        <v>23702</v>
      </c>
    </row>
    <row r="15" spans="3:12" x14ac:dyDescent="0.3">
      <c r="C15" s="1">
        <v>1931</v>
      </c>
      <c r="D15" s="2" t="s">
        <v>65</v>
      </c>
      <c r="E15" s="2" t="s">
        <v>90</v>
      </c>
      <c r="F15" s="1">
        <v>2</v>
      </c>
      <c r="G15" s="2" t="s">
        <v>13</v>
      </c>
      <c r="H15" s="2" t="s">
        <v>13</v>
      </c>
      <c r="I15" s="2" t="s">
        <v>76</v>
      </c>
      <c r="J15" s="3">
        <v>26101.439999999999</v>
      </c>
      <c r="K15" s="4">
        <v>37062</v>
      </c>
      <c r="L15" s="4">
        <v>25351</v>
      </c>
    </row>
    <row r="16" spans="3:12" x14ac:dyDescent="0.3">
      <c r="C16" s="1">
        <v>1792</v>
      </c>
      <c r="D16" s="2" t="s">
        <v>113</v>
      </c>
      <c r="E16" s="2" t="s">
        <v>114</v>
      </c>
      <c r="F16" s="1">
        <v>2</v>
      </c>
      <c r="G16" s="2" t="s">
        <v>21</v>
      </c>
      <c r="H16" s="2" t="s">
        <v>13</v>
      </c>
      <c r="I16" s="2" t="s">
        <v>26</v>
      </c>
      <c r="J16" s="3">
        <v>28859.25</v>
      </c>
      <c r="K16" s="4">
        <v>33231</v>
      </c>
      <c r="L16" s="4">
        <v>25114</v>
      </c>
    </row>
    <row r="17" spans="10:10" x14ac:dyDescent="0.3">
      <c r="J17" s="29">
        <f>AVERAGE(J13:J16)</f>
        <v>27168.1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M11"/>
  <sheetViews>
    <sheetView topLeftCell="A4" workbookViewId="0">
      <selection activeCell="F17" sqref="F17"/>
    </sheetView>
  </sheetViews>
  <sheetFormatPr baseColWidth="10" defaultRowHeight="14.4" x14ac:dyDescent="0.3"/>
  <cols>
    <col min="4" max="4" width="15.44140625" bestFit="1" customWidth="1"/>
    <col min="5" max="5" width="11.88671875" bestFit="1" customWidth="1"/>
    <col min="12" max="12" width="13.5546875" bestFit="1" customWidth="1"/>
    <col min="13" max="13" width="17.44140625" bestFit="1" customWidth="1"/>
  </cols>
  <sheetData>
    <row r="8" spans="4:13" x14ac:dyDescent="0.3">
      <c r="D8" s="9" t="s">
        <v>0</v>
      </c>
      <c r="E8" s="9" t="s">
        <v>1</v>
      </c>
      <c r="F8" s="9" t="s">
        <v>2</v>
      </c>
      <c r="G8" s="9" t="s">
        <v>3</v>
      </c>
      <c r="H8" s="9" t="s">
        <v>4</v>
      </c>
      <c r="I8" s="9" t="s">
        <v>5</v>
      </c>
      <c r="J8" s="9" t="s">
        <v>6</v>
      </c>
      <c r="K8" s="9" t="s">
        <v>7</v>
      </c>
      <c r="L8" s="9" t="s">
        <v>8</v>
      </c>
      <c r="M8" s="9" t="s">
        <v>9</v>
      </c>
    </row>
    <row r="9" spans="4:13" x14ac:dyDescent="0.3">
      <c r="D9" s="1">
        <v>1961</v>
      </c>
      <c r="E9" s="2" t="s">
        <v>65</v>
      </c>
      <c r="F9" s="2" t="s">
        <v>66</v>
      </c>
      <c r="G9" s="1">
        <v>0</v>
      </c>
      <c r="H9" s="2" t="s">
        <v>45</v>
      </c>
      <c r="I9" s="2" t="s">
        <v>25</v>
      </c>
      <c r="J9" s="2" t="s">
        <v>46</v>
      </c>
      <c r="K9" s="3">
        <v>27081.040000000001</v>
      </c>
      <c r="L9" s="4">
        <v>38533</v>
      </c>
      <c r="M9" s="4">
        <v>23834</v>
      </c>
    </row>
    <row r="10" spans="4:13" x14ac:dyDescent="0.3">
      <c r="D10" s="1">
        <v>1557</v>
      </c>
      <c r="E10" s="2" t="s">
        <v>91</v>
      </c>
      <c r="F10" s="2" t="s">
        <v>92</v>
      </c>
      <c r="G10" s="1">
        <v>5</v>
      </c>
      <c r="H10" s="2" t="s">
        <v>21</v>
      </c>
      <c r="I10" s="2" t="s">
        <v>13</v>
      </c>
      <c r="J10" s="2" t="s">
        <v>46</v>
      </c>
      <c r="K10" s="3">
        <v>28000</v>
      </c>
      <c r="L10" s="4">
        <v>36848</v>
      </c>
      <c r="M10" s="4">
        <v>23945</v>
      </c>
    </row>
    <row r="11" spans="4:13" x14ac:dyDescent="0.3">
      <c r="D11" s="1">
        <v>1960</v>
      </c>
      <c r="E11" s="2" t="s">
        <v>192</v>
      </c>
      <c r="F11" s="2" t="s">
        <v>193</v>
      </c>
      <c r="G11" s="1">
        <v>6</v>
      </c>
      <c r="H11" s="2" t="s">
        <v>13</v>
      </c>
      <c r="I11" s="2" t="s">
        <v>13</v>
      </c>
      <c r="J11" s="2" t="s">
        <v>29</v>
      </c>
      <c r="K11" s="3">
        <v>28043.68</v>
      </c>
      <c r="L11" s="4">
        <v>31729</v>
      </c>
      <c r="M11" s="4">
        <v>23823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9:K20"/>
  <sheetViews>
    <sheetView workbookViewId="0">
      <selection activeCell="G25" sqref="G25"/>
    </sheetView>
  </sheetViews>
  <sheetFormatPr baseColWidth="10" defaultRowHeight="14.4" x14ac:dyDescent="0.3"/>
  <cols>
    <col min="2" max="2" width="18.33203125" bestFit="1" customWidth="1"/>
    <col min="3" max="3" width="11.88671875" bestFit="1" customWidth="1"/>
    <col min="5" max="5" width="11.88671875" bestFit="1" customWidth="1"/>
    <col min="11" max="11" width="13.5546875" bestFit="1" customWidth="1"/>
    <col min="12" max="12" width="17.44140625" bestFit="1" customWidth="1"/>
  </cols>
  <sheetData>
    <row r="9" spans="4:4" x14ac:dyDescent="0.3">
      <c r="D9" s="8"/>
    </row>
    <row r="17" spans="3:11" x14ac:dyDescent="0.3">
      <c r="C17" s="1"/>
      <c r="D17" s="2"/>
      <c r="E17" s="2"/>
      <c r="F17" s="1"/>
      <c r="G17" s="2"/>
      <c r="H17" s="2"/>
      <c r="I17" s="2"/>
      <c r="J17" s="3"/>
      <c r="K17" s="4"/>
    </row>
    <row r="18" spans="3:11" x14ac:dyDescent="0.3">
      <c r="C18" s="1"/>
      <c r="D18" s="2"/>
      <c r="E18" s="2"/>
      <c r="F18" s="1"/>
      <c r="G18" s="2"/>
      <c r="H18" s="2"/>
      <c r="I18" s="2"/>
      <c r="J18" s="3"/>
      <c r="K18" s="4"/>
    </row>
    <row r="19" spans="3:11" x14ac:dyDescent="0.3">
      <c r="C19" s="1"/>
      <c r="D19" s="2"/>
      <c r="E19" s="2"/>
      <c r="F19" s="1"/>
      <c r="G19" s="2"/>
      <c r="H19" s="2"/>
      <c r="I19" s="2"/>
      <c r="J19" s="3"/>
      <c r="K19" s="4"/>
    </row>
    <row r="20" spans="3:11" x14ac:dyDescent="0.3">
      <c r="C20" s="1"/>
      <c r="D20" s="2"/>
      <c r="E20" s="2"/>
      <c r="F20" s="5"/>
      <c r="G20" s="2"/>
      <c r="H20" s="2"/>
      <c r="I20" s="2"/>
      <c r="J20" s="3"/>
      <c r="K2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4" workbookViewId="0">
      <selection activeCell="A5" sqref="A5:XFD19"/>
    </sheetView>
  </sheetViews>
  <sheetFormatPr baseColWidth="10" defaultRowHeight="14.4" x14ac:dyDescent="0.3"/>
  <cols>
    <col min="1" max="1" width="18.33203125" bestFit="1" customWidth="1"/>
    <col min="2" max="2" width="11.88671875" bestFit="1" customWidth="1"/>
    <col min="4" max="4" width="11.8867187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:XFD21"/>
    </sheetView>
  </sheetViews>
  <sheetFormatPr baseColWidth="10" defaultRowHeight="14.4" x14ac:dyDescent="0.3"/>
  <cols>
    <col min="2" max="2" width="11.88671875" bestFit="1" customWidth="1"/>
    <col min="4" max="6" width="11.88671875" bestFit="1" customWidth="1"/>
  </cols>
  <sheetData>
    <row r="1" ht="37.200000000000003" customHeight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G47"/>
  <sheetViews>
    <sheetView workbookViewId="0">
      <selection activeCell="D14" sqref="D14"/>
    </sheetView>
  </sheetViews>
  <sheetFormatPr baseColWidth="10" defaultRowHeight="14.4" x14ac:dyDescent="0.3"/>
  <cols>
    <col min="2" max="2" width="18.33203125" bestFit="1" customWidth="1"/>
    <col min="3" max="3" width="16.5546875" bestFit="1" customWidth="1"/>
    <col min="4" max="4" width="16.77734375" bestFit="1" customWidth="1"/>
    <col min="5" max="5" width="17.21875" style="36" bestFit="1" customWidth="1"/>
    <col min="6" max="6" width="11.88671875" bestFit="1" customWidth="1"/>
  </cols>
  <sheetData>
    <row r="5" spans="2:7" x14ac:dyDescent="0.3">
      <c r="B5" s="38" t="s">
        <v>274</v>
      </c>
      <c r="C5" s="38"/>
      <c r="D5" s="38"/>
      <c r="E5" s="38"/>
      <c r="F5" s="38"/>
      <c r="G5" s="38"/>
    </row>
    <row r="6" spans="2:7" x14ac:dyDescent="0.3">
      <c r="B6" s="38"/>
      <c r="C6" s="38"/>
      <c r="D6" s="38"/>
      <c r="E6" s="38"/>
      <c r="F6" s="38"/>
      <c r="G6" s="38"/>
    </row>
    <row r="7" spans="2:7" x14ac:dyDescent="0.3">
      <c r="B7" s="38"/>
      <c r="C7" s="38"/>
      <c r="D7" s="38"/>
      <c r="E7" s="38"/>
      <c r="F7" s="38"/>
      <c r="G7" s="38"/>
    </row>
    <row r="8" spans="2:7" x14ac:dyDescent="0.3">
      <c r="B8" s="38"/>
      <c r="C8" s="38"/>
      <c r="D8" s="38"/>
      <c r="E8" s="38"/>
      <c r="F8" s="38"/>
      <c r="G8" s="38"/>
    </row>
    <row r="13" spans="2:7" x14ac:dyDescent="0.3">
      <c r="C13" s="32" t="s">
        <v>270</v>
      </c>
      <c r="D13" t="s">
        <v>272</v>
      </c>
      <c r="E13" s="36" t="s">
        <v>273</v>
      </c>
    </row>
    <row r="14" spans="2:7" x14ac:dyDescent="0.3">
      <c r="C14" s="33" t="s">
        <v>21</v>
      </c>
      <c r="D14" s="35">
        <v>6</v>
      </c>
      <c r="E14" s="36">
        <v>27556.593333333334</v>
      </c>
    </row>
    <row r="15" spans="2:7" x14ac:dyDescent="0.3">
      <c r="C15" s="34" t="s">
        <v>46</v>
      </c>
      <c r="D15" s="35">
        <v>6</v>
      </c>
      <c r="E15" s="36">
        <v>27556.593333333334</v>
      </c>
    </row>
    <row r="16" spans="2:7" x14ac:dyDescent="0.3">
      <c r="C16" s="33" t="s">
        <v>13</v>
      </c>
      <c r="D16" s="35">
        <v>8</v>
      </c>
      <c r="E16" s="36">
        <v>27176.493750000001</v>
      </c>
    </row>
    <row r="17" spans="3:5" x14ac:dyDescent="0.3">
      <c r="C17" s="34" t="s">
        <v>29</v>
      </c>
      <c r="D17" s="35">
        <v>8</v>
      </c>
      <c r="E17" s="36">
        <v>27176.493750000001</v>
      </c>
    </row>
    <row r="18" spans="3:5" x14ac:dyDescent="0.3">
      <c r="C18" s="33" t="s">
        <v>45</v>
      </c>
      <c r="D18" s="35">
        <v>4</v>
      </c>
      <c r="E18" s="36">
        <v>30358.175000000003</v>
      </c>
    </row>
    <row r="19" spans="3:5" x14ac:dyDescent="0.3">
      <c r="C19" s="34" t="s">
        <v>46</v>
      </c>
      <c r="D19" s="35">
        <v>4</v>
      </c>
      <c r="E19" s="36">
        <v>30358.175000000003</v>
      </c>
    </row>
    <row r="20" spans="3:5" x14ac:dyDescent="0.3">
      <c r="C20" s="33" t="s">
        <v>271</v>
      </c>
      <c r="D20" s="35">
        <v>18</v>
      </c>
      <c r="E20" s="37">
        <v>28010.233888888884</v>
      </c>
    </row>
    <row r="21" spans="3:5" x14ac:dyDescent="0.3">
      <c r="E21"/>
    </row>
    <row r="22" spans="3:5" x14ac:dyDescent="0.3">
      <c r="E22"/>
    </row>
    <row r="23" spans="3:5" x14ac:dyDescent="0.3">
      <c r="E23"/>
    </row>
    <row r="24" spans="3:5" x14ac:dyDescent="0.3">
      <c r="E24"/>
    </row>
    <row r="25" spans="3:5" x14ac:dyDescent="0.3">
      <c r="E25"/>
    </row>
    <row r="26" spans="3:5" x14ac:dyDescent="0.3">
      <c r="E26"/>
    </row>
    <row r="27" spans="3:5" x14ac:dyDescent="0.3">
      <c r="E27"/>
    </row>
    <row r="28" spans="3:5" x14ac:dyDescent="0.3">
      <c r="E28"/>
    </row>
    <row r="29" spans="3:5" x14ac:dyDescent="0.3">
      <c r="E29"/>
    </row>
    <row r="30" spans="3:5" x14ac:dyDescent="0.3">
      <c r="E30"/>
    </row>
    <row r="31" spans="3:5" x14ac:dyDescent="0.3">
      <c r="E31"/>
    </row>
    <row r="32" spans="3:5" x14ac:dyDescent="0.3">
      <c r="E32"/>
    </row>
    <row r="33" spans="5:5" x14ac:dyDescent="0.3">
      <c r="E33"/>
    </row>
    <row r="34" spans="5:5" x14ac:dyDescent="0.3">
      <c r="E34"/>
    </row>
    <row r="35" spans="5:5" x14ac:dyDescent="0.3">
      <c r="E35"/>
    </row>
    <row r="36" spans="5:5" x14ac:dyDescent="0.3">
      <c r="E36"/>
    </row>
    <row r="37" spans="5:5" x14ac:dyDescent="0.3">
      <c r="E37"/>
    </row>
    <row r="38" spans="5:5" x14ac:dyDescent="0.3">
      <c r="E38"/>
    </row>
    <row r="39" spans="5:5" x14ac:dyDescent="0.3">
      <c r="E39"/>
    </row>
    <row r="40" spans="5:5" x14ac:dyDescent="0.3">
      <c r="E40"/>
    </row>
    <row r="41" spans="5:5" x14ac:dyDescent="0.3">
      <c r="E41"/>
    </row>
    <row r="42" spans="5:5" x14ac:dyDescent="0.3">
      <c r="E42"/>
    </row>
    <row r="43" spans="5:5" x14ac:dyDescent="0.3">
      <c r="E43"/>
    </row>
    <row r="44" spans="5:5" x14ac:dyDescent="0.3">
      <c r="E44"/>
    </row>
    <row r="45" spans="5:5" x14ac:dyDescent="0.3">
      <c r="E45"/>
    </row>
    <row r="46" spans="5:5" x14ac:dyDescent="0.3">
      <c r="E46"/>
    </row>
    <row r="47" spans="5:5" x14ac:dyDescent="0.3">
      <c r="E47"/>
    </row>
  </sheetData>
  <mergeCells count="1">
    <mergeCell ref="B5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Base Datos</vt:lpstr>
      <vt:lpstr>Tablas</vt:lpstr>
      <vt:lpstr>Ejercicio 1</vt:lpstr>
      <vt:lpstr>ejercicio2 </vt:lpstr>
      <vt:lpstr>ejercicio 8</vt:lpstr>
      <vt:lpstr>ejercicio 10</vt:lpstr>
      <vt:lpstr>ejercicio 14</vt:lpstr>
      <vt:lpstr>Ejercicio TD</vt:lpstr>
      <vt:lpstr>ejercicio7</vt:lpstr>
      <vt:lpstr>ejercicio8</vt:lpstr>
      <vt:lpstr>'Ejercicio 1'!Área_de_extracción</vt:lpstr>
      <vt:lpstr>'ejercicio2 '!Área_de_extracción</vt:lpstr>
      <vt:lpstr>Filtro_1</vt:lpstr>
      <vt:lpstr>Filtro_2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hspencer</dc:creator>
  <cp:lastModifiedBy>hspencer</cp:lastModifiedBy>
  <dcterms:created xsi:type="dcterms:W3CDTF">2017-10-31T13:30:45Z</dcterms:created>
  <dcterms:modified xsi:type="dcterms:W3CDTF">2020-06-25T14:35:40Z</dcterms:modified>
</cp:coreProperties>
</file>