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-repo\IIC1062\Controles\"/>
    </mc:Choice>
  </mc:AlternateContent>
  <xr:revisionPtr revIDLastSave="0" documentId="13_ncr:1_{16E7A111-9D61-4BE9-8914-E6F2349A1EFF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BD_alumnos" sheetId="1" r:id="rId1"/>
    <sheet name="BD_carrreras" sheetId="5" r:id="rId2"/>
    <sheet name="BD_Ventas" sheetId="7" r:id="rId3"/>
    <sheet name="Preguntas 1 - 2 " sheetId="2" r:id="rId4"/>
    <sheet name="Preguntas 3 -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4" l="1"/>
  <c r="J18" i="4"/>
  <c r="E15" i="2"/>
  <c r="E13" i="2"/>
  <c r="E11" i="2"/>
  <c r="E9" i="2"/>
  <c r="E8" i="2"/>
</calcChain>
</file>

<file path=xl/sharedStrings.xml><?xml version="1.0" encoding="utf-8"?>
<sst xmlns="http://schemas.openxmlformats.org/spreadsheetml/2006/main" count="371" uniqueCount="314">
  <si>
    <t>Rut</t>
  </si>
  <si>
    <t>Apellido Paterno</t>
  </si>
  <si>
    <t>Apellido Materno</t>
  </si>
  <si>
    <t>Nombres</t>
  </si>
  <si>
    <t>Cod. Curriculum</t>
  </si>
  <si>
    <t>20091279-9</t>
  </si>
  <si>
    <t>AGUILERA</t>
  </si>
  <si>
    <t>VÁSQUEZ</t>
  </si>
  <si>
    <t>CARMEN GLORIA</t>
  </si>
  <si>
    <t>100102</t>
  </si>
  <si>
    <t>cgaguilera@uc.cl</t>
  </si>
  <si>
    <t>19081262-6</t>
  </si>
  <si>
    <t>ÁLAMOS</t>
  </si>
  <si>
    <t>DONOSO</t>
  </si>
  <si>
    <t>CRISTÓBAL GUILLERMO</t>
  </si>
  <si>
    <t>040093</t>
  </si>
  <si>
    <t>cgalamos@uc.cl</t>
  </si>
  <si>
    <t>20284332-8</t>
  </si>
  <si>
    <t>ALZÉRRECA</t>
  </si>
  <si>
    <t>RABAGLIATI</t>
  </si>
  <si>
    <t>BENJAMÍN</t>
  </si>
  <si>
    <t>110020</t>
  </si>
  <si>
    <t>balzerreca@uc.cl</t>
  </si>
  <si>
    <t>19892719-8</t>
  </si>
  <si>
    <t>ARAYA</t>
  </si>
  <si>
    <t>NODA</t>
  </si>
  <si>
    <t>JOAQUÍN IGNACIO</t>
  </si>
  <si>
    <t>040013</t>
  </si>
  <si>
    <t>jiaraya4@uc.cl</t>
  </si>
  <si>
    <t>19790008-3</t>
  </si>
  <si>
    <t>BALART</t>
  </si>
  <si>
    <t>MEDINA</t>
  </si>
  <si>
    <t>FEDERICO</t>
  </si>
  <si>
    <t>fbalart1@uc.cl</t>
  </si>
  <si>
    <t>19247247-4</t>
  </si>
  <si>
    <t>BAMBACH</t>
  </si>
  <si>
    <t>NOGUERA</t>
  </si>
  <si>
    <t>SANTIAGO JOSÉ</t>
  </si>
  <si>
    <t>050004</t>
  </si>
  <si>
    <t>sjbambach@uc.cl</t>
  </si>
  <si>
    <t>19346529-3</t>
  </si>
  <si>
    <t>BATARCE</t>
  </si>
  <si>
    <t>CONTRERAS</t>
  </si>
  <si>
    <t>CATALINA</t>
  </si>
  <si>
    <t>160001</t>
  </si>
  <si>
    <t>cbatarce@uc.cl</t>
  </si>
  <si>
    <t>19596909-4</t>
  </si>
  <si>
    <t>BOURNAS</t>
  </si>
  <si>
    <t>PALACIOS</t>
  </si>
  <si>
    <t>NICOLAS FELIPE</t>
  </si>
  <si>
    <t>nfbournas@uc.cl</t>
  </si>
  <si>
    <t>19810330-6</t>
  </si>
  <si>
    <t>BRIONES</t>
  </si>
  <si>
    <t>ÁLVARO NICOLÁS</t>
  </si>
  <si>
    <t>anbriones@uc.cl</t>
  </si>
  <si>
    <t>19401189-K</t>
  </si>
  <si>
    <t>BUCHER</t>
  </si>
  <si>
    <t>PETTERSEN</t>
  </si>
  <si>
    <t>MARÍA VERÓNICA</t>
  </si>
  <si>
    <t>mvbucher@uc.cl</t>
  </si>
  <si>
    <t>19401276-4</t>
  </si>
  <si>
    <t>CISTERNAS</t>
  </si>
  <si>
    <t>CONCHA</t>
  </si>
  <si>
    <t>MARÍA BERNARDITA</t>
  </si>
  <si>
    <t>mbcisternas@uc.cl</t>
  </si>
  <si>
    <t>18672938-2</t>
  </si>
  <si>
    <t>COPPA</t>
  </si>
  <si>
    <t>MELLA</t>
  </si>
  <si>
    <t>SUJIJ CHARLOTTE</t>
  </si>
  <si>
    <t>641001</t>
  </si>
  <si>
    <t>sccoppa@uc.cl</t>
  </si>
  <si>
    <t>19739544-3</t>
  </si>
  <si>
    <t>DROGUETT</t>
  </si>
  <si>
    <t>100006</t>
  </si>
  <si>
    <t>kadroguett@uc.cl</t>
  </si>
  <si>
    <t>19605754-4</t>
  </si>
  <si>
    <t>DUHART</t>
  </si>
  <si>
    <t>DIAZ</t>
  </si>
  <si>
    <t>BENJAMIN</t>
  </si>
  <si>
    <t>bduhart1@uc.cl</t>
  </si>
  <si>
    <t>19669073-5</t>
  </si>
  <si>
    <t>ECHEVERRIA</t>
  </si>
  <si>
    <t>LARRAIN</t>
  </si>
  <si>
    <t>ELISA</t>
  </si>
  <si>
    <t>eecheverria2@uc.cl</t>
  </si>
  <si>
    <t>19832305-5</t>
  </si>
  <si>
    <t>JAMETT</t>
  </si>
  <si>
    <t>FIERRO</t>
  </si>
  <si>
    <t>ERIK JOSUE</t>
  </si>
  <si>
    <t>010002</t>
  </si>
  <si>
    <t>ejjamett@uc.cl</t>
  </si>
  <si>
    <t>19539947-6</t>
  </si>
  <si>
    <t>KAST</t>
  </si>
  <si>
    <t>ADRIASOLA</t>
  </si>
  <si>
    <t>NICOLÁS JOSÉ</t>
  </si>
  <si>
    <t>njkast@uc.cl</t>
  </si>
  <si>
    <t>19673592-5</t>
  </si>
  <si>
    <t>LEON</t>
  </si>
  <si>
    <t>WIELANDT</t>
  </si>
  <si>
    <t>PAULA</t>
  </si>
  <si>
    <t>pleon1@uc.cl</t>
  </si>
  <si>
    <t>19401309-4</t>
  </si>
  <si>
    <t>LÓPEZ</t>
  </si>
  <si>
    <t>HUNEEUS</t>
  </si>
  <si>
    <t>JAVIERA</t>
  </si>
  <si>
    <t>jlopez8@uc.cl</t>
  </si>
  <si>
    <t>19636215-0</t>
  </si>
  <si>
    <t>MARIN</t>
  </si>
  <si>
    <t>ALAMOS</t>
  </si>
  <si>
    <t>MARIA JOSE</t>
  </si>
  <si>
    <t>mjmarin3@uc.cl</t>
  </si>
  <si>
    <t>19189303-4</t>
  </si>
  <si>
    <t>MARINELLO</t>
  </si>
  <si>
    <t>HURTADO</t>
  </si>
  <si>
    <t>MARÍA JOSÉ</t>
  </si>
  <si>
    <t>280008</t>
  </si>
  <si>
    <t>mjmarinello@uc.cl</t>
  </si>
  <si>
    <t>20164863-7</t>
  </si>
  <si>
    <t>MARTABIT</t>
  </si>
  <si>
    <t>JACOB</t>
  </si>
  <si>
    <t>PABLO</t>
  </si>
  <si>
    <t>pablo.martabit@uc.cl</t>
  </si>
  <si>
    <t>19245978-8</t>
  </si>
  <si>
    <t>MONTT</t>
  </si>
  <si>
    <t>BLANCHARD</t>
  </si>
  <si>
    <t>MARÍA IGNACIA</t>
  </si>
  <si>
    <t>mgmontt@uc.cl</t>
  </si>
  <si>
    <t>18604109-7</t>
  </si>
  <si>
    <t>MOSQUEDA</t>
  </si>
  <si>
    <t>YAÑEZ</t>
  </si>
  <si>
    <t>ZAFIRA VALENTINA</t>
  </si>
  <si>
    <t>090001</t>
  </si>
  <si>
    <t>zvmosqueda@uc.cl</t>
  </si>
  <si>
    <t>19475645-3</t>
  </si>
  <si>
    <t>OCHAGAVÍA</t>
  </si>
  <si>
    <t>MOREIRA</t>
  </si>
  <si>
    <t>JOSÉ AGUSTÍN</t>
  </si>
  <si>
    <t>jaochagavia@uc.cl</t>
  </si>
  <si>
    <t>20063292-3</t>
  </si>
  <si>
    <t>OLAVARRÍA</t>
  </si>
  <si>
    <t>PALMA</t>
  </si>
  <si>
    <t>FERNANDA VALENTINA</t>
  </si>
  <si>
    <t>062001</t>
  </si>
  <si>
    <t>Fdaolavarria@uc.cl</t>
  </si>
  <si>
    <t>19639363-3</t>
  </si>
  <si>
    <t>PARODI</t>
  </si>
  <si>
    <t>CRUZAT</t>
  </si>
  <si>
    <t>IGNACIO</t>
  </si>
  <si>
    <t>iparodi1@uc.cl</t>
  </si>
  <si>
    <t>19236534-1</t>
  </si>
  <si>
    <t>PAVEZ</t>
  </si>
  <si>
    <t>CARRASCO</t>
  </si>
  <si>
    <t>VALENTINA IGNACIA</t>
  </si>
  <si>
    <t>vipavez@uc.cl</t>
  </si>
  <si>
    <t>19488512-1</t>
  </si>
  <si>
    <t>PEREDO</t>
  </si>
  <si>
    <t>OVALLE</t>
  </si>
  <si>
    <t>AGUSTÍN ALBERTO</t>
  </si>
  <si>
    <t>aaperedo@uc.cl</t>
  </si>
  <si>
    <t>19524131-7</t>
  </si>
  <si>
    <t>PHILLIPS</t>
  </si>
  <si>
    <t>CORREA</t>
  </si>
  <si>
    <t>miphillips@uc.cl</t>
  </si>
  <si>
    <t>19228611-5</t>
  </si>
  <si>
    <t>QUINTERO</t>
  </si>
  <si>
    <t>FAÚNDEZ</t>
  </si>
  <si>
    <t>GUILLERMO ESTEBAN</t>
  </si>
  <si>
    <t>gequintero@uc.cl</t>
  </si>
  <si>
    <t>19526301-9</t>
  </si>
  <si>
    <t>ROJAS</t>
  </si>
  <si>
    <t>PORRAS</t>
  </si>
  <si>
    <t>MATIAS ALBERTO</t>
  </si>
  <si>
    <t>marojas17@uc.cl</t>
  </si>
  <si>
    <t>20075044-6</t>
  </si>
  <si>
    <t>SALAZAR</t>
  </si>
  <si>
    <t>ABADIE</t>
  </si>
  <si>
    <t>ARANTZA AINOHA</t>
  </si>
  <si>
    <t>arantza.salazar@uc.cl</t>
  </si>
  <si>
    <t>19831576-1</t>
  </si>
  <si>
    <t>SALINAS</t>
  </si>
  <si>
    <t>GONZALEZ</t>
  </si>
  <si>
    <t>FLORENCIA ANTONIA</t>
  </si>
  <si>
    <t>fnsalinas@uc.cl</t>
  </si>
  <si>
    <t>19637510-4</t>
  </si>
  <si>
    <t>SARQUIS</t>
  </si>
  <si>
    <t>VIAL</t>
  </si>
  <si>
    <t>JORGE ALFONSO</t>
  </si>
  <si>
    <t>jasarquis@uc.cl</t>
  </si>
  <si>
    <t>19637050-1</t>
  </si>
  <si>
    <t>SILVA</t>
  </si>
  <si>
    <t>VICUÑA</t>
  </si>
  <si>
    <t>TOMAS</t>
  </si>
  <si>
    <t>tsilva5@uc.cl</t>
  </si>
  <si>
    <t>19246765-9</t>
  </si>
  <si>
    <t>STEINSAPIR</t>
  </si>
  <si>
    <t>APT</t>
  </si>
  <si>
    <t>NATALIA SYLVIA</t>
  </si>
  <si>
    <t>nssteinsapir@uc.cl</t>
  </si>
  <si>
    <t>19247371-3</t>
  </si>
  <si>
    <t>VAL</t>
  </si>
  <si>
    <t>JIMÉNEZ</t>
  </si>
  <si>
    <t>SEBASTIÁN IGNACIO</t>
  </si>
  <si>
    <t>sival@uc.cl</t>
  </si>
  <si>
    <t>19705119-1</t>
  </si>
  <si>
    <t>VALDIVIA</t>
  </si>
  <si>
    <t>MATTEODA</t>
  </si>
  <si>
    <t>570003</t>
  </si>
  <si>
    <t>nfvaldivia@uc.cl</t>
  </si>
  <si>
    <t>19946088-9</t>
  </si>
  <si>
    <t>VALLE</t>
  </si>
  <si>
    <t>MEDEL</t>
  </si>
  <si>
    <t>FELIPE ANTONIO</t>
  </si>
  <si>
    <t>favalle@uc.cl</t>
  </si>
  <si>
    <t>18401805-5</t>
  </si>
  <si>
    <t>VERDUGO</t>
  </si>
  <si>
    <t>YASMARA LISSET</t>
  </si>
  <si>
    <t>ylverdugo@uc.cl</t>
  </si>
  <si>
    <t>18709028-8</t>
  </si>
  <si>
    <t>VILCHEZ</t>
  </si>
  <si>
    <t>JOSE IGNACIO</t>
  </si>
  <si>
    <t>090101</t>
  </si>
  <si>
    <t>jgvilchez@uc.cl</t>
  </si>
  <si>
    <t>20165216-2</t>
  </si>
  <si>
    <t>WALKER</t>
  </si>
  <si>
    <t>LECAROS</t>
  </si>
  <si>
    <t>MARTÍN</t>
  </si>
  <si>
    <t>mwalke@uc.cl</t>
  </si>
  <si>
    <t xml:space="preserve">Rut Alumno </t>
  </si>
  <si>
    <t>Ciudad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</si>
  <si>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</si>
  <si>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</si>
  <si>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</si>
  <si>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</si>
  <si>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</si>
  <si>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</si>
  <si>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</si>
  <si>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</si>
  <si>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</si>
  <si>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</si>
  <si>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</si>
  <si>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</si>
  <si>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</si>
  <si>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Murcia</t>
  </si>
  <si>
    <t>Madrid</t>
  </si>
  <si>
    <t>TOTAL VENTAS</t>
  </si>
  <si>
    <t>Alicante</t>
  </si>
  <si>
    <t>Barcelona</t>
  </si>
  <si>
    <t>Bilbao</t>
  </si>
  <si>
    <t>Burgos</t>
  </si>
  <si>
    <t>Coruña</t>
  </si>
  <si>
    <t>Gijón</t>
  </si>
  <si>
    <t>Granada</t>
  </si>
  <si>
    <t>Huelva</t>
  </si>
  <si>
    <t>Logroño</t>
  </si>
  <si>
    <t>Málaga</t>
  </si>
  <si>
    <t>Mérida</t>
  </si>
  <si>
    <t>Oviedo</t>
  </si>
  <si>
    <t>Pamplona</t>
  </si>
  <si>
    <t>Salamanca</t>
  </si>
  <si>
    <t>Santander</t>
  </si>
  <si>
    <t>Sevilla</t>
  </si>
  <si>
    <t>Tarragona</t>
  </si>
  <si>
    <t>Toledo</t>
  </si>
  <si>
    <t>Valencia</t>
  </si>
  <si>
    <t>Valladolid</t>
  </si>
  <si>
    <t>Vigo</t>
  </si>
  <si>
    <t>Zaragoza</t>
  </si>
  <si>
    <t>Codigo Carrera</t>
  </si>
  <si>
    <t>Nombre Carrera</t>
  </si>
  <si>
    <t>Quimica y Farmacia</t>
  </si>
  <si>
    <t>Construcción Civil</t>
  </si>
  <si>
    <t>Ingeniería Civil</t>
  </si>
  <si>
    <t>Ingeniería Civil de Industrias</t>
  </si>
  <si>
    <t>Ingenierá Comercial</t>
  </si>
  <si>
    <t>Estadistica</t>
  </si>
  <si>
    <t>College Matemáticas</t>
  </si>
  <si>
    <t>College Sociales</t>
  </si>
  <si>
    <t>Agronomía y Forestal</t>
  </si>
  <si>
    <t>Nutrición y Dietetica</t>
  </si>
  <si>
    <t>Publicidad</t>
  </si>
  <si>
    <t>Geografía</t>
  </si>
  <si>
    <t>Licenciatura Letras</t>
  </si>
  <si>
    <t>Nombre</t>
  </si>
  <si>
    <t>Meses Ciudades</t>
  </si>
  <si>
    <t>jiaraya4</t>
  </si>
  <si>
    <t>hj</t>
  </si>
  <si>
    <t>Campus</t>
  </si>
  <si>
    <t>San Joaquin 1</t>
  </si>
  <si>
    <t>San Joaquin 2</t>
  </si>
  <si>
    <t>San Joaquin 3</t>
  </si>
  <si>
    <t>San Joaquin 4</t>
  </si>
  <si>
    <t>San Joaquin 5</t>
  </si>
  <si>
    <t>San Joaquin 6</t>
  </si>
  <si>
    <t>San Joaquin 7</t>
  </si>
  <si>
    <t>San Joaquin 9</t>
  </si>
  <si>
    <t>San Joaquin 10</t>
  </si>
  <si>
    <t>San Joaquin 11</t>
  </si>
  <si>
    <t>San Joaquin 13</t>
  </si>
  <si>
    <t>San Joaquin 14</t>
  </si>
  <si>
    <t>Casa central</t>
  </si>
  <si>
    <t>Ingrese Apellido Paterno Alumno</t>
  </si>
  <si>
    <t>Campus UC</t>
  </si>
  <si>
    <t>Hallar la Nota + Frecuente</t>
  </si>
  <si>
    <r>
      <t xml:space="preserve">3. Validar Ciudad y Mes . Luego usar Buscarv para Hallar el </t>
    </r>
    <r>
      <rPr>
        <b/>
        <sz val="14"/>
        <color theme="1"/>
        <rFont val="Calibri"/>
        <family val="2"/>
        <scheme val="minor"/>
      </rPr>
      <t>Total de Ventas</t>
    </r>
  </si>
  <si>
    <r>
      <t xml:space="preserve">4 Validar Ciudad y Mes . Luego usar INDICE para Hallar el </t>
    </r>
    <r>
      <rPr>
        <b/>
        <sz val="14"/>
        <color theme="1"/>
        <rFont val="Calibri"/>
        <family val="2"/>
        <scheme val="minor"/>
      </rPr>
      <t>Total de Ventas</t>
    </r>
  </si>
  <si>
    <t xml:space="preserve">Base Datos Ventas en España </t>
  </si>
  <si>
    <t xml:space="preserve">Correo UC </t>
  </si>
  <si>
    <t>Control 1</t>
  </si>
  <si>
    <t>Pregunta 1</t>
  </si>
  <si>
    <t>Pregunta 2</t>
  </si>
  <si>
    <t xml:space="preserve">Apellido Paterno Alumno </t>
  </si>
  <si>
    <t>Puede usar buscarv adecuadamnte,usando una de las  las tablas definidas previamente</t>
  </si>
  <si>
    <t>Usar BD_VENTAS</t>
  </si>
  <si>
    <t>Usar BD_VENTAS Y BD_CARRERAS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</si>
</sst>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\ * #,##0.00_ ;_ &quot;$&quot;\ * \-#,##0.00_ ;_ &quot;$&quot;\ * &quot;-&quot;??_ ;_ @_ "/>
    <numFmt numFmtId="165" formatCode="0.0"/>
    <numFmt numFmtId="166" formatCode="#,##0.00\ &quot;€&quot;"/>
    <numFmt numFmtId="167" formatCode="_-* #,##0.00\ [$€-C0A]_-;\-* #,##0.00\ [$€-C0A]_-;_-* &quot;-&quot;??\ [$€-C0A]_-;_-@_-"/>
    <numFmt numFmtId="168" formatCode="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8"/>
      <name val="Arial"/>
      <family val="2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rgb="FF127C24"/>
      </left>
      <right style="medium">
        <color rgb="FF127C24"/>
      </right>
      <top style="medium">
        <color rgb="FF127C24"/>
      </top>
      <bottom style="medium">
        <color rgb="FF127C24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theme="9" tint="-0.249977111117893"/>
      </top>
      <bottom/>
      <diagonal/>
    </border>
    <border>
      <left style="medium">
        <color theme="9" tint="-0.249977111117893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/>
      </left>
      <right/>
      <top/>
      <bottom/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indexed="64"/>
      </top>
      <bottom/>
      <diagonal/>
    </border>
    <border>
      <left style="medium">
        <color theme="9" tint="-0.249977111117893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4" xfId="0" applyFont="1" applyFill="1" applyBorder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1" fillId="0" borderId="0" xfId="0" applyFont="1"/>
    <xf numFmtId="0" fontId="10" fillId="2" borderId="0" xfId="0" applyFont="1" applyFill="1"/>
    <xf numFmtId="0" fontId="12" fillId="0" borderId="0" xfId="0" applyFont="1"/>
    <xf numFmtId="0" fontId="1" fillId="0" borderId="0" xfId="0" applyFont="1" applyAlignment="1">
      <alignment wrapText="1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1" fillId="6" borderId="7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7" borderId="10" xfId="0" applyFont="1" applyFill="1" applyBorder="1" applyAlignment="1" applyProtection="1">
      <alignment horizontal="center" vertical="center"/>
      <protection locked="0"/>
    </xf>
    <xf numFmtId="0" fontId="1" fillId="7" borderId="11" xfId="0" applyFont="1" applyFill="1" applyBorder="1" applyAlignment="1" applyProtection="1">
      <alignment horizontal="center" vertical="center"/>
      <protection locked="0"/>
    </xf>
    <xf numFmtId="166" fontId="0" fillId="3" borderId="6" xfId="0" applyNumberFormat="1" applyFont="1" applyFill="1" applyBorder="1"/>
    <xf numFmtId="166" fontId="0" fillId="3" borderId="13" xfId="0" applyNumberFormat="1" applyFont="1" applyFill="1" applyBorder="1"/>
    <xf numFmtId="166" fontId="0" fillId="0" borderId="14" xfId="0" applyNumberFormat="1" applyFont="1" applyBorder="1"/>
    <xf numFmtId="166" fontId="0" fillId="0" borderId="12" xfId="0" applyNumberFormat="1" applyFont="1" applyBorder="1"/>
    <xf numFmtId="166" fontId="0" fillId="3" borderId="14" xfId="0" applyNumberFormat="1" applyFont="1" applyFill="1" applyBorder="1"/>
    <xf numFmtId="166" fontId="0" fillId="3" borderId="12" xfId="0" applyNumberFormat="1" applyFont="1" applyFill="1" applyBorder="1"/>
    <xf numFmtId="164" fontId="0" fillId="0" borderId="12" xfId="1" applyNumberFormat="1" applyFont="1" applyBorder="1"/>
    <xf numFmtId="0" fontId="16" fillId="8" borderId="15" xfId="0" applyFont="1" applyFill="1" applyBorder="1"/>
    <xf numFmtId="0" fontId="16" fillId="0" borderId="15" xfId="0" applyFont="1" applyBorder="1"/>
    <xf numFmtId="0" fontId="16" fillId="0" borderId="16" xfId="0" applyFont="1" applyBorder="1"/>
    <xf numFmtId="0" fontId="0" fillId="0" borderId="0" xfId="0" applyFill="1"/>
    <xf numFmtId="0" fontId="15" fillId="0" borderId="0" xfId="0" applyFont="1" applyFill="1" applyAlignment="1">
      <alignment horizontal="center" wrapText="1"/>
    </xf>
    <xf numFmtId="0" fontId="5" fillId="0" borderId="0" xfId="0" applyFont="1"/>
    <xf numFmtId="0" fontId="3" fillId="0" borderId="0" xfId="0" applyFont="1"/>
    <xf numFmtId="168" fontId="17" fillId="8" borderId="3" xfId="0" applyNumberFormat="1" applyFont="1" applyFill="1" applyBorder="1" applyAlignment="1">
      <alignment horizontal="right"/>
    </xf>
    <xf numFmtId="168" fontId="17" fillId="0" borderId="3" xfId="0" applyNumberFormat="1" applyFont="1" applyBorder="1" applyAlignment="1">
      <alignment horizontal="right"/>
    </xf>
    <xf numFmtId="168" fontId="17" fillId="0" borderId="5" xfId="0" applyNumberFormat="1" applyFont="1" applyBorder="1" applyAlignment="1">
      <alignment horizontal="right"/>
    </xf>
    <xf numFmtId="0" fontId="4" fillId="0" borderId="1" xfId="0" applyFont="1" applyFill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20" fillId="0" borderId="3" xfId="0" applyFont="1" applyFill="1" applyBorder="1"/>
    <xf numFmtId="0" fontId="20" fillId="0" borderId="3" xfId="0" applyFont="1" applyFill="1" applyBorder="1" applyAlignment="1">
      <alignment horizontal="center"/>
    </xf>
    <xf numFmtId="166" fontId="11" fillId="0" borderId="12" xfId="0" applyNumberFormat="1" applyFont="1" applyBorder="1"/>
    <xf numFmtId="0" fontId="10" fillId="10" borderId="0" xfId="0" applyFont="1" applyFill="1" applyAlignment="1">
      <alignment horizontal="center"/>
    </xf>
    <xf numFmtId="0" fontId="6" fillId="10" borderId="3" xfId="0" applyFont="1" applyFill="1" applyBorder="1"/>
    <xf numFmtId="0" fontId="9" fillId="0" borderId="0" xfId="0" applyFont="1" applyAlignment="1">
      <alignment horizontal="center"/>
    </xf>
    <xf numFmtId="0" fontId="3" fillId="1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1" fillId="7" borderId="6" xfId="0" applyFont="1" applyFill="1" applyBorder="1" applyAlignment="1" applyProtection="1">
      <alignment horizontal="center" vertical="center"/>
      <protection locked="0"/>
    </xf>
    <xf numFmtId="0" fontId="1" fillId="7" borderId="9" xfId="0" applyFont="1" applyFill="1" applyBorder="1" applyAlignment="1" applyProtection="1">
      <alignment horizontal="center" vertical="center"/>
      <protection locked="0"/>
    </xf>
    <xf numFmtId="167" fontId="1" fillId="0" borderId="6" xfId="0" applyNumberFormat="1" applyFont="1" applyBorder="1" applyAlignment="1" applyProtection="1">
      <alignment horizontal="center" vertical="center"/>
      <protection locked="0"/>
    </xf>
    <xf numFmtId="167" fontId="1" fillId="0" borderId="9" xfId="0" applyNumberFormat="1" applyFont="1" applyBorder="1" applyAlignment="1" applyProtection="1">
      <alignment horizontal="center" vertical="center"/>
      <protection locked="0"/>
    </xf>
    <xf numFmtId="167" fontId="1" fillId="0" borderId="10" xfId="0" applyNumberFormat="1" applyFont="1" applyBorder="1" applyAlignment="1" applyProtection="1">
      <alignment horizontal="center" vertical="center"/>
      <protection locked="0"/>
    </xf>
    <xf numFmtId="167" fontId="1" fillId="0" borderId="11" xfId="0" applyNumberFormat="1" applyFont="1" applyBorder="1" applyAlignment="1" applyProtection="1">
      <alignment horizontal="center" vertical="center"/>
      <protection locked="0"/>
    </xf>
    <xf numFmtId="0" fontId="1" fillId="7" borderId="10" xfId="0" applyFont="1" applyFill="1" applyBorder="1" applyAlignment="1" applyProtection="1">
      <alignment horizontal="center" vertical="center"/>
      <protection locked="0"/>
    </xf>
    <xf numFmtId="0" fontId="1" fillId="7" borderId="11" xfId="0" applyFont="1" applyFill="1" applyBorder="1" applyAlignment="1" applyProtection="1">
      <alignment horizontal="center" vertical="center"/>
      <protection locked="0"/>
    </xf>
    <xf numFmtId="0" fontId="15" fillId="9" borderId="0" xfId="0" applyFont="1" applyFill="1" applyAlignment="1">
      <alignment horizontal="center" wrapText="1"/>
    </xf>
    <xf numFmtId="0" fontId="21" fillId="0" borderId="17" xfId="0" applyFont="1" applyFill="1" applyBorder="1"/>
    <xf numFmtId="0" fontId="21" fillId="0" borderId="18" xfId="0" applyFont="1" applyFill="1" applyBorder="1"/>
    <xf numFmtId="0" fontId="0" fillId="8" borderId="19" xfId="0" applyFont="1" applyFill="1" applyBorder="1"/>
    <xf numFmtId="0" fontId="0" fillId="0" borderId="20" xfId="0" applyFont="1" applyBorder="1"/>
    <xf numFmtId="0" fontId="0" fillId="8" borderId="20" xfId="0" applyFont="1" applyFill="1" applyBorder="1"/>
    <xf numFmtId="0" fontId="0" fillId="0" borderId="21" xfId="0" applyFont="1" applyBorder="1"/>
    <xf numFmtId="0" fontId="18" fillId="0" borderId="22" xfId="0" applyFont="1" applyBorder="1"/>
    <xf numFmtId="0" fontId="18" fillId="0" borderId="23" xfId="0" applyFont="1" applyBorder="1" applyAlignment="1">
      <alignment horizontal="center"/>
    </xf>
    <xf numFmtId="0" fontId="1" fillId="3" borderId="24" xfId="0" applyFont="1" applyFill="1" applyBorder="1"/>
    <xf numFmtId="0" fontId="1" fillId="0" borderId="25" xfId="0" applyFont="1" applyBorder="1"/>
    <xf numFmtId="0" fontId="1" fillId="3" borderId="25" xfId="0" applyFont="1" applyFill="1" applyBorder="1"/>
    <xf numFmtId="0" fontId="14" fillId="5" borderId="0" xfId="0" applyFont="1" applyFill="1" applyBorder="1" applyAlignment="1">
      <alignment vertical="center" wrapText="1"/>
    </xf>
    <xf numFmtId="0" fontId="14" fillId="5" borderId="26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,##0.00\ &quot;€&quot;"/>
      <border diagonalUp="0" diagonalDown="0">
        <left style="medium">
          <color theme="9" tint="-0.249977111117893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medium">
          <color theme="9" tint="-0.249977111117893"/>
        </left>
        <right style="medium">
          <color theme="9" tint="-0.249977111117893"/>
        </right>
        <top style="medium">
          <color theme="9" tint="-0.249977111117893"/>
        </top>
        <bottom style="medium">
          <color theme="9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8"/>
        </left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8" formatCode="000000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medium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8"/>
        </left>
        <right/>
        <top style="thin">
          <color indexed="8"/>
        </top>
        <bottom/>
        <vertical/>
        <horizontal/>
      </border>
    </dxf>
    <dxf>
      <border outline="0">
        <top style="medium">
          <color indexed="8"/>
        </top>
        <bottom style="thin">
          <color indexed="8"/>
        </bottom>
      </border>
    </dxf>
  </dxfs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7</xdr:row>
      <xdr:rowOff>106680</xdr:rowOff>
    </xdr:from>
    <xdr:to>
      <xdr:col>12</xdr:col>
      <xdr:colOff>525780</xdr:colOff>
      <xdr:row>12</xdr:row>
      <xdr:rowOff>53340</xdr:rowOff>
    </xdr:to>
    <xdr:sp macro="" textlink="">
      <xdr:nvSpPr>
        <xdr:cNvPr id="2" name="Bocadillo: ovalado 1">
          <a:extLst>
            <a:ext uri="{FF2B5EF4-FFF2-40B4-BE49-F238E27FC236}">
              <a16:creationId xmlns:a16="http://schemas.microsoft.com/office/drawing/2014/main" id="{1F29D2E9-8B9E-44A4-A244-EF1C9EEEBE01}"/>
            </a:ext>
          </a:extLst>
        </xdr:cNvPr>
        <xdr:cNvSpPr/>
      </xdr:nvSpPr>
      <xdr:spPr>
        <a:xfrm>
          <a:off x="9159240" y="1386840"/>
          <a:ext cx="1798320" cy="861060"/>
        </a:xfrm>
        <a:prstGeom prst="wedgeEllipseCallout">
          <a:avLst>
            <a:gd name="adj1" fmla="val -81658"/>
            <a:gd name="adj2" fmla="val 20635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L" sz="1100" b="1">
              <a:solidFill>
                <a:srgbClr val="FF0000"/>
              </a:solidFill>
            </a:rPr>
            <a:t>Total</a:t>
          </a:r>
          <a:r>
            <a:rPr lang="es-CL" sz="1100" b="1" baseline="0">
              <a:solidFill>
                <a:srgbClr val="FF0000"/>
              </a:solidFill>
            </a:rPr>
            <a:t> Ventas en Madrid en el Mes de julio</a:t>
          </a:r>
          <a:endParaRPr lang="es-CL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449580</xdr:colOff>
      <xdr:row>15</xdr:row>
      <xdr:rowOff>83820</xdr:rowOff>
    </xdr:from>
    <xdr:to>
      <xdr:col>14</xdr:col>
      <xdr:colOff>601980</xdr:colOff>
      <xdr:row>20</xdr:row>
      <xdr:rowOff>68580</xdr:rowOff>
    </xdr:to>
    <xdr:sp macro="" textlink="">
      <xdr:nvSpPr>
        <xdr:cNvPr id="3" name="Flecha: hacia la izquierda 2">
          <a:extLst>
            <a:ext uri="{FF2B5EF4-FFF2-40B4-BE49-F238E27FC236}">
              <a16:creationId xmlns:a16="http://schemas.microsoft.com/office/drawing/2014/main" id="{4242DB9D-961A-4C31-AC97-2615F2444021}"/>
            </a:ext>
          </a:extLst>
        </xdr:cNvPr>
        <xdr:cNvSpPr/>
      </xdr:nvSpPr>
      <xdr:spPr>
        <a:xfrm>
          <a:off x="9677400" y="3086100"/>
          <a:ext cx="3093720" cy="91440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Usar BuscarV y Coincidir. No usar INDICE</a:t>
          </a:r>
        </a:p>
      </xdr:txBody>
    </xdr:sp>
    <xdr:clientData/>
  </xdr:twoCellAnchor>
  <xdr:twoCellAnchor>
    <xdr:from>
      <xdr:col>11</xdr:col>
      <xdr:colOff>426720</xdr:colOff>
      <xdr:row>30</xdr:row>
      <xdr:rowOff>83820</xdr:rowOff>
    </xdr:from>
    <xdr:to>
      <xdr:col>14</xdr:col>
      <xdr:colOff>579120</xdr:colOff>
      <xdr:row>35</xdr:row>
      <xdr:rowOff>60960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3387200B-8EA1-4370-A29C-D51CBB92842F}"/>
            </a:ext>
          </a:extLst>
        </xdr:cNvPr>
        <xdr:cNvSpPr/>
      </xdr:nvSpPr>
      <xdr:spPr>
        <a:xfrm>
          <a:off x="9654540" y="6096000"/>
          <a:ext cx="3093720" cy="914400"/>
        </a:xfrm>
        <a:prstGeom prst="leftArrow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Usar Indice y Coincidir . No usar Buscarv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ECA62B-742F-45E7-BF40-C710CDBABEEF}" name="T_ALUMNOS" displayName="T_ALUMNOS" ref="C6:I49" totalsRowShown="0" headerRowDxfId="20" dataDxfId="21" tableBorderDxfId="29">
  <autoFilter ref="C6:I49" xr:uid="{A4CFE79C-9B4C-4E22-8A67-FAE105EFEA85}"/>
  <tableColumns count="7">
    <tableColumn id="1" xr3:uid="{F0D8D602-A286-4F58-A0C4-BA36971646B7}" name="Rut" dataDxfId="28"/>
    <tableColumn id="2" xr3:uid="{A9818777-42A5-4D1C-9AFC-89BD6A7A4733}" name="Apellido Paterno" dataDxfId="27"/>
    <tableColumn id="3" xr3:uid="{0E9815F7-48FD-4F39-92A8-3A0392F41C08}" name="Apellido Materno" dataDxfId="26"/>
    <tableColumn id="4" xr3:uid="{8C082B31-5CA4-403B-91E4-A0F2F203E2FA}" name="Nombres" dataDxfId="25"/>
    <tableColumn id="5" xr3:uid="{8B122BD0-8342-4372-93F3-D5889B797605}" name="Cod. Curriculum" dataDxfId="24"/>
    <tableColumn id="6" xr3:uid="{872FB6F1-631D-4CF0-9D28-A02BF3B9BB7F}" name="Correo UC " dataDxfId="23"/>
    <tableColumn id="7" xr3:uid="{EA845704-B56A-4DB2-BE45-29B5BCA968EC}" name="Control 1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73DE35-0C62-4FBD-92F1-52E7C552AC2B}" name="T_CARRERAS" displayName="T_CARRERAS" ref="D8:F22" totalsRowShown="0" tableBorderDxfId="19">
  <autoFilter ref="D8:F22" xr:uid="{79B5257D-13D3-447B-838C-BD0842228AC1}"/>
  <tableColumns count="3">
    <tableColumn id="1" xr3:uid="{4C0C1AD9-AFE6-40C5-B4A5-3134F035E39F}" name="Codigo Carrera" dataDxfId="18"/>
    <tableColumn id="2" xr3:uid="{27AF5B78-D44C-4682-A916-D16972B20973}" name="Nombre Carrera" dataDxfId="17"/>
    <tableColumn id="3" xr3:uid="{2B8321A9-0ABD-4ED3-85F7-2525C009B1A2}" name="Campu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F5D4C1-FA49-49A0-8EE8-091F994D9B03}" name="T_VENTAS" displayName="T_VENTAS" ref="C17:O41" totalsRowShown="0" headerRowDxfId="0" dataDxfId="1" tableBorderDxfId="15">
  <autoFilter ref="C17:O41" xr:uid="{F9F14A39-0CAD-4524-BE8B-ED26AFC708CD}"/>
  <tableColumns count="13">
    <tableColumn id="1" xr3:uid="{9E6445D1-6175-4B9C-A636-2E872278C742}" name="Meses Ciudades" dataDxfId="14"/>
    <tableColumn id="2" xr3:uid="{A9857320-3783-45B1-B542-83D78FCA8E7D}" name="Enero" dataDxfId="13"/>
    <tableColumn id="3" xr3:uid="{58D7E41C-6A07-41A6-A6ED-CAD81031D61A}" name="Febrero" dataDxfId="12"/>
    <tableColumn id="4" xr3:uid="{CD328A10-99DD-4F7E-B03B-467FD70219BA}" name="Marzo" dataDxfId="11"/>
    <tableColumn id="5" xr3:uid="{3970AE0E-0B2C-43F6-8998-929F7FF24BF4}" name="Abril" dataDxfId="10"/>
    <tableColumn id="6" xr3:uid="{D2508831-587E-4C81-9513-195E4D764E04}" name="Mayo" dataDxfId="9"/>
    <tableColumn id="7" xr3:uid="{7855C1A0-8C91-4FDB-9455-37CA948E28F8}" name="Junio" dataDxfId="8"/>
    <tableColumn id="8" xr3:uid="{7A8179A5-C42F-4C0F-B98A-D5C20329619A}" name="Julio" dataDxfId="7"/>
    <tableColumn id="9" xr3:uid="{E1F85359-D4C3-458A-BAFC-DDDBF075FAD6}" name="Agosto" dataDxfId="6"/>
    <tableColumn id="10" xr3:uid="{1A4C556D-7FF9-4981-80E7-4A13DDFF1A6B}" name="Septiembre" dataDxfId="5"/>
    <tableColumn id="11" xr3:uid="{7A1D06A7-D677-463E-A9A2-3CD70E54888B}" name="Octubre" dataDxfId="4"/>
    <tableColumn id="12" xr3:uid="{F5BEAC42-C193-441D-8EE3-60EAFAD4682B}" name="Noviembre" dataDxfId="3"/>
    <tableColumn id="13" xr3:uid="{620EB6AA-7256-4217-B7E8-181429EDF838}" name="Diciemb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53"/>
  <sheetViews>
    <sheetView zoomScale="70" zoomScaleNormal="70" workbookViewId="0">
      <selection activeCell="E20" sqref="E20"/>
    </sheetView>
  </sheetViews>
  <sheetFormatPr defaultColWidth="11.42578125" defaultRowHeight="15" x14ac:dyDescent="0.25"/>
  <cols>
    <col min="3" max="3" width="25.5703125" customWidth="1"/>
    <col min="4" max="4" width="36" customWidth="1"/>
    <col min="5" max="5" width="30.28515625" customWidth="1"/>
    <col min="6" max="6" width="28.28515625" customWidth="1"/>
    <col min="7" max="7" width="33.7109375" customWidth="1"/>
    <col min="8" max="8" width="22.7109375" customWidth="1"/>
    <col min="9" max="9" width="20.28515625" customWidth="1"/>
  </cols>
  <sheetData>
    <row r="5" spans="3:9" ht="18.75" x14ac:dyDescent="0.3">
      <c r="C5" s="2"/>
      <c r="D5" s="2"/>
      <c r="E5" s="2"/>
      <c r="F5" s="2"/>
      <c r="G5" s="2"/>
      <c r="H5" s="2"/>
      <c r="I5" s="2"/>
    </row>
    <row r="6" spans="3:9" ht="31.15" customHeight="1" thickBot="1" x14ac:dyDescent="0.4">
      <c r="C6" s="57" t="s">
        <v>0</v>
      </c>
      <c r="D6" s="57" t="s">
        <v>1</v>
      </c>
      <c r="E6" s="57" t="s">
        <v>2</v>
      </c>
      <c r="F6" s="57" t="s">
        <v>3</v>
      </c>
      <c r="G6" s="57" t="s">
        <v>4</v>
      </c>
      <c r="H6" s="57" t="s">
        <v>306</v>
      </c>
      <c r="I6" s="58" t="s">
        <v>307</v>
      </c>
    </row>
    <row r="7" spans="3:9" ht="30.75" thickBot="1" x14ac:dyDescent="0.45">
      <c r="C7" s="35" t="s">
        <v>5</v>
      </c>
      <c r="D7" s="36" t="s">
        <v>6</v>
      </c>
      <c r="E7" s="36" t="s">
        <v>7</v>
      </c>
      <c r="F7" s="36" t="s">
        <v>8</v>
      </c>
      <c r="G7" s="37" t="s">
        <v>9</v>
      </c>
      <c r="H7" s="36" t="s">
        <v>10</v>
      </c>
      <c r="I7" s="38">
        <v>6.5</v>
      </c>
    </row>
    <row r="8" spans="3:9" ht="30.75" thickBot="1" x14ac:dyDescent="0.45">
      <c r="C8" s="39" t="s">
        <v>11</v>
      </c>
      <c r="D8" s="40" t="s">
        <v>12</v>
      </c>
      <c r="E8" s="40" t="s">
        <v>13</v>
      </c>
      <c r="F8" s="40" t="s">
        <v>14</v>
      </c>
      <c r="G8" s="41" t="s">
        <v>15</v>
      </c>
      <c r="H8" s="40" t="s">
        <v>16</v>
      </c>
      <c r="I8" s="38">
        <v>6.3</v>
      </c>
    </row>
    <row r="9" spans="3:9" ht="30.75" thickBot="1" x14ac:dyDescent="0.45">
      <c r="C9" s="39" t="s">
        <v>17</v>
      </c>
      <c r="D9" s="40" t="s">
        <v>18</v>
      </c>
      <c r="E9" s="40" t="s">
        <v>19</v>
      </c>
      <c r="F9" s="40" t="s">
        <v>20</v>
      </c>
      <c r="G9" s="41" t="s">
        <v>21</v>
      </c>
      <c r="H9" s="40" t="s">
        <v>22</v>
      </c>
      <c r="I9" s="38">
        <v>4.8</v>
      </c>
    </row>
    <row r="10" spans="3:9" ht="30.75" thickBot="1" x14ac:dyDescent="0.45">
      <c r="C10" s="39" t="s">
        <v>23</v>
      </c>
      <c r="D10" s="40" t="s">
        <v>24</v>
      </c>
      <c r="E10" s="40" t="s">
        <v>25</v>
      </c>
      <c r="F10" s="40" t="s">
        <v>26</v>
      </c>
      <c r="G10" s="41" t="s">
        <v>27</v>
      </c>
      <c r="H10" s="40" t="s">
        <v>28</v>
      </c>
      <c r="I10" s="38">
        <v>4.5</v>
      </c>
    </row>
    <row r="11" spans="3:9" ht="30.75" thickBot="1" x14ac:dyDescent="0.45">
      <c r="C11" s="39" t="s">
        <v>29</v>
      </c>
      <c r="D11" s="40" t="s">
        <v>30</v>
      </c>
      <c r="E11" s="40" t="s">
        <v>31</v>
      </c>
      <c r="F11" s="40" t="s">
        <v>32</v>
      </c>
      <c r="G11" s="41" t="s">
        <v>27</v>
      </c>
      <c r="H11" s="40" t="s">
        <v>33</v>
      </c>
      <c r="I11" s="38">
        <v>4.2</v>
      </c>
    </row>
    <row r="12" spans="3:9" ht="30.75" thickBot="1" x14ac:dyDescent="0.45">
      <c r="C12" s="39" t="s">
        <v>34</v>
      </c>
      <c r="D12" s="40" t="s">
        <v>35</v>
      </c>
      <c r="E12" s="40" t="s">
        <v>36</v>
      </c>
      <c r="F12" s="40" t="s">
        <v>37</v>
      </c>
      <c r="G12" s="41" t="s">
        <v>38</v>
      </c>
      <c r="H12" s="40" t="s">
        <v>39</v>
      </c>
      <c r="I12" s="38">
        <v>5.4</v>
      </c>
    </row>
    <row r="13" spans="3:9" ht="30.75" thickBot="1" x14ac:dyDescent="0.45">
      <c r="C13" s="39" t="s">
        <v>40</v>
      </c>
      <c r="D13" s="40" t="s">
        <v>41</v>
      </c>
      <c r="E13" s="40" t="s">
        <v>42</v>
      </c>
      <c r="F13" s="40" t="s">
        <v>43</v>
      </c>
      <c r="G13" s="41" t="s">
        <v>44</v>
      </c>
      <c r="H13" s="40" t="s">
        <v>45</v>
      </c>
      <c r="I13" s="38">
        <v>5.4</v>
      </c>
    </row>
    <row r="14" spans="3:9" ht="30.75" thickBot="1" x14ac:dyDescent="0.45">
      <c r="C14" s="39" t="s">
        <v>46</v>
      </c>
      <c r="D14" s="40" t="s">
        <v>47</v>
      </c>
      <c r="E14" s="40" t="s">
        <v>48</v>
      </c>
      <c r="F14" s="40" t="s">
        <v>49</v>
      </c>
      <c r="G14" s="41" t="s">
        <v>38</v>
      </c>
      <c r="H14" s="40" t="s">
        <v>50</v>
      </c>
      <c r="I14" s="38">
        <v>4.2</v>
      </c>
    </row>
    <row r="15" spans="3:9" ht="30.75" thickBot="1" x14ac:dyDescent="0.45">
      <c r="C15" s="39" t="s">
        <v>51</v>
      </c>
      <c r="D15" s="40" t="s">
        <v>52</v>
      </c>
      <c r="E15" s="40" t="s">
        <v>42</v>
      </c>
      <c r="F15" s="40" t="s">
        <v>53</v>
      </c>
      <c r="G15" s="41" t="s">
        <v>38</v>
      </c>
      <c r="H15" s="40" t="s">
        <v>54</v>
      </c>
      <c r="I15" s="38">
        <v>4.2</v>
      </c>
    </row>
    <row r="16" spans="3:9" ht="30.75" thickBot="1" x14ac:dyDescent="0.45">
      <c r="C16" s="39" t="s">
        <v>55</v>
      </c>
      <c r="D16" s="40" t="s">
        <v>56</v>
      </c>
      <c r="E16" s="40" t="s">
        <v>57</v>
      </c>
      <c r="F16" s="40" t="s">
        <v>58</v>
      </c>
      <c r="G16" s="41" t="s">
        <v>38</v>
      </c>
      <c r="H16" s="40" t="s">
        <v>59</v>
      </c>
      <c r="I16" s="38">
        <v>6.4</v>
      </c>
    </row>
    <row r="17" spans="3:9" ht="30.75" thickBot="1" x14ac:dyDescent="0.45">
      <c r="C17" s="39" t="s">
        <v>60</v>
      </c>
      <c r="D17" s="40" t="s">
        <v>61</v>
      </c>
      <c r="E17" s="40" t="s">
        <v>62</v>
      </c>
      <c r="F17" s="40" t="s">
        <v>63</v>
      </c>
      <c r="G17" s="41" t="s">
        <v>38</v>
      </c>
      <c r="H17" s="40" t="s">
        <v>64</v>
      </c>
      <c r="I17" s="38">
        <v>7</v>
      </c>
    </row>
    <row r="18" spans="3:9" ht="30.75" thickBot="1" x14ac:dyDescent="0.45">
      <c r="C18" s="39" t="s">
        <v>65</v>
      </c>
      <c r="D18" s="40" t="s">
        <v>66</v>
      </c>
      <c r="E18" s="40" t="s">
        <v>67</v>
      </c>
      <c r="F18" s="40" t="s">
        <v>68</v>
      </c>
      <c r="G18" s="41" t="s">
        <v>69</v>
      </c>
      <c r="H18" s="40" t="s">
        <v>70</v>
      </c>
      <c r="I18" s="38">
        <v>6.7</v>
      </c>
    </row>
    <row r="19" spans="3:9" ht="30.75" thickBot="1" x14ac:dyDescent="0.45">
      <c r="C19" s="39" t="s">
        <v>71</v>
      </c>
      <c r="D19" s="40" t="s">
        <v>72</v>
      </c>
      <c r="E19" s="40" t="s">
        <v>284</v>
      </c>
      <c r="F19" s="40" t="s">
        <v>285</v>
      </c>
      <c r="G19" s="41" t="s">
        <v>73</v>
      </c>
      <c r="H19" s="40" t="s">
        <v>74</v>
      </c>
      <c r="I19" s="38">
        <v>6.9</v>
      </c>
    </row>
    <row r="20" spans="3:9" ht="30.75" thickBot="1" x14ac:dyDescent="0.45">
      <c r="C20" s="39" t="s">
        <v>75</v>
      </c>
      <c r="D20" s="40" t="s">
        <v>76</v>
      </c>
      <c r="E20" s="40" t="s">
        <v>77</v>
      </c>
      <c r="F20" s="40" t="s">
        <v>78</v>
      </c>
      <c r="G20" s="41" t="s">
        <v>38</v>
      </c>
      <c r="H20" s="40" t="s">
        <v>79</v>
      </c>
      <c r="I20" s="38">
        <v>5.9</v>
      </c>
    </row>
    <row r="21" spans="3:9" ht="30.75" thickBot="1" x14ac:dyDescent="0.45">
      <c r="C21" s="39" t="s">
        <v>80</v>
      </c>
      <c r="D21" s="40" t="s">
        <v>81</v>
      </c>
      <c r="E21" s="40" t="s">
        <v>82</v>
      </c>
      <c r="F21" s="40" t="s">
        <v>83</v>
      </c>
      <c r="G21" s="41" t="s">
        <v>38</v>
      </c>
      <c r="H21" s="40" t="s">
        <v>84</v>
      </c>
      <c r="I21" s="38">
        <v>6.8</v>
      </c>
    </row>
    <row r="22" spans="3:9" ht="30.75" thickBot="1" x14ac:dyDescent="0.45">
      <c r="C22" s="39" t="s">
        <v>85</v>
      </c>
      <c r="D22" s="40" t="s">
        <v>86</v>
      </c>
      <c r="E22" s="40" t="s">
        <v>87</v>
      </c>
      <c r="F22" s="40" t="s">
        <v>88</v>
      </c>
      <c r="G22" s="41" t="s">
        <v>89</v>
      </c>
      <c r="H22" s="40" t="s">
        <v>90</v>
      </c>
      <c r="I22" s="38">
        <v>4.2</v>
      </c>
    </row>
    <row r="23" spans="3:9" ht="30.75" thickBot="1" x14ac:dyDescent="0.45">
      <c r="C23" s="39" t="s">
        <v>91</v>
      </c>
      <c r="D23" s="40" t="s">
        <v>92</v>
      </c>
      <c r="E23" s="40" t="s">
        <v>93</v>
      </c>
      <c r="F23" s="40" t="s">
        <v>94</v>
      </c>
      <c r="G23" s="41" t="s">
        <v>38</v>
      </c>
      <c r="H23" s="40" t="s">
        <v>95</v>
      </c>
      <c r="I23" s="38">
        <v>6.4</v>
      </c>
    </row>
    <row r="24" spans="3:9" ht="30.75" thickBot="1" x14ac:dyDescent="0.45">
      <c r="C24" s="39" t="s">
        <v>96</v>
      </c>
      <c r="D24" s="40" t="s">
        <v>97</v>
      </c>
      <c r="E24" s="40" t="s">
        <v>98</v>
      </c>
      <c r="F24" s="40" t="s">
        <v>99</v>
      </c>
      <c r="G24" s="41" t="s">
        <v>38</v>
      </c>
      <c r="H24" s="40" t="s">
        <v>100</v>
      </c>
      <c r="I24" s="38">
        <v>5.5</v>
      </c>
    </row>
    <row r="25" spans="3:9" ht="30.75" thickBot="1" x14ac:dyDescent="0.45">
      <c r="C25" s="39" t="s">
        <v>101</v>
      </c>
      <c r="D25" s="40" t="s">
        <v>102</v>
      </c>
      <c r="E25" s="40" t="s">
        <v>103</v>
      </c>
      <c r="F25" s="40" t="s">
        <v>104</v>
      </c>
      <c r="G25" s="41" t="s">
        <v>38</v>
      </c>
      <c r="H25" s="40" t="s">
        <v>105</v>
      </c>
      <c r="I25" s="38">
        <v>5</v>
      </c>
    </row>
    <row r="26" spans="3:9" ht="30.75" thickBot="1" x14ac:dyDescent="0.45">
      <c r="C26" s="39" t="s">
        <v>106</v>
      </c>
      <c r="D26" s="40" t="s">
        <v>107</v>
      </c>
      <c r="E26" s="40" t="s">
        <v>108</v>
      </c>
      <c r="F26" s="40" t="s">
        <v>109</v>
      </c>
      <c r="G26" s="41" t="s">
        <v>27</v>
      </c>
      <c r="H26" s="40" t="s">
        <v>110</v>
      </c>
      <c r="I26" s="38">
        <v>6.1</v>
      </c>
    </row>
    <row r="27" spans="3:9" ht="30.75" thickBot="1" x14ac:dyDescent="0.45">
      <c r="C27" s="39" t="s">
        <v>111</v>
      </c>
      <c r="D27" s="40" t="s">
        <v>112</v>
      </c>
      <c r="E27" s="40" t="s">
        <v>113</v>
      </c>
      <c r="F27" s="40" t="s">
        <v>114</v>
      </c>
      <c r="G27" s="41" t="s">
        <v>115</v>
      </c>
      <c r="H27" s="40" t="s">
        <v>116</v>
      </c>
      <c r="I27" s="38">
        <v>5.4</v>
      </c>
    </row>
    <row r="28" spans="3:9" ht="30.75" thickBot="1" x14ac:dyDescent="0.45">
      <c r="C28" s="39" t="s">
        <v>117</v>
      </c>
      <c r="D28" s="40" t="s">
        <v>118</v>
      </c>
      <c r="E28" s="40" t="s">
        <v>119</v>
      </c>
      <c r="F28" s="40" t="s">
        <v>120</v>
      </c>
      <c r="G28" s="41" t="s">
        <v>21</v>
      </c>
      <c r="H28" s="40" t="s">
        <v>121</v>
      </c>
      <c r="I28" s="38">
        <v>5.9</v>
      </c>
    </row>
    <row r="29" spans="3:9" ht="30.75" thickBot="1" x14ac:dyDescent="0.45">
      <c r="C29" s="39" t="s">
        <v>122</v>
      </c>
      <c r="D29" s="40" t="s">
        <v>123</v>
      </c>
      <c r="E29" s="40" t="s">
        <v>124</v>
      </c>
      <c r="F29" s="40" t="s">
        <v>125</v>
      </c>
      <c r="G29" s="41" t="s">
        <v>38</v>
      </c>
      <c r="H29" s="40" t="s">
        <v>126</v>
      </c>
      <c r="I29" s="38">
        <v>5.3</v>
      </c>
    </row>
    <row r="30" spans="3:9" ht="30.75" thickBot="1" x14ac:dyDescent="0.45">
      <c r="C30" s="39" t="s">
        <v>127</v>
      </c>
      <c r="D30" s="40" t="s">
        <v>128</v>
      </c>
      <c r="E30" s="40" t="s">
        <v>129</v>
      </c>
      <c r="F30" s="40" t="s">
        <v>130</v>
      </c>
      <c r="G30" s="41" t="s">
        <v>131</v>
      </c>
      <c r="H30" s="40" t="s">
        <v>132</v>
      </c>
      <c r="I30" s="38">
        <v>4.7</v>
      </c>
    </row>
    <row r="31" spans="3:9" ht="30.75" thickBot="1" x14ac:dyDescent="0.45">
      <c r="C31" s="39" t="s">
        <v>133</v>
      </c>
      <c r="D31" s="40" t="s">
        <v>134</v>
      </c>
      <c r="E31" s="40" t="s">
        <v>135</v>
      </c>
      <c r="F31" s="40" t="s">
        <v>136</v>
      </c>
      <c r="G31" s="41" t="s">
        <v>89</v>
      </c>
      <c r="H31" s="40" t="s">
        <v>137</v>
      </c>
      <c r="I31" s="38">
        <v>5.8</v>
      </c>
    </row>
    <row r="32" spans="3:9" ht="30.75" thickBot="1" x14ac:dyDescent="0.45">
      <c r="C32" s="39" t="s">
        <v>138</v>
      </c>
      <c r="D32" s="40" t="s">
        <v>139</v>
      </c>
      <c r="E32" s="40" t="s">
        <v>140</v>
      </c>
      <c r="F32" s="40" t="s">
        <v>141</v>
      </c>
      <c r="G32" s="41" t="s">
        <v>142</v>
      </c>
      <c r="H32" s="40" t="s">
        <v>143</v>
      </c>
      <c r="I32" s="38">
        <v>6.2</v>
      </c>
    </row>
    <row r="33" spans="3:9" ht="30.75" thickBot="1" x14ac:dyDescent="0.45">
      <c r="C33" s="39" t="s">
        <v>144</v>
      </c>
      <c r="D33" s="40" t="s">
        <v>145</v>
      </c>
      <c r="E33" s="40" t="s">
        <v>146</v>
      </c>
      <c r="F33" s="40" t="s">
        <v>147</v>
      </c>
      <c r="G33" s="41" t="s">
        <v>27</v>
      </c>
      <c r="H33" s="40" t="s">
        <v>148</v>
      </c>
      <c r="I33" s="38">
        <v>4.7</v>
      </c>
    </row>
    <row r="34" spans="3:9" ht="30.75" thickBot="1" x14ac:dyDescent="0.45">
      <c r="C34" s="39" t="s">
        <v>149</v>
      </c>
      <c r="D34" s="40" t="s">
        <v>150</v>
      </c>
      <c r="E34" s="40" t="s">
        <v>151</v>
      </c>
      <c r="F34" s="40" t="s">
        <v>152</v>
      </c>
      <c r="G34" s="41" t="s">
        <v>131</v>
      </c>
      <c r="H34" s="40" t="s">
        <v>153</v>
      </c>
      <c r="I34" s="38">
        <v>5.6</v>
      </c>
    </row>
    <row r="35" spans="3:9" ht="30.75" thickBot="1" x14ac:dyDescent="0.45">
      <c r="C35" s="39" t="s">
        <v>154</v>
      </c>
      <c r="D35" s="40" t="s">
        <v>155</v>
      </c>
      <c r="E35" s="40" t="s">
        <v>156</v>
      </c>
      <c r="F35" s="40" t="s">
        <v>157</v>
      </c>
      <c r="G35" s="41" t="s">
        <v>89</v>
      </c>
      <c r="H35" s="40" t="s">
        <v>158</v>
      </c>
      <c r="I35" s="38">
        <v>6.9</v>
      </c>
    </row>
    <row r="36" spans="3:9" ht="30.75" thickBot="1" x14ac:dyDescent="0.45">
      <c r="C36" s="39" t="s">
        <v>159</v>
      </c>
      <c r="D36" s="40" t="s">
        <v>160</v>
      </c>
      <c r="E36" s="40" t="s">
        <v>161</v>
      </c>
      <c r="F36" s="40" t="s">
        <v>125</v>
      </c>
      <c r="G36" s="41" t="s">
        <v>38</v>
      </c>
      <c r="H36" s="40" t="s">
        <v>162</v>
      </c>
      <c r="I36" s="38">
        <v>4.2</v>
      </c>
    </row>
    <row r="37" spans="3:9" ht="30.75" thickBot="1" x14ac:dyDescent="0.45">
      <c r="C37" s="39" t="s">
        <v>163</v>
      </c>
      <c r="D37" s="40" t="s">
        <v>164</v>
      </c>
      <c r="E37" s="40" t="s">
        <v>165</v>
      </c>
      <c r="F37" s="40" t="s">
        <v>166</v>
      </c>
      <c r="G37" s="41" t="s">
        <v>73</v>
      </c>
      <c r="H37" s="40" t="s">
        <v>167</v>
      </c>
      <c r="I37" s="38">
        <v>5.7</v>
      </c>
    </row>
    <row r="38" spans="3:9" ht="30.75" thickBot="1" x14ac:dyDescent="0.45">
      <c r="C38" s="39" t="s">
        <v>168</v>
      </c>
      <c r="D38" s="40" t="s">
        <v>169</v>
      </c>
      <c r="E38" s="40" t="s">
        <v>170</v>
      </c>
      <c r="F38" s="40" t="s">
        <v>171</v>
      </c>
      <c r="G38" s="41" t="s">
        <v>44</v>
      </c>
      <c r="H38" s="40" t="s">
        <v>172</v>
      </c>
      <c r="I38" s="38">
        <v>5.7</v>
      </c>
    </row>
    <row r="39" spans="3:9" ht="30.75" thickBot="1" x14ac:dyDescent="0.45">
      <c r="C39" s="39" t="s">
        <v>173</v>
      </c>
      <c r="D39" s="40" t="s">
        <v>174</v>
      </c>
      <c r="E39" s="40" t="s">
        <v>175</v>
      </c>
      <c r="F39" s="40" t="s">
        <v>176</v>
      </c>
      <c r="G39" s="41" t="s">
        <v>27</v>
      </c>
      <c r="H39" s="40" t="s">
        <v>177</v>
      </c>
      <c r="I39" s="38">
        <v>5.4</v>
      </c>
    </row>
    <row r="40" spans="3:9" ht="30.75" thickBot="1" x14ac:dyDescent="0.45">
      <c r="C40" s="39" t="s">
        <v>178</v>
      </c>
      <c r="D40" s="40" t="s">
        <v>179</v>
      </c>
      <c r="E40" s="40" t="s">
        <v>180</v>
      </c>
      <c r="F40" s="40" t="s">
        <v>181</v>
      </c>
      <c r="G40" s="41" t="s">
        <v>27</v>
      </c>
      <c r="H40" s="40" t="s">
        <v>182</v>
      </c>
      <c r="I40" s="38">
        <v>6.5</v>
      </c>
    </row>
    <row r="41" spans="3:9" ht="30.75" thickBot="1" x14ac:dyDescent="0.45">
      <c r="C41" s="39" t="s">
        <v>183</v>
      </c>
      <c r="D41" s="40" t="s">
        <v>184</v>
      </c>
      <c r="E41" s="40" t="s">
        <v>185</v>
      </c>
      <c r="F41" s="40" t="s">
        <v>186</v>
      </c>
      <c r="G41" s="41" t="s">
        <v>38</v>
      </c>
      <c r="H41" s="40" t="s">
        <v>187</v>
      </c>
      <c r="I41" s="38">
        <v>4.5</v>
      </c>
    </row>
    <row r="42" spans="3:9" ht="30.75" thickBot="1" x14ac:dyDescent="0.45">
      <c r="C42" s="39" t="s">
        <v>188</v>
      </c>
      <c r="D42" s="40" t="s">
        <v>189</v>
      </c>
      <c r="E42" s="40" t="s">
        <v>190</v>
      </c>
      <c r="F42" s="40" t="s">
        <v>191</v>
      </c>
      <c r="G42" s="41" t="s">
        <v>21</v>
      </c>
      <c r="H42" s="40" t="s">
        <v>192</v>
      </c>
      <c r="I42" s="38">
        <v>4.2</v>
      </c>
    </row>
    <row r="43" spans="3:9" ht="30.75" thickBot="1" x14ac:dyDescent="0.45">
      <c r="C43" s="39" t="s">
        <v>193</v>
      </c>
      <c r="D43" s="40" t="s">
        <v>194</v>
      </c>
      <c r="E43" s="40" t="s">
        <v>195</v>
      </c>
      <c r="F43" s="40" t="s">
        <v>196</v>
      </c>
      <c r="G43" s="41" t="s">
        <v>38</v>
      </c>
      <c r="H43" s="40" t="s">
        <v>197</v>
      </c>
      <c r="I43" s="38">
        <v>5.8</v>
      </c>
    </row>
    <row r="44" spans="3:9" ht="30.75" thickBot="1" x14ac:dyDescent="0.45">
      <c r="C44" s="39" t="s">
        <v>198</v>
      </c>
      <c r="D44" s="40" t="s">
        <v>199</v>
      </c>
      <c r="E44" s="40" t="s">
        <v>200</v>
      </c>
      <c r="F44" s="40" t="s">
        <v>201</v>
      </c>
      <c r="G44" s="41" t="s">
        <v>38</v>
      </c>
      <c r="H44" s="40" t="s">
        <v>202</v>
      </c>
      <c r="I44" s="38">
        <v>5.7</v>
      </c>
    </row>
    <row r="45" spans="3:9" ht="30.75" thickBot="1" x14ac:dyDescent="0.45">
      <c r="C45" s="39" t="s">
        <v>203</v>
      </c>
      <c r="D45" s="40" t="s">
        <v>204</v>
      </c>
      <c r="E45" s="40" t="s">
        <v>205</v>
      </c>
      <c r="F45" s="40" t="s">
        <v>49</v>
      </c>
      <c r="G45" s="41" t="s">
        <v>206</v>
      </c>
      <c r="H45" s="40" t="s">
        <v>207</v>
      </c>
      <c r="I45" s="38">
        <v>4.5</v>
      </c>
    </row>
    <row r="46" spans="3:9" ht="30.75" thickBot="1" x14ac:dyDescent="0.45">
      <c r="C46" s="39" t="s">
        <v>208</v>
      </c>
      <c r="D46" s="40" t="s">
        <v>209</v>
      </c>
      <c r="E46" s="40" t="s">
        <v>210</v>
      </c>
      <c r="F46" s="40" t="s">
        <v>211</v>
      </c>
      <c r="G46" s="41" t="s">
        <v>27</v>
      </c>
      <c r="H46" s="40" t="s">
        <v>212</v>
      </c>
      <c r="I46" s="38">
        <v>5.6</v>
      </c>
    </row>
    <row r="47" spans="3:9" ht="30.75" thickBot="1" x14ac:dyDescent="0.45">
      <c r="C47" s="39" t="s">
        <v>213</v>
      </c>
      <c r="D47" s="40" t="s">
        <v>214</v>
      </c>
      <c r="E47" s="40" t="s">
        <v>169</v>
      </c>
      <c r="F47" s="40" t="s">
        <v>215</v>
      </c>
      <c r="G47" s="41" t="s">
        <v>69</v>
      </c>
      <c r="H47" s="40" t="s">
        <v>216</v>
      </c>
      <c r="I47" s="38">
        <v>5.8</v>
      </c>
    </row>
    <row r="48" spans="3:9" ht="30.75" thickBot="1" x14ac:dyDescent="0.45">
      <c r="C48" s="39" t="s">
        <v>217</v>
      </c>
      <c r="D48" s="40" t="s">
        <v>218</v>
      </c>
      <c r="E48" s="40" t="s">
        <v>169</v>
      </c>
      <c r="F48" s="40" t="s">
        <v>219</v>
      </c>
      <c r="G48" s="41" t="s">
        <v>220</v>
      </c>
      <c r="H48" s="40" t="s">
        <v>221</v>
      </c>
      <c r="I48" s="38">
        <v>6.6</v>
      </c>
    </row>
    <row r="49" spans="3:9" ht="30" x14ac:dyDescent="0.4">
      <c r="C49" s="39" t="s">
        <v>222</v>
      </c>
      <c r="D49" s="40" t="s">
        <v>223</v>
      </c>
      <c r="E49" s="40" t="s">
        <v>224</v>
      </c>
      <c r="F49" s="40" t="s">
        <v>225</v>
      </c>
      <c r="G49" s="41" t="s">
        <v>21</v>
      </c>
      <c r="H49" s="40" t="s">
        <v>226</v>
      </c>
      <c r="I49" s="38">
        <v>6.7</v>
      </c>
    </row>
    <row r="50" spans="3:9" x14ac:dyDescent="0.25">
      <c r="G50" s="1"/>
    </row>
    <row r="51" spans="3:9" x14ac:dyDescent="0.25">
      <c r="G51" s="1"/>
    </row>
    <row r="52" spans="3:9" x14ac:dyDescent="0.25">
      <c r="G52" s="1"/>
    </row>
    <row r="53" spans="3:9" x14ac:dyDescent="0.25">
      <c r="G5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F22"/>
  <sheetViews>
    <sheetView topLeftCell="A7" workbookViewId="0">
      <selection activeCell="D11" sqref="D11"/>
    </sheetView>
  </sheetViews>
  <sheetFormatPr defaultColWidth="11.42578125" defaultRowHeight="15" x14ac:dyDescent="0.25"/>
  <cols>
    <col min="4" max="4" width="23.5703125" customWidth="1"/>
    <col min="5" max="5" width="30.140625" customWidth="1"/>
    <col min="6" max="6" width="19.5703125" customWidth="1"/>
  </cols>
  <sheetData>
    <row r="8" spans="4:6" ht="25.9" customHeight="1" thickBot="1" x14ac:dyDescent="0.3">
      <c r="D8" s="63" t="s">
        <v>267</v>
      </c>
      <c r="E8" s="64" t="s">
        <v>268</v>
      </c>
      <c r="F8" s="63" t="s">
        <v>286</v>
      </c>
    </row>
    <row r="9" spans="4:6" ht="18" x14ac:dyDescent="0.25">
      <c r="D9" s="32" t="s">
        <v>9</v>
      </c>
      <c r="E9" s="25" t="s">
        <v>269</v>
      </c>
      <c r="F9" s="59" t="s">
        <v>287</v>
      </c>
    </row>
    <row r="10" spans="4:6" ht="18" x14ac:dyDescent="0.25">
      <c r="D10" s="33">
        <v>10002</v>
      </c>
      <c r="E10" s="26" t="s">
        <v>270</v>
      </c>
      <c r="F10" s="60" t="s">
        <v>288</v>
      </c>
    </row>
    <row r="11" spans="4:6" ht="18" x14ac:dyDescent="0.25">
      <c r="D11" s="32" t="s">
        <v>27</v>
      </c>
      <c r="E11" s="25" t="s">
        <v>271</v>
      </c>
      <c r="F11" s="61" t="s">
        <v>289</v>
      </c>
    </row>
    <row r="12" spans="4:6" ht="18" x14ac:dyDescent="0.25">
      <c r="D12" s="33" t="s">
        <v>15</v>
      </c>
      <c r="E12" s="26" t="s">
        <v>272</v>
      </c>
      <c r="F12" s="60" t="s">
        <v>290</v>
      </c>
    </row>
    <row r="13" spans="4:6" ht="18" x14ac:dyDescent="0.25">
      <c r="D13" s="32" t="s">
        <v>38</v>
      </c>
      <c r="E13" s="25" t="s">
        <v>273</v>
      </c>
      <c r="F13" s="61" t="s">
        <v>291</v>
      </c>
    </row>
    <row r="14" spans="4:6" ht="18" x14ac:dyDescent="0.25">
      <c r="D14" s="33" t="s">
        <v>142</v>
      </c>
      <c r="E14" s="26" t="s">
        <v>274</v>
      </c>
      <c r="F14" s="60" t="s">
        <v>292</v>
      </c>
    </row>
    <row r="15" spans="4:6" ht="18" x14ac:dyDescent="0.25">
      <c r="D15" s="32" t="s">
        <v>131</v>
      </c>
      <c r="E15" s="25" t="s">
        <v>275</v>
      </c>
      <c r="F15" s="61" t="s">
        <v>293</v>
      </c>
    </row>
    <row r="16" spans="4:6" ht="18" x14ac:dyDescent="0.25">
      <c r="D16" s="33" t="s">
        <v>220</v>
      </c>
      <c r="E16" s="26" t="s">
        <v>276</v>
      </c>
      <c r="F16" s="60" t="s">
        <v>293</v>
      </c>
    </row>
    <row r="17" spans="4:6" ht="18" x14ac:dyDescent="0.25">
      <c r="D17" s="32" t="s">
        <v>73</v>
      </c>
      <c r="E17" s="25" t="s">
        <v>269</v>
      </c>
      <c r="F17" s="61" t="s">
        <v>294</v>
      </c>
    </row>
    <row r="18" spans="4:6" ht="18" x14ac:dyDescent="0.25">
      <c r="D18" s="33" t="s">
        <v>21</v>
      </c>
      <c r="E18" s="26" t="s">
        <v>277</v>
      </c>
      <c r="F18" s="60" t="s">
        <v>295</v>
      </c>
    </row>
    <row r="19" spans="4:6" ht="18" x14ac:dyDescent="0.25">
      <c r="D19" s="32" t="s">
        <v>44</v>
      </c>
      <c r="E19" s="25" t="s">
        <v>278</v>
      </c>
      <c r="F19" s="61" t="s">
        <v>296</v>
      </c>
    </row>
    <row r="20" spans="4:6" ht="18" x14ac:dyDescent="0.25">
      <c r="D20" s="33" t="s">
        <v>115</v>
      </c>
      <c r="E20" s="26" t="s">
        <v>279</v>
      </c>
      <c r="F20" s="60" t="s">
        <v>299</v>
      </c>
    </row>
    <row r="21" spans="4:6" ht="18" x14ac:dyDescent="0.25">
      <c r="D21" s="32" t="s">
        <v>206</v>
      </c>
      <c r="E21" s="25" t="s">
        <v>280</v>
      </c>
      <c r="F21" s="61" t="s">
        <v>297</v>
      </c>
    </row>
    <row r="22" spans="4:6" ht="18" x14ac:dyDescent="0.25">
      <c r="D22" s="34" t="s">
        <v>69</v>
      </c>
      <c r="E22" s="27" t="s">
        <v>281</v>
      </c>
      <c r="F22" s="62" t="s">
        <v>298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30E3-3EA2-4524-9DB9-6928075C6C8F}">
  <dimension ref="C8:O41"/>
  <sheetViews>
    <sheetView topLeftCell="A9" workbookViewId="0">
      <selection activeCell="I21" sqref="I21"/>
    </sheetView>
  </sheetViews>
  <sheetFormatPr defaultColWidth="11.42578125" defaultRowHeight="15" x14ac:dyDescent="0.25"/>
  <cols>
    <col min="3" max="3" width="17.5703125" customWidth="1"/>
    <col min="7" max="7" width="19.28515625" customWidth="1"/>
    <col min="10" max="10" width="17.28515625" bestFit="1" customWidth="1"/>
    <col min="12" max="12" width="13.5703125" customWidth="1"/>
    <col min="14" max="14" width="13.140625" customWidth="1"/>
    <col min="15" max="15" width="12.28515625" customWidth="1"/>
  </cols>
  <sheetData>
    <row r="8" spans="4:14" x14ac:dyDescent="0.25">
      <c r="D8" s="45" t="s">
        <v>305</v>
      </c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4:14" x14ac:dyDescent="0.25"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4:14" x14ac:dyDescent="0.25"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4:14" x14ac:dyDescent="0.25"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</row>
    <row r="12" spans="4:14" x14ac:dyDescent="0.25"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</row>
    <row r="13" spans="4:14" x14ac:dyDescent="0.25"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</row>
    <row r="17" spans="3:15" ht="15.75" thickBot="1" x14ac:dyDescent="0.3">
      <c r="C17" s="68" t="s">
        <v>283</v>
      </c>
      <c r="D17" s="69" t="s">
        <v>230</v>
      </c>
      <c r="E17" s="70" t="s">
        <v>231</v>
      </c>
      <c r="F17" s="70" t="s">
        <v>232</v>
      </c>
      <c r="G17" s="70" t="s">
        <v>233</v>
      </c>
      <c r="H17" s="70" t="s">
        <v>234</v>
      </c>
      <c r="I17" s="70" t="s">
        <v>235</v>
      </c>
      <c r="J17" s="70" t="s">
        <v>236</v>
      </c>
      <c r="K17" s="70" t="s">
        <v>237</v>
      </c>
      <c r="L17" s="70" t="s">
        <v>238</v>
      </c>
      <c r="M17" s="70" t="s">
        <v>239</v>
      </c>
      <c r="N17" s="70" t="s">
        <v>240</v>
      </c>
      <c r="O17" s="70" t="s">
        <v>241</v>
      </c>
    </row>
    <row r="18" spans="3:15" x14ac:dyDescent="0.25">
      <c r="C18" s="65" t="s">
        <v>242</v>
      </c>
      <c r="D18" s="18">
        <v>543.84</v>
      </c>
      <c r="E18" s="19">
        <v>1690.21</v>
      </c>
      <c r="F18" s="19">
        <v>179.42</v>
      </c>
      <c r="G18" s="19">
        <v>1780.3799999999999</v>
      </c>
      <c r="H18" s="19">
        <v>1281.4100000000001</v>
      </c>
      <c r="I18" s="19">
        <v>1316.96</v>
      </c>
      <c r="J18" s="19">
        <v>339.76</v>
      </c>
      <c r="K18" s="19">
        <v>1195</v>
      </c>
      <c r="L18" s="19">
        <v>1147.27</v>
      </c>
      <c r="M18" s="19">
        <v>1440.76</v>
      </c>
      <c r="N18" s="19">
        <v>1800.5</v>
      </c>
      <c r="O18" s="19">
        <v>1420</v>
      </c>
    </row>
    <row r="19" spans="3:15" ht="26.25" x14ac:dyDescent="0.4">
      <c r="C19" s="66" t="s">
        <v>243</v>
      </c>
      <c r="D19" s="20">
        <v>10080.119999999999</v>
      </c>
      <c r="E19" s="21">
        <v>17012.599999999999</v>
      </c>
      <c r="F19" s="21">
        <v>6495.6</v>
      </c>
      <c r="G19" s="21">
        <v>18919.38</v>
      </c>
      <c r="H19" s="21">
        <v>16137.529999999999</v>
      </c>
      <c r="I19" s="21">
        <v>12674.79</v>
      </c>
      <c r="J19" s="42">
        <v>8995.0299999999988</v>
      </c>
      <c r="K19" s="21">
        <v>7538.9200000000019</v>
      </c>
      <c r="L19" s="21">
        <v>12278.000000000002</v>
      </c>
      <c r="M19" s="21">
        <v>14646.869999999999</v>
      </c>
      <c r="N19" s="21">
        <v>14043.070000000002</v>
      </c>
      <c r="O19" s="21">
        <v>8516.1200000000008</v>
      </c>
    </row>
    <row r="20" spans="3:15" x14ac:dyDescent="0.25">
      <c r="C20" s="67" t="s">
        <v>245</v>
      </c>
      <c r="D20" s="22">
        <v>4556.97</v>
      </c>
      <c r="E20" s="23">
        <v>3469.64</v>
      </c>
      <c r="F20" s="23">
        <v>1674.25</v>
      </c>
      <c r="G20" s="23">
        <v>1118.4299999999998</v>
      </c>
      <c r="H20" s="23">
        <v>216.94</v>
      </c>
      <c r="I20" s="23">
        <v>1177.74</v>
      </c>
      <c r="J20" s="23">
        <v>8701.75</v>
      </c>
      <c r="K20" s="23">
        <v>655.29999999999995</v>
      </c>
      <c r="L20" s="23">
        <v>1139.67</v>
      </c>
      <c r="M20" s="23">
        <v>378</v>
      </c>
      <c r="N20" s="23">
        <v>227.08</v>
      </c>
      <c r="O20" s="23">
        <v>2382.66</v>
      </c>
    </row>
    <row r="21" spans="3:15" x14ac:dyDescent="0.25">
      <c r="C21" s="66" t="s">
        <v>246</v>
      </c>
      <c r="D21" s="20">
        <v>4572.04</v>
      </c>
      <c r="E21" s="21">
        <v>3079.28</v>
      </c>
      <c r="F21" s="21">
        <v>812.6</v>
      </c>
      <c r="G21" s="21">
        <v>3258.51</v>
      </c>
      <c r="H21" s="21">
        <v>2278.15</v>
      </c>
      <c r="I21" s="21">
        <v>5033.7599999999993</v>
      </c>
      <c r="J21" s="21">
        <v>3492.5899999999997</v>
      </c>
      <c r="K21" s="21">
        <v>3680.2800000000007</v>
      </c>
      <c r="L21" s="21">
        <v>5795.0300000000007</v>
      </c>
      <c r="M21" s="21">
        <v>5899.5</v>
      </c>
      <c r="N21" s="21">
        <v>1214.3</v>
      </c>
      <c r="O21" s="21">
        <v>2953.96</v>
      </c>
    </row>
    <row r="22" spans="3:15" x14ac:dyDescent="0.25">
      <c r="C22" s="67" t="s">
        <v>247</v>
      </c>
      <c r="D22" s="22">
        <v>2358.37</v>
      </c>
      <c r="E22" s="23">
        <v>1492.1</v>
      </c>
      <c r="F22" s="23">
        <v>1776.8000000000002</v>
      </c>
      <c r="G22" s="23">
        <v>2160.1</v>
      </c>
      <c r="H22" s="23">
        <v>223.20999999999998</v>
      </c>
      <c r="I22" s="23">
        <v>974.88</v>
      </c>
      <c r="J22" s="23">
        <v>2058.9899999999998</v>
      </c>
      <c r="K22" s="23">
        <v>1859.41</v>
      </c>
      <c r="L22" s="23">
        <v>1448.23</v>
      </c>
      <c r="M22" s="23">
        <v>1882.55</v>
      </c>
      <c r="N22" s="23">
        <v>3052</v>
      </c>
      <c r="O22" s="23">
        <v>275.58000000000004</v>
      </c>
    </row>
    <row r="23" spans="3:15" x14ac:dyDescent="0.25">
      <c r="C23" s="66" t="s">
        <v>248</v>
      </c>
      <c r="D23" s="20">
        <v>29.18</v>
      </c>
      <c r="E23" s="21">
        <v>483.67</v>
      </c>
      <c r="F23" s="21">
        <v>892.19999999999993</v>
      </c>
      <c r="G23" s="21">
        <v>210.24</v>
      </c>
      <c r="H23" s="21">
        <v>634.34999999999991</v>
      </c>
      <c r="I23" s="21">
        <v>155.86000000000001</v>
      </c>
      <c r="J23" s="21">
        <v>112.26</v>
      </c>
      <c r="K23" s="21">
        <v>52.36</v>
      </c>
      <c r="L23" s="21">
        <v>113.02000000000001</v>
      </c>
      <c r="M23" s="21">
        <v>154.53</v>
      </c>
      <c r="N23" s="21">
        <v>161.25</v>
      </c>
      <c r="O23" s="21">
        <v>208.22000000000003</v>
      </c>
    </row>
    <row r="24" spans="3:15" x14ac:dyDescent="0.25">
      <c r="C24" s="67" t="s">
        <v>249</v>
      </c>
      <c r="D24" s="22">
        <v>667.56</v>
      </c>
      <c r="E24" s="23">
        <v>236.9</v>
      </c>
      <c r="F24" s="23">
        <v>235.92000000000002</v>
      </c>
      <c r="G24" s="23">
        <v>341.8</v>
      </c>
      <c r="H24" s="23">
        <v>604.78</v>
      </c>
      <c r="I24" s="23">
        <v>406.82</v>
      </c>
      <c r="J24" s="23">
        <v>351.73</v>
      </c>
      <c r="K24" s="23">
        <v>1212.6500000000001</v>
      </c>
      <c r="L24" s="23">
        <v>746.77</v>
      </c>
      <c r="M24" s="23">
        <v>540.94999999999993</v>
      </c>
      <c r="N24" s="23">
        <v>195.10000000000002</v>
      </c>
      <c r="O24" s="23">
        <v>290.85999999999996</v>
      </c>
    </row>
    <row r="25" spans="3:15" x14ac:dyDescent="0.25">
      <c r="C25" s="66" t="s">
        <v>250</v>
      </c>
      <c r="D25" s="20">
        <v>394.37</v>
      </c>
      <c r="E25" s="21">
        <v>1648.85</v>
      </c>
      <c r="F25" s="21">
        <v>1602.52</v>
      </c>
      <c r="G25" s="21">
        <v>319.98</v>
      </c>
      <c r="H25" s="21">
        <v>598.79999999999995</v>
      </c>
      <c r="I25" s="21">
        <v>488.08000000000004</v>
      </c>
      <c r="J25" s="21">
        <v>2800.96</v>
      </c>
      <c r="K25" s="21">
        <v>2037.05</v>
      </c>
      <c r="L25" s="21">
        <v>771.56</v>
      </c>
      <c r="M25" s="21">
        <v>494.36</v>
      </c>
      <c r="N25" s="21">
        <v>694.48</v>
      </c>
      <c r="O25" s="21">
        <v>1619.83</v>
      </c>
    </row>
    <row r="26" spans="3:15" x14ac:dyDescent="0.25">
      <c r="C26" s="67" t="s">
        <v>251</v>
      </c>
      <c r="D26" s="22">
        <v>382.81</v>
      </c>
      <c r="E26" s="23">
        <v>2543.0500000000002</v>
      </c>
      <c r="F26" s="23">
        <v>317</v>
      </c>
      <c r="G26" s="23">
        <v>2226.2800000000002</v>
      </c>
      <c r="H26" s="23">
        <v>1239.25</v>
      </c>
      <c r="I26" s="23"/>
      <c r="J26" s="23">
        <v>272</v>
      </c>
      <c r="K26" s="23">
        <v>523.21</v>
      </c>
      <c r="L26" s="23">
        <v>1853.55</v>
      </c>
      <c r="M26" s="23">
        <v>4366</v>
      </c>
      <c r="N26" s="23">
        <v>215.17000000000002</v>
      </c>
      <c r="O26" s="23">
        <v>62</v>
      </c>
    </row>
    <row r="27" spans="3:15" x14ac:dyDescent="0.25">
      <c r="C27" s="66" t="s">
        <v>252</v>
      </c>
      <c r="D27" s="20">
        <v>38.4</v>
      </c>
      <c r="E27" s="21">
        <v>1336.54</v>
      </c>
      <c r="F27" s="21">
        <v>1296.8900000000001</v>
      </c>
      <c r="G27" s="21">
        <v>2439.6799999999998</v>
      </c>
      <c r="H27" s="21">
        <v>1178.45</v>
      </c>
      <c r="I27" s="21">
        <v>132.38999999999999</v>
      </c>
      <c r="J27" s="21">
        <v>943.39</v>
      </c>
      <c r="K27" s="21">
        <v>3386</v>
      </c>
      <c r="L27" s="21">
        <v>1688.1499999999999</v>
      </c>
      <c r="M27" s="21">
        <v>412.71</v>
      </c>
      <c r="N27" s="21">
        <v>269.02</v>
      </c>
      <c r="O27" s="21">
        <v>1976.94</v>
      </c>
    </row>
    <row r="28" spans="3:15" x14ac:dyDescent="0.25">
      <c r="C28" s="67" t="s">
        <v>253</v>
      </c>
      <c r="D28" s="22">
        <v>349</v>
      </c>
      <c r="E28" s="23"/>
      <c r="F28" s="23">
        <v>190</v>
      </c>
      <c r="G28" s="23">
        <v>184.58</v>
      </c>
      <c r="H28" s="23"/>
      <c r="I28" s="23">
        <v>169.46</v>
      </c>
      <c r="J28" s="23"/>
      <c r="K28" s="23">
        <v>2011.58</v>
      </c>
      <c r="L28" s="23">
        <v>33</v>
      </c>
      <c r="M28" s="23">
        <v>33.18</v>
      </c>
      <c r="N28" s="23">
        <v>184.99</v>
      </c>
      <c r="O28" s="23">
        <v>47.93</v>
      </c>
    </row>
    <row r="29" spans="3:15" x14ac:dyDescent="0.25">
      <c r="C29" s="66" t="s">
        <v>254</v>
      </c>
      <c r="D29" s="20">
        <v>3135.64</v>
      </c>
      <c r="E29" s="21">
        <v>328.94</v>
      </c>
      <c r="F29" s="21">
        <v>2237.62</v>
      </c>
      <c r="G29" s="21">
        <v>1644.07</v>
      </c>
      <c r="H29" s="21">
        <v>5493.8099999999995</v>
      </c>
      <c r="I29" s="21">
        <v>777.74</v>
      </c>
      <c r="J29" s="21">
        <v>64.930000000000007</v>
      </c>
      <c r="K29" s="21">
        <v>75.63</v>
      </c>
      <c r="L29" s="21">
        <v>2223</v>
      </c>
      <c r="M29" s="21">
        <v>3630.75</v>
      </c>
      <c r="N29" s="21">
        <v>4974.8100000000004</v>
      </c>
      <c r="O29" s="21">
        <v>5368.51</v>
      </c>
    </row>
    <row r="30" spans="3:15" x14ac:dyDescent="0.25">
      <c r="C30" s="67" t="s">
        <v>255</v>
      </c>
      <c r="D30" s="22">
        <v>1304.8600000000001</v>
      </c>
      <c r="E30" s="23">
        <v>1387.0900000000001</v>
      </c>
      <c r="F30" s="23">
        <v>1062.6500000000001</v>
      </c>
      <c r="G30" s="23">
        <v>528.77</v>
      </c>
      <c r="H30" s="23">
        <v>2644.7799999999997</v>
      </c>
      <c r="I30" s="23">
        <v>304</v>
      </c>
      <c r="J30" s="23">
        <v>668</v>
      </c>
      <c r="K30" s="23">
        <v>1247.8</v>
      </c>
      <c r="L30" s="23">
        <v>1517.3600000000001</v>
      </c>
      <c r="M30" s="23">
        <v>212.91</v>
      </c>
      <c r="N30" s="23">
        <v>140.16</v>
      </c>
      <c r="O30" s="23"/>
    </row>
    <row r="31" spans="3:15" x14ac:dyDescent="0.25">
      <c r="C31" s="66" t="s">
        <v>256</v>
      </c>
      <c r="D31" s="20"/>
      <c r="E31" s="21">
        <v>856</v>
      </c>
      <c r="F31" s="21"/>
      <c r="G31" s="21">
        <v>455.33</v>
      </c>
      <c r="H31" s="21"/>
      <c r="I31" s="21">
        <v>1150.8800000000001</v>
      </c>
      <c r="J31" s="21">
        <v>1420</v>
      </c>
      <c r="K31" s="21">
        <v>826.5</v>
      </c>
      <c r="L31" s="21">
        <v>2049</v>
      </c>
      <c r="M31" s="21">
        <v>100.78</v>
      </c>
      <c r="N31" s="21">
        <v>1768</v>
      </c>
      <c r="O31" s="21">
        <v>458.16</v>
      </c>
    </row>
    <row r="32" spans="3:15" x14ac:dyDescent="0.25">
      <c r="C32" s="67" t="s">
        <v>257</v>
      </c>
      <c r="D32" s="22">
        <v>4838.1000000000004</v>
      </c>
      <c r="E32" s="23">
        <v>2686.92</v>
      </c>
      <c r="F32" s="23">
        <v>3745.09</v>
      </c>
      <c r="G32" s="23">
        <v>383.26000000000005</v>
      </c>
      <c r="H32" s="23">
        <v>6427.37</v>
      </c>
      <c r="I32" s="23">
        <v>3730.16</v>
      </c>
      <c r="J32" s="23">
        <v>2600.7600000000002</v>
      </c>
      <c r="K32" s="23">
        <v>3430.5099999999998</v>
      </c>
      <c r="L32" s="23">
        <v>3389.79</v>
      </c>
      <c r="M32" s="23">
        <v>9826.2000000000025</v>
      </c>
      <c r="N32" s="23">
        <v>831.47</v>
      </c>
      <c r="O32" s="23">
        <v>6967.92</v>
      </c>
    </row>
    <row r="33" spans="3:15" x14ac:dyDescent="0.25">
      <c r="C33" s="66" t="s">
        <v>258</v>
      </c>
      <c r="D33" s="20">
        <v>1521.74</v>
      </c>
      <c r="E33" s="24">
        <v>1017.69</v>
      </c>
      <c r="F33" s="21">
        <v>1517.28</v>
      </c>
      <c r="G33" s="21">
        <v>855.62</v>
      </c>
      <c r="H33" s="21">
        <v>277.95</v>
      </c>
      <c r="I33" s="21">
        <v>2227.6800000000003</v>
      </c>
      <c r="J33" s="21">
        <v>3991.58</v>
      </c>
      <c r="K33" s="21">
        <v>2449.14</v>
      </c>
      <c r="L33" s="21">
        <v>2098.25</v>
      </c>
      <c r="M33" s="21">
        <v>711.11</v>
      </c>
      <c r="N33" s="21">
        <v>1514.84</v>
      </c>
      <c r="O33" s="21">
        <v>644.51</v>
      </c>
    </row>
    <row r="34" spans="3:15" x14ac:dyDescent="0.25">
      <c r="C34" s="67" t="s">
        <v>259</v>
      </c>
      <c r="D34" s="22">
        <v>2221.08</v>
      </c>
      <c r="E34" s="23">
        <v>1157.6100000000001</v>
      </c>
      <c r="F34" s="23">
        <v>2080.2799999999997</v>
      </c>
      <c r="G34" s="23">
        <v>782.38</v>
      </c>
      <c r="H34" s="23">
        <v>2319.92</v>
      </c>
      <c r="I34" s="23">
        <v>1252.8000000000002</v>
      </c>
      <c r="J34" s="23">
        <v>436.48</v>
      </c>
      <c r="K34" s="23">
        <v>2965.1400000000003</v>
      </c>
      <c r="L34" s="23">
        <v>1379.46</v>
      </c>
      <c r="M34" s="23">
        <v>2512.8900000000003</v>
      </c>
      <c r="N34" s="23">
        <v>1894.41</v>
      </c>
      <c r="O34" s="23">
        <v>1977.0099999999998</v>
      </c>
    </row>
    <row r="35" spans="3:15" x14ac:dyDescent="0.25">
      <c r="C35" s="66" t="s">
        <v>260</v>
      </c>
      <c r="D35" s="20">
        <v>2856.53</v>
      </c>
      <c r="E35" s="21">
        <v>1464.0900000000001</v>
      </c>
      <c r="F35" s="21">
        <v>11926.72</v>
      </c>
      <c r="G35" s="21">
        <v>4633.54</v>
      </c>
      <c r="H35" s="21">
        <v>14707.86</v>
      </c>
      <c r="I35" s="21">
        <v>3178.32</v>
      </c>
      <c r="J35" s="21">
        <v>3305.77</v>
      </c>
      <c r="K35" s="21">
        <v>11408.61</v>
      </c>
      <c r="L35" s="21">
        <v>6636.36</v>
      </c>
      <c r="M35" s="21">
        <v>11318.37</v>
      </c>
      <c r="N35" s="21">
        <v>5009.88</v>
      </c>
      <c r="O35" s="21">
        <v>2471.79</v>
      </c>
    </row>
    <row r="36" spans="3:15" x14ac:dyDescent="0.25">
      <c r="C36" s="67" t="s">
        <v>261</v>
      </c>
      <c r="D36" s="22">
        <v>625.85</v>
      </c>
      <c r="E36" s="23"/>
      <c r="F36" s="23">
        <v>1164.4100000000001</v>
      </c>
      <c r="G36" s="23">
        <v>3319.65</v>
      </c>
      <c r="H36" s="23"/>
      <c r="I36" s="23">
        <v>468.2</v>
      </c>
      <c r="J36" s="23">
        <v>652</v>
      </c>
      <c r="K36" s="23">
        <v>2434.8900000000003</v>
      </c>
      <c r="L36" s="23">
        <v>625</v>
      </c>
      <c r="M36" s="23">
        <v>1179</v>
      </c>
      <c r="N36" s="23"/>
      <c r="O36" s="23">
        <v>26.49</v>
      </c>
    </row>
    <row r="37" spans="3:15" x14ac:dyDescent="0.25">
      <c r="C37" s="66" t="s">
        <v>262</v>
      </c>
      <c r="D37" s="20">
        <v>613</v>
      </c>
      <c r="E37" s="21">
        <v>461.96</v>
      </c>
      <c r="F37" s="21">
        <v>206.37</v>
      </c>
      <c r="G37" s="21"/>
      <c r="H37" s="21"/>
      <c r="I37" s="21">
        <v>1303.45</v>
      </c>
      <c r="J37" s="21">
        <v>1256.3800000000001</v>
      </c>
      <c r="K37" s="21">
        <v>1737.17</v>
      </c>
      <c r="L37" s="21"/>
      <c r="M37" s="21">
        <v>1392</v>
      </c>
      <c r="N37" s="21">
        <v>1952</v>
      </c>
      <c r="O37" s="21">
        <v>142.04</v>
      </c>
    </row>
    <row r="38" spans="3:15" x14ac:dyDescent="0.25">
      <c r="C38" s="67" t="s">
        <v>263</v>
      </c>
      <c r="D38" s="22">
        <v>6652.39</v>
      </c>
      <c r="E38" s="23">
        <v>2330.81</v>
      </c>
      <c r="F38" s="23">
        <v>600.06999999999994</v>
      </c>
      <c r="G38" s="23">
        <v>3221.0599999999995</v>
      </c>
      <c r="H38" s="23">
        <v>1379.78</v>
      </c>
      <c r="I38" s="23">
        <v>3627.99</v>
      </c>
      <c r="J38" s="23">
        <v>2501.88</v>
      </c>
      <c r="K38" s="23">
        <v>3589.98</v>
      </c>
      <c r="L38" s="23">
        <v>5778.48</v>
      </c>
      <c r="M38" s="23">
        <v>1795.5400000000002</v>
      </c>
      <c r="N38" s="23">
        <v>15780.419999999998</v>
      </c>
      <c r="O38" s="23">
        <v>1185.42</v>
      </c>
    </row>
    <row r="39" spans="3:15" x14ac:dyDescent="0.25">
      <c r="C39" s="66" t="s">
        <v>264</v>
      </c>
      <c r="D39" s="20">
        <v>8015.63</v>
      </c>
      <c r="E39" s="21">
        <v>1947.45</v>
      </c>
      <c r="F39" s="21">
        <v>251.32</v>
      </c>
      <c r="G39" s="21">
        <v>538.74</v>
      </c>
      <c r="H39" s="21">
        <v>385.92999999999995</v>
      </c>
      <c r="I39" s="21">
        <v>728.71</v>
      </c>
      <c r="J39" s="21">
        <v>3085.38</v>
      </c>
      <c r="K39" s="21">
        <v>226.23999999999998</v>
      </c>
      <c r="L39" s="21">
        <v>4703.7299999999996</v>
      </c>
      <c r="M39" s="21">
        <v>2205.83</v>
      </c>
      <c r="N39" s="21">
        <v>2279.33</v>
      </c>
      <c r="O39" s="21">
        <v>413.11</v>
      </c>
    </row>
    <row r="40" spans="3:15" x14ac:dyDescent="0.25">
      <c r="C40" s="67" t="s">
        <v>265</v>
      </c>
      <c r="D40" s="22">
        <v>179.8</v>
      </c>
      <c r="E40" s="23">
        <v>1344.48</v>
      </c>
      <c r="F40" s="23">
        <v>145.59</v>
      </c>
      <c r="G40" s="23">
        <v>300.31</v>
      </c>
      <c r="H40" s="23">
        <v>120.39</v>
      </c>
      <c r="I40" s="23"/>
      <c r="J40" s="23">
        <v>2965.52</v>
      </c>
      <c r="K40" s="23">
        <v>1528.4</v>
      </c>
      <c r="L40" s="23"/>
      <c r="M40" s="23">
        <v>64.27</v>
      </c>
      <c r="N40" s="23">
        <v>979.5</v>
      </c>
      <c r="O40" s="23">
        <v>490.83</v>
      </c>
    </row>
    <row r="41" spans="3:15" x14ac:dyDescent="0.25">
      <c r="C41" s="66" t="s">
        <v>266</v>
      </c>
      <c r="D41" s="20">
        <v>3836.19</v>
      </c>
      <c r="E41" s="21">
        <v>705.48</v>
      </c>
      <c r="F41" s="21">
        <v>3420.61</v>
      </c>
      <c r="G41" s="21">
        <v>1700.6200000000001</v>
      </c>
      <c r="H41" s="21">
        <v>887.15</v>
      </c>
      <c r="I41" s="21">
        <v>2575.52</v>
      </c>
      <c r="J41" s="21">
        <v>610.94000000000005</v>
      </c>
      <c r="K41" s="21">
        <v>1770.3700000000001</v>
      </c>
      <c r="L41" s="21">
        <v>2212.46</v>
      </c>
      <c r="M41" s="21">
        <v>1874.6999999999998</v>
      </c>
      <c r="N41" s="21">
        <v>394.32</v>
      </c>
      <c r="O41" s="21">
        <v>1956.29</v>
      </c>
    </row>
  </sheetData>
  <mergeCells count="1">
    <mergeCell ref="D8:N13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E6" sqref="E6"/>
    </sheetView>
  </sheetViews>
  <sheetFormatPr defaultColWidth="11.42578125" defaultRowHeight="15" x14ac:dyDescent="0.25"/>
  <cols>
    <col min="2" max="2" width="28" customWidth="1"/>
    <col min="4" max="4" width="45.85546875" customWidth="1"/>
    <col min="5" max="5" width="54.85546875" customWidth="1"/>
    <col min="6" max="6" width="46.7109375" customWidth="1"/>
  </cols>
  <sheetData>
    <row r="1" spans="1:6" x14ac:dyDescent="0.25">
      <c r="D1" s="46" t="s">
        <v>313</v>
      </c>
      <c r="E1" s="46"/>
    </row>
    <row r="2" spans="1:6" x14ac:dyDescent="0.25">
      <c r="D2" s="46"/>
      <c r="E2" s="46"/>
    </row>
    <row r="3" spans="1:6" x14ac:dyDescent="0.25">
      <c r="D3" s="46"/>
      <c r="E3" s="46"/>
    </row>
    <row r="4" spans="1:6" ht="16.149999999999999" customHeight="1" x14ac:dyDescent="0.25">
      <c r="A4" s="4"/>
      <c r="B4" s="3"/>
    </row>
    <row r="6" spans="1:6" ht="24.6" customHeight="1" x14ac:dyDescent="0.35">
      <c r="B6" s="30" t="s">
        <v>308</v>
      </c>
      <c r="D6" s="7" t="s">
        <v>300</v>
      </c>
      <c r="E6" s="44" t="s">
        <v>118</v>
      </c>
    </row>
    <row r="8" spans="1:6" ht="36" customHeight="1" x14ac:dyDescent="0.5">
      <c r="D8" s="6" t="s">
        <v>227</v>
      </c>
      <c r="E8" s="5" t="str">
        <f>INDEX(T_ALUMNOS[],MATCH($E$6,T_ALUMNOS[Apellido Paterno],0),MATCH("Rut",T_ALUMNOS[#Headers],0))</f>
        <v>20164863-7</v>
      </c>
    </row>
    <row r="9" spans="1:6" ht="40.15" customHeight="1" x14ac:dyDescent="0.5">
      <c r="D9" s="6" t="s">
        <v>282</v>
      </c>
      <c r="E9" s="5" t="str">
        <f>INDEX(T_ALUMNOS[],MATCH($E$6,T_ALUMNOS[Apellido Paterno],0),MATCH("Nombres",T_ALUMNOS[#Headers],0))</f>
        <v>PABLO</v>
      </c>
    </row>
    <row r="10" spans="1:6" ht="31.5" x14ac:dyDescent="0.5">
      <c r="B10" s="31" t="s">
        <v>309</v>
      </c>
      <c r="D10" s="6"/>
      <c r="E10" s="5"/>
    </row>
    <row r="11" spans="1:6" ht="54.6" customHeight="1" x14ac:dyDescent="0.4">
      <c r="B11" s="11"/>
      <c r="D11" s="9" t="s">
        <v>302</v>
      </c>
      <c r="E11" s="43">
        <f>MODE(T_ALUMNOS[Control 1])</f>
        <v>4.2</v>
      </c>
    </row>
    <row r="13" spans="1:6" ht="33.75" x14ac:dyDescent="0.5">
      <c r="D13" s="8" t="s">
        <v>310</v>
      </c>
      <c r="E13" s="10" t="str">
        <f>INDEX(T_ALUMNOS[],MATCH($E$11,T_ALUMNOS[Control 1],0),MATCH("Apellido Paterno",T_ALUMNOS[#Headers],0))</f>
        <v>BALART</v>
      </c>
    </row>
    <row r="15" spans="1:6" ht="43.9" customHeight="1" x14ac:dyDescent="0.5">
      <c r="D15" s="8" t="s">
        <v>301</v>
      </c>
      <c r="E15" s="10" t="str">
        <f>VLOOKUP(INDEX(T_ALUMNOS[],MATCH($E$11,T_ALUMNOS[Control 1],0),MATCH("Cod. Curriculum",T_ALUMNOS[#Headers],0)),T_CARRERAS[],MATCH("Campus",T_CARRERAS[#Headers],0),FALSE)</f>
        <v>San Joaquin 3</v>
      </c>
      <c r="F15" s="11" t="s">
        <v>311</v>
      </c>
    </row>
    <row r="17" spans="4:4" ht="26.25" x14ac:dyDescent="0.4">
      <c r="D17" s="8"/>
    </row>
  </sheetData>
  <mergeCells count="1">
    <mergeCell ref="D1:E3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pellido inválido" xr:uid="{8C370B24-46E4-4D3A-8035-EB7DC807C96D}">
          <x14:formula1>
            <xm:f>BD_alumnos!$D$7:$D$49</xm:f>
          </x14:formula1>
          <xm:sqref>E6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2:M35"/>
  <sheetViews>
    <sheetView tabSelected="1" topLeftCell="A7" workbookViewId="0">
      <selection activeCell="L30" sqref="L30"/>
    </sheetView>
  </sheetViews>
  <sheetFormatPr defaultColWidth="11.42578125" defaultRowHeight="15" x14ac:dyDescent="0.25"/>
  <cols>
    <col min="10" max="10" width="15.5703125" customWidth="1"/>
    <col min="11" max="11" width="15" customWidth="1"/>
    <col min="13" max="13" width="7.28515625" style="28" customWidth="1"/>
    <col min="14" max="14" width="24" customWidth="1"/>
    <col min="18" max="18" width="15.85546875" bestFit="1" customWidth="1"/>
    <col min="23" max="23" width="12.5703125" customWidth="1"/>
    <col min="24" max="24" width="11.85546875" bestFit="1" customWidth="1"/>
    <col min="25" max="25" width="12.28515625" customWidth="1"/>
    <col min="26" max="26" width="15.7109375" customWidth="1"/>
  </cols>
  <sheetData>
    <row r="2" spans="8:13" x14ac:dyDescent="0.25">
      <c r="H2" s="47" t="s">
        <v>312</v>
      </c>
      <c r="I2" s="47"/>
      <c r="J2" s="47"/>
      <c r="K2" s="47"/>
      <c r="L2" s="47"/>
      <c r="M2" s="47"/>
    </row>
    <row r="3" spans="8:13" x14ac:dyDescent="0.25">
      <c r="H3" s="47"/>
      <c r="I3" s="47"/>
      <c r="J3" s="47"/>
      <c r="K3" s="47"/>
      <c r="L3" s="47"/>
      <c r="M3" s="47"/>
    </row>
    <row r="4" spans="8:13" x14ac:dyDescent="0.25">
      <c r="H4" s="47"/>
      <c r="I4" s="47"/>
      <c r="J4" s="47"/>
      <c r="K4" s="47"/>
      <c r="L4" s="47"/>
      <c r="M4" s="47"/>
    </row>
    <row r="5" spans="8:13" x14ac:dyDescent="0.25">
      <c r="H5" s="47"/>
      <c r="I5" s="47"/>
      <c r="J5" s="47"/>
      <c r="K5" s="47"/>
      <c r="L5" s="47"/>
      <c r="M5" s="47"/>
    </row>
    <row r="8" spans="8:13" ht="18.75" x14ac:dyDescent="0.3">
      <c r="I8" s="56" t="s">
        <v>303</v>
      </c>
      <c r="J8" s="56"/>
      <c r="K8" s="56"/>
      <c r="L8" s="56"/>
      <c r="M8" s="29"/>
    </row>
    <row r="9" spans="8:13" ht="18.75" x14ac:dyDescent="0.3">
      <c r="I9" s="56"/>
      <c r="J9" s="56"/>
      <c r="K9" s="56"/>
      <c r="L9" s="56"/>
      <c r="M9" s="29"/>
    </row>
    <row r="10" spans="8:13" ht="18.75" x14ac:dyDescent="0.3">
      <c r="I10" s="56"/>
      <c r="J10" s="56"/>
      <c r="K10" s="56"/>
      <c r="L10" s="56"/>
      <c r="M10" s="29"/>
    </row>
    <row r="11" spans="8:13" ht="18.75" x14ac:dyDescent="0.3">
      <c r="I11" s="56"/>
      <c r="J11" s="56"/>
      <c r="K11" s="56"/>
      <c r="L11" s="56"/>
      <c r="M11" s="29"/>
    </row>
    <row r="12" spans="8:13" ht="19.5" thickBot="1" x14ac:dyDescent="0.35">
      <c r="I12" s="56"/>
      <c r="J12" s="56"/>
      <c r="K12" s="56"/>
      <c r="L12" s="56"/>
      <c r="M12" s="29"/>
    </row>
    <row r="13" spans="8:13" ht="15.75" thickBot="1" x14ac:dyDescent="0.3">
      <c r="J13" s="12" t="s">
        <v>228</v>
      </c>
      <c r="K13" s="13" t="s">
        <v>229</v>
      </c>
    </row>
    <row r="14" spans="8:13" ht="15.75" thickBot="1" x14ac:dyDescent="0.3">
      <c r="J14" t="s">
        <v>246</v>
      </c>
      <c r="K14" s="14" t="s">
        <v>235</v>
      </c>
    </row>
    <row r="15" spans="8:13" ht="15.75" thickBot="1" x14ac:dyDescent="0.3">
      <c r="J15" s="15"/>
      <c r="K15" s="15"/>
    </row>
    <row r="16" spans="8:13" x14ac:dyDescent="0.25">
      <c r="J16" s="48" t="s">
        <v>244</v>
      </c>
      <c r="K16" s="49"/>
    </row>
    <row r="17" spans="9:13" ht="15.75" thickBot="1" x14ac:dyDescent="0.3">
      <c r="J17" s="54"/>
      <c r="K17" s="55"/>
    </row>
    <row r="18" spans="9:13" x14ac:dyDescent="0.25">
      <c r="J18" s="50">
        <f>VLOOKUP($J$14,T_VENTAS[],MATCH($K$14,T_VENTAS[#Headers],0),FALSE)</f>
        <v>5033.7599999999993</v>
      </c>
      <c r="K18" s="51"/>
    </row>
    <row r="19" spans="9:13" ht="15.75" thickBot="1" x14ac:dyDescent="0.3">
      <c r="J19" s="52"/>
      <c r="K19" s="53"/>
    </row>
    <row r="23" spans="9:13" ht="18.75" x14ac:dyDescent="0.3">
      <c r="I23" s="56" t="s">
        <v>304</v>
      </c>
      <c r="J23" s="56"/>
      <c r="K23" s="56"/>
      <c r="L23" s="56"/>
      <c r="M23" s="29"/>
    </row>
    <row r="24" spans="9:13" ht="18.75" x14ac:dyDescent="0.3">
      <c r="I24" s="56"/>
      <c r="J24" s="56"/>
      <c r="K24" s="56"/>
      <c r="L24" s="56"/>
      <c r="M24" s="29"/>
    </row>
    <row r="25" spans="9:13" ht="18.75" x14ac:dyDescent="0.3">
      <c r="I25" s="56"/>
      <c r="J25" s="56"/>
      <c r="K25" s="56"/>
      <c r="L25" s="56"/>
      <c r="M25" s="29"/>
    </row>
    <row r="26" spans="9:13" ht="18.75" x14ac:dyDescent="0.3">
      <c r="I26" s="56"/>
      <c r="J26" s="56"/>
      <c r="K26" s="56"/>
      <c r="L26" s="56"/>
      <c r="M26" s="29"/>
    </row>
    <row r="27" spans="9:13" ht="18.75" x14ac:dyDescent="0.3">
      <c r="I27" s="56"/>
      <c r="J27" s="56"/>
      <c r="K27" s="56"/>
      <c r="L27" s="56"/>
      <c r="M27" s="29"/>
    </row>
    <row r="28" spans="9:13" ht="15.75" thickBot="1" x14ac:dyDescent="0.3"/>
    <row r="29" spans="9:13" ht="15.75" thickBot="1" x14ac:dyDescent="0.3">
      <c r="J29" s="12" t="s">
        <v>228</v>
      </c>
      <c r="K29" s="13" t="s">
        <v>229</v>
      </c>
    </row>
    <row r="30" spans="9:13" ht="15.75" thickBot="1" x14ac:dyDescent="0.3">
      <c r="J30" t="s">
        <v>246</v>
      </c>
      <c r="K30" s="14" t="s">
        <v>235</v>
      </c>
    </row>
    <row r="31" spans="9:13" ht="15.75" thickBot="1" x14ac:dyDescent="0.3">
      <c r="J31" s="15"/>
      <c r="K31" s="15"/>
    </row>
    <row r="32" spans="9:13" x14ac:dyDescent="0.25">
      <c r="J32" s="48" t="s">
        <v>244</v>
      </c>
      <c r="K32" s="49"/>
    </row>
    <row r="33" spans="10:11" ht="15.75" thickBot="1" x14ac:dyDescent="0.3">
      <c r="J33" s="16"/>
      <c r="K33" s="17"/>
    </row>
    <row r="34" spans="10:11" x14ac:dyDescent="0.25">
      <c r="J34" s="50">
        <f>INDEX(T_VENTAS[],MATCH($J$30,T_VENTAS[Meses Ciudades],0),MATCH($K$30,T_VENTAS[#Headers],0))</f>
        <v>5033.7599999999993</v>
      </c>
      <c r="K34" s="51"/>
    </row>
    <row r="35" spans="10:11" ht="15.75" thickBot="1" x14ac:dyDescent="0.3">
      <c r="J35" s="52"/>
      <c r="K35" s="53"/>
    </row>
  </sheetData>
  <dataConsolidate/>
  <mergeCells count="7">
    <mergeCell ref="H2:M5"/>
    <mergeCell ref="J32:K32"/>
    <mergeCell ref="J34:K35"/>
    <mergeCell ref="J16:K17"/>
    <mergeCell ref="J18:K19"/>
    <mergeCell ref="I8:L12"/>
    <mergeCell ref="I23:L27"/>
  </mergeCells>
  <phoneticPr fontId="19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Ciudad inválida" xr:uid="{7E029C8B-C4DD-4F00-8CA0-95B6DF697524}">
          <x14:formula1>
            <xm:f>BD_Ventas!$C$18:$C$41</xm:f>
          </x14:formula1>
          <xm:sqref>J14 J30</xm:sqref>
        </x14:dataValidation>
        <x14:dataValidation type="list" allowBlank="1" showInputMessage="1" showErrorMessage="1" errorTitle="Mes inválido" xr:uid="{04366254-022A-460A-B53F-805EC9F25F96}">
          <x14:formula1>
            <xm:f>BD_Ventas!$D$17:$O$17</xm:f>
          </x14:formula1>
          <xm:sqref>K14 K30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BD_alumnos</vt:lpstr>
      <vt:lpstr>BD_carrreras</vt:lpstr>
      <vt:lpstr>BD_Ventas</vt:lpstr>
      <vt:lpstr>Preguntas 1 - 2 </vt:lpstr>
      <vt:lpstr>Preguntas 3 - 4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hspencer</dc:creator>
  <cp:lastModifiedBy>Matías Duhalde</cp:lastModifiedBy>
  <cp:lastPrinted>2020-04-02T13:56:59Z</cp:lastPrinted>
  <dcterms:created xsi:type="dcterms:W3CDTF">2019-08-26T23:37:14Z</dcterms:created>
  <dcterms:modified xsi:type="dcterms:W3CDTF">2020-04-02T15:08:18Z</dcterms:modified>
</cp:coreProperties>
</file>