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lucho\Desktop\Matias\Laboral\PBA\Mapas\"/>
    </mc:Choice>
  </mc:AlternateContent>
  <xr:revisionPtr revIDLastSave="0" documentId="13_ncr:1_{E9A2A6F2-BAB4-4C77-93A7-863884F91711}" xr6:coauthVersionLast="47" xr6:coauthVersionMax="47" xr10:uidLastSave="{00000000-0000-0000-0000-000000000000}"/>
  <bookViews>
    <workbookView xWindow="3000" yWindow="3000" windowWidth="17280" windowHeight="8880" activeTab="1" xr2:uid="{00000000-000D-0000-FFFF-FFFF00000000}"/>
  </bookViews>
  <sheets>
    <sheet name="Acumulado" sheetId="1" r:id="rId1"/>
    <sheet name="2023" sheetId="2" r:id="rId2"/>
    <sheet name="2024" sheetId="3" r:id="rId3"/>
    <sheet name="2025" sheetId="4" r:id="rId4"/>
    <sheet name="Impulso2" sheetId="6" r:id="rId5"/>
    <sheet name="Estadísticas" sheetId="5" r:id="rId6"/>
  </sheets>
  <definedNames>
    <definedName name="_xlnm._FilterDatabase" localSheetId="0" hidden="1">Acumulado!$A$1:$D$136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8" i="6" l="1"/>
  <c r="B139" i="6" s="1"/>
  <c r="N34" i="5"/>
  <c r="M34" i="5"/>
  <c r="E31" i="5"/>
  <c r="E32" i="5"/>
  <c r="E33" i="5"/>
  <c r="E34" i="5"/>
  <c r="E35" i="5"/>
  <c r="E36" i="5"/>
  <c r="E37" i="5"/>
  <c r="E30" i="5"/>
  <c r="D37" i="5"/>
  <c r="D36" i="5"/>
  <c r="D35" i="5"/>
  <c r="D34" i="5"/>
  <c r="D33" i="5"/>
  <c r="D32" i="5"/>
  <c r="D31" i="5"/>
  <c r="D30" i="5"/>
  <c r="C37" i="5"/>
  <c r="C36" i="5"/>
  <c r="C35" i="5"/>
  <c r="C34" i="5"/>
  <c r="C33" i="5"/>
  <c r="C32" i="5"/>
  <c r="C31" i="5"/>
  <c r="C30" i="5"/>
  <c r="C17" i="5"/>
  <c r="H17" i="5"/>
  <c r="I17" i="5"/>
  <c r="J17" i="5"/>
  <c r="H18" i="5"/>
  <c r="I18" i="5"/>
  <c r="J18" i="5"/>
  <c r="H19" i="5"/>
  <c r="I19" i="5"/>
  <c r="J19" i="5"/>
  <c r="H20" i="5"/>
  <c r="I20" i="5"/>
  <c r="J20" i="5"/>
  <c r="H21" i="5"/>
  <c r="I21" i="5"/>
  <c r="J21" i="5"/>
  <c r="H22" i="5"/>
  <c r="I22" i="5"/>
  <c r="J22" i="5"/>
  <c r="H23" i="5"/>
  <c r="I23" i="5"/>
  <c r="J23" i="5"/>
  <c r="H24" i="5"/>
  <c r="I24" i="5"/>
  <c r="J24" i="5"/>
  <c r="D17" i="5"/>
  <c r="E17" i="5"/>
  <c r="N4" i="5" s="1"/>
  <c r="C18" i="5"/>
  <c r="D18" i="5"/>
  <c r="E18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4" i="5"/>
  <c r="D24" i="5"/>
  <c r="E24" i="5"/>
  <c r="H4" i="5"/>
  <c r="I4" i="5"/>
  <c r="J4" i="5"/>
  <c r="H5" i="5"/>
  <c r="I5" i="5"/>
  <c r="J5" i="5"/>
  <c r="H6" i="5"/>
  <c r="I6" i="5"/>
  <c r="J6" i="5"/>
  <c r="H7" i="5"/>
  <c r="I7" i="5"/>
  <c r="J7" i="5"/>
  <c r="H8" i="5"/>
  <c r="I8" i="5"/>
  <c r="J8" i="5"/>
  <c r="H9" i="5"/>
  <c r="I9" i="5"/>
  <c r="J9" i="5"/>
  <c r="H10" i="5"/>
  <c r="I10" i="5"/>
  <c r="J10" i="5"/>
  <c r="H11" i="5"/>
  <c r="I11" i="5"/>
  <c r="J11" i="5"/>
  <c r="C4" i="5"/>
  <c r="D4" i="5"/>
  <c r="E4" i="5"/>
  <c r="C5" i="5"/>
  <c r="D5" i="5"/>
  <c r="E5" i="5"/>
  <c r="C6" i="5"/>
  <c r="D6" i="5"/>
  <c r="E6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N3" i="5" l="1"/>
  <c r="M3" i="5"/>
  <c r="N5" i="5"/>
  <c r="M5" i="5"/>
  <c r="M4" i="5"/>
</calcChain>
</file>

<file path=xl/sharedStrings.xml><?xml version="1.0" encoding="utf-8"?>
<sst xmlns="http://schemas.openxmlformats.org/spreadsheetml/2006/main" count="734" uniqueCount="151">
  <si>
    <t>GENERAL PUEYRREDÓN</t>
  </si>
  <si>
    <t>BAHÍA BLANCA</t>
  </si>
  <si>
    <t>LA PLATA</t>
  </si>
  <si>
    <t>ADOLFO ALSINA</t>
  </si>
  <si>
    <t>JUNÍN</t>
  </si>
  <si>
    <t>ADOLFO GONZALES CHAVES</t>
  </si>
  <si>
    <t>NECOCHEA</t>
  </si>
  <si>
    <t>ALBERTI</t>
  </si>
  <si>
    <t>TRES ARROYOS</t>
  </si>
  <si>
    <t>ALMIRANTE BROWN</t>
  </si>
  <si>
    <t>SALADILLO</t>
  </si>
  <si>
    <t>ARRECIFES</t>
  </si>
  <si>
    <t>LA MATANZA</t>
  </si>
  <si>
    <t>AVELLANEDA</t>
  </si>
  <si>
    <t>QUILMES</t>
  </si>
  <si>
    <t>AYACUCHO</t>
  </si>
  <si>
    <t>TRENQUE LAUQUEN</t>
  </si>
  <si>
    <t>AZUL</t>
  </si>
  <si>
    <t>LOMAS DE ZAMORA</t>
  </si>
  <si>
    <t>BALCARCE</t>
  </si>
  <si>
    <t>GENERAL ALVARADO</t>
  </si>
  <si>
    <t>BARADERO</t>
  </si>
  <si>
    <t>MERLO</t>
  </si>
  <si>
    <t>BENITO JUÁREZ</t>
  </si>
  <si>
    <t>PEHUAJÓ</t>
  </si>
  <si>
    <t>BERAZATEGUI</t>
  </si>
  <si>
    <t>BERISSO</t>
  </si>
  <si>
    <t>ROJAS</t>
  </si>
  <si>
    <t>BOLÍVAR</t>
  </si>
  <si>
    <t>LOBOS</t>
  </si>
  <si>
    <t>BRAGADO</t>
  </si>
  <si>
    <t>BRANDSEN</t>
  </si>
  <si>
    <t>DOLORES</t>
  </si>
  <si>
    <t>CAMPANA</t>
  </si>
  <si>
    <t>LAS FLORES</t>
  </si>
  <si>
    <t>CAÑUELAS</t>
  </si>
  <si>
    <t>OLAVARRÍA</t>
  </si>
  <si>
    <t>CAPITÁN SARMIENTO</t>
  </si>
  <si>
    <t>PATAGONES</t>
  </si>
  <si>
    <t>CARLOS CASARES</t>
  </si>
  <si>
    <t>TORNQUIST</t>
  </si>
  <si>
    <t>CARLOS TEJEDOR</t>
  </si>
  <si>
    <t>SALTO</t>
  </si>
  <si>
    <t>CARMEN DE ARECO</t>
  </si>
  <si>
    <t>CASTELLI</t>
  </si>
  <si>
    <t>TANDIL</t>
  </si>
  <si>
    <t>CHACABUCO</t>
  </si>
  <si>
    <t>SAAVEDRA</t>
  </si>
  <si>
    <t>CHASCOMÚS</t>
  </si>
  <si>
    <t>CHIVILCOY</t>
  </si>
  <si>
    <t>COLÓN</t>
  </si>
  <si>
    <t>GUAMINÍ</t>
  </si>
  <si>
    <t>MORÓN</t>
  </si>
  <si>
    <t>CORONEL DORREGO</t>
  </si>
  <si>
    <t>CORONEL PRINGLES</t>
  </si>
  <si>
    <t>LA COSTA</t>
  </si>
  <si>
    <t>CORONEL SUÁREZ</t>
  </si>
  <si>
    <t>LINCOLN</t>
  </si>
  <si>
    <t>DAIREAUX</t>
  </si>
  <si>
    <t>PERGAMINO</t>
  </si>
  <si>
    <t>ENSENADA</t>
  </si>
  <si>
    <t>ITUZAINGÓ</t>
  </si>
  <si>
    <t>ESCOBAR</t>
  </si>
  <si>
    <t>ESTEBAN ECHEVERRÍA</t>
  </si>
  <si>
    <t>SAN NICOLÁS</t>
  </si>
  <si>
    <t>EXALTACIÓN DE LA CRUZ</t>
  </si>
  <si>
    <t>HURLINGHAM</t>
  </si>
  <si>
    <t>EZEIZA</t>
  </si>
  <si>
    <t>FLORENCIO VARELA</t>
  </si>
  <si>
    <t>FLORENTINO AMEGHINO</t>
  </si>
  <si>
    <t>PINAMAR</t>
  </si>
  <si>
    <t>TIGRE</t>
  </si>
  <si>
    <t>GENERAL ALVEAR</t>
  </si>
  <si>
    <t>TRES DE FEBRERO</t>
  </si>
  <si>
    <t>GENERAL ARENALES</t>
  </si>
  <si>
    <t>GENERAL BELGRANO</t>
  </si>
  <si>
    <t>GENERAL GUIDO</t>
  </si>
  <si>
    <t>LANÚS</t>
  </si>
  <si>
    <t>GENERAL LA MADRID</t>
  </si>
  <si>
    <t>GENERAL LAS HERAS</t>
  </si>
  <si>
    <t>VILLARINO</t>
  </si>
  <si>
    <t>GENERAL LAVALLE</t>
  </si>
  <si>
    <t>GENERAL PAZ</t>
  </si>
  <si>
    <t>GENERAL PINTO</t>
  </si>
  <si>
    <t>LEZAMA</t>
  </si>
  <si>
    <t>GENERAL RODRÍGUEZ</t>
  </si>
  <si>
    <t>GENERAL SAN MARTÍN</t>
  </si>
  <si>
    <t>MERCEDES</t>
  </si>
  <si>
    <t>GENERAL VIAMONTE</t>
  </si>
  <si>
    <t>MORENO</t>
  </si>
  <si>
    <t>GENERAL VILLEGAS</t>
  </si>
  <si>
    <t>SAN ANDRÉS DE GILES</t>
  </si>
  <si>
    <t>ZÁRATE</t>
  </si>
  <si>
    <t>HIPÓLITO YRIGOYEN</t>
  </si>
  <si>
    <t>JOSÉ C. PAZ</t>
  </si>
  <si>
    <t>MONTE HERMOSO</t>
  </si>
  <si>
    <t>MAIPÚ</t>
  </si>
  <si>
    <t>SAN ISIDRO</t>
  </si>
  <si>
    <t>TRES LOMAS</t>
  </si>
  <si>
    <t>LAPRIDA</t>
  </si>
  <si>
    <t>VILLA GESELL</t>
  </si>
  <si>
    <t>SAN CAYETANO</t>
  </si>
  <si>
    <t>LOBERÍA</t>
  </si>
  <si>
    <t>LUJÁN</t>
  </si>
  <si>
    <t>MAGDALENA</t>
  </si>
  <si>
    <t>PILAR</t>
  </si>
  <si>
    <t>SUIPACHA</t>
  </si>
  <si>
    <t>MALVINAS ARGENTINAS</t>
  </si>
  <si>
    <t>MAR CHIQUITA</t>
  </si>
  <si>
    <t>MARCOS PAZ</t>
  </si>
  <si>
    <t>PILA</t>
  </si>
  <si>
    <t>MONTE</t>
  </si>
  <si>
    <t>SAN PEDRO</t>
  </si>
  <si>
    <t>VICENTE LÓPEZ</t>
  </si>
  <si>
    <t>NAVARRO</t>
  </si>
  <si>
    <t>RAUCH</t>
  </si>
  <si>
    <t>SAN ANTONIO DE ARECO</t>
  </si>
  <si>
    <t>SAN VICENTE</t>
  </si>
  <si>
    <t>PELLEGRINI</t>
  </si>
  <si>
    <t>PRESIDENTE PERÓN</t>
  </si>
  <si>
    <t>RAMALLO</t>
  </si>
  <si>
    <t>PUNTA INDIO</t>
  </si>
  <si>
    <t>RIVADAVIA</t>
  </si>
  <si>
    <t>ROQUE PÉREZ</t>
  </si>
  <si>
    <t>SALLIQUELÓ</t>
  </si>
  <si>
    <t>SAN FERNANDO</t>
  </si>
  <si>
    <t>SAN MIGUEL</t>
  </si>
  <si>
    <t>TAPALQUÉ</t>
  </si>
  <si>
    <t>TORDILLO</t>
  </si>
  <si>
    <t>Monto</t>
  </si>
  <si>
    <t>Cantidad</t>
  </si>
  <si>
    <t>Localidad</t>
  </si>
  <si>
    <t>CORONEL ROSALES</t>
  </si>
  <si>
    <t>NUEVE DE JULIO</t>
  </si>
  <si>
    <t>PUAN</t>
  </si>
  <si>
    <t>GENERAL MADARIAGA</t>
  </si>
  <si>
    <t>LEANDRO N. ALEM</t>
  </si>
  <si>
    <t>VEINTICINCO DE MAYO</t>
  </si>
  <si>
    <t>Seccion</t>
  </si>
  <si>
    <t>Sección</t>
  </si>
  <si>
    <t>Acumulado</t>
  </si>
  <si>
    <t>Año</t>
  </si>
  <si>
    <t>Municipios x sección</t>
  </si>
  <si>
    <t>Municipios alcanzados</t>
  </si>
  <si>
    <t>Monto total</t>
  </si>
  <si>
    <t xml:space="preserve">Municipios no alcanzados: </t>
  </si>
  <si>
    <t>Cantidad de créditos otorgados</t>
  </si>
  <si>
    <t>Impulso 2</t>
  </si>
  <si>
    <t>Etapa</t>
  </si>
  <si>
    <t>Impulso 1</t>
  </si>
  <si>
    <t>Impulso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</si>
</sst>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9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theme="1"/>
      <name val="Arial"/>
    </font>
    <font>
      <sz val="10"/>
      <color theme="1"/>
      <name val="Arial"/>
    </font>
    <font>
      <sz val="10"/>
      <color theme="1"/>
      <name val="Encode Sans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6" fillId="0" borderId="0" xfId="0" applyFont="1"/>
    <xf numFmtId="0" fontId="3" fillId="0" borderId="4" xfId="0" applyFont="1" applyBorder="1"/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2" borderId="4" xfId="0" applyFont="1" applyFill="1" applyBorder="1"/>
    <xf numFmtId="0" fontId="5" fillId="2" borderId="4" xfId="0" applyFont="1" applyFill="1" applyBorder="1" applyAlignment="1">
      <alignment wrapText="1"/>
    </xf>
    <xf numFmtId="0" fontId="4" fillId="0" borderId="4" xfId="0" applyFont="1" applyBorder="1"/>
    <xf numFmtId="0" fontId="5" fillId="0" borderId="0" xfId="0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6" xfId="0" applyFont="1" applyBorder="1"/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3" fontId="2" fillId="0" borderId="10" xfId="0" applyNumberFormat="1" applyFont="1" applyBorder="1" applyAlignment="1">
      <alignment horizontal="center" vertical="center" wrapText="1"/>
    </xf>
    <xf numFmtId="3" fontId="2" fillId="0" borderId="11" xfId="0" applyNumberFormat="1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7" xfId="0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/>
    <xf numFmtId="0" fontId="5" fillId="0" borderId="1" xfId="0" applyFont="1" applyBorder="1"/>
    <xf numFmtId="0" fontId="3" fillId="0" borderId="2" xfId="0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6" xfId="0" applyFont="1" applyBorder="1"/>
    <xf numFmtId="0" fontId="2" fillId="0" borderId="0" xfId="0" applyFont="1" applyAlignment="1">
      <alignment vertical="center"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4" fontId="3" fillId="0" borderId="5" xfId="1" applyFont="1" applyBorder="1" applyAlignment="1">
      <alignment horizontal="center" vertical="center"/>
    </xf>
    <xf numFmtId="44" fontId="3" fillId="0" borderId="8" xfId="1" applyFont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44" fontId="0" fillId="0" borderId="12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4" fontId="3" fillId="0" borderId="3" xfId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E81F76"/>
      <color rgb="FF00AEC3"/>
      <color rgb="FFFA3C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Estadísticas!$M$2</c:f>
              <c:strCache>
                <c:ptCount val="1"/>
                <c:pt idx="0">
                  <c:v>Cantidad de créditos otorgados</c:v>
                </c:pt>
              </c:strCache>
            </c:strRef>
          </c:tx>
          <c:spPr>
            <a:solidFill>
              <a:srgbClr val="00AEC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Estadísticas!$L$3:$L$5</c:f>
              <c:numCache>
                <c:formatCode>General</c:formatCod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numCache>
            </c:numRef>
          </c:cat>
          <c:val>
            <c:numRef>
              <c:f>Estadísticas!$M$3:$M$5</c:f>
              <c:numCache>
                <c:formatCode>General</c:formatCode>
                <c:ptCount val="3"/>
                <c:pt idx="0">
                  <c:v>976</c:v>
                </c:pt>
                <c:pt idx="1">
                  <c:v>472</c:v>
                </c:pt>
                <c:pt idx="2">
                  <c:v>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C-46B4-A85F-25801001AC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00271296"/>
        <c:axId val="1900269856"/>
      </c:barChart>
      <c:lineChart>
        <c:grouping val="standard"/>
        <c:varyColors val="0"/>
        <c:ser>
          <c:idx val="1"/>
          <c:order val="1"/>
          <c:tx>
            <c:strRef>
              <c:f>Estadísticas!$N$2</c:f>
              <c:strCache>
                <c:ptCount val="1"/>
                <c:pt idx="0">
                  <c:v>Monto 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E81F76"/>
              </a:solidFill>
              <a:ln w="9525">
                <a:solidFill>
                  <a:srgbClr val="E81F76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E81F7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926728780416394"/>
                      <c:h val="7.805297557619539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7DC-46B4-A85F-25801001AC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E81F76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Estadísticas!$L$3:$L$5</c:f>
              <c:numCache>
                <c:formatCode>General</c:formatCod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numCache>
            </c:numRef>
          </c:cat>
          <c:val>
            <c:numRef>
              <c:f>Estadísticas!$N$3:$N$5</c:f>
              <c:numCache>
                <c:formatCode>_("$"* #,##0.00_);_("$"* \(#,##0.00\);_("$"* "-"??_);_(@_)</c:formatCode>
                <c:ptCount val="3"/>
                <c:pt idx="0">
                  <c:v>10339634142.889999</c:v>
                </c:pt>
                <c:pt idx="1">
                  <c:v>5908877323.0699997</c:v>
                </c:pt>
                <c:pt idx="2">
                  <c:v>8710566256.8500004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C-46B4-A85F-25801001AC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1290976"/>
        <c:axId val="261288576"/>
      </c:lineChart>
      <c:catAx>
        <c:axId val="190027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0269856"/>
        <c:crosses val="autoZero"/>
        <c:auto val="1"/>
        <c:lblAlgn val="ctr"/>
        <c:lblOffset val="100"/>
        <c:noMultiLvlLbl val="0"/>
      </c:catAx>
      <c:valAx>
        <c:axId val="190026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0271296"/>
        <c:crosses val="autoZero"/>
        <c:crossBetween val="between"/>
      </c:valAx>
      <c:valAx>
        <c:axId val="261288576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61290976"/>
        <c:crosses val="max"/>
        <c:crossBetween val="between"/>
      </c:valAx>
      <c:catAx>
        <c:axId val="26129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1288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Estadísticas!$M$32</c:f>
              <c:strCache>
                <c:ptCount val="1"/>
                <c:pt idx="0">
                  <c:v>Cantidad de créditos otorgados</c:v>
                </c:pt>
              </c:strCache>
            </c:strRef>
          </c:tx>
          <c:spPr>
            <a:solidFill>
              <a:srgbClr val="00AEC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Estadísticas!$L$33:$L$34</c:f>
              <c:strCache>
                <c:ptCount val="2"/>
                <c:pt idx="0">
                  <c:v>Impulso 1</c:v>
                </c:pt>
                <c:pt idx="1">
                  <c:v>Impulso 2</c:v>
                </c:pt>
              </c:strCache>
            </c:strRef>
          </c:cat>
          <c:val>
            <c:numRef>
              <c:f>Estadísticas!$M$33:$M$34</c:f>
              <c:numCache>
                <c:formatCode>General</c:formatCode>
                <c:ptCount val="2"/>
                <c:pt idx="0">
                  <c:v>976</c:v>
                </c:pt>
                <c:pt idx="1">
                  <c:v>1191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0-4BB9-BAA6-AD829BF47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67117951"/>
        <c:axId val="1867120831"/>
      </c:barChart>
      <c:lineChart>
        <c:grouping val="standard"/>
        <c:varyColors val="0"/>
        <c:ser>
          <c:idx val="1"/>
          <c:order val="1"/>
          <c:tx>
            <c:strRef>
              <c:f>Estadísticas!$N$32</c:f>
              <c:strCache>
                <c:ptCount val="1"/>
                <c:pt idx="0">
                  <c:v>Monto 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E81F76"/>
              </a:solidFill>
              <a:ln w="9525">
                <a:solidFill>
                  <a:srgbClr val="E81F76"/>
                </a:solidFill>
              </a:ln>
              <a:effectLst/>
            </c:spPr>
          </c:marker>
          <c:dPt>
            <c:idx val="0"/>
            <c:marker>
              <c:symbol val="triangle"/>
              <c:size val="8"/>
              <c:spPr>
                <a:solidFill>
                  <a:srgbClr val="E81F76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3B0-4BB9-BAA6-AD829BF4787D}"/>
              </c:ext>
            </c:extLst>
          </c:dPt>
          <c:dLbls>
            <c:dLbl>
              <c:idx val="0"/>
              <c:layout>
                <c:manualLayout>
                  <c:x val="-0.10783054057897934"/>
                  <c:y val="-7.11998540899000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B0-4BB9-BAA6-AD829BF478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E81F76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Estadísticas!$L$33:$L$34</c:f>
              <c:strCache>
                <c:ptCount val="2"/>
                <c:pt idx="0">
                  <c:v>Impulso 1</c:v>
                </c:pt>
                <c:pt idx="1">
                  <c:v>Impulso 2</c:v>
                </c:pt>
              </c:strCache>
            </c:strRef>
          </c:cat>
          <c:val>
            <c:numRef>
              <c:f>Estadísticas!$N$33:$N$34</c:f>
              <c:numCache>
                <c:formatCode>_("$"* #,##0.00_);_("$"* \(#,##0.00\);_("$"* "-"??_);_(@_)</c:formatCode>
                <c:ptCount val="2"/>
                <c:pt idx="0">
                  <c:v>10339634142.889999</c:v>
                </c:pt>
                <c:pt idx="1">
                  <c:v>14619443579.92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B0-4BB9-BAA6-AD829BF47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808303"/>
        <c:axId val="1245791983"/>
      </c:lineChart>
      <c:catAx>
        <c:axId val="186711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67120831"/>
        <c:crosses val="autoZero"/>
        <c:auto val="1"/>
        <c:lblAlgn val="ctr"/>
        <c:lblOffset val="100"/>
        <c:noMultiLvlLbl val="0"/>
      </c:catAx>
      <c:valAx>
        <c:axId val="186712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67117951"/>
        <c:crosses val="autoZero"/>
        <c:crossBetween val="between"/>
      </c:valAx>
      <c:valAx>
        <c:axId val="1245791983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5808303"/>
        <c:crosses val="max"/>
        <c:crossBetween val="between"/>
      </c:valAx>
      <c:catAx>
        <c:axId val="12458083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57919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685800</xdr:colOff>
      <xdr:row>5</xdr:row>
      <xdr:rowOff>163830</xdr:rowOff>
    </xdr:from>
    <xdr:to>
      <xdr:col>17</xdr:col>
      <xdr:colOff>350520</xdr:colOff>
      <xdr:row>28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68A023B-AC39-64FC-BFBC-85E9751F9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906780</xdr:colOff>
      <xdr:row>36</xdr:row>
      <xdr:rowOff>11430</xdr:rowOff>
    </xdr:from>
    <xdr:to>
      <xdr:col>16</xdr:col>
      <xdr:colOff>99060</xdr:colOff>
      <xdr:row>57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A740CA-196D-3DC0-74E2-F7E08FD9B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C1" sqref="C1"/>
    </sheetView>
  </sheetViews>
  <sheetFormatPr baseColWidth="10" defaultColWidth="12.6640625" defaultRowHeight="15.75" customHeight="1"/>
  <cols>
    <col min="1" max="1" width="31.44140625" customWidth="1"/>
    <col min="3" max="3" width="20.44140625" customWidth="1"/>
    <col min="6" max="6" width="30.109375" customWidth="1"/>
    <col min="7" max="7" width="12.33203125" customWidth="1"/>
    <col min="8" max="8" width="17.33203125" customWidth="1"/>
  </cols>
  <sheetData>
    <row r="1" spans="1:4" ht="13.2">
      <c r="A1" s="19" t="s">
        <v>131</v>
      </c>
      <c r="B1" s="20" t="s">
        <v>130</v>
      </c>
      <c r="C1" s="21" t="s">
        <v>129</v>
      </c>
      <c r="D1" s="22" t="s">
        <v>138</v>
      </c>
    </row>
    <row r="2" spans="1:4" ht="13.2">
      <c r="A2" s="5" t="s">
        <v>0</v>
      </c>
      <c r="B2" s="6">
        <v>165</v>
      </c>
      <c r="C2" s="7">
        <v>2207485564.5569949</v>
      </c>
      <c r="D2" s="8">
        <v>5</v>
      </c>
    </row>
    <row r="3" spans="1:4" ht="13.2">
      <c r="A3" s="5" t="s">
        <v>1</v>
      </c>
      <c r="B3" s="6">
        <v>154</v>
      </c>
      <c r="C3" s="7">
        <v>1963921905.159472</v>
      </c>
      <c r="D3" s="8">
        <v>6</v>
      </c>
    </row>
    <row r="4" spans="1:4" ht="13.2">
      <c r="A4" s="5" t="s">
        <v>2</v>
      </c>
      <c r="B4" s="6">
        <v>151</v>
      </c>
      <c r="C4" s="7">
        <v>1943325250.1019003</v>
      </c>
      <c r="D4" s="8">
        <v>8</v>
      </c>
    </row>
    <row r="5" spans="1:4" ht="13.2">
      <c r="A5" s="5" t="s">
        <v>4</v>
      </c>
      <c r="B5" s="6">
        <v>57</v>
      </c>
      <c r="C5" s="7">
        <v>730439665.4570725</v>
      </c>
      <c r="D5" s="8">
        <v>4</v>
      </c>
    </row>
    <row r="6" spans="1:4" ht="13.2">
      <c r="A6" s="5" t="s">
        <v>6</v>
      </c>
      <c r="B6" s="6">
        <v>49</v>
      </c>
      <c r="C6" s="7">
        <v>553924782.27188206</v>
      </c>
      <c r="D6" s="8">
        <v>5</v>
      </c>
    </row>
    <row r="7" spans="1:4" ht="13.2">
      <c r="A7" s="5" t="s">
        <v>8</v>
      </c>
      <c r="B7" s="6">
        <v>47</v>
      </c>
      <c r="C7" s="7">
        <v>575299251.4361372</v>
      </c>
      <c r="D7" s="8">
        <v>6</v>
      </c>
    </row>
    <row r="8" spans="1:4" ht="13.2">
      <c r="A8" s="5" t="s">
        <v>10</v>
      </c>
      <c r="B8" s="6">
        <v>45</v>
      </c>
      <c r="C8" s="7">
        <v>505391091.23108482</v>
      </c>
      <c r="D8" s="8">
        <v>7</v>
      </c>
    </row>
    <row r="9" spans="1:4" ht="13.2">
      <c r="A9" s="5" t="s">
        <v>12</v>
      </c>
      <c r="B9" s="6">
        <v>44</v>
      </c>
      <c r="C9" s="7">
        <v>498117441.51185447</v>
      </c>
      <c r="D9" s="8">
        <v>3</v>
      </c>
    </row>
    <row r="10" spans="1:4" ht="13.2">
      <c r="A10" s="5" t="s">
        <v>14</v>
      </c>
      <c r="B10" s="6">
        <v>44</v>
      </c>
      <c r="C10" s="7">
        <v>578496191.63397467</v>
      </c>
      <c r="D10" s="8">
        <v>3</v>
      </c>
    </row>
    <row r="11" spans="1:4" ht="13.2">
      <c r="A11" s="5" t="s">
        <v>16</v>
      </c>
      <c r="B11" s="6">
        <v>41</v>
      </c>
      <c r="C11" s="7">
        <v>369598166.63388681</v>
      </c>
      <c r="D11" s="8">
        <v>4</v>
      </c>
    </row>
    <row r="12" spans="1:4" ht="13.2">
      <c r="A12" s="5" t="s">
        <v>18</v>
      </c>
      <c r="B12" s="6">
        <v>37</v>
      </c>
      <c r="C12" s="7">
        <v>440401344.98289794</v>
      </c>
      <c r="D12" s="8">
        <v>3</v>
      </c>
    </row>
    <row r="13" spans="1:4" ht="13.2">
      <c r="A13" s="5" t="s">
        <v>5</v>
      </c>
      <c r="B13" s="6">
        <v>36</v>
      </c>
      <c r="C13" s="7">
        <v>363300959.86960083</v>
      </c>
      <c r="D13" s="8">
        <v>6</v>
      </c>
    </row>
    <row r="14" spans="1:4" ht="13.2">
      <c r="A14" s="5" t="s">
        <v>20</v>
      </c>
      <c r="B14" s="6">
        <v>35</v>
      </c>
      <c r="C14" s="7">
        <v>315233961.67473245</v>
      </c>
      <c r="D14" s="8">
        <v>5</v>
      </c>
    </row>
    <row r="15" spans="1:4" ht="13.2">
      <c r="A15" s="5" t="s">
        <v>22</v>
      </c>
      <c r="B15" s="6">
        <v>34</v>
      </c>
      <c r="C15" s="7">
        <v>470824089.56912416</v>
      </c>
      <c r="D15" s="8">
        <v>1</v>
      </c>
    </row>
    <row r="16" spans="1:4" ht="13.2">
      <c r="A16" s="5" t="s">
        <v>24</v>
      </c>
      <c r="B16" s="6">
        <v>34</v>
      </c>
      <c r="C16" s="7">
        <v>363815647.61329448</v>
      </c>
      <c r="D16" s="8">
        <v>4</v>
      </c>
    </row>
    <row r="17" spans="1:5" ht="13.2">
      <c r="A17" s="9" t="s">
        <v>134</v>
      </c>
      <c r="B17" s="6">
        <v>33</v>
      </c>
      <c r="C17" s="7">
        <v>282686793.12290406</v>
      </c>
      <c r="D17" s="8">
        <v>6</v>
      </c>
    </row>
    <row r="18" spans="1:5" ht="13.2">
      <c r="A18" s="5" t="s">
        <v>27</v>
      </c>
      <c r="B18" s="6">
        <v>32</v>
      </c>
      <c r="C18" s="7">
        <v>314426728.08065188</v>
      </c>
      <c r="D18" s="8">
        <v>2</v>
      </c>
    </row>
    <row r="19" spans="1:5" ht="13.2">
      <c r="A19" s="5" t="s">
        <v>29</v>
      </c>
      <c r="B19" s="6">
        <v>31</v>
      </c>
      <c r="C19" s="7">
        <v>373286751.13479459</v>
      </c>
      <c r="D19" s="8">
        <v>3</v>
      </c>
    </row>
    <row r="20" spans="1:5" ht="13.2">
      <c r="A20" s="5" t="s">
        <v>28</v>
      </c>
      <c r="B20" s="6">
        <v>29</v>
      </c>
      <c r="C20" s="7">
        <v>298047353.74730796</v>
      </c>
      <c r="D20" s="8">
        <v>7</v>
      </c>
    </row>
    <row r="21" spans="1:5" ht="13.2">
      <c r="A21" s="5" t="s">
        <v>32</v>
      </c>
      <c r="B21" s="6">
        <v>27</v>
      </c>
      <c r="C21" s="7">
        <v>335377143.36140674</v>
      </c>
      <c r="D21" s="8">
        <v>5</v>
      </c>
    </row>
    <row r="22" spans="1:5" ht="13.2">
      <c r="A22" s="5" t="s">
        <v>36</v>
      </c>
      <c r="B22" s="6">
        <v>27</v>
      </c>
      <c r="C22" s="7">
        <v>320250784.99775916</v>
      </c>
      <c r="D22" s="8">
        <v>7</v>
      </c>
    </row>
    <row r="23" spans="1:5" ht="13.2">
      <c r="A23" s="5" t="s">
        <v>34</v>
      </c>
      <c r="B23" s="6">
        <v>27</v>
      </c>
      <c r="C23" s="7">
        <v>270925875.12050265</v>
      </c>
      <c r="D23" s="8">
        <v>5</v>
      </c>
    </row>
    <row r="24" spans="1:5" ht="13.2">
      <c r="A24" s="5" t="s">
        <v>38</v>
      </c>
      <c r="B24" s="6">
        <v>26</v>
      </c>
      <c r="C24" s="7">
        <v>325711226.16019076</v>
      </c>
      <c r="D24" s="8">
        <v>6</v>
      </c>
    </row>
    <row r="25" spans="1:5" ht="13.2">
      <c r="A25" s="5" t="s">
        <v>40</v>
      </c>
      <c r="B25" s="6">
        <v>25</v>
      </c>
      <c r="C25" s="7">
        <v>272473587.18022633</v>
      </c>
      <c r="D25" s="8">
        <v>6</v>
      </c>
    </row>
    <row r="26" spans="1:5" ht="13.2">
      <c r="A26" s="5" t="s">
        <v>42</v>
      </c>
      <c r="B26" s="6">
        <v>24</v>
      </c>
      <c r="C26" s="7">
        <v>279173974.73664415</v>
      </c>
      <c r="D26" s="8">
        <v>2</v>
      </c>
    </row>
    <row r="27" spans="1:5" ht="13.2">
      <c r="A27" s="10" t="s">
        <v>132</v>
      </c>
      <c r="B27" s="6">
        <v>23</v>
      </c>
      <c r="C27" s="7">
        <v>294266965.83517545</v>
      </c>
      <c r="D27" s="8">
        <v>6</v>
      </c>
      <c r="E27" s="4"/>
    </row>
    <row r="28" spans="1:5" ht="13.2">
      <c r="A28" s="5" t="s">
        <v>45</v>
      </c>
      <c r="B28" s="6">
        <v>23</v>
      </c>
      <c r="C28" s="7">
        <v>294139884.42398208</v>
      </c>
      <c r="D28" s="8">
        <v>5</v>
      </c>
    </row>
    <row r="29" spans="1:5" ht="13.2">
      <c r="A29" s="5" t="s">
        <v>47</v>
      </c>
      <c r="B29" s="6">
        <v>22</v>
      </c>
      <c r="C29" s="7">
        <v>248226142.90144753</v>
      </c>
      <c r="D29" s="8">
        <v>6</v>
      </c>
    </row>
    <row r="30" spans="1:5" ht="13.2">
      <c r="A30" s="9" t="s">
        <v>135</v>
      </c>
      <c r="B30" s="6">
        <v>21</v>
      </c>
      <c r="C30" s="7">
        <v>205277860.22377914</v>
      </c>
      <c r="D30" s="8">
        <v>5</v>
      </c>
    </row>
    <row r="31" spans="1:5" ht="13.2">
      <c r="A31" s="5" t="s">
        <v>51</v>
      </c>
      <c r="B31" s="6">
        <v>21</v>
      </c>
      <c r="C31" s="7">
        <v>175130320.58588827</v>
      </c>
      <c r="D31" s="8">
        <v>6</v>
      </c>
    </row>
    <row r="32" spans="1:5" ht="13.2">
      <c r="A32" s="5" t="s">
        <v>52</v>
      </c>
      <c r="B32" s="6">
        <v>21</v>
      </c>
      <c r="C32" s="7">
        <v>209949190.83965555</v>
      </c>
      <c r="D32" s="8">
        <v>1</v>
      </c>
    </row>
    <row r="33" spans="1:4" ht="13.2">
      <c r="A33" s="9" t="s">
        <v>133</v>
      </c>
      <c r="B33" s="6">
        <v>21</v>
      </c>
      <c r="C33" s="7">
        <v>195643575.50254029</v>
      </c>
      <c r="D33" s="8">
        <v>4</v>
      </c>
    </row>
    <row r="34" spans="1:4" ht="13.2">
      <c r="A34" s="5" t="s">
        <v>55</v>
      </c>
      <c r="B34" s="6">
        <v>20</v>
      </c>
      <c r="C34" s="7">
        <v>246443274.69252083</v>
      </c>
      <c r="D34" s="8">
        <v>5</v>
      </c>
    </row>
    <row r="35" spans="1:4" ht="13.2">
      <c r="A35" s="5" t="s">
        <v>59</v>
      </c>
      <c r="B35" s="6">
        <v>20</v>
      </c>
      <c r="C35" s="7">
        <v>175988955.57604474</v>
      </c>
      <c r="D35" s="8">
        <v>2</v>
      </c>
    </row>
    <row r="36" spans="1:4" ht="13.2">
      <c r="A36" s="5" t="s">
        <v>57</v>
      </c>
      <c r="B36" s="6">
        <v>20</v>
      </c>
      <c r="C36" s="7">
        <v>195791332.29423857</v>
      </c>
      <c r="D36" s="8">
        <v>4</v>
      </c>
    </row>
    <row r="37" spans="1:4" ht="13.2">
      <c r="A37" s="9" t="s">
        <v>137</v>
      </c>
      <c r="B37" s="6">
        <v>20</v>
      </c>
      <c r="C37" s="7">
        <v>200961794.25611633</v>
      </c>
      <c r="D37" s="8">
        <v>7</v>
      </c>
    </row>
    <row r="38" spans="1:4" ht="13.2">
      <c r="A38" s="5" t="s">
        <v>13</v>
      </c>
      <c r="B38" s="6">
        <v>19</v>
      </c>
      <c r="C38" s="7">
        <v>252894666.25213417</v>
      </c>
      <c r="D38" s="8">
        <v>3</v>
      </c>
    </row>
    <row r="39" spans="1:4" ht="13.2">
      <c r="A39" s="5" t="s">
        <v>61</v>
      </c>
      <c r="B39" s="6">
        <v>19</v>
      </c>
      <c r="C39" s="7">
        <v>279724606.62084746</v>
      </c>
      <c r="D39" s="8">
        <v>1</v>
      </c>
    </row>
    <row r="40" spans="1:4" ht="13.2">
      <c r="A40" s="5" t="s">
        <v>48</v>
      </c>
      <c r="B40" s="6">
        <v>18</v>
      </c>
      <c r="C40" s="7">
        <v>201326708.59000397</v>
      </c>
      <c r="D40" s="8">
        <v>5</v>
      </c>
    </row>
    <row r="41" spans="1:4" ht="13.2">
      <c r="A41" s="5" t="s">
        <v>64</v>
      </c>
      <c r="B41" s="6">
        <v>18</v>
      </c>
      <c r="C41" s="7">
        <v>183772220.74872109</v>
      </c>
      <c r="D41" s="8">
        <v>2</v>
      </c>
    </row>
    <row r="42" spans="1:4" ht="13.2">
      <c r="A42" s="5" t="s">
        <v>66</v>
      </c>
      <c r="B42" s="6">
        <v>17</v>
      </c>
      <c r="C42" s="7">
        <v>214123154.56763244</v>
      </c>
      <c r="D42" s="8">
        <v>1</v>
      </c>
    </row>
    <row r="43" spans="1:4" ht="13.2">
      <c r="A43" s="5" t="s">
        <v>17</v>
      </c>
      <c r="B43" s="6">
        <v>16</v>
      </c>
      <c r="C43" s="7">
        <v>188878444.57657325</v>
      </c>
      <c r="D43" s="8">
        <v>7</v>
      </c>
    </row>
    <row r="44" spans="1:4" ht="13.2">
      <c r="A44" s="5" t="s">
        <v>46</v>
      </c>
      <c r="B44" s="6">
        <v>15</v>
      </c>
      <c r="C44" s="7">
        <v>173397724.4752219</v>
      </c>
      <c r="D44" s="8">
        <v>4</v>
      </c>
    </row>
    <row r="45" spans="1:4" ht="13.2">
      <c r="A45" s="5" t="s">
        <v>70</v>
      </c>
      <c r="B45" s="6">
        <v>15</v>
      </c>
      <c r="C45" s="7">
        <v>189446049.29814398</v>
      </c>
      <c r="D45" s="8">
        <v>5</v>
      </c>
    </row>
    <row r="46" spans="1:4" ht="13.2">
      <c r="A46" s="5" t="s">
        <v>71</v>
      </c>
      <c r="B46" s="6">
        <v>15</v>
      </c>
      <c r="C46" s="7">
        <v>191497216.57112962</v>
      </c>
      <c r="D46" s="8">
        <v>1</v>
      </c>
    </row>
    <row r="47" spans="1:4" ht="13.2">
      <c r="A47" s="5" t="s">
        <v>73</v>
      </c>
      <c r="B47" s="6">
        <v>15</v>
      </c>
      <c r="C47" s="7">
        <v>163977747.32602221</v>
      </c>
      <c r="D47" s="8">
        <v>1</v>
      </c>
    </row>
    <row r="48" spans="1:4" ht="13.2">
      <c r="A48" s="5" t="s">
        <v>56</v>
      </c>
      <c r="B48" s="6">
        <v>14</v>
      </c>
      <c r="C48" s="7">
        <v>169540203.43152949</v>
      </c>
      <c r="D48" s="8">
        <v>6</v>
      </c>
    </row>
    <row r="49" spans="1:4" ht="13.2">
      <c r="A49" s="5" t="s">
        <v>68</v>
      </c>
      <c r="B49" s="6">
        <v>14</v>
      </c>
      <c r="C49" s="7">
        <v>196811368.51313987</v>
      </c>
      <c r="D49" s="8">
        <v>3</v>
      </c>
    </row>
    <row r="50" spans="1:4" ht="13.2">
      <c r="A50" s="5" t="s">
        <v>77</v>
      </c>
      <c r="B50" s="6">
        <v>14</v>
      </c>
      <c r="C50" s="7">
        <v>218438222.53157482</v>
      </c>
      <c r="D50" s="8">
        <v>3</v>
      </c>
    </row>
    <row r="51" spans="1:4" ht="13.2">
      <c r="A51" s="5" t="s">
        <v>54</v>
      </c>
      <c r="B51" s="6">
        <v>13</v>
      </c>
      <c r="C51" s="7">
        <v>147390616.05813748</v>
      </c>
      <c r="D51" s="8">
        <v>6</v>
      </c>
    </row>
    <row r="52" spans="1:4" ht="13.2">
      <c r="A52" s="5" t="s">
        <v>62</v>
      </c>
      <c r="B52" s="6">
        <v>13</v>
      </c>
      <c r="C52" s="7">
        <v>143548786.51036572</v>
      </c>
      <c r="D52" s="8">
        <v>1</v>
      </c>
    </row>
    <row r="53" spans="1:4" ht="13.2">
      <c r="A53" s="5" t="s">
        <v>80</v>
      </c>
      <c r="B53" s="6">
        <v>13</v>
      </c>
      <c r="C53" s="7">
        <v>119416820.50674495</v>
      </c>
      <c r="D53" s="8">
        <v>6</v>
      </c>
    </row>
    <row r="54" spans="1:4" ht="13.2">
      <c r="A54" s="5" t="s">
        <v>25</v>
      </c>
      <c r="B54" s="6">
        <v>12</v>
      </c>
      <c r="C54" s="7">
        <v>91171719.583411634</v>
      </c>
      <c r="D54" s="8">
        <v>3</v>
      </c>
    </row>
    <row r="55" spans="1:4" ht="13.2">
      <c r="A55" s="5" t="s">
        <v>79</v>
      </c>
      <c r="B55" s="6">
        <v>12</v>
      </c>
      <c r="C55" s="7">
        <v>143631878.66651967</v>
      </c>
      <c r="D55" s="8">
        <v>1</v>
      </c>
    </row>
    <row r="56" spans="1:4" ht="13.2">
      <c r="A56" s="5" t="s">
        <v>49</v>
      </c>
      <c r="B56" s="6">
        <v>12</v>
      </c>
      <c r="C56" s="7">
        <v>153168226.75581598</v>
      </c>
      <c r="D56" s="8">
        <v>4</v>
      </c>
    </row>
    <row r="57" spans="1:4" ht="13.2">
      <c r="A57" s="5" t="s">
        <v>84</v>
      </c>
      <c r="B57" s="6">
        <v>12</v>
      </c>
      <c r="C57" s="7">
        <v>99774363.237786472</v>
      </c>
      <c r="D57" s="8">
        <v>5</v>
      </c>
    </row>
    <row r="58" spans="1:4" ht="13.2">
      <c r="A58" s="5" t="s">
        <v>74</v>
      </c>
      <c r="B58" s="6">
        <v>11</v>
      </c>
      <c r="C58" s="7">
        <v>75301705.096935585</v>
      </c>
      <c r="D58" s="8">
        <v>4</v>
      </c>
    </row>
    <row r="59" spans="1:4" ht="13.2">
      <c r="A59" s="5" t="s">
        <v>87</v>
      </c>
      <c r="B59" s="6">
        <v>11</v>
      </c>
      <c r="C59" s="7">
        <v>86979587.617864251</v>
      </c>
      <c r="D59" s="8">
        <v>1</v>
      </c>
    </row>
    <row r="60" spans="1:4" ht="13.2">
      <c r="A60" s="5" t="s">
        <v>89</v>
      </c>
      <c r="B60" s="6">
        <v>11</v>
      </c>
      <c r="C60" s="7">
        <v>128738882.52484693</v>
      </c>
      <c r="D60" s="8">
        <v>1</v>
      </c>
    </row>
    <row r="61" spans="1:4" ht="13.2">
      <c r="A61" s="5" t="s">
        <v>91</v>
      </c>
      <c r="B61" s="6">
        <v>11</v>
      </c>
      <c r="C61" s="7">
        <v>153033510.07987711</v>
      </c>
      <c r="D61" s="8">
        <v>2</v>
      </c>
    </row>
    <row r="62" spans="1:4" ht="13.2">
      <c r="A62" s="5" t="s">
        <v>92</v>
      </c>
      <c r="B62" s="6">
        <v>11</v>
      </c>
      <c r="C62" s="7">
        <v>145525557.84612703</v>
      </c>
      <c r="D62" s="8">
        <v>2</v>
      </c>
    </row>
    <row r="63" spans="1:4" ht="13.2">
      <c r="A63" s="5" t="s">
        <v>15</v>
      </c>
      <c r="B63" s="6">
        <v>10</v>
      </c>
      <c r="C63" s="7">
        <v>102238518.06078064</v>
      </c>
      <c r="D63" s="8">
        <v>5</v>
      </c>
    </row>
    <row r="64" spans="1:4" ht="13.2">
      <c r="A64" s="5" t="s">
        <v>9</v>
      </c>
      <c r="B64" s="6">
        <v>10</v>
      </c>
      <c r="C64" s="7">
        <v>129631952.68442798</v>
      </c>
      <c r="D64" s="8">
        <v>3</v>
      </c>
    </row>
    <row r="65" spans="1:4" ht="13.2">
      <c r="A65" s="5" t="s">
        <v>60</v>
      </c>
      <c r="B65" s="6">
        <v>10</v>
      </c>
      <c r="C65" s="7">
        <v>120384670.73870301</v>
      </c>
      <c r="D65" s="8">
        <v>3</v>
      </c>
    </row>
    <row r="66" spans="1:4" ht="13.2">
      <c r="A66" s="5" t="s">
        <v>95</v>
      </c>
      <c r="B66" s="6">
        <v>10</v>
      </c>
      <c r="C66" s="7">
        <v>116878549.3136573</v>
      </c>
      <c r="D66" s="8">
        <v>6</v>
      </c>
    </row>
    <row r="67" spans="1:4" ht="13.2">
      <c r="A67" s="5" t="s">
        <v>63</v>
      </c>
      <c r="B67" s="6">
        <v>9</v>
      </c>
      <c r="C67" s="7">
        <v>110461557.55393262</v>
      </c>
      <c r="D67" s="8">
        <v>3</v>
      </c>
    </row>
    <row r="68" spans="1:4" ht="13.2">
      <c r="A68" s="5" t="s">
        <v>67</v>
      </c>
      <c r="B68" s="6">
        <v>9</v>
      </c>
      <c r="C68" s="7">
        <v>146909433.41583648</v>
      </c>
      <c r="D68" s="8">
        <v>3</v>
      </c>
    </row>
    <row r="69" spans="1:4" ht="13.2">
      <c r="A69" s="5" t="s">
        <v>96</v>
      </c>
      <c r="B69" s="6">
        <v>9</v>
      </c>
      <c r="C69" s="7">
        <v>112230914.2832886</v>
      </c>
      <c r="D69" s="8">
        <v>5</v>
      </c>
    </row>
    <row r="70" spans="1:4" ht="13.2">
      <c r="A70" s="5" t="s">
        <v>97</v>
      </c>
      <c r="B70" s="6">
        <v>9</v>
      </c>
      <c r="C70" s="7">
        <v>111657087.19970345</v>
      </c>
      <c r="D70" s="8">
        <v>1</v>
      </c>
    </row>
    <row r="71" spans="1:4" ht="13.2">
      <c r="A71" s="5" t="s">
        <v>98</v>
      </c>
      <c r="B71" s="6">
        <v>9</v>
      </c>
      <c r="C71" s="7">
        <v>83682643.985087752</v>
      </c>
      <c r="D71" s="8">
        <v>6</v>
      </c>
    </row>
    <row r="72" spans="1:4" ht="13.2">
      <c r="A72" s="5" t="s">
        <v>100</v>
      </c>
      <c r="B72" s="6">
        <v>9</v>
      </c>
      <c r="C72" s="7">
        <v>95394933.110912487</v>
      </c>
      <c r="D72" s="8">
        <v>5</v>
      </c>
    </row>
    <row r="73" spans="1:4" ht="13.2">
      <c r="A73" s="5" t="s">
        <v>33</v>
      </c>
      <c r="B73" s="6">
        <v>8</v>
      </c>
      <c r="C73" s="7">
        <v>103574362.01896916</v>
      </c>
      <c r="D73" s="8">
        <v>1</v>
      </c>
    </row>
    <row r="74" spans="1:4" ht="13.2">
      <c r="A74" s="5" t="s">
        <v>37</v>
      </c>
      <c r="B74" s="6">
        <v>8</v>
      </c>
      <c r="C74" s="7">
        <v>56719834.0581709</v>
      </c>
      <c r="D74" s="8">
        <v>2</v>
      </c>
    </row>
    <row r="75" spans="1:4" ht="13.2">
      <c r="A75" s="9" t="s">
        <v>136</v>
      </c>
      <c r="B75" s="6">
        <v>8</v>
      </c>
      <c r="C75" s="7">
        <v>80407585.174014106</v>
      </c>
      <c r="D75" s="8">
        <v>4</v>
      </c>
    </row>
    <row r="76" spans="1:4" ht="13.2">
      <c r="A76" s="5" t="s">
        <v>101</v>
      </c>
      <c r="B76" s="6">
        <v>8</v>
      </c>
      <c r="C76" s="7">
        <v>76325156.391317815</v>
      </c>
      <c r="D76" s="8">
        <v>5</v>
      </c>
    </row>
    <row r="77" spans="1:4" ht="13.2">
      <c r="A77" s="5" t="s">
        <v>23</v>
      </c>
      <c r="B77" s="6">
        <v>7</v>
      </c>
      <c r="C77" s="7">
        <v>86525125.717249438</v>
      </c>
      <c r="D77" s="8">
        <v>6</v>
      </c>
    </row>
    <row r="78" spans="1:4" ht="13.2">
      <c r="A78" s="5" t="s">
        <v>53</v>
      </c>
      <c r="B78" s="6">
        <v>7</v>
      </c>
      <c r="C78" s="7">
        <v>69712212.647623986</v>
      </c>
      <c r="D78" s="8">
        <v>6</v>
      </c>
    </row>
    <row r="79" spans="1:4" ht="13.2">
      <c r="A79" s="5" t="s">
        <v>78</v>
      </c>
      <c r="B79" s="6">
        <v>7</v>
      </c>
      <c r="C79" s="7">
        <v>47052316.442133658</v>
      </c>
      <c r="D79" s="8">
        <v>6</v>
      </c>
    </row>
    <row r="80" spans="1:4" ht="13.2">
      <c r="A80" s="5" t="s">
        <v>88</v>
      </c>
      <c r="B80" s="6">
        <v>7</v>
      </c>
      <c r="C80" s="7">
        <v>65425848.553950034</v>
      </c>
      <c r="D80" s="8">
        <v>4</v>
      </c>
    </row>
    <row r="81" spans="1:4" ht="13.2">
      <c r="A81" s="5" t="s">
        <v>105</v>
      </c>
      <c r="B81" s="6">
        <v>7</v>
      </c>
      <c r="C81" s="7">
        <v>73941507.224202365</v>
      </c>
      <c r="D81" s="8">
        <v>1</v>
      </c>
    </row>
    <row r="82" spans="1:4" ht="13.2">
      <c r="A82" s="5" t="s">
        <v>106</v>
      </c>
      <c r="B82" s="6">
        <v>7</v>
      </c>
      <c r="C82" s="7">
        <v>65539472.175262615</v>
      </c>
      <c r="D82" s="8">
        <v>1</v>
      </c>
    </row>
    <row r="83" spans="1:4" ht="13.2">
      <c r="A83" s="5" t="s">
        <v>26</v>
      </c>
      <c r="B83" s="6">
        <v>6</v>
      </c>
      <c r="C83" s="7">
        <v>79134939.039378032</v>
      </c>
      <c r="D83" s="8">
        <v>3</v>
      </c>
    </row>
    <row r="84" spans="1:4" ht="13.2">
      <c r="A84" s="5" t="s">
        <v>41</v>
      </c>
      <c r="B84" s="6">
        <v>6</v>
      </c>
      <c r="C84" s="7">
        <v>55471600.174332477</v>
      </c>
      <c r="D84" s="8">
        <v>4</v>
      </c>
    </row>
    <row r="85" spans="1:4" ht="13.2">
      <c r="A85" s="5" t="s">
        <v>85</v>
      </c>
      <c r="B85" s="6">
        <v>6</v>
      </c>
      <c r="C85" s="7">
        <v>55866601.690799706</v>
      </c>
      <c r="D85" s="8">
        <v>1</v>
      </c>
    </row>
    <row r="86" spans="1:4" ht="13.2">
      <c r="A86" s="5" t="s">
        <v>102</v>
      </c>
      <c r="B86" s="6">
        <v>6</v>
      </c>
      <c r="C86" s="7">
        <v>71298993.890918314</v>
      </c>
      <c r="D86" s="8">
        <v>5</v>
      </c>
    </row>
    <row r="87" spans="1:4" ht="13.2">
      <c r="A87" s="5" t="s">
        <v>112</v>
      </c>
      <c r="B87" s="6">
        <v>6</v>
      </c>
      <c r="C87" s="7">
        <v>59696140.835463382</v>
      </c>
      <c r="D87" s="8">
        <v>2</v>
      </c>
    </row>
    <row r="88" spans="1:4" ht="13.2">
      <c r="A88" s="5" t="s">
        <v>110</v>
      </c>
      <c r="B88" s="6">
        <v>6</v>
      </c>
      <c r="C88" s="7">
        <v>40026613.402776346</v>
      </c>
      <c r="D88" s="8">
        <v>5</v>
      </c>
    </row>
    <row r="89" spans="1:4" ht="13.2">
      <c r="A89" s="5" t="s">
        <v>113</v>
      </c>
      <c r="B89" s="6">
        <v>6</v>
      </c>
      <c r="C89" s="7">
        <v>73728984.296640798</v>
      </c>
      <c r="D89" s="8">
        <v>1</v>
      </c>
    </row>
    <row r="90" spans="1:4" ht="13.2">
      <c r="A90" s="5" t="s">
        <v>7</v>
      </c>
      <c r="B90" s="6">
        <v>5</v>
      </c>
      <c r="C90" s="7">
        <v>36326975.163385779</v>
      </c>
      <c r="D90" s="8">
        <v>4</v>
      </c>
    </row>
    <row r="91" spans="1:4" ht="13.2">
      <c r="A91" s="5" t="s">
        <v>21</v>
      </c>
      <c r="B91" s="6">
        <v>5</v>
      </c>
      <c r="C91" s="7">
        <v>51464404.839257739</v>
      </c>
      <c r="D91" s="8">
        <v>2</v>
      </c>
    </row>
    <row r="92" spans="1:4" ht="13.2">
      <c r="A92" s="5" t="s">
        <v>103</v>
      </c>
      <c r="B92" s="6">
        <v>5</v>
      </c>
      <c r="C92" s="7">
        <v>60854207.236837283</v>
      </c>
      <c r="D92" s="8">
        <v>1</v>
      </c>
    </row>
    <row r="93" spans="1:4" ht="13.2">
      <c r="A93" s="5" t="s">
        <v>83</v>
      </c>
      <c r="B93" s="6">
        <v>5</v>
      </c>
      <c r="C93" s="7">
        <v>53572182.933471061</v>
      </c>
      <c r="D93" s="8">
        <v>4</v>
      </c>
    </row>
    <row r="94" spans="1:4" ht="13.2">
      <c r="A94" s="5" t="s">
        <v>116</v>
      </c>
      <c r="B94" s="6">
        <v>5</v>
      </c>
      <c r="C94" s="7">
        <v>36989367.146709509</v>
      </c>
      <c r="D94" s="8">
        <v>2</v>
      </c>
    </row>
    <row r="95" spans="1:4" ht="13.2">
      <c r="A95" s="5" t="s">
        <v>115</v>
      </c>
      <c r="B95" s="6">
        <v>5</v>
      </c>
      <c r="C95" s="7">
        <v>45750373.845440768</v>
      </c>
      <c r="D95" s="8">
        <v>5</v>
      </c>
    </row>
    <row r="96" spans="1:4" ht="13.2">
      <c r="A96" s="5" t="s">
        <v>117</v>
      </c>
      <c r="B96" s="6">
        <v>5</v>
      </c>
      <c r="C96" s="7">
        <v>31445259.105414439</v>
      </c>
      <c r="D96" s="8">
        <v>3</v>
      </c>
    </row>
    <row r="97" spans="1:4" ht="13.2">
      <c r="A97" s="5" t="s">
        <v>39</v>
      </c>
      <c r="B97" s="6">
        <v>4</v>
      </c>
      <c r="C97" s="7">
        <v>45306685.916108191</v>
      </c>
      <c r="D97" s="8">
        <v>4</v>
      </c>
    </row>
    <row r="98" spans="1:4" ht="13.2">
      <c r="A98" s="5" t="s">
        <v>11</v>
      </c>
      <c r="B98" s="6">
        <v>4</v>
      </c>
      <c r="C98" s="7">
        <v>28436226.451694131</v>
      </c>
      <c r="D98" s="8">
        <v>2</v>
      </c>
    </row>
    <row r="99" spans="1:4" ht="13.2">
      <c r="A99" s="5" t="s">
        <v>72</v>
      </c>
      <c r="B99" s="6">
        <v>4</v>
      </c>
      <c r="C99" s="7">
        <v>43247033.994320713</v>
      </c>
      <c r="D99" s="8">
        <v>7</v>
      </c>
    </row>
    <row r="100" spans="1:4" ht="13.2">
      <c r="A100" s="5" t="s">
        <v>86</v>
      </c>
      <c r="B100" s="6">
        <v>4</v>
      </c>
      <c r="C100" s="7">
        <v>43065396.897060841</v>
      </c>
      <c r="D100" s="8">
        <v>1</v>
      </c>
    </row>
    <row r="101" spans="1:4" ht="13.2">
      <c r="A101" s="5" t="s">
        <v>65</v>
      </c>
      <c r="B101" s="6">
        <v>4</v>
      </c>
      <c r="C101" s="7">
        <v>41130952.358678602</v>
      </c>
      <c r="D101" s="8">
        <v>2</v>
      </c>
    </row>
    <row r="102" spans="1:4" ht="13.2">
      <c r="A102" s="5" t="s">
        <v>120</v>
      </c>
      <c r="B102" s="6">
        <v>4</v>
      </c>
      <c r="C102" s="7">
        <v>39784944.121340819</v>
      </c>
      <c r="D102" s="8">
        <v>2</v>
      </c>
    </row>
    <row r="103" spans="1:4" ht="13.2">
      <c r="A103" s="5" t="s">
        <v>114</v>
      </c>
      <c r="B103" s="6">
        <v>4</v>
      </c>
      <c r="C103" s="7">
        <v>55253927.573150083</v>
      </c>
      <c r="D103" s="8">
        <v>1</v>
      </c>
    </row>
    <row r="104" spans="1:4" ht="13.2">
      <c r="A104" s="5" t="s">
        <v>122</v>
      </c>
      <c r="B104" s="6">
        <v>4</v>
      </c>
      <c r="C104" s="7">
        <v>43077402.981342912</v>
      </c>
      <c r="D104" s="8">
        <v>4</v>
      </c>
    </row>
    <row r="105" spans="1:4" ht="13.2">
      <c r="A105" s="5" t="s">
        <v>3</v>
      </c>
      <c r="B105" s="6">
        <v>3</v>
      </c>
      <c r="C105" s="7">
        <v>33355241.402925208</v>
      </c>
      <c r="D105" s="8">
        <v>6</v>
      </c>
    </row>
    <row r="106" spans="1:4" ht="13.2">
      <c r="A106" s="5" t="s">
        <v>30</v>
      </c>
      <c r="B106" s="6">
        <v>3</v>
      </c>
      <c r="C106" s="7">
        <v>25189845.460094869</v>
      </c>
      <c r="D106" s="8">
        <v>4</v>
      </c>
    </row>
    <row r="107" spans="1:4" ht="13.2">
      <c r="A107" s="5" t="s">
        <v>75</v>
      </c>
      <c r="B107" s="6">
        <v>3</v>
      </c>
      <c r="C107" s="7">
        <v>35448513.432546705</v>
      </c>
      <c r="D107" s="8">
        <v>5</v>
      </c>
    </row>
    <row r="108" spans="1:4" ht="13.2">
      <c r="A108" s="5" t="s">
        <v>76</v>
      </c>
      <c r="B108" s="6">
        <v>3</v>
      </c>
      <c r="C108" s="7">
        <v>14644250.354001921</v>
      </c>
      <c r="D108" s="8">
        <v>5</v>
      </c>
    </row>
    <row r="109" spans="1:4" ht="13.2">
      <c r="A109" s="5" t="s">
        <v>43</v>
      </c>
      <c r="B109" s="6">
        <v>3</v>
      </c>
      <c r="C109" s="7">
        <v>14887359.107198875</v>
      </c>
      <c r="D109" s="8">
        <v>2</v>
      </c>
    </row>
    <row r="110" spans="1:4" ht="13.2">
      <c r="A110" s="5" t="s">
        <v>123</v>
      </c>
      <c r="B110" s="6">
        <v>3</v>
      </c>
      <c r="C110" s="7">
        <v>24093102.195793323</v>
      </c>
      <c r="D110" s="8">
        <v>7</v>
      </c>
    </row>
    <row r="111" spans="1:4" ht="13.2">
      <c r="A111" s="5" t="s">
        <v>90</v>
      </c>
      <c r="B111" s="6">
        <v>3</v>
      </c>
      <c r="C111" s="7">
        <v>24957939.949098434</v>
      </c>
      <c r="D111" s="8">
        <v>4</v>
      </c>
    </row>
    <row r="112" spans="1:4" ht="13.2">
      <c r="A112" s="5" t="s">
        <v>111</v>
      </c>
      <c r="B112" s="6">
        <v>3</v>
      </c>
      <c r="C112" s="7">
        <v>20948179.880953226</v>
      </c>
      <c r="D112" s="8">
        <v>5</v>
      </c>
    </row>
    <row r="113" spans="1:8" ht="13.2">
      <c r="A113" s="5" t="s">
        <v>19</v>
      </c>
      <c r="B113" s="6">
        <v>2</v>
      </c>
      <c r="C113" s="7">
        <v>26851589.588917267</v>
      </c>
      <c r="D113" s="8">
        <v>5</v>
      </c>
    </row>
    <row r="114" spans="1:8" ht="13.2">
      <c r="A114" s="5" t="s">
        <v>44</v>
      </c>
      <c r="B114" s="6">
        <v>2</v>
      </c>
      <c r="C114" s="7">
        <v>32518124.964140225</v>
      </c>
      <c r="D114" s="8">
        <v>5</v>
      </c>
    </row>
    <row r="115" spans="1:8" ht="13.2">
      <c r="A115" s="5" t="s">
        <v>58</v>
      </c>
      <c r="B115" s="6">
        <v>2</v>
      </c>
      <c r="C115" s="7">
        <v>13969620.365354132</v>
      </c>
      <c r="D115" s="8">
        <v>6</v>
      </c>
    </row>
    <row r="116" spans="1:8" ht="13.2">
      <c r="A116" s="5" t="s">
        <v>35</v>
      </c>
      <c r="B116" s="6">
        <v>2</v>
      </c>
      <c r="C116" s="7">
        <v>23739243.188262954</v>
      </c>
      <c r="D116" s="8">
        <v>3</v>
      </c>
    </row>
    <row r="117" spans="1:8" ht="13.2">
      <c r="A117" s="5" t="s">
        <v>82</v>
      </c>
      <c r="B117" s="6">
        <v>2</v>
      </c>
      <c r="C117" s="7">
        <v>18758661.965716571</v>
      </c>
      <c r="D117" s="8">
        <v>5</v>
      </c>
    </row>
    <row r="118" spans="1:8" ht="13.2">
      <c r="A118" s="5" t="s">
        <v>107</v>
      </c>
      <c r="B118" s="6">
        <v>2</v>
      </c>
      <c r="C118" s="7">
        <v>23052453.468697123</v>
      </c>
      <c r="D118" s="8">
        <v>1</v>
      </c>
    </row>
    <row r="119" spans="1:8" ht="13.2">
      <c r="A119" s="5" t="s">
        <v>109</v>
      </c>
      <c r="B119" s="6">
        <v>2</v>
      </c>
      <c r="C119" s="7">
        <v>15858076.267195992</v>
      </c>
      <c r="D119" s="8">
        <v>1</v>
      </c>
    </row>
    <row r="120" spans="1:8" ht="13.2">
      <c r="A120" s="5" t="s">
        <v>124</v>
      </c>
      <c r="B120" s="6">
        <v>2</v>
      </c>
      <c r="C120" s="7">
        <v>7529806.5811811518</v>
      </c>
      <c r="D120" s="8">
        <v>6</v>
      </c>
    </row>
    <row r="121" spans="1:8" ht="13.2">
      <c r="A121" s="5" t="s">
        <v>126</v>
      </c>
      <c r="B121" s="6">
        <v>2</v>
      </c>
      <c r="C121" s="7">
        <v>32310183.831342399</v>
      </c>
      <c r="D121" s="8">
        <v>1</v>
      </c>
    </row>
    <row r="122" spans="1:8" ht="13.2">
      <c r="A122" s="5" t="s">
        <v>119</v>
      </c>
      <c r="B122" s="6">
        <v>2</v>
      </c>
      <c r="C122" s="7">
        <v>16101632.696589123</v>
      </c>
      <c r="D122" s="8">
        <v>3</v>
      </c>
    </row>
    <row r="123" spans="1:8" ht="13.2">
      <c r="A123" s="5" t="s">
        <v>31</v>
      </c>
      <c r="B123" s="6">
        <v>1</v>
      </c>
      <c r="C123" s="7">
        <v>14612222.209119411</v>
      </c>
      <c r="D123" s="8">
        <v>3</v>
      </c>
    </row>
    <row r="124" spans="1:8" ht="13.2">
      <c r="A124" s="5" t="s">
        <v>99</v>
      </c>
      <c r="B124" s="6">
        <v>1</v>
      </c>
      <c r="C124" s="7">
        <v>2032382.8102587641</v>
      </c>
      <c r="D124" s="8">
        <v>6</v>
      </c>
    </row>
    <row r="125" spans="1:8" ht="13.2">
      <c r="A125" s="5" t="s">
        <v>69</v>
      </c>
      <c r="B125" s="6">
        <v>1</v>
      </c>
      <c r="C125" s="7">
        <v>12995548.598542288</v>
      </c>
      <c r="D125" s="8">
        <v>4</v>
      </c>
    </row>
    <row r="126" spans="1:8" ht="13.2">
      <c r="A126" s="5" t="s">
        <v>118</v>
      </c>
      <c r="B126" s="6">
        <v>1</v>
      </c>
      <c r="C126" s="7">
        <v>8280358.6161377262</v>
      </c>
      <c r="D126" s="8">
        <v>6</v>
      </c>
    </row>
    <row r="127" spans="1:8" ht="13.2">
      <c r="A127" s="5" t="s">
        <v>93</v>
      </c>
      <c r="B127" s="6">
        <v>1</v>
      </c>
      <c r="C127" s="7">
        <v>15242871.07694073</v>
      </c>
      <c r="D127" s="8">
        <v>4</v>
      </c>
      <c r="F127" s="2"/>
      <c r="G127" s="2"/>
      <c r="H127" s="2"/>
    </row>
    <row r="128" spans="1:8" ht="13.2">
      <c r="A128" s="5" t="s">
        <v>125</v>
      </c>
      <c r="B128" s="6">
        <v>1</v>
      </c>
      <c r="C128" s="7">
        <v>12995548.598542288</v>
      </c>
      <c r="D128" s="8">
        <v>1</v>
      </c>
      <c r="F128" s="2"/>
      <c r="G128" s="2"/>
      <c r="H128" s="2"/>
    </row>
    <row r="129" spans="1:8" ht="13.2">
      <c r="A129" s="5" t="s">
        <v>127</v>
      </c>
      <c r="B129" s="6">
        <v>1</v>
      </c>
      <c r="C129" s="7">
        <v>11526226.734348562</v>
      </c>
      <c r="D129" s="8">
        <v>7</v>
      </c>
      <c r="F129" s="2"/>
      <c r="G129" s="2"/>
      <c r="H129" s="2"/>
    </row>
    <row r="130" spans="1:8" ht="13.2">
      <c r="A130" s="5" t="s">
        <v>121</v>
      </c>
      <c r="B130" s="6">
        <v>1</v>
      </c>
      <c r="C130" s="7">
        <v>9741598.3719267379</v>
      </c>
      <c r="D130" s="8">
        <v>3</v>
      </c>
      <c r="F130" s="2"/>
      <c r="G130" s="2"/>
      <c r="H130" s="2"/>
    </row>
    <row r="131" spans="1:8" ht="13.2">
      <c r="A131" s="5" t="s">
        <v>128</v>
      </c>
      <c r="B131" s="6">
        <v>1</v>
      </c>
      <c r="C131" s="7">
        <v>16549430.013081668</v>
      </c>
      <c r="D131" s="8">
        <v>5</v>
      </c>
      <c r="F131" s="2"/>
      <c r="G131" s="2"/>
      <c r="H131" s="2"/>
    </row>
    <row r="132" spans="1:8" ht="13.2">
      <c r="A132" s="11" t="s">
        <v>81</v>
      </c>
      <c r="B132" s="1">
        <v>0</v>
      </c>
      <c r="C132" s="1">
        <v>0</v>
      </c>
      <c r="D132" s="15">
        <v>5</v>
      </c>
      <c r="F132" s="2"/>
      <c r="G132" s="2"/>
      <c r="H132" s="2"/>
    </row>
    <row r="133" spans="1:8" ht="13.2">
      <c r="A133" s="11" t="s">
        <v>94</v>
      </c>
      <c r="B133" s="1">
        <v>0</v>
      </c>
      <c r="C133" s="1">
        <v>0</v>
      </c>
      <c r="D133" s="15">
        <v>1</v>
      </c>
      <c r="F133" s="2"/>
      <c r="G133" s="2"/>
      <c r="H133" s="2"/>
    </row>
    <row r="134" spans="1:8" ht="13.2">
      <c r="A134" s="11" t="s">
        <v>50</v>
      </c>
      <c r="B134" s="12">
        <v>0</v>
      </c>
      <c r="C134" s="13">
        <v>0</v>
      </c>
      <c r="D134" s="14">
        <v>2</v>
      </c>
      <c r="F134" s="2"/>
      <c r="G134" s="2"/>
      <c r="H134" s="2"/>
    </row>
    <row r="135" spans="1:8" ht="13.2">
      <c r="A135" s="11" t="s">
        <v>108</v>
      </c>
      <c r="B135" s="1">
        <v>0</v>
      </c>
      <c r="C135" s="1">
        <v>0</v>
      </c>
      <c r="D135" s="15">
        <v>5</v>
      </c>
      <c r="F135" s="2"/>
      <c r="G135" s="2"/>
      <c r="H135" s="2"/>
    </row>
    <row r="136" spans="1:8" ht="13.2">
      <c r="A136" s="16" t="s">
        <v>104</v>
      </c>
      <c r="B136" s="17">
        <v>0</v>
      </c>
      <c r="C136" s="17">
        <v>0</v>
      </c>
      <c r="D136" s="18">
        <v>3</v>
      </c>
      <c r="F136" s="2"/>
      <c r="G136" s="2"/>
      <c r="H136" s="2"/>
    </row>
    <row r="137" spans="1:8" ht="13.2">
      <c r="B137" s="1"/>
      <c r="C137" s="1"/>
    </row>
    <row r="138" spans="1:8" ht="13.2">
      <c r="B138" s="1"/>
      <c r="C138" s="1"/>
    </row>
    <row r="139" spans="1:8" ht="13.2">
      <c r="A139" s="3"/>
      <c r="B139" s="1"/>
      <c r="C139" s="1"/>
    </row>
    <row r="140" spans="1:8" ht="13.2">
      <c r="A140" s="3"/>
      <c r="B140" s="1"/>
      <c r="C140" s="1"/>
    </row>
    <row r="141" spans="1:8" ht="15.75" customHeight="1">
      <c r="A141" s="3"/>
    </row>
    <row r="142" spans="1:8" ht="15.75" customHeight="1">
      <c r="A142" s="3"/>
    </row>
    <row r="143" spans="1:8" ht="13.2">
      <c r="A143" s="3"/>
      <c r="B143" s="1"/>
      <c r="C143" s="1"/>
    </row>
    <row r="144" spans="1:8" ht="13.2">
      <c r="A144" s="3"/>
      <c r="B144" s="1"/>
      <c r="C144" s="1"/>
    </row>
    <row r="145" spans="1:3" ht="13.2">
      <c r="A145" s="3"/>
      <c r="B145" s="1"/>
      <c r="C145" s="1"/>
    </row>
    <row r="146" spans="1:3" ht="13.2">
      <c r="A146" s="3"/>
      <c r="B146" s="1"/>
      <c r="C146" s="1"/>
    </row>
    <row r="147" spans="1:3" ht="13.2">
      <c r="B147" s="1"/>
      <c r="C147" s="1"/>
    </row>
    <row r="148" spans="1:3" ht="13.2">
      <c r="B148" s="1"/>
      <c r="C148" s="1"/>
    </row>
    <row r="149" spans="1:3" ht="13.2">
      <c r="B149" s="1"/>
      <c r="C149" s="1"/>
    </row>
    <row r="150" spans="1:3" ht="13.2">
      <c r="B150" s="1"/>
      <c r="C150" s="1"/>
    </row>
    <row r="151" spans="1:3" ht="13.2">
      <c r="B151" s="1"/>
      <c r="C151" s="1"/>
    </row>
    <row r="152" spans="1:3" ht="13.2">
      <c r="B152" s="1"/>
      <c r="C152" s="1"/>
    </row>
    <row r="153" spans="1:3" ht="13.2">
      <c r="B153" s="1"/>
      <c r="C153" s="1"/>
    </row>
    <row r="154" spans="1:3" ht="13.2">
      <c r="B154" s="1"/>
      <c r="C154" s="1"/>
    </row>
    <row r="155" spans="1:3" ht="13.2">
      <c r="B155" s="1"/>
      <c r="C155" s="1"/>
    </row>
    <row r="156" spans="1:3" ht="13.2">
      <c r="B156" s="1"/>
      <c r="C156" s="1"/>
    </row>
    <row r="157" spans="1:3" ht="13.2">
      <c r="B157" s="1"/>
      <c r="C157" s="1"/>
    </row>
    <row r="158" spans="1:3" ht="13.2">
      <c r="B158" s="1"/>
      <c r="C158" s="1"/>
    </row>
    <row r="159" spans="1:3" ht="13.2">
      <c r="B159" s="1"/>
      <c r="C159" s="1"/>
    </row>
    <row r="160" spans="1:3" ht="13.2">
      <c r="B160" s="1"/>
      <c r="C160" s="1"/>
    </row>
    <row r="161" spans="2:3" ht="13.2">
      <c r="B161" s="1"/>
      <c r="C161" s="1"/>
    </row>
    <row r="162" spans="2:3" ht="13.2">
      <c r="B162" s="1"/>
      <c r="C162" s="1"/>
    </row>
    <row r="163" spans="2:3" ht="13.2">
      <c r="B163" s="1"/>
      <c r="C163" s="1"/>
    </row>
    <row r="164" spans="2:3" ht="13.2">
      <c r="B164" s="1"/>
      <c r="C164" s="1"/>
    </row>
    <row r="165" spans="2:3" ht="13.2">
      <c r="B165" s="1"/>
      <c r="C165" s="1"/>
    </row>
    <row r="166" spans="2:3" ht="13.2">
      <c r="B166" s="1"/>
      <c r="C166" s="1"/>
    </row>
    <row r="167" spans="2:3" ht="13.2">
      <c r="B167" s="1"/>
      <c r="C167" s="1"/>
    </row>
    <row r="168" spans="2:3" ht="13.2">
      <c r="B168" s="1"/>
      <c r="C168" s="1"/>
    </row>
    <row r="169" spans="2:3" ht="13.2">
      <c r="B169" s="1"/>
      <c r="C169" s="1"/>
    </row>
    <row r="170" spans="2:3" ht="13.2">
      <c r="B170" s="1"/>
      <c r="C170" s="1"/>
    </row>
    <row r="171" spans="2:3" ht="13.2">
      <c r="B171" s="1"/>
      <c r="C171" s="1"/>
    </row>
    <row r="172" spans="2:3" ht="13.2">
      <c r="B172" s="1"/>
      <c r="C172" s="1"/>
    </row>
    <row r="173" spans="2:3" ht="13.2">
      <c r="B173" s="1"/>
      <c r="C173" s="1"/>
    </row>
    <row r="174" spans="2:3" ht="13.2">
      <c r="B174" s="1"/>
      <c r="C174" s="1"/>
    </row>
    <row r="175" spans="2:3" ht="13.2">
      <c r="B175" s="1"/>
      <c r="C175" s="1"/>
    </row>
    <row r="176" spans="2:3" ht="13.2">
      <c r="B176" s="1"/>
      <c r="C176" s="1"/>
    </row>
    <row r="177" spans="2:3" ht="13.2">
      <c r="B177" s="1"/>
      <c r="C177" s="1"/>
    </row>
    <row r="178" spans="2:3" ht="13.2">
      <c r="B178" s="1"/>
      <c r="C178" s="1"/>
    </row>
    <row r="179" spans="2:3" ht="13.2">
      <c r="B179" s="1"/>
      <c r="C179" s="1"/>
    </row>
    <row r="180" spans="2:3" ht="13.2">
      <c r="B180" s="1"/>
      <c r="C180" s="1"/>
    </row>
    <row r="181" spans="2:3" ht="13.2">
      <c r="B181" s="1"/>
      <c r="C181" s="1"/>
    </row>
    <row r="182" spans="2:3" ht="13.2">
      <c r="B182" s="1"/>
      <c r="C182" s="1"/>
    </row>
    <row r="183" spans="2:3" ht="13.2">
      <c r="B183" s="1"/>
      <c r="C183" s="1"/>
    </row>
    <row r="184" spans="2:3" ht="13.2">
      <c r="B184" s="1"/>
      <c r="C184" s="1"/>
    </row>
    <row r="185" spans="2:3" ht="13.2">
      <c r="B185" s="1"/>
      <c r="C185" s="1"/>
    </row>
    <row r="186" spans="2:3" ht="13.2">
      <c r="B186" s="1"/>
      <c r="C186" s="1"/>
    </row>
    <row r="187" spans="2:3" ht="13.2">
      <c r="B187" s="1"/>
      <c r="C187" s="1"/>
    </row>
    <row r="188" spans="2:3" ht="13.2">
      <c r="B188" s="1"/>
      <c r="C188" s="1"/>
    </row>
    <row r="189" spans="2:3" ht="13.2">
      <c r="B189" s="1"/>
      <c r="C189" s="1"/>
    </row>
    <row r="190" spans="2:3" ht="13.2">
      <c r="B190" s="1"/>
      <c r="C190" s="1"/>
    </row>
    <row r="191" spans="2:3" ht="13.2">
      <c r="B191" s="1"/>
      <c r="C191" s="1"/>
    </row>
    <row r="192" spans="2:3" ht="13.2">
      <c r="B192" s="1"/>
      <c r="C192" s="1"/>
    </row>
    <row r="193" spans="2:3" ht="13.2">
      <c r="B193" s="1"/>
      <c r="C193" s="1"/>
    </row>
    <row r="194" spans="2:3" ht="13.2">
      <c r="B194" s="1"/>
      <c r="C194" s="1"/>
    </row>
    <row r="195" spans="2:3" ht="13.2">
      <c r="B195" s="1"/>
      <c r="C195" s="1"/>
    </row>
    <row r="196" spans="2:3" ht="13.2">
      <c r="B196" s="1"/>
      <c r="C196" s="1"/>
    </row>
    <row r="197" spans="2:3" ht="13.2">
      <c r="B197" s="1"/>
      <c r="C197" s="1"/>
    </row>
    <row r="198" spans="2:3" ht="13.2">
      <c r="B198" s="1"/>
      <c r="C198" s="1"/>
    </row>
    <row r="199" spans="2:3" ht="13.2">
      <c r="B199" s="1"/>
      <c r="C199" s="1"/>
    </row>
    <row r="200" spans="2:3" ht="13.2">
      <c r="B200" s="1"/>
      <c r="C200" s="1"/>
    </row>
    <row r="201" spans="2:3" ht="13.2">
      <c r="B201" s="1"/>
      <c r="C201" s="1"/>
    </row>
    <row r="202" spans="2:3" ht="13.2">
      <c r="B202" s="1"/>
      <c r="C202" s="1"/>
    </row>
    <row r="203" spans="2:3" ht="13.2">
      <c r="B203" s="1"/>
      <c r="C203" s="1"/>
    </row>
    <row r="204" spans="2:3" ht="13.2">
      <c r="B204" s="1"/>
      <c r="C204" s="1"/>
    </row>
    <row r="205" spans="2:3" ht="13.2">
      <c r="B205" s="1"/>
      <c r="C205" s="1"/>
    </row>
    <row r="206" spans="2:3" ht="13.2">
      <c r="B206" s="1"/>
      <c r="C206" s="1"/>
    </row>
    <row r="207" spans="2:3" ht="13.2">
      <c r="B207" s="1"/>
      <c r="C207" s="1"/>
    </row>
    <row r="208" spans="2:3" ht="13.2">
      <c r="B208" s="1"/>
      <c r="C208" s="1"/>
    </row>
    <row r="209" spans="2:3" ht="13.2">
      <c r="B209" s="1"/>
      <c r="C209" s="1"/>
    </row>
    <row r="210" spans="2:3" ht="13.2">
      <c r="B210" s="1"/>
      <c r="C210" s="1"/>
    </row>
    <row r="211" spans="2:3" ht="13.2">
      <c r="B211" s="1"/>
      <c r="C211" s="1"/>
    </row>
    <row r="212" spans="2:3" ht="13.2">
      <c r="B212" s="1"/>
      <c r="C212" s="1"/>
    </row>
    <row r="213" spans="2:3" ht="13.2">
      <c r="B213" s="1"/>
      <c r="C213" s="1"/>
    </row>
    <row r="214" spans="2:3" ht="13.2">
      <c r="B214" s="1"/>
      <c r="C214" s="1"/>
    </row>
    <row r="215" spans="2:3" ht="13.2">
      <c r="B215" s="1"/>
      <c r="C215" s="1"/>
    </row>
    <row r="216" spans="2:3" ht="13.2">
      <c r="B216" s="1"/>
      <c r="C216" s="1"/>
    </row>
    <row r="217" spans="2:3" ht="13.2">
      <c r="B217" s="1"/>
      <c r="C217" s="1"/>
    </row>
    <row r="218" spans="2:3" ht="13.2">
      <c r="B218" s="1"/>
      <c r="C218" s="1"/>
    </row>
    <row r="219" spans="2:3" ht="13.2">
      <c r="B219" s="1"/>
      <c r="C219" s="1"/>
    </row>
    <row r="220" spans="2:3" ht="13.2">
      <c r="B220" s="1"/>
      <c r="C220" s="1"/>
    </row>
    <row r="221" spans="2:3" ht="13.2">
      <c r="B221" s="1"/>
      <c r="C221" s="1"/>
    </row>
    <row r="222" spans="2:3" ht="13.2">
      <c r="B222" s="1"/>
      <c r="C222" s="1"/>
    </row>
    <row r="223" spans="2:3" ht="13.2">
      <c r="B223" s="1"/>
      <c r="C223" s="1"/>
    </row>
    <row r="224" spans="2:3" ht="13.2">
      <c r="B224" s="1"/>
      <c r="C224" s="1"/>
    </row>
    <row r="225" spans="2:3" ht="13.2">
      <c r="B225" s="1"/>
      <c r="C225" s="1"/>
    </row>
    <row r="226" spans="2:3" ht="13.2">
      <c r="B226" s="1"/>
      <c r="C226" s="1"/>
    </row>
    <row r="227" spans="2:3" ht="13.2">
      <c r="B227" s="1"/>
      <c r="C227" s="1"/>
    </row>
    <row r="228" spans="2:3" ht="13.2">
      <c r="B228" s="1"/>
      <c r="C228" s="1"/>
    </row>
    <row r="229" spans="2:3" ht="13.2">
      <c r="B229" s="1"/>
      <c r="C229" s="1"/>
    </row>
    <row r="230" spans="2:3" ht="13.2">
      <c r="B230" s="1"/>
      <c r="C230" s="1"/>
    </row>
    <row r="231" spans="2:3" ht="13.2">
      <c r="B231" s="1"/>
      <c r="C231" s="1"/>
    </row>
    <row r="232" spans="2:3" ht="13.2">
      <c r="B232" s="1"/>
      <c r="C232" s="1"/>
    </row>
    <row r="233" spans="2:3" ht="13.2">
      <c r="B233" s="1"/>
      <c r="C233" s="1"/>
    </row>
    <row r="234" spans="2:3" ht="13.2">
      <c r="B234" s="1"/>
      <c r="C234" s="1"/>
    </row>
    <row r="235" spans="2:3" ht="13.2">
      <c r="B235" s="1"/>
      <c r="C235" s="1"/>
    </row>
    <row r="236" spans="2:3" ht="13.2">
      <c r="B236" s="1"/>
      <c r="C236" s="1"/>
    </row>
    <row r="237" spans="2:3" ht="13.2">
      <c r="B237" s="1"/>
      <c r="C237" s="1"/>
    </row>
    <row r="238" spans="2:3" ht="13.2">
      <c r="B238" s="1"/>
      <c r="C238" s="1"/>
    </row>
    <row r="239" spans="2:3" ht="13.2">
      <c r="B239" s="1"/>
      <c r="C239" s="1"/>
    </row>
    <row r="240" spans="2:3" ht="13.2">
      <c r="B240" s="1"/>
      <c r="C240" s="1"/>
    </row>
    <row r="241" spans="2:3" ht="13.2">
      <c r="B241" s="1"/>
      <c r="C241" s="1"/>
    </row>
    <row r="242" spans="2:3" ht="13.2">
      <c r="B242" s="1"/>
      <c r="C242" s="1"/>
    </row>
    <row r="243" spans="2:3" ht="13.2">
      <c r="B243" s="1"/>
      <c r="C243" s="1"/>
    </row>
    <row r="244" spans="2:3" ht="13.2">
      <c r="B244" s="1"/>
      <c r="C244" s="1"/>
    </row>
    <row r="245" spans="2:3" ht="13.2">
      <c r="B245" s="1"/>
      <c r="C245" s="1"/>
    </row>
    <row r="246" spans="2:3" ht="13.2">
      <c r="B246" s="1"/>
      <c r="C246" s="1"/>
    </row>
    <row r="247" spans="2:3" ht="13.2">
      <c r="B247" s="1"/>
      <c r="C247" s="1"/>
    </row>
    <row r="248" spans="2:3" ht="13.2">
      <c r="B248" s="1"/>
      <c r="C248" s="1"/>
    </row>
    <row r="249" spans="2:3" ht="13.2">
      <c r="B249" s="1"/>
      <c r="C249" s="1"/>
    </row>
    <row r="250" spans="2:3" ht="13.2">
      <c r="B250" s="1"/>
      <c r="C250" s="1"/>
    </row>
    <row r="251" spans="2:3" ht="13.2">
      <c r="B251" s="1"/>
      <c r="C251" s="1"/>
    </row>
    <row r="252" spans="2:3" ht="13.2">
      <c r="B252" s="1"/>
      <c r="C252" s="1"/>
    </row>
    <row r="253" spans="2:3" ht="13.2">
      <c r="B253" s="1"/>
      <c r="C253" s="1"/>
    </row>
    <row r="254" spans="2:3" ht="13.2">
      <c r="B254" s="1"/>
      <c r="C254" s="1"/>
    </row>
    <row r="255" spans="2:3" ht="13.2">
      <c r="B255" s="1"/>
      <c r="C255" s="1"/>
    </row>
    <row r="256" spans="2:3" ht="13.2">
      <c r="B256" s="1"/>
      <c r="C256" s="1"/>
    </row>
    <row r="257" spans="2:3" ht="13.2">
      <c r="B257" s="1"/>
      <c r="C257" s="1"/>
    </row>
    <row r="258" spans="2:3" ht="13.2">
      <c r="B258" s="1"/>
      <c r="C258" s="1"/>
    </row>
    <row r="259" spans="2:3" ht="13.2">
      <c r="B259" s="1"/>
      <c r="C259" s="1"/>
    </row>
    <row r="260" spans="2:3" ht="13.2">
      <c r="B260" s="1"/>
      <c r="C260" s="1"/>
    </row>
    <row r="261" spans="2:3" ht="13.2">
      <c r="B261" s="1"/>
      <c r="C261" s="1"/>
    </row>
    <row r="262" spans="2:3" ht="13.2">
      <c r="B262" s="1"/>
      <c r="C262" s="1"/>
    </row>
    <row r="263" spans="2:3" ht="13.2">
      <c r="B263" s="1"/>
      <c r="C263" s="1"/>
    </row>
    <row r="264" spans="2:3" ht="13.2">
      <c r="B264" s="1"/>
      <c r="C264" s="1"/>
    </row>
    <row r="265" spans="2:3" ht="13.2">
      <c r="B265" s="1"/>
      <c r="C265" s="1"/>
    </row>
    <row r="266" spans="2:3" ht="13.2">
      <c r="B266" s="1"/>
      <c r="C266" s="1"/>
    </row>
    <row r="267" spans="2:3" ht="13.2">
      <c r="B267" s="1"/>
      <c r="C267" s="1"/>
    </row>
    <row r="268" spans="2:3" ht="13.2">
      <c r="B268" s="1"/>
      <c r="C268" s="1"/>
    </row>
    <row r="269" spans="2:3" ht="13.2">
      <c r="B269" s="1"/>
      <c r="C269" s="1"/>
    </row>
    <row r="270" spans="2:3" ht="13.2">
      <c r="B270" s="1"/>
      <c r="C270" s="1"/>
    </row>
    <row r="271" spans="2:3" ht="13.2">
      <c r="B271" s="1"/>
      <c r="C271" s="1"/>
    </row>
    <row r="272" spans="2:3" ht="13.2">
      <c r="B272" s="1"/>
      <c r="C272" s="1"/>
    </row>
    <row r="273" spans="2:3" ht="13.2">
      <c r="B273" s="1"/>
      <c r="C273" s="1"/>
    </row>
    <row r="274" spans="2:3" ht="13.2">
      <c r="B274" s="1"/>
      <c r="C274" s="1"/>
    </row>
    <row r="275" spans="2:3" ht="13.2">
      <c r="B275" s="1"/>
      <c r="C275" s="1"/>
    </row>
    <row r="276" spans="2:3" ht="13.2">
      <c r="B276" s="1"/>
      <c r="C276" s="1"/>
    </row>
    <row r="277" spans="2:3" ht="13.2">
      <c r="B277" s="1"/>
      <c r="C277" s="1"/>
    </row>
    <row r="278" spans="2:3" ht="13.2">
      <c r="B278" s="1"/>
      <c r="C278" s="1"/>
    </row>
    <row r="279" spans="2:3" ht="13.2">
      <c r="B279" s="1"/>
      <c r="C279" s="1"/>
    </row>
    <row r="280" spans="2:3" ht="13.2">
      <c r="B280" s="1"/>
      <c r="C280" s="1"/>
    </row>
    <row r="281" spans="2:3" ht="13.2">
      <c r="B281" s="1"/>
      <c r="C281" s="1"/>
    </row>
    <row r="282" spans="2:3" ht="13.2">
      <c r="B282" s="1"/>
      <c r="C282" s="1"/>
    </row>
    <row r="283" spans="2:3" ht="13.2">
      <c r="B283" s="1"/>
      <c r="C283" s="1"/>
    </row>
    <row r="284" spans="2:3" ht="13.2">
      <c r="B284" s="1"/>
      <c r="C284" s="1"/>
    </row>
    <row r="285" spans="2:3" ht="13.2">
      <c r="B285" s="1"/>
      <c r="C285" s="1"/>
    </row>
    <row r="286" spans="2:3" ht="13.2">
      <c r="B286" s="1"/>
      <c r="C286" s="1"/>
    </row>
    <row r="287" spans="2:3" ht="13.2">
      <c r="B287" s="1"/>
      <c r="C287" s="1"/>
    </row>
    <row r="288" spans="2:3" ht="13.2">
      <c r="B288" s="1"/>
      <c r="C288" s="1"/>
    </row>
    <row r="289" spans="2:3" ht="13.2">
      <c r="B289" s="1"/>
      <c r="C289" s="1"/>
    </row>
    <row r="290" spans="2:3" ht="13.2">
      <c r="B290" s="1"/>
      <c r="C290" s="1"/>
    </row>
    <row r="291" spans="2:3" ht="13.2">
      <c r="B291" s="1"/>
      <c r="C291" s="1"/>
    </row>
    <row r="292" spans="2:3" ht="13.2">
      <c r="B292" s="1"/>
      <c r="C292" s="1"/>
    </row>
    <row r="293" spans="2:3" ht="13.2">
      <c r="B293" s="1"/>
      <c r="C293" s="1"/>
    </row>
    <row r="294" spans="2:3" ht="13.2">
      <c r="B294" s="1"/>
      <c r="C294" s="1"/>
    </row>
    <row r="295" spans="2:3" ht="13.2">
      <c r="B295" s="1"/>
      <c r="C295" s="1"/>
    </row>
    <row r="296" spans="2:3" ht="13.2">
      <c r="B296" s="1"/>
      <c r="C296" s="1"/>
    </row>
    <row r="297" spans="2:3" ht="13.2">
      <c r="B297" s="1"/>
      <c r="C297" s="1"/>
    </row>
    <row r="298" spans="2:3" ht="13.2">
      <c r="B298" s="1"/>
      <c r="C298" s="1"/>
    </row>
    <row r="299" spans="2:3" ht="13.2">
      <c r="B299" s="1"/>
      <c r="C299" s="1"/>
    </row>
    <row r="300" spans="2:3" ht="13.2">
      <c r="B300" s="1"/>
      <c r="C300" s="1"/>
    </row>
    <row r="301" spans="2:3" ht="13.2">
      <c r="B301" s="1"/>
      <c r="C301" s="1"/>
    </row>
    <row r="302" spans="2:3" ht="13.2">
      <c r="B302" s="1"/>
      <c r="C302" s="1"/>
    </row>
    <row r="303" spans="2:3" ht="13.2">
      <c r="B303" s="1"/>
      <c r="C303" s="1"/>
    </row>
    <row r="304" spans="2:3" ht="13.2">
      <c r="B304" s="1"/>
      <c r="C304" s="1"/>
    </row>
    <row r="305" spans="2:3" ht="13.2">
      <c r="B305" s="1"/>
      <c r="C305" s="1"/>
    </row>
    <row r="306" spans="2:3" ht="13.2">
      <c r="B306" s="1"/>
      <c r="C306" s="1"/>
    </row>
    <row r="307" spans="2:3" ht="13.2">
      <c r="B307" s="1"/>
      <c r="C307" s="1"/>
    </row>
    <row r="308" spans="2:3" ht="13.2">
      <c r="B308" s="1"/>
      <c r="C308" s="1"/>
    </row>
    <row r="309" spans="2:3" ht="13.2">
      <c r="B309" s="1"/>
      <c r="C309" s="1"/>
    </row>
    <row r="310" spans="2:3" ht="13.2">
      <c r="B310" s="1"/>
      <c r="C310" s="1"/>
    </row>
    <row r="311" spans="2:3" ht="13.2">
      <c r="B311" s="1"/>
      <c r="C311" s="1"/>
    </row>
    <row r="312" spans="2:3" ht="13.2">
      <c r="B312" s="1"/>
      <c r="C312" s="1"/>
    </row>
    <row r="313" spans="2:3" ht="13.2">
      <c r="B313" s="1"/>
      <c r="C313" s="1"/>
    </row>
    <row r="314" spans="2:3" ht="13.2">
      <c r="B314" s="1"/>
      <c r="C314" s="1"/>
    </row>
    <row r="315" spans="2:3" ht="13.2">
      <c r="B315" s="1"/>
      <c r="C315" s="1"/>
    </row>
    <row r="316" spans="2:3" ht="13.2">
      <c r="B316" s="1"/>
      <c r="C316" s="1"/>
    </row>
    <row r="317" spans="2:3" ht="13.2">
      <c r="B317" s="1"/>
      <c r="C317" s="1"/>
    </row>
    <row r="318" spans="2:3" ht="13.2">
      <c r="B318" s="1"/>
      <c r="C318" s="1"/>
    </row>
    <row r="319" spans="2:3" ht="13.2">
      <c r="B319" s="1"/>
      <c r="C319" s="1"/>
    </row>
    <row r="320" spans="2:3" ht="13.2">
      <c r="B320" s="1"/>
      <c r="C320" s="1"/>
    </row>
    <row r="321" spans="2:3" ht="13.2">
      <c r="B321" s="1"/>
      <c r="C321" s="1"/>
    </row>
    <row r="322" spans="2:3" ht="13.2">
      <c r="B322" s="1"/>
      <c r="C322" s="1"/>
    </row>
    <row r="323" spans="2:3" ht="13.2">
      <c r="B323" s="1"/>
      <c r="C323" s="1"/>
    </row>
    <row r="324" spans="2:3" ht="13.2">
      <c r="B324" s="1"/>
      <c r="C324" s="1"/>
    </row>
    <row r="325" spans="2:3" ht="13.2">
      <c r="B325" s="1"/>
      <c r="C325" s="1"/>
    </row>
    <row r="326" spans="2:3" ht="13.2">
      <c r="B326" s="1"/>
      <c r="C326" s="1"/>
    </row>
    <row r="327" spans="2:3" ht="13.2">
      <c r="B327" s="1"/>
      <c r="C327" s="1"/>
    </row>
    <row r="328" spans="2:3" ht="13.2">
      <c r="B328" s="1"/>
      <c r="C328" s="1"/>
    </row>
    <row r="329" spans="2:3" ht="13.2">
      <c r="B329" s="1"/>
      <c r="C329" s="1"/>
    </row>
    <row r="330" spans="2:3" ht="13.2">
      <c r="B330" s="1"/>
      <c r="C330" s="1"/>
    </row>
    <row r="331" spans="2:3" ht="13.2">
      <c r="B331" s="1"/>
      <c r="C331" s="1"/>
    </row>
    <row r="332" spans="2:3" ht="13.2">
      <c r="B332" s="1"/>
      <c r="C332" s="1"/>
    </row>
    <row r="333" spans="2:3" ht="13.2">
      <c r="B333" s="1"/>
      <c r="C333" s="1"/>
    </row>
    <row r="334" spans="2:3" ht="13.2">
      <c r="B334" s="1"/>
      <c r="C334" s="1"/>
    </row>
    <row r="335" spans="2:3" ht="13.2">
      <c r="B335" s="1"/>
      <c r="C335" s="1"/>
    </row>
    <row r="336" spans="2:3" ht="13.2">
      <c r="B336" s="1"/>
      <c r="C336" s="1"/>
    </row>
    <row r="337" spans="2:3" ht="13.2">
      <c r="B337" s="1"/>
      <c r="C337" s="1"/>
    </row>
    <row r="338" spans="2:3" ht="13.2">
      <c r="B338" s="1"/>
      <c r="C338" s="1"/>
    </row>
    <row r="339" spans="2:3" ht="13.2">
      <c r="B339" s="1"/>
      <c r="C339" s="1"/>
    </row>
    <row r="340" spans="2:3" ht="13.2">
      <c r="B340" s="1"/>
      <c r="C340" s="1"/>
    </row>
    <row r="341" spans="2:3" ht="13.2">
      <c r="B341" s="1"/>
      <c r="C341" s="1"/>
    </row>
    <row r="342" spans="2:3" ht="13.2">
      <c r="B342" s="1"/>
      <c r="C342" s="1"/>
    </row>
    <row r="343" spans="2:3" ht="13.2">
      <c r="B343" s="1"/>
      <c r="C343" s="1"/>
    </row>
    <row r="344" spans="2:3" ht="13.2">
      <c r="B344" s="1"/>
      <c r="C344" s="1"/>
    </row>
    <row r="345" spans="2:3" ht="13.2">
      <c r="B345" s="1"/>
      <c r="C345" s="1"/>
    </row>
    <row r="346" spans="2:3" ht="13.2">
      <c r="B346" s="1"/>
      <c r="C346" s="1"/>
    </row>
    <row r="347" spans="2:3" ht="13.2">
      <c r="B347" s="1"/>
      <c r="C347" s="1"/>
    </row>
    <row r="348" spans="2:3" ht="13.2">
      <c r="B348" s="1"/>
      <c r="C348" s="1"/>
    </row>
    <row r="349" spans="2:3" ht="13.2">
      <c r="B349" s="1"/>
      <c r="C349" s="1"/>
    </row>
    <row r="350" spans="2:3" ht="13.2">
      <c r="B350" s="1"/>
      <c r="C350" s="1"/>
    </row>
    <row r="351" spans="2:3" ht="13.2">
      <c r="B351" s="1"/>
      <c r="C351" s="1"/>
    </row>
    <row r="352" spans="2:3" ht="13.2">
      <c r="B352" s="1"/>
      <c r="C352" s="1"/>
    </row>
    <row r="353" spans="2:3" ht="13.2">
      <c r="B353" s="1"/>
      <c r="C353" s="1"/>
    </row>
    <row r="354" spans="2:3" ht="13.2">
      <c r="B354" s="1"/>
      <c r="C354" s="1"/>
    </row>
    <row r="355" spans="2:3" ht="13.2">
      <c r="B355" s="1"/>
      <c r="C355" s="1"/>
    </row>
    <row r="356" spans="2:3" ht="13.2">
      <c r="B356" s="1"/>
      <c r="C356" s="1"/>
    </row>
    <row r="357" spans="2:3" ht="13.2">
      <c r="B357" s="1"/>
      <c r="C357" s="1"/>
    </row>
    <row r="358" spans="2:3" ht="13.2">
      <c r="B358" s="1"/>
      <c r="C358" s="1"/>
    </row>
    <row r="359" spans="2:3" ht="13.2">
      <c r="B359" s="1"/>
      <c r="C359" s="1"/>
    </row>
    <row r="360" spans="2:3" ht="13.2">
      <c r="B360" s="1"/>
      <c r="C360" s="1"/>
    </row>
    <row r="361" spans="2:3" ht="13.2">
      <c r="B361" s="1"/>
      <c r="C361" s="1"/>
    </row>
    <row r="362" spans="2:3" ht="13.2">
      <c r="B362" s="1"/>
      <c r="C362" s="1"/>
    </row>
    <row r="363" spans="2:3" ht="13.2">
      <c r="B363" s="1"/>
      <c r="C363" s="1"/>
    </row>
    <row r="364" spans="2:3" ht="13.2">
      <c r="B364" s="1"/>
      <c r="C364" s="1"/>
    </row>
    <row r="365" spans="2:3" ht="13.2">
      <c r="B365" s="1"/>
      <c r="C365" s="1"/>
    </row>
    <row r="366" spans="2:3" ht="13.2">
      <c r="B366" s="1"/>
      <c r="C366" s="1"/>
    </row>
    <row r="367" spans="2:3" ht="13.2">
      <c r="B367" s="1"/>
      <c r="C367" s="1"/>
    </row>
    <row r="368" spans="2:3" ht="13.2">
      <c r="B368" s="1"/>
      <c r="C368" s="1"/>
    </row>
    <row r="369" spans="2:3" ht="13.2">
      <c r="B369" s="1"/>
      <c r="C369" s="1"/>
    </row>
    <row r="370" spans="2:3" ht="13.2">
      <c r="B370" s="1"/>
      <c r="C370" s="1"/>
    </row>
    <row r="371" spans="2:3" ht="13.2">
      <c r="B371" s="1"/>
      <c r="C371" s="1"/>
    </row>
    <row r="372" spans="2:3" ht="13.2">
      <c r="B372" s="1"/>
      <c r="C372" s="1"/>
    </row>
    <row r="373" spans="2:3" ht="13.2">
      <c r="B373" s="1"/>
      <c r="C373" s="1"/>
    </row>
    <row r="374" spans="2:3" ht="13.2">
      <c r="B374" s="1"/>
      <c r="C374" s="1"/>
    </row>
    <row r="375" spans="2:3" ht="13.2">
      <c r="B375" s="1"/>
      <c r="C375" s="1"/>
    </row>
    <row r="376" spans="2:3" ht="13.2">
      <c r="B376" s="1"/>
      <c r="C376" s="1"/>
    </row>
    <row r="377" spans="2:3" ht="13.2">
      <c r="B377" s="1"/>
      <c r="C377" s="1"/>
    </row>
    <row r="378" spans="2:3" ht="13.2">
      <c r="B378" s="1"/>
      <c r="C378" s="1"/>
    </row>
    <row r="379" spans="2:3" ht="13.2">
      <c r="B379" s="1"/>
      <c r="C379" s="1"/>
    </row>
    <row r="380" spans="2:3" ht="13.2">
      <c r="B380" s="1"/>
      <c r="C380" s="1"/>
    </row>
    <row r="381" spans="2:3" ht="13.2">
      <c r="B381" s="1"/>
      <c r="C381" s="1"/>
    </row>
    <row r="382" spans="2:3" ht="13.2">
      <c r="B382" s="1"/>
      <c r="C382" s="1"/>
    </row>
    <row r="383" spans="2:3" ht="13.2">
      <c r="B383" s="1"/>
      <c r="C383" s="1"/>
    </row>
    <row r="384" spans="2:3" ht="13.2">
      <c r="B384" s="1"/>
      <c r="C384" s="1"/>
    </row>
    <row r="385" spans="2:3" ht="13.2">
      <c r="B385" s="1"/>
      <c r="C385" s="1"/>
    </row>
    <row r="386" spans="2:3" ht="13.2">
      <c r="B386" s="1"/>
      <c r="C386" s="1"/>
    </row>
    <row r="387" spans="2:3" ht="13.2">
      <c r="B387" s="1"/>
      <c r="C387" s="1"/>
    </row>
    <row r="388" spans="2:3" ht="13.2">
      <c r="B388" s="1"/>
      <c r="C388" s="1"/>
    </row>
    <row r="389" spans="2:3" ht="13.2">
      <c r="B389" s="1"/>
      <c r="C389" s="1"/>
    </row>
    <row r="390" spans="2:3" ht="13.2">
      <c r="B390" s="1"/>
      <c r="C390" s="1"/>
    </row>
    <row r="391" spans="2:3" ht="13.2">
      <c r="B391" s="1"/>
      <c r="C391" s="1"/>
    </row>
    <row r="392" spans="2:3" ht="13.2">
      <c r="B392" s="1"/>
      <c r="C392" s="1"/>
    </row>
    <row r="393" spans="2:3" ht="13.2">
      <c r="B393" s="1"/>
      <c r="C393" s="1"/>
    </row>
    <row r="394" spans="2:3" ht="13.2">
      <c r="B394" s="1"/>
      <c r="C394" s="1"/>
    </row>
    <row r="395" spans="2:3" ht="13.2">
      <c r="B395" s="1"/>
      <c r="C395" s="1"/>
    </row>
    <row r="396" spans="2:3" ht="13.2">
      <c r="B396" s="1"/>
      <c r="C396" s="1"/>
    </row>
    <row r="397" spans="2:3" ht="13.2">
      <c r="B397" s="1"/>
      <c r="C397" s="1"/>
    </row>
    <row r="398" spans="2:3" ht="13.2">
      <c r="B398" s="1"/>
      <c r="C398" s="1"/>
    </row>
    <row r="399" spans="2:3" ht="13.2">
      <c r="B399" s="1"/>
      <c r="C399" s="1"/>
    </row>
    <row r="400" spans="2:3" ht="13.2">
      <c r="B400" s="1"/>
      <c r="C400" s="1"/>
    </row>
    <row r="401" spans="2:3" ht="13.2">
      <c r="B401" s="1"/>
      <c r="C401" s="1"/>
    </row>
    <row r="402" spans="2:3" ht="13.2">
      <c r="B402" s="1"/>
      <c r="C402" s="1"/>
    </row>
    <row r="403" spans="2:3" ht="13.2">
      <c r="B403" s="1"/>
      <c r="C403" s="1"/>
    </row>
    <row r="404" spans="2:3" ht="13.2">
      <c r="B404" s="1"/>
      <c r="C404" s="1"/>
    </row>
    <row r="405" spans="2:3" ht="13.2">
      <c r="B405" s="1"/>
      <c r="C405" s="1"/>
    </row>
    <row r="406" spans="2:3" ht="13.2">
      <c r="B406" s="1"/>
      <c r="C406" s="1"/>
    </row>
    <row r="407" spans="2:3" ht="13.2">
      <c r="B407" s="1"/>
      <c r="C407" s="1"/>
    </row>
    <row r="408" spans="2:3" ht="13.2">
      <c r="B408" s="1"/>
      <c r="C408" s="1"/>
    </row>
    <row r="409" spans="2:3" ht="13.2">
      <c r="B409" s="1"/>
      <c r="C409" s="1"/>
    </row>
    <row r="410" spans="2:3" ht="13.2">
      <c r="B410" s="1"/>
      <c r="C410" s="1"/>
    </row>
    <row r="411" spans="2:3" ht="13.2">
      <c r="B411" s="1"/>
      <c r="C411" s="1"/>
    </row>
    <row r="412" spans="2:3" ht="13.2">
      <c r="B412" s="1"/>
      <c r="C412" s="1"/>
    </row>
    <row r="413" spans="2:3" ht="13.2">
      <c r="B413" s="1"/>
      <c r="C413" s="1"/>
    </row>
    <row r="414" spans="2:3" ht="13.2">
      <c r="B414" s="1"/>
      <c r="C414" s="1"/>
    </row>
    <row r="415" spans="2:3" ht="13.2">
      <c r="B415" s="1"/>
      <c r="C415" s="1"/>
    </row>
    <row r="416" spans="2:3" ht="13.2">
      <c r="B416" s="1"/>
      <c r="C416" s="1"/>
    </row>
    <row r="417" spans="2:3" ht="13.2">
      <c r="B417" s="1"/>
      <c r="C417" s="1"/>
    </row>
    <row r="418" spans="2:3" ht="13.2">
      <c r="B418" s="1"/>
      <c r="C418" s="1"/>
    </row>
    <row r="419" spans="2:3" ht="13.2">
      <c r="B419" s="1"/>
      <c r="C419" s="1"/>
    </row>
    <row r="420" spans="2:3" ht="13.2">
      <c r="B420" s="1"/>
      <c r="C420" s="1"/>
    </row>
    <row r="421" spans="2:3" ht="13.2">
      <c r="B421" s="1"/>
      <c r="C421" s="1"/>
    </row>
    <row r="422" spans="2:3" ht="13.2">
      <c r="B422" s="1"/>
      <c r="C422" s="1"/>
    </row>
    <row r="423" spans="2:3" ht="13.2">
      <c r="B423" s="1"/>
      <c r="C423" s="1"/>
    </row>
    <row r="424" spans="2:3" ht="13.2">
      <c r="B424" s="1"/>
      <c r="C424" s="1"/>
    </row>
    <row r="425" spans="2:3" ht="13.2">
      <c r="B425" s="1"/>
      <c r="C425" s="1"/>
    </row>
    <row r="426" spans="2:3" ht="13.2">
      <c r="B426" s="1"/>
      <c r="C426" s="1"/>
    </row>
    <row r="427" spans="2:3" ht="13.2">
      <c r="B427" s="1"/>
      <c r="C427" s="1"/>
    </row>
    <row r="428" spans="2:3" ht="13.2">
      <c r="B428" s="1"/>
      <c r="C428" s="1"/>
    </row>
    <row r="429" spans="2:3" ht="13.2">
      <c r="B429" s="1"/>
      <c r="C429" s="1"/>
    </row>
    <row r="430" spans="2:3" ht="13.2">
      <c r="B430" s="1"/>
      <c r="C430" s="1"/>
    </row>
    <row r="431" spans="2:3" ht="13.2">
      <c r="B431" s="1"/>
      <c r="C431" s="1"/>
    </row>
    <row r="432" spans="2:3" ht="13.2">
      <c r="B432" s="1"/>
      <c r="C432" s="1"/>
    </row>
    <row r="433" spans="2:3" ht="13.2">
      <c r="B433" s="1"/>
      <c r="C433" s="1"/>
    </row>
    <row r="434" spans="2:3" ht="13.2">
      <c r="B434" s="1"/>
      <c r="C434" s="1"/>
    </row>
    <row r="435" spans="2:3" ht="13.2">
      <c r="B435" s="1"/>
      <c r="C435" s="1"/>
    </row>
    <row r="436" spans="2:3" ht="13.2">
      <c r="B436" s="1"/>
      <c r="C436" s="1"/>
    </row>
    <row r="437" spans="2:3" ht="13.2">
      <c r="B437" s="1"/>
      <c r="C437" s="1"/>
    </row>
    <row r="438" spans="2:3" ht="13.2">
      <c r="B438" s="1"/>
      <c r="C438" s="1"/>
    </row>
    <row r="439" spans="2:3" ht="13.2">
      <c r="B439" s="1"/>
      <c r="C439" s="1"/>
    </row>
    <row r="440" spans="2:3" ht="13.2">
      <c r="B440" s="1"/>
      <c r="C440" s="1"/>
    </row>
    <row r="441" spans="2:3" ht="13.2">
      <c r="B441" s="1"/>
      <c r="C441" s="1"/>
    </row>
    <row r="442" spans="2:3" ht="13.2">
      <c r="B442" s="1"/>
      <c r="C442" s="1"/>
    </row>
    <row r="443" spans="2:3" ht="13.2">
      <c r="B443" s="1"/>
      <c r="C443" s="1"/>
    </row>
    <row r="444" spans="2:3" ht="13.2">
      <c r="B444" s="1"/>
      <c r="C444" s="1"/>
    </row>
    <row r="445" spans="2:3" ht="13.2">
      <c r="B445" s="1"/>
      <c r="C445" s="1"/>
    </row>
    <row r="446" spans="2:3" ht="13.2">
      <c r="B446" s="1"/>
      <c r="C446" s="1"/>
    </row>
    <row r="447" spans="2:3" ht="13.2">
      <c r="B447" s="1"/>
      <c r="C447" s="1"/>
    </row>
    <row r="448" spans="2:3" ht="13.2">
      <c r="B448" s="1"/>
      <c r="C448" s="1"/>
    </row>
    <row r="449" spans="2:3" ht="13.2">
      <c r="B449" s="1"/>
      <c r="C449" s="1"/>
    </row>
    <row r="450" spans="2:3" ht="13.2">
      <c r="B450" s="1"/>
      <c r="C450" s="1"/>
    </row>
    <row r="451" spans="2:3" ht="13.2">
      <c r="B451" s="1"/>
      <c r="C451" s="1"/>
    </row>
    <row r="452" spans="2:3" ht="13.2">
      <c r="B452" s="1"/>
      <c r="C452" s="1"/>
    </row>
    <row r="453" spans="2:3" ht="13.2">
      <c r="B453" s="1"/>
      <c r="C453" s="1"/>
    </row>
    <row r="454" spans="2:3" ht="13.2">
      <c r="B454" s="1"/>
      <c r="C454" s="1"/>
    </row>
    <row r="455" spans="2:3" ht="13.2">
      <c r="B455" s="1"/>
      <c r="C455" s="1"/>
    </row>
    <row r="456" spans="2:3" ht="13.2">
      <c r="B456" s="1"/>
      <c r="C456" s="1"/>
    </row>
    <row r="457" spans="2:3" ht="13.2">
      <c r="B457" s="1"/>
      <c r="C457" s="1"/>
    </row>
    <row r="458" spans="2:3" ht="13.2">
      <c r="B458" s="1"/>
      <c r="C458" s="1"/>
    </row>
    <row r="459" spans="2:3" ht="13.2">
      <c r="B459" s="1"/>
      <c r="C459" s="1"/>
    </row>
    <row r="460" spans="2:3" ht="13.2">
      <c r="B460" s="1"/>
      <c r="C460" s="1"/>
    </row>
    <row r="461" spans="2:3" ht="13.2">
      <c r="B461" s="1"/>
      <c r="C461" s="1"/>
    </row>
    <row r="462" spans="2:3" ht="13.2">
      <c r="B462" s="1"/>
      <c r="C462" s="1"/>
    </row>
    <row r="463" spans="2:3" ht="13.2">
      <c r="B463" s="1"/>
      <c r="C463" s="1"/>
    </row>
    <row r="464" spans="2:3" ht="13.2">
      <c r="B464" s="1"/>
      <c r="C464" s="1"/>
    </row>
    <row r="465" spans="2:3" ht="13.2">
      <c r="B465" s="1"/>
      <c r="C465" s="1"/>
    </row>
    <row r="466" spans="2:3" ht="13.2">
      <c r="B466" s="1"/>
      <c r="C466" s="1"/>
    </row>
    <row r="467" spans="2:3" ht="13.2">
      <c r="B467" s="1"/>
      <c r="C467" s="1"/>
    </row>
    <row r="468" spans="2:3" ht="13.2">
      <c r="B468" s="1"/>
      <c r="C468" s="1"/>
    </row>
    <row r="469" spans="2:3" ht="13.2">
      <c r="B469" s="1"/>
      <c r="C469" s="1"/>
    </row>
    <row r="470" spans="2:3" ht="13.2">
      <c r="B470" s="1"/>
      <c r="C470" s="1"/>
    </row>
    <row r="471" spans="2:3" ht="13.2">
      <c r="B471" s="1"/>
      <c r="C471" s="1"/>
    </row>
    <row r="472" spans="2:3" ht="13.2">
      <c r="B472" s="1"/>
      <c r="C472" s="1"/>
    </row>
    <row r="473" spans="2:3" ht="13.2">
      <c r="B473" s="1"/>
      <c r="C473" s="1"/>
    </row>
    <row r="474" spans="2:3" ht="13.2">
      <c r="B474" s="1"/>
      <c r="C474" s="1"/>
    </row>
    <row r="475" spans="2:3" ht="13.2">
      <c r="B475" s="1"/>
      <c r="C475" s="1"/>
    </row>
    <row r="476" spans="2:3" ht="13.2">
      <c r="B476" s="1"/>
      <c r="C476" s="1"/>
    </row>
    <row r="477" spans="2:3" ht="13.2">
      <c r="B477" s="1"/>
      <c r="C477" s="1"/>
    </row>
    <row r="478" spans="2:3" ht="13.2">
      <c r="B478" s="1"/>
      <c r="C478" s="1"/>
    </row>
    <row r="479" spans="2:3" ht="13.2">
      <c r="B479" s="1"/>
      <c r="C479" s="1"/>
    </row>
    <row r="480" spans="2:3" ht="13.2">
      <c r="B480" s="1"/>
      <c r="C480" s="1"/>
    </row>
    <row r="481" spans="2:3" ht="13.2">
      <c r="B481" s="1"/>
      <c r="C481" s="1"/>
    </row>
    <row r="482" spans="2:3" ht="13.2">
      <c r="B482" s="1"/>
      <c r="C482" s="1"/>
    </row>
    <row r="483" spans="2:3" ht="13.2">
      <c r="B483" s="1"/>
      <c r="C483" s="1"/>
    </row>
    <row r="484" spans="2:3" ht="13.2">
      <c r="B484" s="1"/>
      <c r="C484" s="1"/>
    </row>
    <row r="485" spans="2:3" ht="13.2">
      <c r="B485" s="1"/>
      <c r="C485" s="1"/>
    </row>
    <row r="486" spans="2:3" ht="13.2">
      <c r="B486" s="1"/>
      <c r="C486" s="1"/>
    </row>
    <row r="487" spans="2:3" ht="13.2">
      <c r="B487" s="1"/>
      <c r="C487" s="1"/>
    </row>
    <row r="488" spans="2:3" ht="13.2">
      <c r="B488" s="1"/>
      <c r="C488" s="1"/>
    </row>
    <row r="489" spans="2:3" ht="13.2">
      <c r="B489" s="1"/>
      <c r="C489" s="1"/>
    </row>
    <row r="490" spans="2:3" ht="13.2">
      <c r="B490" s="1"/>
      <c r="C490" s="1"/>
    </row>
    <row r="491" spans="2:3" ht="13.2">
      <c r="B491" s="1"/>
      <c r="C491" s="1"/>
    </row>
    <row r="492" spans="2:3" ht="13.2">
      <c r="B492" s="1"/>
      <c r="C492" s="1"/>
    </row>
    <row r="493" spans="2:3" ht="13.2">
      <c r="B493" s="1"/>
      <c r="C493" s="1"/>
    </row>
    <row r="494" spans="2:3" ht="13.2">
      <c r="B494" s="1"/>
      <c r="C494" s="1"/>
    </row>
    <row r="495" spans="2:3" ht="13.2">
      <c r="B495" s="1"/>
      <c r="C495" s="1"/>
    </row>
    <row r="496" spans="2:3" ht="13.2">
      <c r="B496" s="1"/>
      <c r="C496" s="1"/>
    </row>
    <row r="497" spans="2:3" ht="13.2">
      <c r="B497" s="1"/>
      <c r="C497" s="1"/>
    </row>
    <row r="498" spans="2:3" ht="13.2">
      <c r="B498" s="1"/>
      <c r="C498" s="1"/>
    </row>
    <row r="499" spans="2:3" ht="13.2">
      <c r="B499" s="1"/>
      <c r="C499" s="1"/>
    </row>
    <row r="500" spans="2:3" ht="13.2">
      <c r="B500" s="1"/>
      <c r="C500" s="1"/>
    </row>
    <row r="501" spans="2:3" ht="13.2">
      <c r="B501" s="1"/>
      <c r="C501" s="1"/>
    </row>
    <row r="502" spans="2:3" ht="13.2">
      <c r="B502" s="1"/>
      <c r="C502" s="1"/>
    </row>
    <row r="503" spans="2:3" ht="13.2">
      <c r="B503" s="1"/>
      <c r="C503" s="1"/>
    </row>
    <row r="504" spans="2:3" ht="13.2">
      <c r="B504" s="1"/>
      <c r="C504" s="1"/>
    </row>
    <row r="505" spans="2:3" ht="13.2">
      <c r="B505" s="1"/>
      <c r="C505" s="1"/>
    </row>
    <row r="506" spans="2:3" ht="13.2">
      <c r="B506" s="1"/>
      <c r="C506" s="1"/>
    </row>
    <row r="507" spans="2:3" ht="13.2">
      <c r="B507" s="1"/>
      <c r="C507" s="1"/>
    </row>
    <row r="508" spans="2:3" ht="13.2">
      <c r="B508" s="1"/>
      <c r="C508" s="1"/>
    </row>
    <row r="509" spans="2:3" ht="13.2">
      <c r="B509" s="1"/>
      <c r="C509" s="1"/>
    </row>
    <row r="510" spans="2:3" ht="13.2">
      <c r="B510" s="1"/>
      <c r="C510" s="1"/>
    </row>
    <row r="511" spans="2:3" ht="13.2">
      <c r="B511" s="1"/>
      <c r="C511" s="1"/>
    </row>
    <row r="512" spans="2:3" ht="13.2">
      <c r="B512" s="1"/>
      <c r="C512" s="1"/>
    </row>
    <row r="513" spans="2:3" ht="13.2">
      <c r="B513" s="1"/>
      <c r="C513" s="1"/>
    </row>
    <row r="514" spans="2:3" ht="13.2">
      <c r="B514" s="1"/>
      <c r="C514" s="1"/>
    </row>
    <row r="515" spans="2:3" ht="13.2">
      <c r="B515" s="1"/>
      <c r="C515" s="1"/>
    </row>
    <row r="516" spans="2:3" ht="13.2">
      <c r="B516" s="1"/>
      <c r="C516" s="1"/>
    </row>
    <row r="517" spans="2:3" ht="13.2">
      <c r="B517" s="1"/>
      <c r="C517" s="1"/>
    </row>
    <row r="518" spans="2:3" ht="13.2">
      <c r="B518" s="1"/>
      <c r="C518" s="1"/>
    </row>
    <row r="519" spans="2:3" ht="13.2">
      <c r="B519" s="1"/>
      <c r="C519" s="1"/>
    </row>
    <row r="520" spans="2:3" ht="13.2">
      <c r="B520" s="1"/>
      <c r="C520" s="1"/>
    </row>
    <row r="521" spans="2:3" ht="13.2">
      <c r="B521" s="1"/>
      <c r="C521" s="1"/>
    </row>
    <row r="522" spans="2:3" ht="13.2">
      <c r="B522" s="1"/>
      <c r="C522" s="1"/>
    </row>
    <row r="523" spans="2:3" ht="13.2">
      <c r="B523" s="1"/>
      <c r="C523" s="1"/>
    </row>
    <row r="524" spans="2:3" ht="13.2">
      <c r="B524" s="1"/>
      <c r="C524" s="1"/>
    </row>
    <row r="525" spans="2:3" ht="13.2">
      <c r="B525" s="1"/>
      <c r="C525" s="1"/>
    </row>
    <row r="526" spans="2:3" ht="13.2">
      <c r="B526" s="1"/>
      <c r="C526" s="1"/>
    </row>
    <row r="527" spans="2:3" ht="13.2">
      <c r="B527" s="1"/>
      <c r="C527" s="1"/>
    </row>
    <row r="528" spans="2:3" ht="13.2">
      <c r="B528" s="1"/>
      <c r="C528" s="1"/>
    </row>
    <row r="529" spans="2:3" ht="13.2">
      <c r="B529" s="1"/>
      <c r="C529" s="1"/>
    </row>
    <row r="530" spans="2:3" ht="13.2">
      <c r="B530" s="1"/>
      <c r="C530" s="1"/>
    </row>
    <row r="531" spans="2:3" ht="13.2">
      <c r="B531" s="1"/>
      <c r="C531" s="1"/>
    </row>
    <row r="532" spans="2:3" ht="13.2">
      <c r="B532" s="1"/>
      <c r="C532" s="1"/>
    </row>
    <row r="533" spans="2:3" ht="13.2">
      <c r="B533" s="1"/>
      <c r="C533" s="1"/>
    </row>
    <row r="534" spans="2:3" ht="13.2">
      <c r="B534" s="1"/>
      <c r="C534" s="1"/>
    </row>
    <row r="535" spans="2:3" ht="13.2">
      <c r="B535" s="1"/>
      <c r="C535" s="1"/>
    </row>
    <row r="536" spans="2:3" ht="13.2">
      <c r="B536" s="1"/>
      <c r="C536" s="1"/>
    </row>
    <row r="537" spans="2:3" ht="13.2">
      <c r="B537" s="1"/>
      <c r="C537" s="1"/>
    </row>
    <row r="538" spans="2:3" ht="13.2">
      <c r="B538" s="1"/>
      <c r="C538" s="1"/>
    </row>
    <row r="539" spans="2:3" ht="13.2">
      <c r="B539" s="1"/>
      <c r="C539" s="1"/>
    </row>
    <row r="540" spans="2:3" ht="13.2">
      <c r="B540" s="1"/>
      <c r="C540" s="1"/>
    </row>
    <row r="541" spans="2:3" ht="13.2">
      <c r="B541" s="1"/>
      <c r="C541" s="1"/>
    </row>
    <row r="542" spans="2:3" ht="13.2">
      <c r="B542" s="1"/>
      <c r="C542" s="1"/>
    </row>
    <row r="543" spans="2:3" ht="13.2">
      <c r="B543" s="1"/>
      <c r="C543" s="1"/>
    </row>
    <row r="544" spans="2:3" ht="13.2">
      <c r="B544" s="1"/>
      <c r="C544" s="1"/>
    </row>
    <row r="545" spans="2:3" ht="13.2">
      <c r="B545" s="1"/>
      <c r="C545" s="1"/>
    </row>
    <row r="546" spans="2:3" ht="13.2">
      <c r="B546" s="1"/>
      <c r="C546" s="1"/>
    </row>
    <row r="547" spans="2:3" ht="13.2">
      <c r="B547" s="1"/>
      <c r="C547" s="1"/>
    </row>
    <row r="548" spans="2:3" ht="13.2">
      <c r="B548" s="1"/>
      <c r="C548" s="1"/>
    </row>
    <row r="549" spans="2:3" ht="13.2">
      <c r="B549" s="1"/>
      <c r="C549" s="1"/>
    </row>
    <row r="550" spans="2:3" ht="13.2">
      <c r="B550" s="1"/>
      <c r="C550" s="1"/>
    </row>
    <row r="551" spans="2:3" ht="13.2">
      <c r="B551" s="1"/>
      <c r="C551" s="1"/>
    </row>
    <row r="552" spans="2:3" ht="13.2">
      <c r="B552" s="1"/>
      <c r="C552" s="1"/>
    </row>
    <row r="553" spans="2:3" ht="13.2">
      <c r="B553" s="1"/>
      <c r="C553" s="1"/>
    </row>
    <row r="554" spans="2:3" ht="13.2">
      <c r="B554" s="1"/>
      <c r="C554" s="1"/>
    </row>
    <row r="555" spans="2:3" ht="13.2">
      <c r="B555" s="1"/>
      <c r="C555" s="1"/>
    </row>
    <row r="556" spans="2:3" ht="13.2">
      <c r="B556" s="1"/>
      <c r="C556" s="1"/>
    </row>
    <row r="557" spans="2:3" ht="13.2">
      <c r="B557" s="1"/>
      <c r="C557" s="1"/>
    </row>
    <row r="558" spans="2:3" ht="13.2">
      <c r="B558" s="1"/>
      <c r="C558" s="1"/>
    </row>
    <row r="559" spans="2:3" ht="13.2">
      <c r="B559" s="1"/>
      <c r="C559" s="1"/>
    </row>
    <row r="560" spans="2:3" ht="13.2">
      <c r="B560" s="1"/>
      <c r="C560" s="1"/>
    </row>
    <row r="561" spans="2:3" ht="13.2">
      <c r="B561" s="1"/>
      <c r="C561" s="1"/>
    </row>
    <row r="562" spans="2:3" ht="13.2">
      <c r="B562" s="1"/>
      <c r="C562" s="1"/>
    </row>
    <row r="563" spans="2:3" ht="13.2">
      <c r="B563" s="1"/>
      <c r="C563" s="1"/>
    </row>
    <row r="564" spans="2:3" ht="13.2">
      <c r="B564" s="1"/>
      <c r="C564" s="1"/>
    </row>
    <row r="565" spans="2:3" ht="13.2">
      <c r="B565" s="1"/>
      <c r="C565" s="1"/>
    </row>
    <row r="566" spans="2:3" ht="13.2">
      <c r="B566" s="1"/>
      <c r="C566" s="1"/>
    </row>
    <row r="567" spans="2:3" ht="13.2">
      <c r="B567" s="1"/>
      <c r="C567" s="1"/>
    </row>
    <row r="568" spans="2:3" ht="13.2">
      <c r="B568" s="1"/>
      <c r="C568" s="1"/>
    </row>
    <row r="569" spans="2:3" ht="13.2">
      <c r="B569" s="1"/>
      <c r="C569" s="1"/>
    </row>
    <row r="570" spans="2:3" ht="13.2">
      <c r="B570" s="1"/>
      <c r="C570" s="1"/>
    </row>
    <row r="571" spans="2:3" ht="13.2">
      <c r="B571" s="1"/>
      <c r="C571" s="1"/>
    </row>
    <row r="572" spans="2:3" ht="13.2">
      <c r="B572" s="1"/>
      <c r="C572" s="1"/>
    </row>
    <row r="573" spans="2:3" ht="13.2">
      <c r="B573" s="1"/>
      <c r="C573" s="1"/>
    </row>
    <row r="574" spans="2:3" ht="13.2">
      <c r="B574" s="1"/>
      <c r="C574" s="1"/>
    </row>
    <row r="575" spans="2:3" ht="13.2">
      <c r="B575" s="1"/>
      <c r="C575" s="1"/>
    </row>
    <row r="576" spans="2:3" ht="13.2">
      <c r="B576" s="1"/>
      <c r="C576" s="1"/>
    </row>
    <row r="577" spans="2:3" ht="13.2">
      <c r="B577" s="1"/>
      <c r="C577" s="1"/>
    </row>
    <row r="578" spans="2:3" ht="13.2">
      <c r="B578" s="1"/>
      <c r="C578" s="1"/>
    </row>
    <row r="579" spans="2:3" ht="13.2">
      <c r="B579" s="1"/>
      <c r="C579" s="1"/>
    </row>
    <row r="580" spans="2:3" ht="13.2">
      <c r="B580" s="1"/>
      <c r="C580" s="1"/>
    </row>
    <row r="581" spans="2:3" ht="13.2">
      <c r="B581" s="1"/>
      <c r="C581" s="1"/>
    </row>
    <row r="582" spans="2:3" ht="13.2">
      <c r="B582" s="1"/>
      <c r="C582" s="1"/>
    </row>
    <row r="583" spans="2:3" ht="13.2">
      <c r="B583" s="1"/>
      <c r="C583" s="1"/>
    </row>
    <row r="584" spans="2:3" ht="13.2">
      <c r="B584" s="1"/>
      <c r="C584" s="1"/>
    </row>
    <row r="585" spans="2:3" ht="13.2">
      <c r="B585" s="1"/>
      <c r="C585" s="1"/>
    </row>
    <row r="586" spans="2:3" ht="13.2">
      <c r="B586" s="1"/>
      <c r="C586" s="1"/>
    </row>
    <row r="587" spans="2:3" ht="13.2">
      <c r="B587" s="1"/>
      <c r="C587" s="1"/>
    </row>
    <row r="588" spans="2:3" ht="13.2">
      <c r="B588" s="1"/>
      <c r="C588" s="1"/>
    </row>
    <row r="589" spans="2:3" ht="13.2">
      <c r="B589" s="1"/>
      <c r="C589" s="1"/>
    </row>
    <row r="590" spans="2:3" ht="13.2">
      <c r="B590" s="1"/>
      <c r="C590" s="1"/>
    </row>
    <row r="591" spans="2:3" ht="13.2">
      <c r="B591" s="1"/>
      <c r="C591" s="1"/>
    </row>
    <row r="592" spans="2:3" ht="13.2">
      <c r="B592" s="1"/>
      <c r="C592" s="1"/>
    </row>
    <row r="593" spans="2:3" ht="13.2">
      <c r="B593" s="1"/>
      <c r="C593" s="1"/>
    </row>
    <row r="594" spans="2:3" ht="13.2">
      <c r="B594" s="1"/>
      <c r="C594" s="1"/>
    </row>
    <row r="595" spans="2:3" ht="13.2">
      <c r="B595" s="1"/>
      <c r="C595" s="1"/>
    </row>
    <row r="596" spans="2:3" ht="13.2">
      <c r="B596" s="1"/>
      <c r="C596" s="1"/>
    </row>
    <row r="597" spans="2:3" ht="13.2">
      <c r="B597" s="1"/>
      <c r="C597" s="1"/>
    </row>
    <row r="598" spans="2:3" ht="13.2">
      <c r="B598" s="1"/>
      <c r="C598" s="1"/>
    </row>
    <row r="599" spans="2:3" ht="13.2">
      <c r="B599" s="1"/>
      <c r="C599" s="1"/>
    </row>
    <row r="600" spans="2:3" ht="13.2">
      <c r="B600" s="1"/>
      <c r="C600" s="1"/>
    </row>
    <row r="601" spans="2:3" ht="13.2">
      <c r="B601" s="1"/>
      <c r="C601" s="1"/>
    </row>
    <row r="602" spans="2:3" ht="13.2">
      <c r="B602" s="1"/>
      <c r="C602" s="1"/>
    </row>
    <row r="603" spans="2:3" ht="13.2">
      <c r="B603" s="1"/>
      <c r="C603" s="1"/>
    </row>
    <row r="604" spans="2:3" ht="13.2">
      <c r="B604" s="1"/>
      <c r="C604" s="1"/>
    </row>
    <row r="605" spans="2:3" ht="13.2">
      <c r="B605" s="1"/>
      <c r="C605" s="1"/>
    </row>
    <row r="606" spans="2:3" ht="13.2">
      <c r="B606" s="1"/>
      <c r="C606" s="1"/>
    </row>
    <row r="607" spans="2:3" ht="13.2">
      <c r="B607" s="1"/>
      <c r="C607" s="1"/>
    </row>
    <row r="608" spans="2:3" ht="13.2">
      <c r="B608" s="1"/>
      <c r="C608" s="1"/>
    </row>
    <row r="609" spans="2:3" ht="13.2">
      <c r="B609" s="1"/>
      <c r="C609" s="1"/>
    </row>
    <row r="610" spans="2:3" ht="13.2">
      <c r="B610" s="1"/>
      <c r="C610" s="1"/>
    </row>
    <row r="611" spans="2:3" ht="13.2">
      <c r="B611" s="1"/>
      <c r="C611" s="1"/>
    </row>
    <row r="612" spans="2:3" ht="13.2">
      <c r="B612" s="1"/>
      <c r="C612" s="1"/>
    </row>
    <row r="613" spans="2:3" ht="13.2">
      <c r="B613" s="1"/>
      <c r="C613" s="1"/>
    </row>
    <row r="614" spans="2:3" ht="13.2">
      <c r="B614" s="1"/>
      <c r="C614" s="1"/>
    </row>
    <row r="615" spans="2:3" ht="13.2">
      <c r="B615" s="1"/>
      <c r="C615" s="1"/>
    </row>
    <row r="616" spans="2:3" ht="13.2">
      <c r="B616" s="1"/>
      <c r="C616" s="1"/>
    </row>
    <row r="617" spans="2:3" ht="13.2">
      <c r="B617" s="1"/>
      <c r="C617" s="1"/>
    </row>
    <row r="618" spans="2:3" ht="13.2">
      <c r="B618" s="1"/>
      <c r="C618" s="1"/>
    </row>
    <row r="619" spans="2:3" ht="13.2">
      <c r="B619" s="1"/>
      <c r="C619" s="1"/>
    </row>
    <row r="620" spans="2:3" ht="13.2">
      <c r="B620" s="1"/>
      <c r="C620" s="1"/>
    </row>
    <row r="621" spans="2:3" ht="13.2">
      <c r="B621" s="1"/>
      <c r="C621" s="1"/>
    </row>
    <row r="622" spans="2:3" ht="13.2">
      <c r="B622" s="1"/>
      <c r="C622" s="1"/>
    </row>
    <row r="623" spans="2:3" ht="13.2">
      <c r="B623" s="1"/>
      <c r="C623" s="1"/>
    </row>
    <row r="624" spans="2:3" ht="13.2">
      <c r="B624" s="1"/>
      <c r="C624" s="1"/>
    </row>
    <row r="625" spans="2:3" ht="13.2">
      <c r="B625" s="1"/>
      <c r="C625" s="1"/>
    </row>
    <row r="626" spans="2:3" ht="13.2">
      <c r="B626" s="1"/>
      <c r="C626" s="1"/>
    </row>
    <row r="627" spans="2:3" ht="13.2">
      <c r="B627" s="1"/>
      <c r="C627" s="1"/>
    </row>
    <row r="628" spans="2:3" ht="13.2">
      <c r="B628" s="1"/>
      <c r="C628" s="1"/>
    </row>
    <row r="629" spans="2:3" ht="13.2">
      <c r="B629" s="1"/>
      <c r="C629" s="1"/>
    </row>
    <row r="630" spans="2:3" ht="13.2">
      <c r="B630" s="1"/>
      <c r="C630" s="1"/>
    </row>
    <row r="631" spans="2:3" ht="13.2">
      <c r="B631" s="1"/>
      <c r="C631" s="1"/>
    </row>
    <row r="632" spans="2:3" ht="13.2">
      <c r="B632" s="1"/>
      <c r="C632" s="1"/>
    </row>
    <row r="633" spans="2:3" ht="13.2">
      <c r="B633" s="1"/>
      <c r="C633" s="1"/>
    </row>
    <row r="634" spans="2:3" ht="13.2">
      <c r="B634" s="1"/>
      <c r="C634" s="1"/>
    </row>
    <row r="635" spans="2:3" ht="13.2">
      <c r="B635" s="1"/>
      <c r="C635" s="1"/>
    </row>
    <row r="636" spans="2:3" ht="13.2">
      <c r="B636" s="1"/>
      <c r="C636" s="1"/>
    </row>
    <row r="637" spans="2:3" ht="13.2">
      <c r="B637" s="1"/>
      <c r="C637" s="1"/>
    </row>
    <row r="638" spans="2:3" ht="13.2">
      <c r="B638" s="1"/>
      <c r="C638" s="1"/>
    </row>
    <row r="639" spans="2:3" ht="13.2">
      <c r="B639" s="1"/>
      <c r="C639" s="1"/>
    </row>
    <row r="640" spans="2:3" ht="13.2">
      <c r="B640" s="1"/>
      <c r="C640" s="1"/>
    </row>
    <row r="641" spans="2:3" ht="13.2">
      <c r="B641" s="1"/>
      <c r="C641" s="1"/>
    </row>
    <row r="642" spans="2:3" ht="13.2">
      <c r="B642" s="1"/>
      <c r="C642" s="1"/>
    </row>
    <row r="643" spans="2:3" ht="13.2">
      <c r="B643" s="1"/>
      <c r="C643" s="1"/>
    </row>
    <row r="644" spans="2:3" ht="13.2">
      <c r="B644" s="1"/>
      <c r="C644" s="1"/>
    </row>
    <row r="645" spans="2:3" ht="13.2">
      <c r="B645" s="1"/>
      <c r="C645" s="1"/>
    </row>
    <row r="646" spans="2:3" ht="13.2">
      <c r="B646" s="1"/>
      <c r="C646" s="1"/>
    </row>
    <row r="647" spans="2:3" ht="13.2">
      <c r="B647" s="1"/>
      <c r="C647" s="1"/>
    </row>
    <row r="648" spans="2:3" ht="13.2">
      <c r="B648" s="1"/>
      <c r="C648" s="1"/>
    </row>
    <row r="649" spans="2:3" ht="13.2">
      <c r="B649" s="1"/>
      <c r="C649" s="1"/>
    </row>
    <row r="650" spans="2:3" ht="13.2">
      <c r="B650" s="1"/>
      <c r="C650" s="1"/>
    </row>
    <row r="651" spans="2:3" ht="13.2">
      <c r="B651" s="1"/>
      <c r="C651" s="1"/>
    </row>
    <row r="652" spans="2:3" ht="13.2">
      <c r="B652" s="1"/>
      <c r="C652" s="1"/>
    </row>
    <row r="653" spans="2:3" ht="13.2">
      <c r="B653" s="1"/>
      <c r="C653" s="1"/>
    </row>
    <row r="654" spans="2:3" ht="13.2">
      <c r="B654" s="1"/>
      <c r="C654" s="1"/>
    </row>
    <row r="655" spans="2:3" ht="13.2">
      <c r="B655" s="1"/>
      <c r="C655" s="1"/>
    </row>
    <row r="656" spans="2:3" ht="13.2">
      <c r="B656" s="1"/>
      <c r="C656" s="1"/>
    </row>
    <row r="657" spans="2:3" ht="13.2">
      <c r="B657" s="1"/>
      <c r="C657" s="1"/>
    </row>
    <row r="658" spans="2:3" ht="13.2">
      <c r="B658" s="1"/>
      <c r="C658" s="1"/>
    </row>
    <row r="659" spans="2:3" ht="13.2">
      <c r="B659" s="1"/>
      <c r="C659" s="1"/>
    </row>
    <row r="660" spans="2:3" ht="13.2">
      <c r="B660" s="1"/>
      <c r="C660" s="1"/>
    </row>
    <row r="661" spans="2:3" ht="13.2">
      <c r="B661" s="1"/>
      <c r="C661" s="1"/>
    </row>
    <row r="662" spans="2:3" ht="13.2">
      <c r="B662" s="1"/>
      <c r="C662" s="1"/>
    </row>
    <row r="663" spans="2:3" ht="13.2">
      <c r="B663" s="1"/>
      <c r="C663" s="1"/>
    </row>
    <row r="664" spans="2:3" ht="13.2">
      <c r="B664" s="1"/>
      <c r="C664" s="1"/>
    </row>
    <row r="665" spans="2:3" ht="13.2">
      <c r="B665" s="1"/>
      <c r="C665" s="1"/>
    </row>
    <row r="666" spans="2:3" ht="13.2">
      <c r="B666" s="1"/>
      <c r="C666" s="1"/>
    </row>
    <row r="667" spans="2:3" ht="13.2">
      <c r="B667" s="1"/>
      <c r="C667" s="1"/>
    </row>
    <row r="668" spans="2:3" ht="13.2">
      <c r="B668" s="1"/>
      <c r="C668" s="1"/>
    </row>
    <row r="669" spans="2:3" ht="13.2">
      <c r="B669" s="1"/>
      <c r="C669" s="1"/>
    </row>
    <row r="670" spans="2:3" ht="13.2">
      <c r="B670" s="1"/>
      <c r="C670" s="1"/>
    </row>
    <row r="671" spans="2:3" ht="13.2">
      <c r="B671" s="1"/>
      <c r="C671" s="1"/>
    </row>
    <row r="672" spans="2:3" ht="13.2">
      <c r="B672" s="1"/>
      <c r="C672" s="1"/>
    </row>
    <row r="673" spans="2:3" ht="13.2">
      <c r="B673" s="1"/>
      <c r="C673" s="1"/>
    </row>
    <row r="674" spans="2:3" ht="13.2">
      <c r="B674" s="1"/>
      <c r="C674" s="1"/>
    </row>
    <row r="675" spans="2:3" ht="13.2">
      <c r="B675" s="1"/>
      <c r="C675" s="1"/>
    </row>
    <row r="676" spans="2:3" ht="13.2">
      <c r="B676" s="1"/>
      <c r="C676" s="1"/>
    </row>
    <row r="677" spans="2:3" ht="13.2">
      <c r="B677" s="1"/>
      <c r="C677" s="1"/>
    </row>
    <row r="678" spans="2:3" ht="13.2">
      <c r="B678" s="1"/>
      <c r="C678" s="1"/>
    </row>
    <row r="679" spans="2:3" ht="13.2">
      <c r="B679" s="1"/>
      <c r="C679" s="1"/>
    </row>
    <row r="680" spans="2:3" ht="13.2">
      <c r="B680" s="1"/>
      <c r="C680" s="1"/>
    </row>
    <row r="681" spans="2:3" ht="13.2">
      <c r="B681" s="1"/>
      <c r="C681" s="1"/>
    </row>
    <row r="682" spans="2:3" ht="13.2">
      <c r="B682" s="1"/>
      <c r="C682" s="1"/>
    </row>
    <row r="683" spans="2:3" ht="13.2">
      <c r="B683" s="1"/>
      <c r="C683" s="1"/>
    </row>
    <row r="684" spans="2:3" ht="13.2">
      <c r="B684" s="1"/>
      <c r="C684" s="1"/>
    </row>
    <row r="685" spans="2:3" ht="13.2">
      <c r="B685" s="1"/>
      <c r="C685" s="1"/>
    </row>
    <row r="686" spans="2:3" ht="13.2">
      <c r="B686" s="1"/>
      <c r="C686" s="1"/>
    </row>
    <row r="687" spans="2:3" ht="13.2">
      <c r="B687" s="1"/>
      <c r="C687" s="1"/>
    </row>
    <row r="688" spans="2:3" ht="13.2">
      <c r="B688" s="1"/>
      <c r="C688" s="1"/>
    </row>
    <row r="689" spans="2:3" ht="13.2">
      <c r="B689" s="1"/>
      <c r="C689" s="1"/>
    </row>
    <row r="690" spans="2:3" ht="13.2">
      <c r="B690" s="1"/>
      <c r="C690" s="1"/>
    </row>
    <row r="691" spans="2:3" ht="13.2">
      <c r="B691" s="1"/>
      <c r="C691" s="1"/>
    </row>
    <row r="692" spans="2:3" ht="13.2">
      <c r="B692" s="1"/>
      <c r="C692" s="1"/>
    </row>
    <row r="693" spans="2:3" ht="13.2">
      <c r="B693" s="1"/>
      <c r="C693" s="1"/>
    </row>
    <row r="694" spans="2:3" ht="13.2">
      <c r="B694" s="1"/>
      <c r="C694" s="1"/>
    </row>
    <row r="695" spans="2:3" ht="13.2">
      <c r="B695" s="1"/>
      <c r="C695" s="1"/>
    </row>
    <row r="696" spans="2:3" ht="13.2">
      <c r="B696" s="1"/>
      <c r="C696" s="1"/>
    </row>
    <row r="697" spans="2:3" ht="13.2">
      <c r="B697" s="1"/>
      <c r="C697" s="1"/>
    </row>
    <row r="698" spans="2:3" ht="13.2">
      <c r="B698" s="1"/>
      <c r="C698" s="1"/>
    </row>
    <row r="699" spans="2:3" ht="13.2">
      <c r="B699" s="1"/>
      <c r="C699" s="1"/>
    </row>
    <row r="700" spans="2:3" ht="13.2">
      <c r="B700" s="1"/>
      <c r="C700" s="1"/>
    </row>
    <row r="701" spans="2:3" ht="13.2">
      <c r="B701" s="1"/>
      <c r="C701" s="1"/>
    </row>
    <row r="702" spans="2:3" ht="13.2">
      <c r="B702" s="1"/>
      <c r="C702" s="1"/>
    </row>
    <row r="703" spans="2:3" ht="13.2">
      <c r="B703" s="1"/>
      <c r="C703" s="1"/>
    </row>
    <row r="704" spans="2:3" ht="13.2">
      <c r="B704" s="1"/>
      <c r="C704" s="1"/>
    </row>
    <row r="705" spans="2:3" ht="13.2">
      <c r="B705" s="1"/>
      <c r="C705" s="1"/>
    </row>
    <row r="706" spans="2:3" ht="13.2">
      <c r="B706" s="1"/>
      <c r="C706" s="1"/>
    </row>
    <row r="707" spans="2:3" ht="13.2">
      <c r="B707" s="1"/>
      <c r="C707" s="1"/>
    </row>
    <row r="708" spans="2:3" ht="13.2">
      <c r="B708" s="1"/>
      <c r="C708" s="1"/>
    </row>
    <row r="709" spans="2:3" ht="13.2">
      <c r="B709" s="1"/>
      <c r="C709" s="1"/>
    </row>
    <row r="710" spans="2:3" ht="13.2">
      <c r="B710" s="1"/>
      <c r="C710" s="1"/>
    </row>
    <row r="711" spans="2:3" ht="13.2">
      <c r="B711" s="1"/>
      <c r="C711" s="1"/>
    </row>
    <row r="712" spans="2:3" ht="13.2">
      <c r="B712" s="1"/>
      <c r="C712" s="1"/>
    </row>
    <row r="713" spans="2:3" ht="13.2">
      <c r="B713" s="1"/>
      <c r="C713" s="1"/>
    </row>
    <row r="714" spans="2:3" ht="13.2">
      <c r="B714" s="1"/>
      <c r="C714" s="1"/>
    </row>
    <row r="715" spans="2:3" ht="13.2">
      <c r="B715" s="1"/>
      <c r="C715" s="1"/>
    </row>
    <row r="716" spans="2:3" ht="13.2">
      <c r="B716" s="1"/>
      <c r="C716" s="1"/>
    </row>
    <row r="717" spans="2:3" ht="13.2">
      <c r="B717" s="1"/>
      <c r="C717" s="1"/>
    </row>
    <row r="718" spans="2:3" ht="13.2">
      <c r="B718" s="1"/>
      <c r="C718" s="1"/>
    </row>
    <row r="719" spans="2:3" ht="13.2">
      <c r="B719" s="1"/>
      <c r="C719" s="1"/>
    </row>
    <row r="720" spans="2:3" ht="13.2">
      <c r="B720" s="1"/>
      <c r="C720" s="1"/>
    </row>
    <row r="721" spans="2:3" ht="13.2">
      <c r="B721" s="1"/>
      <c r="C721" s="1"/>
    </row>
    <row r="722" spans="2:3" ht="13.2">
      <c r="B722" s="1"/>
      <c r="C722" s="1"/>
    </row>
    <row r="723" spans="2:3" ht="13.2">
      <c r="B723" s="1"/>
      <c r="C723" s="1"/>
    </row>
    <row r="724" spans="2:3" ht="13.2">
      <c r="B724" s="1"/>
      <c r="C724" s="1"/>
    </row>
    <row r="725" spans="2:3" ht="13.2">
      <c r="B725" s="1"/>
      <c r="C725" s="1"/>
    </row>
    <row r="726" spans="2:3" ht="13.2">
      <c r="B726" s="1"/>
      <c r="C726" s="1"/>
    </row>
    <row r="727" spans="2:3" ht="13.2">
      <c r="B727" s="1"/>
      <c r="C727" s="1"/>
    </row>
    <row r="728" spans="2:3" ht="13.2">
      <c r="B728" s="1"/>
      <c r="C728" s="1"/>
    </row>
    <row r="729" spans="2:3" ht="13.2">
      <c r="B729" s="1"/>
      <c r="C729" s="1"/>
    </row>
    <row r="730" spans="2:3" ht="13.2">
      <c r="B730" s="1"/>
      <c r="C730" s="1"/>
    </row>
    <row r="731" spans="2:3" ht="13.2">
      <c r="B731" s="1"/>
      <c r="C731" s="1"/>
    </row>
    <row r="732" spans="2:3" ht="13.2">
      <c r="B732" s="1"/>
      <c r="C732" s="1"/>
    </row>
    <row r="733" spans="2:3" ht="13.2">
      <c r="B733" s="1"/>
      <c r="C733" s="1"/>
    </row>
    <row r="734" spans="2:3" ht="13.2">
      <c r="B734" s="1"/>
      <c r="C734" s="1"/>
    </row>
    <row r="735" spans="2:3" ht="13.2">
      <c r="B735" s="1"/>
      <c r="C735" s="1"/>
    </row>
    <row r="736" spans="2:3" ht="13.2">
      <c r="B736" s="1"/>
      <c r="C736" s="1"/>
    </row>
    <row r="737" spans="2:3" ht="13.2">
      <c r="B737" s="1"/>
      <c r="C737" s="1"/>
    </row>
    <row r="738" spans="2:3" ht="13.2">
      <c r="B738" s="1"/>
      <c r="C738" s="1"/>
    </row>
    <row r="739" spans="2:3" ht="13.2">
      <c r="B739" s="1"/>
      <c r="C739" s="1"/>
    </row>
    <row r="740" spans="2:3" ht="13.2">
      <c r="B740" s="1"/>
      <c r="C740" s="1"/>
    </row>
    <row r="741" spans="2:3" ht="13.2">
      <c r="B741" s="1"/>
      <c r="C741" s="1"/>
    </row>
    <row r="742" spans="2:3" ht="13.2">
      <c r="B742" s="1"/>
      <c r="C742" s="1"/>
    </row>
    <row r="743" spans="2:3" ht="13.2">
      <c r="B743" s="1"/>
      <c r="C743" s="1"/>
    </row>
    <row r="744" spans="2:3" ht="13.2">
      <c r="B744" s="1"/>
      <c r="C744" s="1"/>
    </row>
    <row r="745" spans="2:3" ht="13.2">
      <c r="B745" s="1"/>
      <c r="C745" s="1"/>
    </row>
    <row r="746" spans="2:3" ht="13.2">
      <c r="B746" s="1"/>
      <c r="C746" s="1"/>
    </row>
    <row r="747" spans="2:3" ht="13.2">
      <c r="B747" s="1"/>
      <c r="C747" s="1"/>
    </row>
    <row r="748" spans="2:3" ht="13.2">
      <c r="B748" s="1"/>
      <c r="C748" s="1"/>
    </row>
    <row r="749" spans="2:3" ht="13.2">
      <c r="B749" s="1"/>
      <c r="C749" s="1"/>
    </row>
    <row r="750" spans="2:3" ht="13.2">
      <c r="B750" s="1"/>
      <c r="C750" s="1"/>
    </row>
    <row r="751" spans="2:3" ht="13.2">
      <c r="B751" s="1"/>
      <c r="C751" s="1"/>
    </row>
    <row r="752" spans="2:3" ht="13.2">
      <c r="B752" s="1"/>
      <c r="C752" s="1"/>
    </row>
    <row r="753" spans="2:3" ht="13.2">
      <c r="B753" s="1"/>
      <c r="C753" s="1"/>
    </row>
    <row r="754" spans="2:3" ht="13.2">
      <c r="B754" s="1"/>
      <c r="C754" s="1"/>
    </row>
    <row r="755" spans="2:3" ht="13.2">
      <c r="B755" s="1"/>
      <c r="C755" s="1"/>
    </row>
    <row r="756" spans="2:3" ht="13.2">
      <c r="B756" s="1"/>
      <c r="C756" s="1"/>
    </row>
    <row r="757" spans="2:3" ht="13.2">
      <c r="B757" s="1"/>
      <c r="C757" s="1"/>
    </row>
    <row r="758" spans="2:3" ht="13.2">
      <c r="B758" s="1"/>
      <c r="C758" s="1"/>
    </row>
    <row r="759" spans="2:3" ht="13.2">
      <c r="B759" s="1"/>
      <c r="C759" s="1"/>
    </row>
    <row r="760" spans="2:3" ht="13.2">
      <c r="B760" s="1"/>
      <c r="C760" s="1"/>
    </row>
    <row r="761" spans="2:3" ht="13.2">
      <c r="B761" s="1"/>
      <c r="C761" s="1"/>
    </row>
    <row r="762" spans="2:3" ht="13.2">
      <c r="B762" s="1"/>
      <c r="C762" s="1"/>
    </row>
    <row r="763" spans="2:3" ht="13.2">
      <c r="B763" s="1"/>
      <c r="C763" s="1"/>
    </row>
    <row r="764" spans="2:3" ht="13.2">
      <c r="B764" s="1"/>
      <c r="C764" s="1"/>
    </row>
    <row r="765" spans="2:3" ht="13.2">
      <c r="B765" s="1"/>
      <c r="C765" s="1"/>
    </row>
    <row r="766" spans="2:3" ht="13.2">
      <c r="B766" s="1"/>
      <c r="C766" s="1"/>
    </row>
    <row r="767" spans="2:3" ht="13.2">
      <c r="B767" s="1"/>
      <c r="C767" s="1"/>
    </row>
    <row r="768" spans="2:3" ht="13.2">
      <c r="B768" s="1"/>
      <c r="C768" s="1"/>
    </row>
    <row r="769" spans="2:3" ht="13.2">
      <c r="B769" s="1"/>
      <c r="C769" s="1"/>
    </row>
    <row r="770" spans="2:3" ht="13.2">
      <c r="B770" s="1"/>
      <c r="C770" s="1"/>
    </row>
    <row r="771" spans="2:3" ht="13.2">
      <c r="B771" s="1"/>
      <c r="C771" s="1"/>
    </row>
    <row r="772" spans="2:3" ht="13.2">
      <c r="B772" s="1"/>
      <c r="C772" s="1"/>
    </row>
    <row r="773" spans="2:3" ht="13.2">
      <c r="B773" s="1"/>
      <c r="C773" s="1"/>
    </row>
    <row r="774" spans="2:3" ht="13.2">
      <c r="B774" s="1"/>
      <c r="C774" s="1"/>
    </row>
    <row r="775" spans="2:3" ht="13.2">
      <c r="B775" s="1"/>
      <c r="C775" s="1"/>
    </row>
    <row r="776" spans="2:3" ht="13.2">
      <c r="B776" s="1"/>
      <c r="C776" s="1"/>
    </row>
    <row r="777" spans="2:3" ht="13.2">
      <c r="B777" s="1"/>
      <c r="C777" s="1"/>
    </row>
    <row r="778" spans="2:3" ht="13.2">
      <c r="B778" s="1"/>
      <c r="C778" s="1"/>
    </row>
    <row r="779" spans="2:3" ht="13.2">
      <c r="B779" s="1"/>
      <c r="C779" s="1"/>
    </row>
    <row r="780" spans="2:3" ht="13.2">
      <c r="B780" s="1"/>
      <c r="C780" s="1"/>
    </row>
    <row r="781" spans="2:3" ht="13.2">
      <c r="B781" s="1"/>
      <c r="C781" s="1"/>
    </row>
    <row r="782" spans="2:3" ht="13.2">
      <c r="B782" s="1"/>
      <c r="C782" s="1"/>
    </row>
    <row r="783" spans="2:3" ht="13.2">
      <c r="B783" s="1"/>
      <c r="C783" s="1"/>
    </row>
    <row r="784" spans="2:3" ht="13.2">
      <c r="B784" s="1"/>
      <c r="C784" s="1"/>
    </row>
    <row r="785" spans="2:3" ht="13.2">
      <c r="B785" s="1"/>
      <c r="C785" s="1"/>
    </row>
    <row r="786" spans="2:3" ht="13.2">
      <c r="B786" s="1"/>
      <c r="C786" s="1"/>
    </row>
    <row r="787" spans="2:3" ht="13.2">
      <c r="B787" s="1"/>
      <c r="C787" s="1"/>
    </row>
    <row r="788" spans="2:3" ht="13.2">
      <c r="B788" s="1"/>
      <c r="C788" s="1"/>
    </row>
    <row r="789" spans="2:3" ht="13.2">
      <c r="B789" s="1"/>
      <c r="C789" s="1"/>
    </row>
    <row r="790" spans="2:3" ht="13.2">
      <c r="B790" s="1"/>
      <c r="C790" s="1"/>
    </row>
    <row r="791" spans="2:3" ht="13.2">
      <c r="B791" s="1"/>
      <c r="C791" s="1"/>
    </row>
    <row r="792" spans="2:3" ht="13.2">
      <c r="B792" s="1"/>
      <c r="C792" s="1"/>
    </row>
    <row r="793" spans="2:3" ht="13.2">
      <c r="B793" s="1"/>
      <c r="C793" s="1"/>
    </row>
    <row r="794" spans="2:3" ht="13.2">
      <c r="B794" s="1"/>
      <c r="C794" s="1"/>
    </row>
    <row r="795" spans="2:3" ht="13.2">
      <c r="B795" s="1"/>
      <c r="C795" s="1"/>
    </row>
    <row r="796" spans="2:3" ht="13.2">
      <c r="B796" s="1"/>
      <c r="C796" s="1"/>
    </row>
    <row r="797" spans="2:3" ht="13.2">
      <c r="B797" s="1"/>
      <c r="C797" s="1"/>
    </row>
    <row r="798" spans="2:3" ht="13.2">
      <c r="B798" s="1"/>
      <c r="C798" s="1"/>
    </row>
    <row r="799" spans="2:3" ht="13.2">
      <c r="B799" s="1"/>
      <c r="C799" s="1"/>
    </row>
    <row r="800" spans="2:3" ht="13.2">
      <c r="B800" s="1"/>
      <c r="C800" s="1"/>
    </row>
    <row r="801" spans="2:3" ht="13.2">
      <c r="B801" s="1"/>
      <c r="C801" s="1"/>
    </row>
    <row r="802" spans="2:3" ht="13.2">
      <c r="B802" s="1"/>
      <c r="C802" s="1"/>
    </row>
    <row r="803" spans="2:3" ht="13.2">
      <c r="B803" s="1"/>
      <c r="C803" s="1"/>
    </row>
    <row r="804" spans="2:3" ht="13.2">
      <c r="B804" s="1"/>
      <c r="C804" s="1"/>
    </row>
    <row r="805" spans="2:3" ht="13.2">
      <c r="B805" s="1"/>
      <c r="C805" s="1"/>
    </row>
    <row r="806" spans="2:3" ht="13.2">
      <c r="B806" s="1"/>
      <c r="C806" s="1"/>
    </row>
    <row r="807" spans="2:3" ht="13.2">
      <c r="B807" s="1"/>
      <c r="C807" s="1"/>
    </row>
    <row r="808" spans="2:3" ht="13.2">
      <c r="B808" s="1"/>
      <c r="C808" s="1"/>
    </row>
    <row r="809" spans="2:3" ht="13.2">
      <c r="B809" s="1"/>
      <c r="C809" s="1"/>
    </row>
    <row r="810" spans="2:3" ht="13.2">
      <c r="B810" s="1"/>
      <c r="C810" s="1"/>
    </row>
    <row r="811" spans="2:3" ht="13.2">
      <c r="B811" s="1"/>
      <c r="C811" s="1"/>
    </row>
    <row r="812" spans="2:3" ht="13.2">
      <c r="B812" s="1"/>
      <c r="C812" s="1"/>
    </row>
    <row r="813" spans="2:3" ht="13.2">
      <c r="B813" s="1"/>
      <c r="C813" s="1"/>
    </row>
    <row r="814" spans="2:3" ht="13.2">
      <c r="B814" s="1"/>
      <c r="C814" s="1"/>
    </row>
    <row r="815" spans="2:3" ht="13.2">
      <c r="B815" s="1"/>
      <c r="C815" s="1"/>
    </row>
    <row r="816" spans="2:3" ht="13.2">
      <c r="B816" s="1"/>
      <c r="C816" s="1"/>
    </row>
    <row r="817" spans="2:3" ht="13.2">
      <c r="B817" s="1"/>
      <c r="C817" s="1"/>
    </row>
    <row r="818" spans="2:3" ht="13.2">
      <c r="B818" s="1"/>
      <c r="C818" s="1"/>
    </row>
    <row r="819" spans="2:3" ht="13.2">
      <c r="B819" s="1"/>
      <c r="C819" s="1"/>
    </row>
    <row r="820" spans="2:3" ht="13.2">
      <c r="B820" s="1"/>
      <c r="C820" s="1"/>
    </row>
    <row r="821" spans="2:3" ht="13.2">
      <c r="B821" s="1"/>
      <c r="C821" s="1"/>
    </row>
    <row r="822" spans="2:3" ht="13.2">
      <c r="B822" s="1"/>
      <c r="C822" s="1"/>
    </row>
    <row r="823" spans="2:3" ht="13.2">
      <c r="B823" s="1"/>
      <c r="C823" s="1"/>
    </row>
    <row r="824" spans="2:3" ht="13.2">
      <c r="B824" s="1"/>
      <c r="C824" s="1"/>
    </row>
    <row r="825" spans="2:3" ht="13.2">
      <c r="B825" s="1"/>
      <c r="C825" s="1"/>
    </row>
    <row r="826" spans="2:3" ht="13.2">
      <c r="B826" s="1"/>
      <c r="C826" s="1"/>
    </row>
    <row r="827" spans="2:3" ht="13.2">
      <c r="B827" s="1"/>
      <c r="C827" s="1"/>
    </row>
    <row r="828" spans="2:3" ht="13.2">
      <c r="B828" s="1"/>
      <c r="C828" s="1"/>
    </row>
    <row r="829" spans="2:3" ht="13.2">
      <c r="B829" s="1"/>
      <c r="C829" s="1"/>
    </row>
    <row r="830" spans="2:3" ht="13.2">
      <c r="B830" s="1"/>
      <c r="C830" s="1"/>
    </row>
    <row r="831" spans="2:3" ht="13.2">
      <c r="B831" s="1"/>
      <c r="C831" s="1"/>
    </row>
    <row r="832" spans="2:3" ht="13.2">
      <c r="B832" s="1"/>
      <c r="C832" s="1"/>
    </row>
    <row r="833" spans="2:3" ht="13.2">
      <c r="B833" s="1"/>
      <c r="C833" s="1"/>
    </row>
    <row r="834" spans="2:3" ht="13.2">
      <c r="B834" s="1"/>
      <c r="C834" s="1"/>
    </row>
    <row r="835" spans="2:3" ht="13.2">
      <c r="B835" s="1"/>
      <c r="C835" s="1"/>
    </row>
    <row r="836" spans="2:3" ht="13.2">
      <c r="B836" s="1"/>
      <c r="C836" s="1"/>
    </row>
    <row r="837" spans="2:3" ht="13.2">
      <c r="B837" s="1"/>
      <c r="C837" s="1"/>
    </row>
    <row r="838" spans="2:3" ht="13.2">
      <c r="B838" s="1"/>
      <c r="C838" s="1"/>
    </row>
    <row r="839" spans="2:3" ht="13.2">
      <c r="B839" s="1"/>
      <c r="C839" s="1"/>
    </row>
    <row r="840" spans="2:3" ht="13.2">
      <c r="B840" s="1"/>
      <c r="C840" s="1"/>
    </row>
    <row r="841" spans="2:3" ht="13.2">
      <c r="B841" s="1"/>
      <c r="C841" s="1"/>
    </row>
    <row r="842" spans="2:3" ht="13.2">
      <c r="B842" s="1"/>
      <c r="C842" s="1"/>
    </row>
    <row r="843" spans="2:3" ht="13.2">
      <c r="B843" s="1"/>
      <c r="C843" s="1"/>
    </row>
    <row r="844" spans="2:3" ht="13.2">
      <c r="B844" s="1"/>
      <c r="C844" s="1"/>
    </row>
    <row r="845" spans="2:3" ht="13.2">
      <c r="B845" s="1"/>
      <c r="C845" s="1"/>
    </row>
    <row r="846" spans="2:3" ht="13.2">
      <c r="B846" s="1"/>
      <c r="C846" s="1"/>
    </row>
    <row r="847" spans="2:3" ht="13.2">
      <c r="B847" s="1"/>
      <c r="C847" s="1"/>
    </row>
    <row r="848" spans="2:3" ht="13.2">
      <c r="B848" s="1"/>
      <c r="C848" s="1"/>
    </row>
    <row r="849" spans="2:3" ht="13.2">
      <c r="B849" s="1"/>
      <c r="C849" s="1"/>
    </row>
    <row r="850" spans="2:3" ht="13.2">
      <c r="B850" s="1"/>
      <c r="C850" s="1"/>
    </row>
    <row r="851" spans="2:3" ht="13.2">
      <c r="B851" s="1"/>
      <c r="C851" s="1"/>
    </row>
    <row r="852" spans="2:3" ht="13.2">
      <c r="B852" s="1"/>
      <c r="C852" s="1"/>
    </row>
    <row r="853" spans="2:3" ht="13.2">
      <c r="B853" s="1"/>
      <c r="C853" s="1"/>
    </row>
    <row r="854" spans="2:3" ht="13.2">
      <c r="B854" s="1"/>
      <c r="C854" s="1"/>
    </row>
    <row r="855" spans="2:3" ht="13.2">
      <c r="B855" s="1"/>
      <c r="C855" s="1"/>
    </row>
    <row r="856" spans="2:3" ht="13.2">
      <c r="B856" s="1"/>
      <c r="C856" s="1"/>
    </row>
    <row r="857" spans="2:3" ht="13.2">
      <c r="B857" s="1"/>
      <c r="C857" s="1"/>
    </row>
    <row r="858" spans="2:3" ht="13.2">
      <c r="B858" s="1"/>
      <c r="C858" s="1"/>
    </row>
    <row r="859" spans="2:3" ht="13.2">
      <c r="B859" s="1"/>
      <c r="C859" s="1"/>
    </row>
    <row r="860" spans="2:3" ht="13.2">
      <c r="B860" s="1"/>
      <c r="C860" s="1"/>
    </row>
    <row r="861" spans="2:3" ht="13.2">
      <c r="B861" s="1"/>
      <c r="C861" s="1"/>
    </row>
    <row r="862" spans="2:3" ht="13.2">
      <c r="B862" s="1"/>
      <c r="C862" s="1"/>
    </row>
    <row r="863" spans="2:3" ht="13.2">
      <c r="B863" s="1"/>
      <c r="C863" s="1"/>
    </row>
    <row r="864" spans="2:3" ht="13.2">
      <c r="B864" s="1"/>
      <c r="C864" s="1"/>
    </row>
    <row r="865" spans="2:3" ht="13.2">
      <c r="B865" s="1"/>
      <c r="C865" s="1"/>
    </row>
    <row r="866" spans="2:3" ht="13.2">
      <c r="B866" s="1"/>
      <c r="C866" s="1"/>
    </row>
    <row r="867" spans="2:3" ht="13.2">
      <c r="B867" s="1"/>
      <c r="C867" s="1"/>
    </row>
    <row r="868" spans="2:3" ht="13.2">
      <c r="B868" s="1"/>
      <c r="C868" s="1"/>
    </row>
    <row r="869" spans="2:3" ht="13.2">
      <c r="B869" s="1"/>
      <c r="C869" s="1"/>
    </row>
    <row r="870" spans="2:3" ht="13.2">
      <c r="B870" s="1"/>
      <c r="C870" s="1"/>
    </row>
    <row r="871" spans="2:3" ht="13.2">
      <c r="B871" s="1"/>
      <c r="C871" s="1"/>
    </row>
    <row r="872" spans="2:3" ht="13.2">
      <c r="B872" s="1"/>
      <c r="C872" s="1"/>
    </row>
    <row r="873" spans="2:3" ht="13.2">
      <c r="B873" s="1"/>
      <c r="C873" s="1"/>
    </row>
    <row r="874" spans="2:3" ht="13.2">
      <c r="B874" s="1"/>
      <c r="C874" s="1"/>
    </row>
    <row r="875" spans="2:3" ht="13.2">
      <c r="B875" s="1"/>
      <c r="C875" s="1"/>
    </row>
    <row r="876" spans="2:3" ht="13.2">
      <c r="B876" s="1"/>
      <c r="C876" s="1"/>
    </row>
    <row r="877" spans="2:3" ht="13.2">
      <c r="B877" s="1"/>
      <c r="C877" s="1"/>
    </row>
    <row r="878" spans="2:3" ht="13.2">
      <c r="B878" s="1"/>
      <c r="C878" s="1"/>
    </row>
    <row r="879" spans="2:3" ht="13.2">
      <c r="B879" s="1"/>
      <c r="C879" s="1"/>
    </row>
    <row r="880" spans="2:3" ht="13.2">
      <c r="B880" s="1"/>
      <c r="C880" s="1"/>
    </row>
    <row r="881" spans="2:3" ht="13.2">
      <c r="B881" s="1"/>
      <c r="C881" s="1"/>
    </row>
    <row r="882" spans="2:3" ht="13.2">
      <c r="B882" s="1"/>
      <c r="C882" s="1"/>
    </row>
    <row r="883" spans="2:3" ht="13.2">
      <c r="B883" s="1"/>
      <c r="C883" s="1"/>
    </row>
    <row r="884" spans="2:3" ht="13.2">
      <c r="B884" s="1"/>
      <c r="C884" s="1"/>
    </row>
    <row r="885" spans="2:3" ht="13.2">
      <c r="B885" s="1"/>
      <c r="C885" s="1"/>
    </row>
    <row r="886" spans="2:3" ht="13.2">
      <c r="B886" s="1"/>
      <c r="C886" s="1"/>
    </row>
    <row r="887" spans="2:3" ht="13.2">
      <c r="B887" s="1"/>
      <c r="C887" s="1"/>
    </row>
    <row r="888" spans="2:3" ht="13.2">
      <c r="B888" s="1"/>
      <c r="C888" s="1"/>
    </row>
    <row r="889" spans="2:3" ht="13.2">
      <c r="B889" s="1"/>
      <c r="C889" s="1"/>
    </row>
    <row r="890" spans="2:3" ht="13.2">
      <c r="B890" s="1"/>
      <c r="C890" s="1"/>
    </row>
    <row r="891" spans="2:3" ht="13.2">
      <c r="B891" s="1"/>
      <c r="C891" s="1"/>
    </row>
    <row r="892" spans="2:3" ht="13.2">
      <c r="B892" s="1"/>
      <c r="C892" s="1"/>
    </row>
    <row r="893" spans="2:3" ht="13.2">
      <c r="B893" s="1"/>
      <c r="C893" s="1"/>
    </row>
    <row r="894" spans="2:3" ht="13.2">
      <c r="B894" s="1"/>
      <c r="C894" s="1"/>
    </row>
    <row r="895" spans="2:3" ht="13.2">
      <c r="B895" s="1"/>
      <c r="C895" s="1"/>
    </row>
    <row r="896" spans="2:3" ht="13.2">
      <c r="B896" s="1"/>
      <c r="C896" s="1"/>
    </row>
    <row r="897" spans="2:3" ht="13.2">
      <c r="B897" s="1"/>
      <c r="C897" s="1"/>
    </row>
    <row r="898" spans="2:3" ht="13.2">
      <c r="B898" s="1"/>
      <c r="C898" s="1"/>
    </row>
    <row r="899" spans="2:3" ht="13.2">
      <c r="B899" s="1"/>
      <c r="C899" s="1"/>
    </row>
    <row r="900" spans="2:3" ht="13.2">
      <c r="B900" s="1"/>
      <c r="C900" s="1"/>
    </row>
    <row r="901" spans="2:3" ht="13.2">
      <c r="B901" s="1"/>
      <c r="C901" s="1"/>
    </row>
    <row r="902" spans="2:3" ht="13.2">
      <c r="B902" s="1"/>
      <c r="C902" s="1"/>
    </row>
    <row r="903" spans="2:3" ht="13.2">
      <c r="B903" s="1"/>
      <c r="C903" s="1"/>
    </row>
    <row r="904" spans="2:3" ht="13.2">
      <c r="B904" s="1"/>
      <c r="C904" s="1"/>
    </row>
    <row r="905" spans="2:3" ht="13.2">
      <c r="B905" s="1"/>
      <c r="C905" s="1"/>
    </row>
    <row r="906" spans="2:3" ht="13.2">
      <c r="B906" s="1"/>
      <c r="C906" s="1"/>
    </row>
    <row r="907" spans="2:3" ht="13.2">
      <c r="B907" s="1"/>
      <c r="C907" s="1"/>
    </row>
    <row r="908" spans="2:3" ht="13.2">
      <c r="B908" s="1"/>
      <c r="C908" s="1"/>
    </row>
    <row r="909" spans="2:3" ht="13.2">
      <c r="B909" s="1"/>
      <c r="C909" s="1"/>
    </row>
    <row r="910" spans="2:3" ht="13.2">
      <c r="B910" s="1"/>
      <c r="C910" s="1"/>
    </row>
    <row r="911" spans="2:3" ht="13.2">
      <c r="B911" s="1"/>
      <c r="C911" s="1"/>
    </row>
    <row r="912" spans="2:3" ht="13.2">
      <c r="B912" s="1"/>
      <c r="C912" s="1"/>
    </row>
    <row r="913" spans="2:3" ht="13.2">
      <c r="B913" s="1"/>
      <c r="C913" s="1"/>
    </row>
    <row r="914" spans="2:3" ht="13.2">
      <c r="B914" s="1"/>
      <c r="C914" s="1"/>
    </row>
    <row r="915" spans="2:3" ht="13.2">
      <c r="B915" s="1"/>
      <c r="C915" s="1"/>
    </row>
    <row r="916" spans="2:3" ht="13.2">
      <c r="B916" s="1"/>
      <c r="C916" s="1"/>
    </row>
    <row r="917" spans="2:3" ht="13.2">
      <c r="B917" s="1"/>
      <c r="C917" s="1"/>
    </row>
    <row r="918" spans="2:3" ht="13.2">
      <c r="B918" s="1"/>
      <c r="C918" s="1"/>
    </row>
    <row r="919" spans="2:3" ht="13.2">
      <c r="B919" s="1"/>
      <c r="C919" s="1"/>
    </row>
    <row r="920" spans="2:3" ht="13.2">
      <c r="B920" s="1"/>
      <c r="C920" s="1"/>
    </row>
    <row r="921" spans="2:3" ht="13.2">
      <c r="B921" s="1"/>
      <c r="C921" s="1"/>
    </row>
    <row r="922" spans="2:3" ht="13.2">
      <c r="B922" s="1"/>
      <c r="C922" s="1"/>
    </row>
    <row r="923" spans="2:3" ht="13.2">
      <c r="B923" s="1"/>
      <c r="C923" s="1"/>
    </row>
    <row r="924" spans="2:3" ht="13.2">
      <c r="B924" s="1"/>
      <c r="C924" s="1"/>
    </row>
    <row r="925" spans="2:3" ht="13.2">
      <c r="B925" s="1"/>
      <c r="C925" s="1"/>
    </row>
    <row r="926" spans="2:3" ht="13.2">
      <c r="B926" s="1"/>
      <c r="C926" s="1"/>
    </row>
    <row r="927" spans="2:3" ht="13.2">
      <c r="B927" s="1"/>
      <c r="C927" s="1"/>
    </row>
    <row r="928" spans="2:3" ht="13.2">
      <c r="B928" s="1"/>
      <c r="C928" s="1"/>
    </row>
    <row r="929" spans="2:3" ht="13.2">
      <c r="B929" s="1"/>
      <c r="C929" s="1"/>
    </row>
    <row r="930" spans="2:3" ht="13.2">
      <c r="B930" s="1"/>
      <c r="C930" s="1"/>
    </row>
    <row r="931" spans="2:3" ht="13.2">
      <c r="B931" s="1"/>
      <c r="C931" s="1"/>
    </row>
    <row r="932" spans="2:3" ht="13.2">
      <c r="B932" s="1"/>
      <c r="C932" s="1"/>
    </row>
    <row r="933" spans="2:3" ht="13.2">
      <c r="B933" s="1"/>
      <c r="C933" s="1"/>
    </row>
    <row r="934" spans="2:3" ht="13.2">
      <c r="B934" s="1"/>
      <c r="C934" s="1"/>
    </row>
    <row r="935" spans="2:3" ht="13.2">
      <c r="B935" s="1"/>
      <c r="C935" s="1"/>
    </row>
    <row r="936" spans="2:3" ht="13.2">
      <c r="B936" s="1"/>
      <c r="C936" s="1"/>
    </row>
    <row r="937" spans="2:3" ht="13.2">
      <c r="B937" s="1"/>
      <c r="C937" s="1"/>
    </row>
    <row r="938" spans="2:3" ht="13.2">
      <c r="B938" s="1"/>
      <c r="C938" s="1"/>
    </row>
    <row r="939" spans="2:3" ht="13.2">
      <c r="B939" s="1"/>
      <c r="C939" s="1"/>
    </row>
    <row r="940" spans="2:3" ht="13.2">
      <c r="B940" s="1"/>
      <c r="C940" s="1"/>
    </row>
    <row r="941" spans="2:3" ht="13.2">
      <c r="B941" s="1"/>
      <c r="C941" s="1"/>
    </row>
    <row r="942" spans="2:3" ht="13.2">
      <c r="B942" s="1"/>
      <c r="C942" s="1"/>
    </row>
    <row r="943" spans="2:3" ht="13.2">
      <c r="B943" s="1"/>
      <c r="C943" s="1"/>
    </row>
    <row r="944" spans="2:3" ht="13.2">
      <c r="B944" s="1"/>
      <c r="C944" s="1"/>
    </row>
    <row r="945" spans="2:3" ht="13.2">
      <c r="B945" s="1"/>
      <c r="C945" s="1"/>
    </row>
    <row r="946" spans="2:3" ht="13.2">
      <c r="B946" s="1"/>
      <c r="C946" s="1"/>
    </row>
    <row r="947" spans="2:3" ht="13.2">
      <c r="B947" s="1"/>
      <c r="C947" s="1"/>
    </row>
    <row r="948" spans="2:3" ht="13.2">
      <c r="B948" s="1"/>
      <c r="C948" s="1"/>
    </row>
    <row r="949" spans="2:3" ht="13.2">
      <c r="B949" s="1"/>
      <c r="C949" s="1"/>
    </row>
    <row r="950" spans="2:3" ht="13.2">
      <c r="B950" s="1"/>
      <c r="C950" s="1"/>
    </row>
    <row r="951" spans="2:3" ht="13.2">
      <c r="B951" s="1"/>
      <c r="C951" s="1"/>
    </row>
    <row r="952" spans="2:3" ht="13.2">
      <c r="B952" s="1"/>
      <c r="C952" s="1"/>
    </row>
    <row r="953" spans="2:3" ht="13.2">
      <c r="B953" s="1"/>
      <c r="C953" s="1"/>
    </row>
    <row r="954" spans="2:3" ht="13.2">
      <c r="B954" s="1"/>
      <c r="C954" s="1"/>
    </row>
    <row r="955" spans="2:3" ht="13.2">
      <c r="B955" s="1"/>
      <c r="C955" s="1"/>
    </row>
    <row r="956" spans="2:3" ht="13.2">
      <c r="B956" s="1"/>
      <c r="C956" s="1"/>
    </row>
    <row r="957" spans="2:3" ht="13.2">
      <c r="B957" s="1"/>
      <c r="C957" s="1"/>
    </row>
    <row r="958" spans="2:3" ht="13.2">
      <c r="B958" s="1"/>
      <c r="C958" s="1"/>
    </row>
    <row r="959" spans="2:3" ht="13.2">
      <c r="B959" s="1"/>
      <c r="C959" s="1"/>
    </row>
    <row r="960" spans="2:3" ht="13.2">
      <c r="B960" s="1"/>
      <c r="C960" s="1"/>
    </row>
    <row r="961" spans="2:3" ht="13.2">
      <c r="B961" s="1"/>
      <c r="C961" s="1"/>
    </row>
    <row r="962" spans="2:3" ht="13.2">
      <c r="B962" s="1"/>
      <c r="C962" s="1"/>
    </row>
    <row r="963" spans="2:3" ht="13.2">
      <c r="B963" s="1"/>
      <c r="C963" s="1"/>
    </row>
    <row r="964" spans="2:3" ht="13.2">
      <c r="B964" s="1"/>
      <c r="C964" s="1"/>
    </row>
    <row r="965" spans="2:3" ht="13.2">
      <c r="B965" s="1"/>
      <c r="C965" s="1"/>
    </row>
    <row r="966" spans="2:3" ht="13.2">
      <c r="B966" s="1"/>
      <c r="C966" s="1"/>
    </row>
    <row r="967" spans="2:3" ht="13.2">
      <c r="B967" s="1"/>
      <c r="C967" s="1"/>
    </row>
    <row r="968" spans="2:3" ht="13.2">
      <c r="B968" s="1"/>
      <c r="C968" s="1"/>
    </row>
    <row r="969" spans="2:3" ht="13.2">
      <c r="B969" s="1"/>
      <c r="C969" s="1"/>
    </row>
    <row r="970" spans="2:3" ht="13.2">
      <c r="B970" s="1"/>
      <c r="C970" s="1"/>
    </row>
    <row r="971" spans="2:3" ht="13.2">
      <c r="B971" s="1"/>
      <c r="C971" s="1"/>
    </row>
    <row r="972" spans="2:3" ht="13.2">
      <c r="B972" s="1"/>
      <c r="C972" s="1"/>
    </row>
    <row r="973" spans="2:3" ht="13.2">
      <c r="B973" s="1"/>
      <c r="C973" s="1"/>
    </row>
    <row r="974" spans="2:3" ht="13.2">
      <c r="B974" s="1"/>
      <c r="C974" s="1"/>
    </row>
    <row r="975" spans="2:3" ht="13.2">
      <c r="B975" s="1"/>
      <c r="C975" s="1"/>
    </row>
    <row r="976" spans="2:3" ht="13.2">
      <c r="B976" s="1"/>
      <c r="C976" s="1"/>
    </row>
    <row r="977" spans="2:3" ht="13.2">
      <c r="B977" s="1"/>
      <c r="C977" s="1"/>
    </row>
    <row r="978" spans="2:3" ht="13.2">
      <c r="B978" s="1"/>
      <c r="C978" s="1"/>
    </row>
    <row r="979" spans="2:3" ht="13.2">
      <c r="B979" s="1"/>
      <c r="C979" s="1"/>
    </row>
    <row r="980" spans="2:3" ht="13.2">
      <c r="B980" s="1"/>
      <c r="C980" s="1"/>
    </row>
    <row r="981" spans="2:3" ht="13.2">
      <c r="B981" s="1"/>
      <c r="C981" s="1"/>
    </row>
    <row r="982" spans="2:3" ht="13.2">
      <c r="B982" s="1"/>
      <c r="C982" s="1"/>
    </row>
    <row r="983" spans="2:3" ht="13.2">
      <c r="B983" s="1"/>
      <c r="C983" s="1"/>
    </row>
    <row r="984" spans="2:3" ht="13.2">
      <c r="B984" s="1"/>
      <c r="C984" s="1"/>
    </row>
    <row r="985" spans="2:3" ht="13.2">
      <c r="B985" s="1"/>
      <c r="C985" s="1"/>
    </row>
    <row r="986" spans="2:3" ht="13.2">
      <c r="B986" s="1"/>
      <c r="C986" s="1"/>
    </row>
    <row r="987" spans="2:3" ht="13.2">
      <c r="B987" s="1"/>
      <c r="C987" s="1"/>
    </row>
    <row r="988" spans="2:3" ht="13.2">
      <c r="B988" s="1"/>
      <c r="C988" s="1"/>
    </row>
    <row r="989" spans="2:3" ht="13.2">
      <c r="B989" s="1"/>
      <c r="C989" s="1"/>
    </row>
    <row r="990" spans="2:3" ht="13.2">
      <c r="B990" s="1"/>
      <c r="C990" s="1"/>
    </row>
    <row r="991" spans="2:3" ht="13.2">
      <c r="B991" s="1"/>
      <c r="C991" s="1"/>
    </row>
    <row r="992" spans="2:3" ht="13.2">
      <c r="B992" s="1"/>
      <c r="C992" s="1"/>
    </row>
    <row r="993" spans="2:3" ht="13.2">
      <c r="B993" s="1"/>
      <c r="C993" s="1"/>
    </row>
    <row r="994" spans="2:3" ht="13.2">
      <c r="B994" s="1"/>
      <c r="C994" s="1"/>
    </row>
    <row r="995" spans="2:3" ht="13.2">
      <c r="B995" s="1"/>
      <c r="C995" s="1"/>
    </row>
    <row r="996" spans="2:3" ht="13.2">
      <c r="B996" s="1"/>
      <c r="C996" s="1"/>
    </row>
    <row r="997" spans="2:3" ht="13.2">
      <c r="B997" s="1"/>
      <c r="C997" s="1"/>
    </row>
    <row r="998" spans="2:3" ht="13.2">
      <c r="B998" s="1"/>
      <c r="C998" s="1"/>
    </row>
    <row r="999" spans="2:3" ht="13.2">
      <c r="B999" s="1"/>
      <c r="C999" s="1"/>
    </row>
    <row r="1000" spans="2:3" ht="13.2">
      <c r="B1000" s="1"/>
      <c r="C1000" s="1"/>
    </row>
  </sheetData>
  <autoFilter ref="A1:D136" xr:uid="{00000000-0001-0000-0000-000000000000}">
    <sortState xmlns:xlrd2="http://schemas.microsoft.com/office/spreadsheetml/2017/richdata2" ref="A2:D136">
      <sortCondition descending="1" ref="B1:B136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13208-72E6-4779-81A6-EEBBF0297226}">
  <dimension ref="A1:D136"/>
  <sheetViews>
    <sheetView tabSelected="1" workbookViewId="0">
      <selection activeCell="B9" sqref="B9"/>
    </sheetView>
  </sheetViews>
  <sheetFormatPr baseColWidth="10" defaultRowHeight="13.2"/>
  <cols>
    <col min="1" max="1" width="26.77734375" bestFit="1" customWidth="1"/>
    <col min="2" max="2" width="14.109375" customWidth="1"/>
    <col min="3" max="3" width="14" customWidth="1"/>
    <col min="4" max="4" width="16" customWidth="1"/>
    <col min="7" max="7" width="20.88671875" customWidth="1"/>
    <col min="8" max="8" width="11.44140625" customWidth="1"/>
    <col min="9" max="9" width="18.5546875" customWidth="1"/>
    <col min="10" max="10" width="12.6640625" bestFit="1" customWidth="1"/>
  </cols>
  <sheetData>
    <row r="1" spans="1:4">
      <c r="A1" s="19" t="s">
        <v>131</v>
      </c>
      <c r="B1" s="20" t="s">
        <v>130</v>
      </c>
      <c r="C1" s="21" t="s">
        <v>129</v>
      </c>
      <c r="D1" s="22" t="s">
        <v>138</v>
      </c>
    </row>
    <row r="2" spans="1:4">
      <c r="A2" s="27" t="s">
        <v>0</v>
      </c>
      <c r="B2" s="6">
        <v>82</v>
      </c>
      <c r="C2" s="7">
        <v>964213491.13</v>
      </c>
      <c r="D2" s="32">
        <v>5</v>
      </c>
    </row>
    <row r="3" spans="1:4">
      <c r="A3" s="27" t="s">
        <v>1</v>
      </c>
      <c r="B3" s="6">
        <v>66</v>
      </c>
      <c r="C3" s="7">
        <v>758494464.72000003</v>
      </c>
      <c r="D3" s="32">
        <v>6</v>
      </c>
    </row>
    <row r="4" spans="1:4">
      <c r="A4" s="27" t="s">
        <v>2</v>
      </c>
      <c r="B4" s="6">
        <v>70</v>
      </c>
      <c r="C4" s="7">
        <v>815989651.46000004</v>
      </c>
      <c r="D4" s="32">
        <v>8</v>
      </c>
    </row>
    <row r="5" spans="1:4">
      <c r="A5" s="27" t="s">
        <v>4</v>
      </c>
      <c r="B5" s="6">
        <v>26</v>
      </c>
      <c r="C5" s="7">
        <v>287031746.45999998</v>
      </c>
      <c r="D5" s="32">
        <v>4</v>
      </c>
    </row>
    <row r="6" spans="1:4">
      <c r="A6" s="27" t="s">
        <v>6</v>
      </c>
      <c r="B6" s="6">
        <v>23</v>
      </c>
      <c r="C6" s="7">
        <v>254660879.38999999</v>
      </c>
      <c r="D6" s="32">
        <v>5</v>
      </c>
    </row>
    <row r="7" spans="1:4">
      <c r="A7" s="27" t="s">
        <v>8</v>
      </c>
      <c r="B7" s="6">
        <v>13</v>
      </c>
      <c r="C7" s="7">
        <v>152400225.12</v>
      </c>
      <c r="D7" s="32">
        <v>6</v>
      </c>
    </row>
    <row r="8" spans="1:4">
      <c r="A8" s="27" t="s">
        <v>10</v>
      </c>
      <c r="B8" s="6">
        <v>10</v>
      </c>
      <c r="C8" s="7">
        <v>108198998.65000001</v>
      </c>
      <c r="D8" s="32">
        <v>7</v>
      </c>
    </row>
    <row r="9" spans="1:4">
      <c r="A9" s="27" t="s">
        <v>12</v>
      </c>
      <c r="B9" s="6">
        <v>22</v>
      </c>
      <c r="C9" s="7">
        <v>210398703.02000001</v>
      </c>
      <c r="D9" s="32">
        <v>3</v>
      </c>
    </row>
    <row r="10" spans="1:4">
      <c r="A10" s="27" t="s">
        <v>14</v>
      </c>
      <c r="B10" s="6">
        <v>18</v>
      </c>
      <c r="C10" s="7">
        <v>193960766.18000001</v>
      </c>
      <c r="D10" s="32">
        <v>3</v>
      </c>
    </row>
    <row r="11" spans="1:4">
      <c r="A11" s="27" t="s">
        <v>16</v>
      </c>
      <c r="B11" s="6">
        <v>3</v>
      </c>
      <c r="C11" s="7">
        <v>14726675.689999999</v>
      </c>
      <c r="D11" s="32">
        <v>4</v>
      </c>
    </row>
    <row r="12" spans="1:4">
      <c r="A12" s="27" t="s">
        <v>18</v>
      </c>
      <c r="B12" s="6">
        <v>15</v>
      </c>
      <c r="C12" s="7">
        <v>124296409.95999999</v>
      </c>
      <c r="D12" s="32">
        <v>3</v>
      </c>
    </row>
    <row r="13" spans="1:4">
      <c r="A13" s="27" t="s">
        <v>5</v>
      </c>
      <c r="B13" s="6">
        <v>13</v>
      </c>
      <c r="C13" s="7">
        <v>109044846.40000001</v>
      </c>
      <c r="D13" s="32">
        <v>6</v>
      </c>
    </row>
    <row r="14" spans="1:4">
      <c r="A14" s="27" t="s">
        <v>20</v>
      </c>
      <c r="B14" s="6">
        <v>17</v>
      </c>
      <c r="C14" s="7">
        <v>177997094.50999999</v>
      </c>
      <c r="D14" s="32">
        <v>5</v>
      </c>
    </row>
    <row r="15" spans="1:4">
      <c r="A15" s="27" t="s">
        <v>22</v>
      </c>
      <c r="B15" s="6">
        <v>12</v>
      </c>
      <c r="C15" s="7">
        <v>138277257.78999999</v>
      </c>
      <c r="D15" s="32">
        <v>1</v>
      </c>
    </row>
    <row r="16" spans="1:4">
      <c r="A16" s="27" t="s">
        <v>24</v>
      </c>
      <c r="B16" s="6">
        <v>13</v>
      </c>
      <c r="C16" s="7">
        <v>132245376.11</v>
      </c>
      <c r="D16" s="32">
        <v>4</v>
      </c>
    </row>
    <row r="17" spans="1:4">
      <c r="A17" s="27" t="s">
        <v>134</v>
      </c>
      <c r="B17" s="6">
        <v>15</v>
      </c>
      <c r="C17" s="7">
        <v>115881580.89</v>
      </c>
      <c r="D17" s="32">
        <v>6</v>
      </c>
    </row>
    <row r="18" spans="1:4">
      <c r="A18" s="27" t="s">
        <v>27</v>
      </c>
      <c r="B18" s="6">
        <v>9</v>
      </c>
      <c r="C18" s="7">
        <v>108801913.73999999</v>
      </c>
      <c r="D18" s="32">
        <v>2</v>
      </c>
    </row>
    <row r="19" spans="1:4">
      <c r="A19" s="27" t="s">
        <v>29</v>
      </c>
      <c r="B19" s="6">
        <v>11</v>
      </c>
      <c r="C19" s="7">
        <v>127184172.08</v>
      </c>
      <c r="D19" s="32">
        <v>3</v>
      </c>
    </row>
    <row r="20" spans="1:4">
      <c r="A20" s="27" t="s">
        <v>28</v>
      </c>
      <c r="B20" s="6">
        <v>17</v>
      </c>
      <c r="C20" s="7">
        <v>156625983.99000001</v>
      </c>
      <c r="D20" s="32">
        <v>7</v>
      </c>
    </row>
    <row r="21" spans="1:4">
      <c r="A21" s="27" t="s">
        <v>32</v>
      </c>
      <c r="B21" s="6">
        <v>7</v>
      </c>
      <c r="C21" s="7">
        <v>79312566.079999998</v>
      </c>
      <c r="D21" s="32">
        <v>5</v>
      </c>
    </row>
    <row r="22" spans="1:4">
      <c r="A22" s="27" t="s">
        <v>36</v>
      </c>
      <c r="B22" s="6">
        <v>8</v>
      </c>
      <c r="C22" s="7">
        <v>95773118.900000006</v>
      </c>
      <c r="D22" s="32">
        <v>7</v>
      </c>
    </row>
    <row r="23" spans="1:4">
      <c r="A23" s="27" t="s">
        <v>34</v>
      </c>
      <c r="B23" s="6">
        <v>15</v>
      </c>
      <c r="C23" s="7">
        <v>157437870.63999999</v>
      </c>
      <c r="D23" s="32">
        <v>5</v>
      </c>
    </row>
    <row r="24" spans="1:4">
      <c r="A24" s="27" t="s">
        <v>38</v>
      </c>
      <c r="B24" s="6">
        <v>17</v>
      </c>
      <c r="C24" s="7">
        <v>214325100.5</v>
      </c>
      <c r="D24" s="32">
        <v>6</v>
      </c>
    </row>
    <row r="25" spans="1:4">
      <c r="A25" s="27" t="s">
        <v>40</v>
      </c>
      <c r="B25" s="6">
        <v>11</v>
      </c>
      <c r="C25" s="7">
        <v>107246071.81</v>
      </c>
      <c r="D25" s="32">
        <v>6</v>
      </c>
    </row>
    <row r="26" spans="1:4">
      <c r="A26" s="27" t="s">
        <v>42</v>
      </c>
      <c r="B26" s="6">
        <v>4</v>
      </c>
      <c r="C26" s="7">
        <v>36064708.539999999</v>
      </c>
      <c r="D26" s="32">
        <v>2</v>
      </c>
    </row>
    <row r="27" spans="1:4">
      <c r="A27" s="27" t="s">
        <v>132</v>
      </c>
      <c r="B27" s="6">
        <v>9</v>
      </c>
      <c r="C27" s="7">
        <v>110735762.03</v>
      </c>
      <c r="D27" s="32">
        <v>6</v>
      </c>
    </row>
    <row r="28" spans="1:4">
      <c r="A28" s="27" t="s">
        <v>45</v>
      </c>
      <c r="B28" s="6">
        <v>12</v>
      </c>
      <c r="C28" s="7">
        <v>159354231.75</v>
      </c>
      <c r="D28" s="32">
        <v>5</v>
      </c>
    </row>
    <row r="29" spans="1:4">
      <c r="A29" s="27" t="s">
        <v>47</v>
      </c>
      <c r="B29" s="6">
        <v>13</v>
      </c>
      <c r="C29" s="7">
        <v>124115847.76000001</v>
      </c>
      <c r="D29" s="32">
        <v>6</v>
      </c>
    </row>
    <row r="30" spans="1:4">
      <c r="A30" s="27" t="s">
        <v>135</v>
      </c>
      <c r="B30" s="6">
        <v>6</v>
      </c>
      <c r="C30" s="7">
        <v>78767564.310000002</v>
      </c>
      <c r="D30" s="32">
        <v>5</v>
      </c>
    </row>
    <row r="31" spans="1:4">
      <c r="A31" s="27" t="s">
        <v>51</v>
      </c>
      <c r="B31" s="6">
        <v>13</v>
      </c>
      <c r="C31" s="7">
        <v>107773604.14</v>
      </c>
      <c r="D31" s="32">
        <v>6</v>
      </c>
    </row>
    <row r="32" spans="1:4">
      <c r="A32" s="27" t="s">
        <v>52</v>
      </c>
      <c r="B32" s="6">
        <v>18</v>
      </c>
      <c r="C32" s="7">
        <v>175298130.09</v>
      </c>
      <c r="D32" s="32">
        <v>1</v>
      </c>
    </row>
    <row r="33" spans="1:4">
      <c r="A33" s="27" t="s">
        <v>133</v>
      </c>
      <c r="B33" s="6">
        <v>14</v>
      </c>
      <c r="C33" s="7">
        <v>109157645.47</v>
      </c>
      <c r="D33" s="32">
        <v>4</v>
      </c>
    </row>
    <row r="34" spans="1:4">
      <c r="A34" s="27" t="s">
        <v>55</v>
      </c>
      <c r="B34" s="6">
        <v>9</v>
      </c>
      <c r="C34" s="7">
        <v>103664049.3</v>
      </c>
      <c r="D34" s="32">
        <v>5</v>
      </c>
    </row>
    <row r="35" spans="1:4">
      <c r="A35" s="27" t="s">
        <v>59</v>
      </c>
      <c r="B35" s="6">
        <v>1</v>
      </c>
      <c r="C35" s="7">
        <v>14612397.560000001</v>
      </c>
      <c r="D35" s="32">
        <v>2</v>
      </c>
    </row>
    <row r="36" spans="1:4">
      <c r="A36" s="27" t="s">
        <v>57</v>
      </c>
      <c r="B36" s="6">
        <v>12</v>
      </c>
      <c r="C36" s="7">
        <v>119719521.79000001</v>
      </c>
      <c r="D36" s="32">
        <v>4</v>
      </c>
    </row>
    <row r="37" spans="1:4">
      <c r="A37" s="27" t="s">
        <v>137</v>
      </c>
      <c r="B37" s="6">
        <v>12</v>
      </c>
      <c r="C37" s="7">
        <v>101300798.64</v>
      </c>
      <c r="D37" s="32">
        <v>7</v>
      </c>
    </row>
    <row r="38" spans="1:4">
      <c r="A38" s="27" t="s">
        <v>13</v>
      </c>
      <c r="B38" s="6">
        <v>6</v>
      </c>
      <c r="C38" s="7">
        <v>61449496.340000004</v>
      </c>
      <c r="D38" s="32">
        <v>3</v>
      </c>
    </row>
    <row r="39" spans="1:4">
      <c r="A39" s="27" t="s">
        <v>61</v>
      </c>
      <c r="B39" s="6">
        <v>9</v>
      </c>
      <c r="C39" s="7">
        <v>111648722.59</v>
      </c>
      <c r="D39" s="32">
        <v>1</v>
      </c>
    </row>
    <row r="40" spans="1:4">
      <c r="A40" s="27" t="s">
        <v>48</v>
      </c>
      <c r="B40" s="6">
        <v>9</v>
      </c>
      <c r="C40" s="7">
        <v>102479630.2</v>
      </c>
      <c r="D40" s="32">
        <v>5</v>
      </c>
    </row>
    <row r="41" spans="1:4">
      <c r="A41" s="27" t="s">
        <v>64</v>
      </c>
      <c r="B41" s="6">
        <v>6</v>
      </c>
      <c r="C41" s="7">
        <v>60963266.18</v>
      </c>
      <c r="D41" s="32">
        <v>2</v>
      </c>
    </row>
    <row r="42" spans="1:4">
      <c r="A42" s="27" t="s">
        <v>66</v>
      </c>
      <c r="B42" s="6">
        <v>8</v>
      </c>
      <c r="C42" s="7">
        <v>79346045.739999995</v>
      </c>
      <c r="D42" s="32">
        <v>1</v>
      </c>
    </row>
    <row r="43" spans="1:4">
      <c r="A43" s="27" t="s">
        <v>17</v>
      </c>
      <c r="B43" s="6">
        <v>8</v>
      </c>
      <c r="C43" s="7">
        <v>89665252.890000001</v>
      </c>
      <c r="D43" s="32">
        <v>7</v>
      </c>
    </row>
    <row r="44" spans="1:4">
      <c r="A44" s="27" t="s">
        <v>46</v>
      </c>
      <c r="B44" s="6">
        <v>13</v>
      </c>
      <c r="C44" s="7">
        <v>148455432.38999999</v>
      </c>
      <c r="D44" s="32">
        <v>4</v>
      </c>
    </row>
    <row r="45" spans="1:4">
      <c r="A45" s="27" t="s">
        <v>70</v>
      </c>
      <c r="B45" s="6">
        <v>4</v>
      </c>
      <c r="C45" s="7">
        <v>39361264.969999999</v>
      </c>
      <c r="D45" s="32">
        <v>5</v>
      </c>
    </row>
    <row r="46" spans="1:4">
      <c r="A46" s="27" t="s">
        <v>71</v>
      </c>
      <c r="B46" s="6">
        <v>1</v>
      </c>
      <c r="C46" s="7">
        <v>14612397.560000001</v>
      </c>
      <c r="D46" s="32">
        <v>1</v>
      </c>
    </row>
    <row r="47" spans="1:4">
      <c r="A47" s="27" t="s">
        <v>73</v>
      </c>
      <c r="B47" s="6">
        <v>8</v>
      </c>
      <c r="C47" s="7">
        <v>84470645.090000004</v>
      </c>
      <c r="D47" s="32">
        <v>1</v>
      </c>
    </row>
    <row r="48" spans="1:4">
      <c r="A48" s="27" t="s">
        <v>56</v>
      </c>
      <c r="B48" s="6">
        <v>7</v>
      </c>
      <c r="C48" s="7">
        <v>87437775.659999996</v>
      </c>
      <c r="D48" s="32">
        <v>6</v>
      </c>
    </row>
    <row r="49" spans="1:4">
      <c r="A49" s="27" t="s">
        <v>68</v>
      </c>
      <c r="B49" s="6">
        <v>7</v>
      </c>
      <c r="C49" s="7">
        <v>76689259.359999999</v>
      </c>
      <c r="D49" s="32">
        <v>3</v>
      </c>
    </row>
    <row r="50" spans="1:4">
      <c r="A50" s="27" t="s">
        <v>77</v>
      </c>
      <c r="B50" s="6">
        <v>2</v>
      </c>
      <c r="C50" s="7">
        <v>24046295.5</v>
      </c>
      <c r="D50" s="32">
        <v>3</v>
      </c>
    </row>
    <row r="51" spans="1:4">
      <c r="A51" s="27" t="s">
        <v>54</v>
      </c>
      <c r="B51" s="6">
        <v>7</v>
      </c>
      <c r="C51" s="7">
        <v>79174894.319999993</v>
      </c>
      <c r="D51" s="32">
        <v>6</v>
      </c>
    </row>
    <row r="52" spans="1:4">
      <c r="A52" s="27" t="s">
        <v>62</v>
      </c>
      <c r="B52" s="6">
        <v>3</v>
      </c>
      <c r="C52" s="7">
        <v>35897339.270000003</v>
      </c>
      <c r="D52" s="32">
        <v>1</v>
      </c>
    </row>
    <row r="53" spans="1:4">
      <c r="A53" s="27" t="s">
        <v>80</v>
      </c>
      <c r="B53" s="6">
        <v>7</v>
      </c>
      <c r="C53" s="7">
        <v>56993447.82</v>
      </c>
      <c r="D53" s="32">
        <v>6</v>
      </c>
    </row>
    <row r="54" spans="1:4">
      <c r="A54" s="27" t="s">
        <v>25</v>
      </c>
      <c r="B54" s="6">
        <v>8</v>
      </c>
      <c r="C54" s="7">
        <v>69407352.959999993</v>
      </c>
      <c r="D54" s="32">
        <v>3</v>
      </c>
    </row>
    <row r="55" spans="1:4">
      <c r="A55" s="27" t="s">
        <v>79</v>
      </c>
      <c r="B55" s="6">
        <v>3</v>
      </c>
      <c r="C55" s="7">
        <v>35180864.619999997</v>
      </c>
      <c r="D55" s="32">
        <v>1</v>
      </c>
    </row>
    <row r="56" spans="1:4">
      <c r="A56" s="27" t="s">
        <v>49</v>
      </c>
      <c r="B56" s="6">
        <v>4</v>
      </c>
      <c r="C56" s="7">
        <v>46951221.880000003</v>
      </c>
      <c r="D56" s="32">
        <v>4</v>
      </c>
    </row>
    <row r="57" spans="1:4">
      <c r="A57" s="27" t="s">
        <v>84</v>
      </c>
      <c r="B57" s="6">
        <v>5</v>
      </c>
      <c r="C57" s="7">
        <v>39285562.289999999</v>
      </c>
      <c r="D57" s="32">
        <v>5</v>
      </c>
    </row>
    <row r="58" spans="1:4">
      <c r="A58" s="27" t="s">
        <v>74</v>
      </c>
      <c r="B58" s="6">
        <v>7</v>
      </c>
      <c r="C58" s="7">
        <v>64371771.200000003</v>
      </c>
      <c r="D58" s="32">
        <v>4</v>
      </c>
    </row>
    <row r="59" spans="1:4">
      <c r="A59" s="27" t="s">
        <v>87</v>
      </c>
      <c r="B59" s="6">
        <v>6</v>
      </c>
      <c r="C59" s="7">
        <v>61073332.729999997</v>
      </c>
      <c r="D59" s="32">
        <v>1</v>
      </c>
    </row>
    <row r="60" spans="1:4">
      <c r="A60" s="27" t="s">
        <v>89</v>
      </c>
      <c r="B60" s="6">
        <v>7</v>
      </c>
      <c r="C60" s="7">
        <v>85143063.230000004</v>
      </c>
      <c r="D60" s="32">
        <v>1</v>
      </c>
    </row>
    <row r="61" spans="1:4">
      <c r="A61" s="27" t="s">
        <v>91</v>
      </c>
      <c r="B61" s="6">
        <v>2</v>
      </c>
      <c r="C61" s="7">
        <v>23276096.620000001</v>
      </c>
      <c r="D61" s="32">
        <v>2</v>
      </c>
    </row>
    <row r="62" spans="1:4">
      <c r="A62" s="27" t="s">
        <v>92</v>
      </c>
      <c r="B62" s="6">
        <v>2</v>
      </c>
      <c r="C62" s="7">
        <v>26138624.289999999</v>
      </c>
      <c r="D62" s="32">
        <v>2</v>
      </c>
    </row>
    <row r="63" spans="1:4">
      <c r="A63" s="27" t="s">
        <v>15</v>
      </c>
      <c r="B63" s="6">
        <v>3</v>
      </c>
      <c r="C63" s="7">
        <v>36530993.890000001</v>
      </c>
      <c r="D63" s="32">
        <v>5</v>
      </c>
    </row>
    <row r="64" spans="1:4">
      <c r="A64" s="27" t="s">
        <v>9</v>
      </c>
      <c r="B64" s="6">
        <v>4</v>
      </c>
      <c r="C64" s="7">
        <v>53746570.450000003</v>
      </c>
      <c r="D64" s="32">
        <v>3</v>
      </c>
    </row>
    <row r="65" spans="1:4">
      <c r="A65" s="27" t="s">
        <v>60</v>
      </c>
      <c r="B65" s="6">
        <v>6</v>
      </c>
      <c r="C65" s="7">
        <v>55405194.229999997</v>
      </c>
      <c r="D65" s="32">
        <v>3</v>
      </c>
    </row>
    <row r="66" spans="1:4">
      <c r="A66" s="27" t="s">
        <v>95</v>
      </c>
      <c r="B66" s="6">
        <v>10</v>
      </c>
      <c r="C66" s="7">
        <v>116878549.31</v>
      </c>
      <c r="D66" s="32">
        <v>6</v>
      </c>
    </row>
    <row r="67" spans="1:4">
      <c r="A67" s="27" t="s">
        <v>63</v>
      </c>
      <c r="B67" s="6">
        <v>3</v>
      </c>
      <c r="C67" s="7">
        <v>35183062.710000001</v>
      </c>
      <c r="D67" s="32">
        <v>3</v>
      </c>
    </row>
    <row r="68" spans="1:4">
      <c r="A68" s="27" t="s">
        <v>67</v>
      </c>
      <c r="B68" s="6">
        <v>1</v>
      </c>
      <c r="C68" s="7">
        <v>12995548.6</v>
      </c>
      <c r="D68" s="32">
        <v>3</v>
      </c>
    </row>
    <row r="69" spans="1:4">
      <c r="A69" s="27" t="s">
        <v>96</v>
      </c>
      <c r="B69" s="6">
        <v>4</v>
      </c>
      <c r="C69" s="7">
        <v>37096502.840000004</v>
      </c>
      <c r="D69" s="32">
        <v>5</v>
      </c>
    </row>
    <row r="70" spans="1:4">
      <c r="A70" s="27" t="s">
        <v>97</v>
      </c>
      <c r="B70" s="6">
        <v>3</v>
      </c>
      <c r="C70" s="7">
        <v>31189316.640000001</v>
      </c>
      <c r="D70" s="32">
        <v>1</v>
      </c>
    </row>
    <row r="71" spans="1:4">
      <c r="A71" s="27" t="s">
        <v>98</v>
      </c>
      <c r="B71" s="6">
        <v>6</v>
      </c>
      <c r="C71" s="7">
        <v>61614347.229999997</v>
      </c>
      <c r="D71" s="32">
        <v>6</v>
      </c>
    </row>
    <row r="72" spans="1:4">
      <c r="A72" s="27" t="s">
        <v>100</v>
      </c>
      <c r="B72" s="6">
        <v>8</v>
      </c>
      <c r="C72" s="7">
        <v>82692540.549999997</v>
      </c>
      <c r="D72" s="32">
        <v>5</v>
      </c>
    </row>
    <row r="73" spans="1:4">
      <c r="A73" s="27" t="s">
        <v>33</v>
      </c>
      <c r="B73" s="6">
        <v>3</v>
      </c>
      <c r="C73" s="7">
        <v>38986645.799999997</v>
      </c>
      <c r="D73" s="32">
        <v>1</v>
      </c>
    </row>
    <row r="74" spans="1:4">
      <c r="A74" s="27" t="s">
        <v>37</v>
      </c>
      <c r="B74" s="6">
        <v>4</v>
      </c>
      <c r="C74" s="7">
        <v>22706367.190000001</v>
      </c>
      <c r="D74" s="32">
        <v>2</v>
      </c>
    </row>
    <row r="75" spans="1:4">
      <c r="A75" s="27" t="s">
        <v>136</v>
      </c>
      <c r="B75" s="6">
        <v>7</v>
      </c>
      <c r="C75" s="7">
        <v>72278053.930000007</v>
      </c>
      <c r="D75" s="32">
        <v>4</v>
      </c>
    </row>
    <row r="76" spans="1:4">
      <c r="A76" s="27" t="s">
        <v>101</v>
      </c>
      <c r="B76" s="6">
        <v>3</v>
      </c>
      <c r="C76" s="7">
        <v>31002368.460000001</v>
      </c>
      <c r="D76" s="32">
        <v>5</v>
      </c>
    </row>
    <row r="77" spans="1:4">
      <c r="A77" s="27" t="s">
        <v>23</v>
      </c>
      <c r="B77" s="6">
        <v>3</v>
      </c>
      <c r="C77" s="7">
        <v>34575254.840000004</v>
      </c>
      <c r="D77" s="32">
        <v>6</v>
      </c>
    </row>
    <row r="78" spans="1:4">
      <c r="A78" s="27" t="s">
        <v>53</v>
      </c>
      <c r="B78" s="6">
        <v>3</v>
      </c>
      <c r="C78" s="7">
        <v>33257345.789999999</v>
      </c>
      <c r="D78" s="32">
        <v>6</v>
      </c>
    </row>
    <row r="79" spans="1:4">
      <c r="A79" s="27" t="s">
        <v>78</v>
      </c>
      <c r="B79" s="6">
        <v>6</v>
      </c>
      <c r="C79" s="7">
        <v>35791523.729999997</v>
      </c>
      <c r="D79" s="32">
        <v>6</v>
      </c>
    </row>
    <row r="80" spans="1:4">
      <c r="A80" s="27" t="s">
        <v>88</v>
      </c>
      <c r="B80" s="6">
        <v>5</v>
      </c>
      <c r="C80" s="7">
        <v>45156421.659999996</v>
      </c>
      <c r="D80" s="32">
        <v>4</v>
      </c>
    </row>
    <row r="81" spans="1:4">
      <c r="A81" s="27" t="s">
        <v>105</v>
      </c>
      <c r="B81" s="6">
        <v>2</v>
      </c>
      <c r="C81" s="7">
        <v>5150143.8</v>
      </c>
      <c r="D81" s="32">
        <v>1</v>
      </c>
    </row>
    <row r="82" spans="1:4">
      <c r="A82" s="27" t="s">
        <v>106</v>
      </c>
      <c r="B82" s="6">
        <v>6</v>
      </c>
      <c r="C82" s="7">
        <v>51354246.450000003</v>
      </c>
      <c r="D82" s="32">
        <v>1</v>
      </c>
    </row>
    <row r="83" spans="1:4">
      <c r="A83" s="27" t="s">
        <v>26</v>
      </c>
      <c r="B83" s="6">
        <v>2</v>
      </c>
      <c r="C83" s="7">
        <v>21636210.890000001</v>
      </c>
      <c r="D83" s="32">
        <v>3</v>
      </c>
    </row>
    <row r="84" spans="1:4">
      <c r="A84" s="27" t="s">
        <v>41</v>
      </c>
      <c r="B84" s="6">
        <v>5</v>
      </c>
      <c r="C84" s="7">
        <v>49357910.18</v>
      </c>
      <c r="D84" s="32">
        <v>4</v>
      </c>
    </row>
    <row r="85" spans="1:4">
      <c r="A85" s="27" t="s">
        <v>85</v>
      </c>
      <c r="B85" s="6">
        <v>3</v>
      </c>
      <c r="C85" s="7">
        <v>22745610.890000001</v>
      </c>
      <c r="D85" s="32">
        <v>1</v>
      </c>
    </row>
    <row r="86" spans="1:4">
      <c r="A86" s="27" t="s">
        <v>102</v>
      </c>
      <c r="B86" s="6">
        <v>3</v>
      </c>
      <c r="C86" s="7">
        <v>38250417.009999998</v>
      </c>
      <c r="D86" s="32">
        <v>5</v>
      </c>
    </row>
    <row r="87" spans="1:4">
      <c r="A87" s="27" t="s">
        <v>112</v>
      </c>
      <c r="B87" s="6">
        <v>4</v>
      </c>
      <c r="C87" s="7">
        <v>41477403.289999999</v>
      </c>
      <c r="D87" s="32">
        <v>2</v>
      </c>
    </row>
    <row r="88" spans="1:4">
      <c r="A88" s="27" t="s">
        <v>110</v>
      </c>
      <c r="B88" s="6">
        <v>2</v>
      </c>
      <c r="C88" s="7">
        <v>11695993.74</v>
      </c>
      <c r="D88" s="32">
        <v>5</v>
      </c>
    </row>
    <row r="89" spans="1:4">
      <c r="A89" s="27" t="s">
        <v>113</v>
      </c>
      <c r="B89" s="6">
        <v>1</v>
      </c>
      <c r="C89" s="7">
        <v>14611228.57</v>
      </c>
      <c r="D89" s="32">
        <v>1</v>
      </c>
    </row>
    <row r="90" spans="1:4">
      <c r="A90" s="27" t="s">
        <v>7</v>
      </c>
      <c r="B90" s="6">
        <v>4</v>
      </c>
      <c r="C90" s="7">
        <v>31723076.02</v>
      </c>
      <c r="D90" s="32">
        <v>4</v>
      </c>
    </row>
    <row r="91" spans="1:4">
      <c r="A91" s="27" t="s">
        <v>21</v>
      </c>
      <c r="B91" s="6">
        <v>4</v>
      </c>
      <c r="C91" s="7">
        <v>40203612.119999997</v>
      </c>
      <c r="D91" s="32">
        <v>2</v>
      </c>
    </row>
    <row r="92" spans="1:4">
      <c r="A92" s="27" t="s">
        <v>103</v>
      </c>
      <c r="B92" s="6">
        <v>3</v>
      </c>
      <c r="C92" s="7">
        <v>38250417.009999998</v>
      </c>
      <c r="D92" s="32">
        <v>1</v>
      </c>
    </row>
    <row r="93" spans="1:4">
      <c r="A93" s="27" t="s">
        <v>83</v>
      </c>
      <c r="B93" s="6">
        <v>5</v>
      </c>
      <c r="C93" s="7">
        <v>53572182.93</v>
      </c>
      <c r="D93" s="32">
        <v>4</v>
      </c>
    </row>
    <row r="94" spans="1:4">
      <c r="A94" s="27" t="s">
        <v>116</v>
      </c>
      <c r="B94" s="6">
        <v>0</v>
      </c>
      <c r="C94" s="7">
        <v>0</v>
      </c>
      <c r="D94" s="32">
        <v>2</v>
      </c>
    </row>
    <row r="95" spans="1:4">
      <c r="A95" s="27" t="s">
        <v>115</v>
      </c>
      <c r="B95" s="6">
        <v>5</v>
      </c>
      <c r="C95" s="7">
        <v>45750373.850000001</v>
      </c>
      <c r="D95" s="32">
        <v>5</v>
      </c>
    </row>
    <row r="96" spans="1:4">
      <c r="A96" s="27" t="s">
        <v>117</v>
      </c>
      <c r="B96" s="6">
        <v>3</v>
      </c>
      <c r="C96" s="7">
        <v>23696306.41</v>
      </c>
      <c r="D96" s="32">
        <v>3</v>
      </c>
    </row>
    <row r="97" spans="1:4">
      <c r="A97" s="27" t="s">
        <v>39</v>
      </c>
      <c r="B97" s="6">
        <v>3</v>
      </c>
      <c r="C97" s="7">
        <v>28166204.829999998</v>
      </c>
      <c r="D97" s="32">
        <v>4</v>
      </c>
    </row>
    <row r="98" spans="1:4">
      <c r="A98" s="27" t="s">
        <v>11</v>
      </c>
      <c r="B98" s="6">
        <v>3</v>
      </c>
      <c r="C98" s="7">
        <v>23360839.66</v>
      </c>
      <c r="D98" s="32">
        <v>2</v>
      </c>
    </row>
    <row r="99" spans="1:4">
      <c r="A99" s="27" t="s">
        <v>72</v>
      </c>
      <c r="B99" s="6">
        <v>1</v>
      </c>
      <c r="C99" s="7">
        <v>2136819.6</v>
      </c>
      <c r="D99" s="32">
        <v>7</v>
      </c>
    </row>
    <row r="100" spans="1:4">
      <c r="A100" s="27" t="s">
        <v>86</v>
      </c>
      <c r="B100" s="6">
        <v>3</v>
      </c>
      <c r="C100" s="7">
        <v>27313765.579999998</v>
      </c>
      <c r="D100" s="32">
        <v>1</v>
      </c>
    </row>
    <row r="101" spans="1:4">
      <c r="A101" s="27" t="s">
        <v>65</v>
      </c>
      <c r="B101" s="6">
        <v>3</v>
      </c>
      <c r="C101" s="7">
        <v>40555638.460000001</v>
      </c>
      <c r="D101" s="32">
        <v>2</v>
      </c>
    </row>
    <row r="102" spans="1:4">
      <c r="A102" s="27" t="s">
        <v>120</v>
      </c>
      <c r="B102" s="6">
        <v>4</v>
      </c>
      <c r="C102" s="7">
        <v>39784944.119999997</v>
      </c>
      <c r="D102" s="32">
        <v>2</v>
      </c>
    </row>
    <row r="103" spans="1:4">
      <c r="A103" s="27" t="s">
        <v>114</v>
      </c>
      <c r="B103" s="6">
        <v>3</v>
      </c>
      <c r="C103" s="7">
        <v>37687090.939999998</v>
      </c>
      <c r="D103" s="32">
        <v>1</v>
      </c>
    </row>
    <row r="104" spans="1:4">
      <c r="A104" s="27" t="s">
        <v>122</v>
      </c>
      <c r="B104" s="6">
        <v>4</v>
      </c>
      <c r="C104" s="7">
        <v>43077402.979999997</v>
      </c>
      <c r="D104" s="32">
        <v>4</v>
      </c>
    </row>
    <row r="105" spans="1:4">
      <c r="A105" s="27" t="s">
        <v>3</v>
      </c>
      <c r="B105" s="6">
        <v>3</v>
      </c>
      <c r="C105" s="7">
        <v>33355241.399999999</v>
      </c>
      <c r="D105" s="32">
        <v>6</v>
      </c>
    </row>
    <row r="106" spans="1:4">
      <c r="A106" s="27" t="s">
        <v>30</v>
      </c>
      <c r="B106" s="6">
        <v>1</v>
      </c>
      <c r="C106" s="7">
        <v>12995548.6</v>
      </c>
      <c r="D106" s="32">
        <v>4</v>
      </c>
    </row>
    <row r="107" spans="1:4">
      <c r="A107" s="27" t="s">
        <v>75</v>
      </c>
      <c r="B107" s="6">
        <v>1</v>
      </c>
      <c r="C107" s="7">
        <v>4950433.7</v>
      </c>
      <c r="D107" s="32">
        <v>5</v>
      </c>
    </row>
    <row r="108" spans="1:4">
      <c r="A108" s="27" t="s">
        <v>76</v>
      </c>
      <c r="B108" s="6">
        <v>1</v>
      </c>
      <c r="C108" s="7">
        <v>4160967.85</v>
      </c>
      <c r="D108" s="32">
        <v>5</v>
      </c>
    </row>
    <row r="109" spans="1:4">
      <c r="A109" s="27" t="s">
        <v>43</v>
      </c>
      <c r="B109" s="6">
        <v>1</v>
      </c>
      <c r="C109" s="7">
        <v>9034799.9499999993</v>
      </c>
      <c r="D109" s="32">
        <v>2</v>
      </c>
    </row>
    <row r="110" spans="1:4">
      <c r="A110" s="27" t="s">
        <v>123</v>
      </c>
      <c r="B110" s="6">
        <v>3</v>
      </c>
      <c r="C110" s="7">
        <v>24093102.199999999</v>
      </c>
      <c r="D110" s="32">
        <v>7</v>
      </c>
    </row>
    <row r="111" spans="1:4">
      <c r="A111" s="27" t="s">
        <v>90</v>
      </c>
      <c r="B111" s="6">
        <v>1</v>
      </c>
      <c r="C111" s="7">
        <v>10928351.01</v>
      </c>
      <c r="D111" s="32">
        <v>4</v>
      </c>
    </row>
    <row r="112" spans="1:4">
      <c r="A112" s="27" t="s">
        <v>111</v>
      </c>
      <c r="B112" s="6">
        <v>2</v>
      </c>
      <c r="C112" s="7">
        <v>18820396.02</v>
      </c>
      <c r="D112" s="32">
        <v>5</v>
      </c>
    </row>
    <row r="113" spans="1:4">
      <c r="A113" s="27" t="s">
        <v>19</v>
      </c>
      <c r="B113" s="6">
        <v>2</v>
      </c>
      <c r="C113" s="7">
        <v>26851589.59</v>
      </c>
      <c r="D113" s="32">
        <v>5</v>
      </c>
    </row>
    <row r="114" spans="1:4">
      <c r="A114" s="27" t="s">
        <v>44</v>
      </c>
      <c r="B114" s="6">
        <v>0</v>
      </c>
      <c r="C114" s="7">
        <v>0</v>
      </c>
      <c r="D114" s="32">
        <v>5</v>
      </c>
    </row>
    <row r="115" spans="1:4">
      <c r="A115" s="27" t="s">
        <v>58</v>
      </c>
      <c r="B115" s="6">
        <v>1</v>
      </c>
      <c r="C115" s="7">
        <v>8523898.5800000001</v>
      </c>
      <c r="D115" s="32">
        <v>6</v>
      </c>
    </row>
    <row r="116" spans="1:4">
      <c r="A116" s="27" t="s">
        <v>35</v>
      </c>
      <c r="B116" s="6">
        <v>1</v>
      </c>
      <c r="C116" s="7">
        <v>12561137.73</v>
      </c>
      <c r="D116" s="32">
        <v>3</v>
      </c>
    </row>
    <row r="117" spans="1:4">
      <c r="A117" s="27" t="s">
        <v>82</v>
      </c>
      <c r="B117" s="6">
        <v>2</v>
      </c>
      <c r="C117" s="7">
        <v>18758661.969999999</v>
      </c>
      <c r="D117" s="32">
        <v>5</v>
      </c>
    </row>
    <row r="118" spans="1:4">
      <c r="A118" s="27" t="s">
        <v>107</v>
      </c>
      <c r="B118" s="6">
        <v>2</v>
      </c>
      <c r="C118" s="7">
        <v>23052453.469999999</v>
      </c>
      <c r="D118" s="32">
        <v>1</v>
      </c>
    </row>
    <row r="119" spans="1:4">
      <c r="A119" s="27" t="s">
        <v>109</v>
      </c>
      <c r="B119" s="6">
        <v>2</v>
      </c>
      <c r="C119" s="7">
        <v>15858076.27</v>
      </c>
      <c r="D119" s="32">
        <v>1</v>
      </c>
    </row>
    <row r="120" spans="1:4">
      <c r="A120" s="27" t="s">
        <v>124</v>
      </c>
      <c r="B120" s="6">
        <v>2</v>
      </c>
      <c r="C120" s="7">
        <v>7529806.5800000001</v>
      </c>
      <c r="D120" s="32">
        <v>6</v>
      </c>
    </row>
    <row r="121" spans="1:4">
      <c r="A121" s="27" t="s">
        <v>126</v>
      </c>
      <c r="B121" s="6">
        <v>1</v>
      </c>
      <c r="C121" s="7">
        <v>14612397.560000001</v>
      </c>
      <c r="D121" s="32">
        <v>1</v>
      </c>
    </row>
    <row r="122" spans="1:4">
      <c r="A122" s="27" t="s">
        <v>119</v>
      </c>
      <c r="B122" s="6">
        <v>1</v>
      </c>
      <c r="C122" s="7">
        <v>6143047.7999999998</v>
      </c>
      <c r="D122" s="32">
        <v>3</v>
      </c>
    </row>
    <row r="123" spans="1:4">
      <c r="A123" s="27" t="s">
        <v>31</v>
      </c>
      <c r="B123" s="6">
        <v>1</v>
      </c>
      <c r="C123" s="7">
        <v>14612222.210000001</v>
      </c>
      <c r="D123" s="32">
        <v>3</v>
      </c>
    </row>
    <row r="124" spans="1:4">
      <c r="A124" s="27" t="s">
        <v>99</v>
      </c>
      <c r="B124" s="6">
        <v>0</v>
      </c>
      <c r="C124" s="7">
        <v>0</v>
      </c>
      <c r="D124" s="32">
        <v>6</v>
      </c>
    </row>
    <row r="125" spans="1:4">
      <c r="A125" s="27" t="s">
        <v>69</v>
      </c>
      <c r="B125" s="6">
        <v>1</v>
      </c>
      <c r="C125" s="7">
        <v>12995548.6</v>
      </c>
      <c r="D125" s="32">
        <v>4</v>
      </c>
    </row>
    <row r="126" spans="1:4">
      <c r="A126" s="27" t="s">
        <v>118</v>
      </c>
      <c r="B126" s="6">
        <v>1</v>
      </c>
      <c r="C126" s="7">
        <v>8280358.6200000001</v>
      </c>
      <c r="D126" s="32">
        <v>6</v>
      </c>
    </row>
    <row r="127" spans="1:4">
      <c r="A127" s="27" t="s">
        <v>93</v>
      </c>
      <c r="B127" s="6">
        <v>0</v>
      </c>
      <c r="C127" s="7">
        <v>0</v>
      </c>
      <c r="D127" s="32">
        <v>4</v>
      </c>
    </row>
    <row r="128" spans="1:4">
      <c r="A128" s="27" t="s">
        <v>125</v>
      </c>
      <c r="B128" s="6">
        <v>1</v>
      </c>
      <c r="C128" s="7">
        <v>12995548.6</v>
      </c>
      <c r="D128" s="32">
        <v>1</v>
      </c>
    </row>
    <row r="129" spans="1:4">
      <c r="A129" s="27" t="s">
        <v>127</v>
      </c>
      <c r="B129" s="6">
        <v>1</v>
      </c>
      <c r="C129" s="7">
        <v>11526226.73</v>
      </c>
      <c r="D129" s="32">
        <v>7</v>
      </c>
    </row>
    <row r="130" spans="1:4">
      <c r="A130" s="27" t="s">
        <v>121</v>
      </c>
      <c r="B130" s="6">
        <v>1</v>
      </c>
      <c r="C130" s="7">
        <v>9741598.3699999992</v>
      </c>
      <c r="D130" s="32">
        <v>3</v>
      </c>
    </row>
    <row r="131" spans="1:4">
      <c r="A131" s="27" t="s">
        <v>128</v>
      </c>
      <c r="B131" s="6">
        <v>0</v>
      </c>
      <c r="C131" s="7">
        <v>0</v>
      </c>
      <c r="D131" s="32">
        <v>5</v>
      </c>
    </row>
    <row r="132" spans="1:4">
      <c r="A132" s="27" t="s">
        <v>81</v>
      </c>
      <c r="B132" s="6">
        <v>0</v>
      </c>
      <c r="C132" s="7">
        <v>0</v>
      </c>
      <c r="D132" s="32">
        <v>5</v>
      </c>
    </row>
    <row r="133" spans="1:4">
      <c r="A133" s="27" t="s">
        <v>94</v>
      </c>
      <c r="B133" s="6">
        <v>0</v>
      </c>
      <c r="C133" s="7">
        <v>0</v>
      </c>
      <c r="D133" s="32">
        <v>1</v>
      </c>
    </row>
    <row r="134" spans="1:4">
      <c r="A134" s="27" t="s">
        <v>50</v>
      </c>
      <c r="B134" s="6">
        <v>0</v>
      </c>
      <c r="C134" s="7">
        <v>0</v>
      </c>
      <c r="D134" s="32">
        <v>2</v>
      </c>
    </row>
    <row r="135" spans="1:4">
      <c r="A135" s="27" t="s">
        <v>108</v>
      </c>
      <c r="B135" s="6">
        <v>0</v>
      </c>
      <c r="C135" s="7">
        <v>0</v>
      </c>
      <c r="D135" s="32">
        <v>5</v>
      </c>
    </row>
    <row r="136" spans="1:4">
      <c r="A136" s="34" t="s">
        <v>104</v>
      </c>
      <c r="B136" s="24">
        <v>0</v>
      </c>
      <c r="C136" s="25">
        <v>0</v>
      </c>
      <c r="D136" s="3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3A663-A335-4336-B3CC-0295E9B58097}">
  <dimension ref="A1:I136"/>
  <sheetViews>
    <sheetView workbookViewId="0">
      <selection activeCell="C31" sqref="C31"/>
    </sheetView>
  </sheetViews>
  <sheetFormatPr baseColWidth="10" defaultRowHeight="13.2"/>
  <cols>
    <col min="1" max="1" width="26.77734375" bestFit="1" customWidth="1"/>
    <col min="6" max="6" width="26.77734375" bestFit="1" customWidth="1"/>
    <col min="7" max="7" width="11.5546875" customWidth="1"/>
    <col min="8" max="8" width="12.6640625" bestFit="1" customWidth="1"/>
    <col min="10" max="10" width="12.6640625" bestFit="1" customWidth="1"/>
  </cols>
  <sheetData>
    <row r="1" spans="1:9">
      <c r="A1" s="19" t="s">
        <v>131</v>
      </c>
      <c r="B1" s="20" t="s">
        <v>130</v>
      </c>
      <c r="C1" s="21" t="s">
        <v>129</v>
      </c>
      <c r="D1" s="22" t="s">
        <v>138</v>
      </c>
      <c r="F1" s="35"/>
    </row>
    <row r="2" spans="1:9">
      <c r="A2" s="28" t="s">
        <v>0</v>
      </c>
      <c r="B2" s="29">
        <v>33</v>
      </c>
      <c r="C2" s="30">
        <v>485179483.94</v>
      </c>
      <c r="D2" s="31">
        <v>5</v>
      </c>
      <c r="F2" s="36"/>
    </row>
    <row r="3" spans="1:9">
      <c r="A3" s="27" t="s">
        <v>1</v>
      </c>
      <c r="B3" s="6">
        <v>28</v>
      </c>
      <c r="C3" s="7">
        <v>366466019.98000002</v>
      </c>
      <c r="D3" s="32">
        <v>6</v>
      </c>
      <c r="F3" s="36"/>
    </row>
    <row r="4" spans="1:9">
      <c r="A4" s="27" t="s">
        <v>2</v>
      </c>
      <c r="B4" s="6">
        <v>44</v>
      </c>
      <c r="C4" s="7">
        <v>626748143.83000004</v>
      </c>
      <c r="D4" s="32">
        <v>8</v>
      </c>
      <c r="F4" s="36"/>
    </row>
    <row r="5" spans="1:9">
      <c r="A5" s="27" t="s">
        <v>4</v>
      </c>
      <c r="B5" s="6">
        <v>13</v>
      </c>
      <c r="C5" s="7">
        <v>145634091.06999999</v>
      </c>
      <c r="D5" s="32">
        <v>4</v>
      </c>
      <c r="F5" s="36"/>
    </row>
    <row r="6" spans="1:9">
      <c r="A6" s="27" t="s">
        <v>6</v>
      </c>
      <c r="B6" s="6">
        <v>5</v>
      </c>
      <c r="C6" s="7">
        <v>70660808.609999999</v>
      </c>
      <c r="D6" s="32">
        <v>5</v>
      </c>
      <c r="F6" s="36"/>
    </row>
    <row r="7" spans="1:9">
      <c r="A7" s="27" t="s">
        <v>8</v>
      </c>
      <c r="B7" s="6">
        <v>9</v>
      </c>
      <c r="C7" s="7">
        <v>95515564.760000005</v>
      </c>
      <c r="D7" s="32">
        <v>6</v>
      </c>
      <c r="F7" s="36"/>
    </row>
    <row r="8" spans="1:9">
      <c r="A8" s="27" t="s">
        <v>10</v>
      </c>
      <c r="B8" s="6">
        <v>12</v>
      </c>
      <c r="C8" s="7">
        <v>119017740.81999999</v>
      </c>
      <c r="D8" s="32">
        <v>7</v>
      </c>
      <c r="F8" s="36"/>
    </row>
    <row r="9" spans="1:9">
      <c r="A9" s="27" t="s">
        <v>12</v>
      </c>
      <c r="B9" s="6">
        <v>16</v>
      </c>
      <c r="C9" s="7">
        <v>203723233.84</v>
      </c>
      <c r="D9" s="32">
        <v>3</v>
      </c>
      <c r="F9" s="36"/>
    </row>
    <row r="10" spans="1:9">
      <c r="A10" s="27" t="s">
        <v>14</v>
      </c>
      <c r="B10" s="6">
        <v>14</v>
      </c>
      <c r="C10" s="7">
        <v>208999654.34</v>
      </c>
      <c r="D10" s="32">
        <v>3</v>
      </c>
      <c r="F10" s="36"/>
      <c r="G10" s="6"/>
      <c r="H10" s="7"/>
      <c r="I10" s="6"/>
    </row>
    <row r="11" spans="1:9">
      <c r="A11" s="27" t="s">
        <v>16</v>
      </c>
      <c r="B11" s="6">
        <v>18</v>
      </c>
      <c r="C11" s="7">
        <v>191080013.47</v>
      </c>
      <c r="D11" s="32">
        <v>4</v>
      </c>
      <c r="F11" s="36"/>
      <c r="G11" s="6"/>
      <c r="H11" s="7"/>
      <c r="I11" s="6"/>
    </row>
    <row r="12" spans="1:9">
      <c r="A12" s="27" t="s">
        <v>18</v>
      </c>
      <c r="B12" s="6">
        <v>14</v>
      </c>
      <c r="C12" s="7">
        <v>198553995.31</v>
      </c>
      <c r="D12" s="32">
        <v>3</v>
      </c>
      <c r="F12" s="36"/>
      <c r="G12" s="6"/>
      <c r="H12" s="7"/>
      <c r="I12" s="6"/>
    </row>
    <row r="13" spans="1:9">
      <c r="A13" s="27" t="s">
        <v>5</v>
      </c>
      <c r="B13" s="6">
        <v>4</v>
      </c>
      <c r="C13" s="7">
        <v>52507851.960000001</v>
      </c>
      <c r="D13" s="32">
        <v>6</v>
      </c>
      <c r="F13" s="36"/>
      <c r="G13" s="6"/>
      <c r="H13" s="7"/>
      <c r="I13" s="6"/>
    </row>
    <row r="14" spans="1:9">
      <c r="A14" s="27" t="s">
        <v>20</v>
      </c>
      <c r="B14" s="6">
        <v>6</v>
      </c>
      <c r="C14" s="7">
        <v>65481790.810000002</v>
      </c>
      <c r="D14" s="32">
        <v>5</v>
      </c>
      <c r="F14" s="36"/>
      <c r="G14" s="6"/>
      <c r="H14" s="7"/>
      <c r="I14" s="6"/>
    </row>
    <row r="15" spans="1:9">
      <c r="A15" s="27" t="s">
        <v>22</v>
      </c>
      <c r="B15" s="6">
        <v>14</v>
      </c>
      <c r="C15" s="7">
        <v>216379914.94999999</v>
      </c>
      <c r="D15" s="32">
        <v>1</v>
      </c>
      <c r="F15" s="36"/>
      <c r="G15" s="6"/>
      <c r="H15" s="7"/>
      <c r="I15" s="6"/>
    </row>
    <row r="16" spans="1:9">
      <c r="A16" s="27" t="s">
        <v>24</v>
      </c>
      <c r="B16" s="6">
        <v>2</v>
      </c>
      <c r="C16" s="7">
        <v>9207798.2799999993</v>
      </c>
      <c r="D16" s="32">
        <v>4</v>
      </c>
      <c r="F16" s="36"/>
      <c r="G16" s="6"/>
      <c r="H16" s="7"/>
      <c r="I16" s="6"/>
    </row>
    <row r="17" spans="1:9">
      <c r="A17" s="27" t="s">
        <v>134</v>
      </c>
      <c r="B17" s="6">
        <v>3</v>
      </c>
      <c r="C17" s="7">
        <v>35226726.210000001</v>
      </c>
      <c r="D17" s="32">
        <v>6</v>
      </c>
      <c r="F17" s="36"/>
      <c r="G17" s="6"/>
      <c r="H17" s="7"/>
      <c r="I17" s="6"/>
    </row>
    <row r="18" spans="1:9">
      <c r="A18" s="27" t="s">
        <v>27</v>
      </c>
      <c r="B18" s="6">
        <v>8</v>
      </c>
      <c r="C18" s="7">
        <v>73603129.590000004</v>
      </c>
      <c r="D18" s="32">
        <v>2</v>
      </c>
      <c r="F18" s="36"/>
      <c r="G18" s="6"/>
      <c r="H18" s="7"/>
      <c r="I18" s="6"/>
    </row>
    <row r="19" spans="1:9">
      <c r="A19" s="27" t="s">
        <v>29</v>
      </c>
      <c r="B19" s="6">
        <v>8</v>
      </c>
      <c r="C19" s="7">
        <v>95219787.019999996</v>
      </c>
      <c r="D19" s="32">
        <v>3</v>
      </c>
      <c r="F19" s="36"/>
      <c r="G19" s="6"/>
      <c r="H19" s="7"/>
      <c r="I19" s="6"/>
    </row>
    <row r="20" spans="1:9">
      <c r="A20" s="27" t="s">
        <v>28</v>
      </c>
      <c r="B20" s="6">
        <v>4</v>
      </c>
      <c r="C20" s="7">
        <v>31623336.829999998</v>
      </c>
      <c r="D20" s="32">
        <v>7</v>
      </c>
      <c r="F20" s="36"/>
      <c r="G20" s="6"/>
      <c r="H20" s="7"/>
      <c r="I20" s="6"/>
    </row>
    <row r="21" spans="1:9">
      <c r="A21" s="27" t="s">
        <v>32</v>
      </c>
      <c r="B21" s="6">
        <v>5</v>
      </c>
      <c r="C21" s="7">
        <v>54393382.420000002</v>
      </c>
      <c r="D21" s="32">
        <v>5</v>
      </c>
      <c r="F21" s="36"/>
      <c r="G21" s="6"/>
      <c r="H21" s="7"/>
      <c r="I21" s="6"/>
    </row>
    <row r="22" spans="1:9">
      <c r="A22" s="27" t="s">
        <v>36</v>
      </c>
      <c r="B22" s="6">
        <v>9</v>
      </c>
      <c r="C22" s="7">
        <v>101938014.65000001</v>
      </c>
      <c r="D22" s="32">
        <v>7</v>
      </c>
      <c r="F22" s="36"/>
      <c r="G22" s="6"/>
      <c r="H22" s="7"/>
      <c r="I22" s="6"/>
    </row>
    <row r="23" spans="1:9">
      <c r="A23" s="27" t="s">
        <v>34</v>
      </c>
      <c r="B23" s="6">
        <v>5</v>
      </c>
      <c r="C23" s="7">
        <v>36147128.729999997</v>
      </c>
      <c r="D23" s="32">
        <v>5</v>
      </c>
      <c r="F23" s="36"/>
      <c r="G23" s="6"/>
      <c r="H23" s="7"/>
      <c r="I23" s="6"/>
    </row>
    <row r="24" spans="1:9">
      <c r="A24" s="27" t="s">
        <v>38</v>
      </c>
      <c r="B24" s="6">
        <v>6</v>
      </c>
      <c r="C24" s="7">
        <v>61976811.630000003</v>
      </c>
      <c r="D24" s="32">
        <v>6</v>
      </c>
      <c r="F24" s="36"/>
      <c r="G24" s="6"/>
      <c r="H24" s="7"/>
      <c r="I24" s="6"/>
    </row>
    <row r="25" spans="1:9">
      <c r="A25" s="27" t="s">
        <v>40</v>
      </c>
      <c r="B25" s="6">
        <v>6</v>
      </c>
      <c r="C25" s="7">
        <v>83768473.010000005</v>
      </c>
      <c r="D25" s="32">
        <v>6</v>
      </c>
      <c r="F25" s="36"/>
      <c r="G25" s="6"/>
      <c r="H25" s="7"/>
      <c r="I25" s="6"/>
    </row>
    <row r="26" spans="1:9">
      <c r="A26" s="27" t="s">
        <v>42</v>
      </c>
      <c r="B26" s="6">
        <v>3</v>
      </c>
      <c r="C26" s="7">
        <v>37131102.130000003</v>
      </c>
      <c r="D26" s="32">
        <v>2</v>
      </c>
      <c r="F26" s="36"/>
      <c r="G26" s="6"/>
      <c r="H26" s="7"/>
      <c r="I26" s="6"/>
    </row>
    <row r="27" spans="1:9">
      <c r="A27" s="27" t="s">
        <v>132</v>
      </c>
      <c r="B27" s="6">
        <v>8</v>
      </c>
      <c r="C27" s="7">
        <v>108259294.62</v>
      </c>
      <c r="D27" s="32">
        <v>6</v>
      </c>
      <c r="F27" s="36"/>
      <c r="G27" s="6"/>
      <c r="H27" s="7"/>
      <c r="I27" s="6"/>
    </row>
    <row r="28" spans="1:9">
      <c r="A28" s="27" t="s">
        <v>45</v>
      </c>
      <c r="B28" s="6">
        <v>10</v>
      </c>
      <c r="C28" s="7">
        <v>117510398.79000001</v>
      </c>
      <c r="D28" s="32">
        <v>5</v>
      </c>
      <c r="F28" s="36"/>
      <c r="G28" s="6"/>
      <c r="H28" s="7"/>
      <c r="I28" s="6"/>
    </row>
    <row r="29" spans="1:9">
      <c r="A29" s="27" t="s">
        <v>47</v>
      </c>
      <c r="B29" s="6">
        <v>5</v>
      </c>
      <c r="C29" s="7">
        <v>66051828.280000001</v>
      </c>
      <c r="D29" s="32">
        <v>6</v>
      </c>
      <c r="F29" s="36"/>
      <c r="G29" s="6"/>
      <c r="H29" s="7"/>
      <c r="I29" s="6"/>
    </row>
    <row r="30" spans="1:9">
      <c r="A30" s="27" t="s">
        <v>135</v>
      </c>
      <c r="B30" s="6">
        <v>3</v>
      </c>
      <c r="C30" s="7">
        <v>34193363.090000004</v>
      </c>
      <c r="D30" s="32">
        <v>5</v>
      </c>
      <c r="F30" s="36"/>
      <c r="G30" s="6"/>
      <c r="H30" s="7"/>
      <c r="I30" s="6"/>
    </row>
    <row r="31" spans="1:9">
      <c r="A31" s="27" t="s">
        <v>51</v>
      </c>
      <c r="B31" s="6">
        <v>2</v>
      </c>
      <c r="C31" s="7">
        <v>23028359.43</v>
      </c>
      <c r="D31" s="32">
        <v>6</v>
      </c>
      <c r="F31" s="36"/>
      <c r="G31" s="6"/>
      <c r="H31" s="7"/>
      <c r="I31" s="6"/>
    </row>
    <row r="32" spans="1:9">
      <c r="A32" s="27" t="s">
        <v>52</v>
      </c>
      <c r="B32" s="6">
        <v>3</v>
      </c>
      <c r="C32" s="7">
        <v>34651060.75</v>
      </c>
      <c r="D32" s="32">
        <v>1</v>
      </c>
      <c r="F32" s="36"/>
      <c r="G32" s="6"/>
      <c r="H32" s="7"/>
      <c r="I32" s="6"/>
    </row>
    <row r="33" spans="1:9">
      <c r="A33" s="27" t="s">
        <v>133</v>
      </c>
      <c r="B33" s="6">
        <v>3</v>
      </c>
      <c r="C33" s="7">
        <v>34923682.170000002</v>
      </c>
      <c r="D33" s="32">
        <v>4</v>
      </c>
      <c r="F33" s="36"/>
      <c r="G33" s="6"/>
      <c r="H33" s="7"/>
      <c r="I33" s="6"/>
    </row>
    <row r="34" spans="1:9">
      <c r="A34" s="27" t="s">
        <v>55</v>
      </c>
      <c r="B34" s="6">
        <v>6</v>
      </c>
      <c r="C34" s="7">
        <v>80909638.069999993</v>
      </c>
      <c r="D34" s="32">
        <v>5</v>
      </c>
      <c r="F34" s="36"/>
      <c r="G34" s="6"/>
      <c r="H34" s="7"/>
      <c r="I34" s="6"/>
    </row>
    <row r="35" spans="1:9">
      <c r="A35" s="27" t="s">
        <v>59</v>
      </c>
      <c r="B35" s="6">
        <v>1</v>
      </c>
      <c r="C35" s="7">
        <v>15728075.48</v>
      </c>
      <c r="D35" s="32">
        <v>2</v>
      </c>
      <c r="F35" s="36"/>
      <c r="G35" s="6"/>
      <c r="H35" s="7"/>
      <c r="I35" s="6"/>
    </row>
    <row r="36" spans="1:9">
      <c r="A36" s="27" t="s">
        <v>57</v>
      </c>
      <c r="B36" s="6">
        <v>1</v>
      </c>
      <c r="C36" s="7">
        <v>2467047.17</v>
      </c>
      <c r="D36" s="32">
        <v>4</v>
      </c>
      <c r="F36" s="36"/>
      <c r="G36" s="6"/>
      <c r="H36" s="7"/>
      <c r="I36" s="6"/>
    </row>
    <row r="37" spans="1:9">
      <c r="A37" s="27" t="s">
        <v>137</v>
      </c>
      <c r="B37" s="6">
        <v>5</v>
      </c>
      <c r="C37" s="7">
        <v>50519118.600000001</v>
      </c>
      <c r="D37" s="32">
        <v>7</v>
      </c>
      <c r="F37" s="36"/>
      <c r="G37" s="6"/>
      <c r="H37" s="7"/>
      <c r="I37" s="6"/>
    </row>
    <row r="38" spans="1:9">
      <c r="A38" s="27" t="s">
        <v>13</v>
      </c>
      <c r="B38" s="6">
        <v>9</v>
      </c>
      <c r="C38" s="7">
        <v>134048046.5</v>
      </c>
      <c r="D38" s="32">
        <v>3</v>
      </c>
      <c r="F38" s="36"/>
      <c r="G38" s="6"/>
      <c r="H38" s="7"/>
      <c r="I38" s="6"/>
    </row>
    <row r="39" spans="1:9">
      <c r="A39" s="27" t="s">
        <v>61</v>
      </c>
      <c r="B39" s="6">
        <v>3</v>
      </c>
      <c r="C39" s="7">
        <v>49877838.850000001</v>
      </c>
      <c r="D39" s="32">
        <v>1</v>
      </c>
      <c r="F39" s="36"/>
      <c r="G39" s="6"/>
      <c r="H39" s="7"/>
      <c r="I39" s="6"/>
    </row>
    <row r="40" spans="1:9">
      <c r="A40" s="27" t="s">
        <v>48</v>
      </c>
      <c r="B40" s="6">
        <v>5</v>
      </c>
      <c r="C40" s="7">
        <v>82746570.109999999</v>
      </c>
      <c r="D40" s="32">
        <v>5</v>
      </c>
      <c r="F40" s="36"/>
      <c r="G40" s="6"/>
      <c r="H40" s="7"/>
      <c r="I40" s="6"/>
    </row>
    <row r="41" spans="1:9">
      <c r="A41" s="27" t="s">
        <v>64</v>
      </c>
      <c r="B41" s="6">
        <v>5</v>
      </c>
      <c r="C41" s="7">
        <v>53690263.460000001</v>
      </c>
      <c r="D41" s="32">
        <v>2</v>
      </c>
      <c r="F41" s="36"/>
      <c r="G41" s="6"/>
      <c r="H41" s="7"/>
      <c r="I41" s="6"/>
    </row>
    <row r="42" spans="1:9">
      <c r="A42" s="27" t="s">
        <v>66</v>
      </c>
      <c r="B42" s="6">
        <v>2</v>
      </c>
      <c r="C42" s="7">
        <v>35250889.920000002</v>
      </c>
      <c r="D42" s="32">
        <v>1</v>
      </c>
      <c r="F42" s="36"/>
      <c r="G42" s="6"/>
      <c r="H42" s="7"/>
      <c r="I42" s="6"/>
    </row>
    <row r="43" spans="1:9">
      <c r="A43" s="27" t="s">
        <v>17</v>
      </c>
      <c r="B43" s="6">
        <v>3</v>
      </c>
      <c r="C43" s="7">
        <v>32454530.850000001</v>
      </c>
      <c r="D43" s="32">
        <v>7</v>
      </c>
      <c r="F43" s="36"/>
      <c r="G43" s="6"/>
      <c r="H43" s="7"/>
      <c r="I43" s="6"/>
    </row>
    <row r="44" spans="1:9">
      <c r="A44" s="27" t="s">
        <v>46</v>
      </c>
      <c r="B44" s="6">
        <v>1</v>
      </c>
      <c r="C44" s="7">
        <v>6854085.0700000003</v>
      </c>
      <c r="D44" s="32">
        <v>4</v>
      </c>
      <c r="F44" s="36"/>
      <c r="G44" s="6"/>
      <c r="H44" s="7"/>
      <c r="I44" s="6"/>
    </row>
    <row r="45" spans="1:9">
      <c r="A45" s="27" t="s">
        <v>70</v>
      </c>
      <c r="B45" s="6">
        <v>1</v>
      </c>
      <c r="C45" s="7">
        <v>15130907.439999999</v>
      </c>
      <c r="D45" s="32">
        <v>5</v>
      </c>
      <c r="F45" s="36"/>
      <c r="G45" s="6"/>
      <c r="H45" s="7"/>
      <c r="I45" s="6"/>
    </row>
    <row r="46" spans="1:9">
      <c r="A46" s="27" t="s">
        <v>71</v>
      </c>
      <c r="B46" s="6">
        <v>3</v>
      </c>
      <c r="C46" s="7">
        <v>33378268.780000001</v>
      </c>
      <c r="D46" s="32">
        <v>1</v>
      </c>
      <c r="F46" s="36"/>
      <c r="G46" s="6"/>
      <c r="H46" s="7"/>
      <c r="I46" s="6"/>
    </row>
    <row r="47" spans="1:9">
      <c r="A47" s="27" t="s">
        <v>73</v>
      </c>
      <c r="B47" s="6">
        <v>0</v>
      </c>
      <c r="C47" s="7">
        <v>0</v>
      </c>
      <c r="D47" s="32">
        <v>1</v>
      </c>
      <c r="F47" s="36"/>
      <c r="G47" s="6"/>
      <c r="H47" s="7"/>
      <c r="I47" s="6"/>
    </row>
    <row r="48" spans="1:9">
      <c r="A48" s="27" t="s">
        <v>56</v>
      </c>
      <c r="B48" s="6">
        <v>4</v>
      </c>
      <c r="C48" s="7">
        <v>54649433.789999999</v>
      </c>
      <c r="D48" s="32">
        <v>6</v>
      </c>
      <c r="F48" s="36"/>
      <c r="G48" s="6"/>
      <c r="H48" s="7"/>
      <c r="I48" s="6"/>
    </row>
    <row r="49" spans="1:9">
      <c r="A49" s="27" t="s">
        <v>68</v>
      </c>
      <c r="B49" s="6">
        <v>6</v>
      </c>
      <c r="C49" s="7">
        <v>101996301.03</v>
      </c>
      <c r="D49" s="32">
        <v>3</v>
      </c>
      <c r="F49" s="36"/>
      <c r="G49" s="6"/>
      <c r="H49" s="7"/>
      <c r="I49" s="6"/>
    </row>
    <row r="50" spans="1:9">
      <c r="A50" s="27" t="s">
        <v>77</v>
      </c>
      <c r="B50" s="6">
        <v>3</v>
      </c>
      <c r="C50" s="7">
        <v>35912082.740000002</v>
      </c>
      <c r="D50" s="32">
        <v>3</v>
      </c>
      <c r="F50" s="36"/>
      <c r="G50" s="6"/>
      <c r="H50" s="7"/>
      <c r="I50" s="6"/>
    </row>
    <row r="51" spans="1:9">
      <c r="A51" s="27" t="s">
        <v>54</v>
      </c>
      <c r="B51" s="6">
        <v>2</v>
      </c>
      <c r="C51" s="7">
        <v>11509747.859999999</v>
      </c>
      <c r="D51" s="32">
        <v>6</v>
      </c>
      <c r="F51" s="36"/>
      <c r="G51" s="6"/>
      <c r="H51" s="7"/>
      <c r="I51" s="6"/>
    </row>
    <row r="52" spans="1:9">
      <c r="A52" s="27" t="s">
        <v>62</v>
      </c>
      <c r="B52" s="6">
        <v>4</v>
      </c>
      <c r="C52" s="7">
        <v>41009614.890000001</v>
      </c>
      <c r="D52" s="32">
        <v>1</v>
      </c>
      <c r="F52" s="36"/>
      <c r="G52" s="6"/>
      <c r="H52" s="7"/>
      <c r="I52" s="6"/>
    </row>
    <row r="53" spans="1:9">
      <c r="A53" s="27" t="s">
        <v>80</v>
      </c>
      <c r="B53" s="6">
        <v>6</v>
      </c>
      <c r="C53" s="7">
        <v>62423372.689999998</v>
      </c>
      <c r="D53" s="32">
        <v>6</v>
      </c>
      <c r="F53" s="36"/>
      <c r="G53" s="6"/>
      <c r="H53" s="7"/>
      <c r="I53" s="6"/>
    </row>
    <row r="54" spans="1:9">
      <c r="A54" s="27" t="s">
        <v>25</v>
      </c>
      <c r="B54" s="6">
        <v>2</v>
      </c>
      <c r="C54" s="7">
        <v>10465470.83</v>
      </c>
      <c r="D54" s="32">
        <v>3</v>
      </c>
      <c r="F54" s="36"/>
      <c r="G54" s="6"/>
      <c r="H54" s="7"/>
      <c r="I54" s="6"/>
    </row>
    <row r="55" spans="1:9">
      <c r="A55" s="27" t="s">
        <v>79</v>
      </c>
      <c r="B55" s="6">
        <v>1</v>
      </c>
      <c r="C55" s="7">
        <v>11821021.439999999</v>
      </c>
      <c r="D55" s="32">
        <v>1</v>
      </c>
      <c r="F55" s="36"/>
      <c r="G55" s="6"/>
      <c r="H55" s="7"/>
      <c r="I55" s="6"/>
    </row>
    <row r="56" spans="1:9">
      <c r="A56" s="27" t="s">
        <v>49</v>
      </c>
      <c r="B56" s="6">
        <v>3</v>
      </c>
      <c r="C56" s="7">
        <v>53413235.719999999</v>
      </c>
      <c r="D56" s="32">
        <v>4</v>
      </c>
      <c r="F56" s="36"/>
      <c r="G56" s="6"/>
      <c r="H56" s="7"/>
      <c r="I56" s="6"/>
    </row>
    <row r="57" spans="1:9">
      <c r="A57" s="27" t="s">
        <v>84</v>
      </c>
      <c r="B57" s="6">
        <v>5</v>
      </c>
      <c r="C57" s="7">
        <v>47170318</v>
      </c>
      <c r="D57" s="32">
        <v>5</v>
      </c>
      <c r="F57" s="36"/>
      <c r="G57" s="6"/>
      <c r="H57" s="7"/>
      <c r="I57" s="6"/>
    </row>
    <row r="58" spans="1:9">
      <c r="A58" s="27" t="s">
        <v>74</v>
      </c>
      <c r="B58" s="6">
        <v>2</v>
      </c>
      <c r="C58" s="7">
        <v>3281515.55</v>
      </c>
      <c r="D58" s="32">
        <v>4</v>
      </c>
      <c r="F58" s="36"/>
      <c r="G58" s="6"/>
      <c r="H58" s="7"/>
      <c r="I58" s="6"/>
    </row>
    <row r="59" spans="1:9">
      <c r="A59" s="27" t="s">
        <v>87</v>
      </c>
      <c r="B59" s="6">
        <v>1</v>
      </c>
      <c r="C59" s="7">
        <v>5754873.9299999997</v>
      </c>
      <c r="D59" s="32">
        <v>1</v>
      </c>
      <c r="F59" s="36"/>
      <c r="G59" s="6"/>
      <c r="H59" s="7"/>
      <c r="I59" s="6"/>
    </row>
    <row r="60" spans="1:9">
      <c r="A60" s="27" t="s">
        <v>89</v>
      </c>
      <c r="B60" s="6">
        <v>3</v>
      </c>
      <c r="C60" s="7">
        <v>41553528.609999999</v>
      </c>
      <c r="D60" s="32">
        <v>1</v>
      </c>
      <c r="F60" s="36"/>
      <c r="G60" s="6"/>
      <c r="H60" s="7"/>
      <c r="I60" s="6"/>
    </row>
    <row r="61" spans="1:9">
      <c r="A61" s="27" t="s">
        <v>91</v>
      </c>
      <c r="B61" s="6">
        <v>0</v>
      </c>
      <c r="C61" s="7">
        <v>0</v>
      </c>
      <c r="D61" s="32">
        <v>2</v>
      </c>
      <c r="F61" s="36"/>
      <c r="G61" s="6"/>
      <c r="H61" s="7"/>
      <c r="I61" s="6"/>
    </row>
    <row r="62" spans="1:9">
      <c r="A62" s="27" t="s">
        <v>92</v>
      </c>
      <c r="B62" s="6">
        <v>1</v>
      </c>
      <c r="C62" s="7">
        <v>13316380.65</v>
      </c>
      <c r="D62" s="32">
        <v>2</v>
      </c>
      <c r="F62" s="36"/>
      <c r="G62" s="6"/>
      <c r="H62" s="7"/>
      <c r="I62" s="6"/>
    </row>
    <row r="63" spans="1:9">
      <c r="A63" s="27" t="s">
        <v>15</v>
      </c>
      <c r="B63" s="6">
        <v>4</v>
      </c>
      <c r="C63" s="7">
        <v>44530477.380000003</v>
      </c>
      <c r="D63" s="32">
        <v>5</v>
      </c>
      <c r="F63" s="36"/>
      <c r="G63" s="6"/>
      <c r="H63" s="7"/>
      <c r="I63" s="6"/>
    </row>
    <row r="64" spans="1:9">
      <c r="A64" s="27" t="s">
        <v>9</v>
      </c>
      <c r="B64" s="6">
        <v>2</v>
      </c>
      <c r="C64" s="7">
        <v>24459137.899999999</v>
      </c>
      <c r="D64" s="32">
        <v>3</v>
      </c>
      <c r="F64" s="36"/>
      <c r="G64" s="6"/>
      <c r="H64" s="7"/>
      <c r="I64" s="6"/>
    </row>
    <row r="65" spans="1:9">
      <c r="A65" s="27" t="s">
        <v>60</v>
      </c>
      <c r="B65" s="6">
        <v>3</v>
      </c>
      <c r="C65" s="7">
        <v>46779018.719999999</v>
      </c>
      <c r="D65" s="32">
        <v>3</v>
      </c>
      <c r="F65" s="36"/>
      <c r="G65" s="6"/>
      <c r="H65" s="7"/>
      <c r="I65" s="6"/>
    </row>
    <row r="66" spans="1:9">
      <c r="A66" s="27" t="s">
        <v>95</v>
      </c>
      <c r="B66" s="6">
        <v>0</v>
      </c>
      <c r="C66" s="7">
        <v>0</v>
      </c>
      <c r="D66" s="32">
        <v>6</v>
      </c>
      <c r="F66" s="36"/>
      <c r="G66" s="6"/>
      <c r="H66" s="7"/>
      <c r="I66" s="6"/>
    </row>
    <row r="67" spans="1:9">
      <c r="A67" s="27" t="s">
        <v>63</v>
      </c>
      <c r="B67" s="6">
        <v>1</v>
      </c>
      <c r="C67" s="7">
        <v>9610118.3300000001</v>
      </c>
      <c r="D67" s="32">
        <v>3</v>
      </c>
      <c r="F67" s="36"/>
      <c r="G67" s="6"/>
      <c r="H67" s="7"/>
      <c r="I67" s="6"/>
    </row>
    <row r="68" spans="1:9">
      <c r="A68" s="27" t="s">
        <v>67</v>
      </c>
      <c r="B68" s="6">
        <v>7</v>
      </c>
      <c r="C68" s="7">
        <v>115777252.06999999</v>
      </c>
      <c r="D68" s="32">
        <v>3</v>
      </c>
      <c r="F68" s="36"/>
      <c r="G68" s="6"/>
      <c r="H68" s="7"/>
      <c r="I68" s="6"/>
    </row>
    <row r="69" spans="1:9">
      <c r="A69" s="27" t="s">
        <v>96</v>
      </c>
      <c r="B69" s="6">
        <v>3</v>
      </c>
      <c r="C69" s="7">
        <v>52727686.100000001</v>
      </c>
      <c r="D69" s="32">
        <v>5</v>
      </c>
      <c r="F69" s="36"/>
      <c r="G69" s="6"/>
      <c r="H69" s="7"/>
      <c r="I69" s="6"/>
    </row>
    <row r="70" spans="1:9">
      <c r="A70" s="27" t="s">
        <v>97</v>
      </c>
      <c r="B70" s="6">
        <v>3</v>
      </c>
      <c r="C70" s="7">
        <v>50626669.869999997</v>
      </c>
      <c r="D70" s="32">
        <v>1</v>
      </c>
      <c r="F70" s="36"/>
      <c r="G70" s="6"/>
      <c r="H70" s="7"/>
      <c r="I70" s="6"/>
    </row>
    <row r="71" spans="1:9">
      <c r="A71" s="27" t="s">
        <v>98</v>
      </c>
      <c r="B71" s="6">
        <v>1</v>
      </c>
      <c r="C71" s="7">
        <v>5910510.7199999997</v>
      </c>
      <c r="D71" s="32">
        <v>6</v>
      </c>
      <c r="F71" s="36"/>
      <c r="G71" s="6"/>
      <c r="H71" s="7"/>
      <c r="I71" s="6"/>
    </row>
    <row r="72" spans="1:9">
      <c r="A72" s="27" t="s">
        <v>100</v>
      </c>
      <c r="B72" s="6">
        <v>0</v>
      </c>
      <c r="C72" s="7">
        <v>0</v>
      </c>
      <c r="D72" s="32">
        <v>5</v>
      </c>
      <c r="F72" s="36"/>
      <c r="G72" s="6"/>
      <c r="H72" s="7"/>
      <c r="I72" s="6"/>
    </row>
    <row r="73" spans="1:9">
      <c r="A73" s="27" t="s">
        <v>33</v>
      </c>
      <c r="B73" s="6">
        <v>3</v>
      </c>
      <c r="C73" s="7">
        <v>35907475.890000001</v>
      </c>
      <c r="D73" s="32">
        <v>1</v>
      </c>
      <c r="F73" s="36"/>
      <c r="G73" s="6"/>
      <c r="H73" s="7"/>
      <c r="I73" s="6"/>
    </row>
    <row r="74" spans="1:9">
      <c r="A74" s="27" t="s">
        <v>37</v>
      </c>
      <c r="B74" s="6">
        <v>1</v>
      </c>
      <c r="C74" s="7">
        <v>3587680.01</v>
      </c>
      <c r="D74" s="32">
        <v>2</v>
      </c>
      <c r="F74" s="36"/>
      <c r="G74" s="6"/>
      <c r="H74" s="7"/>
      <c r="I74" s="6"/>
    </row>
    <row r="75" spans="1:9">
      <c r="A75" s="27" t="s">
        <v>136</v>
      </c>
      <c r="B75" s="6">
        <v>0</v>
      </c>
      <c r="C75" s="7">
        <v>0</v>
      </c>
      <c r="D75" s="32">
        <v>4</v>
      </c>
      <c r="F75" s="36"/>
      <c r="G75" s="6"/>
      <c r="H75" s="7"/>
      <c r="I75" s="6"/>
    </row>
    <row r="76" spans="1:9">
      <c r="A76" s="27" t="s">
        <v>101</v>
      </c>
      <c r="B76" s="6">
        <v>0</v>
      </c>
      <c r="C76" s="7">
        <v>0</v>
      </c>
      <c r="D76" s="32">
        <v>5</v>
      </c>
      <c r="F76" s="36"/>
      <c r="G76" s="6"/>
      <c r="H76" s="7"/>
      <c r="I76" s="6"/>
    </row>
    <row r="77" spans="1:9">
      <c r="A77" s="27" t="s">
        <v>23</v>
      </c>
      <c r="B77" s="6">
        <v>4</v>
      </c>
      <c r="C77" s="7">
        <v>51949870.880000003</v>
      </c>
      <c r="D77" s="32">
        <v>6</v>
      </c>
      <c r="F77" s="36"/>
      <c r="G77" s="6"/>
      <c r="H77" s="7"/>
      <c r="I77" s="6"/>
    </row>
    <row r="78" spans="1:9">
      <c r="A78" s="27" t="s">
        <v>53</v>
      </c>
      <c r="B78" s="6">
        <v>2</v>
      </c>
      <c r="C78" s="7">
        <v>24296138.530000001</v>
      </c>
      <c r="D78" s="32">
        <v>6</v>
      </c>
      <c r="F78" s="36"/>
      <c r="G78" s="6"/>
      <c r="H78" s="7"/>
      <c r="I78" s="6"/>
    </row>
    <row r="79" spans="1:9">
      <c r="A79" s="27" t="s">
        <v>78</v>
      </c>
      <c r="B79" s="6">
        <v>0</v>
      </c>
      <c r="C79" s="7">
        <v>0</v>
      </c>
      <c r="D79" s="32">
        <v>6</v>
      </c>
      <c r="F79" s="36"/>
      <c r="G79" s="6"/>
      <c r="H79" s="7"/>
      <c r="I79" s="6"/>
    </row>
    <row r="80" spans="1:9">
      <c r="A80" s="27" t="s">
        <v>88</v>
      </c>
      <c r="B80" s="6">
        <v>0</v>
      </c>
      <c r="C80" s="7">
        <v>0</v>
      </c>
      <c r="D80" s="32">
        <v>4</v>
      </c>
      <c r="F80" s="36"/>
      <c r="G80" s="6"/>
      <c r="H80" s="7"/>
      <c r="I80" s="6"/>
    </row>
    <row r="81" spans="1:9">
      <c r="A81" s="27" t="s">
        <v>105</v>
      </c>
      <c r="B81" s="6">
        <v>4</v>
      </c>
      <c r="C81" s="7">
        <v>51516109.539999999</v>
      </c>
      <c r="D81" s="32">
        <v>1</v>
      </c>
      <c r="F81" s="36"/>
      <c r="G81" s="6"/>
      <c r="H81" s="7"/>
      <c r="I81" s="6"/>
    </row>
    <row r="82" spans="1:9">
      <c r="A82" s="27" t="s">
        <v>106</v>
      </c>
      <c r="B82" s="6">
        <v>1</v>
      </c>
      <c r="C82" s="7">
        <v>14185225.73</v>
      </c>
      <c r="D82" s="32">
        <v>1</v>
      </c>
      <c r="F82" s="36"/>
      <c r="G82" s="6"/>
      <c r="H82" s="7"/>
      <c r="I82" s="6"/>
    </row>
    <row r="83" spans="1:9">
      <c r="A83" s="27" t="s">
        <v>26</v>
      </c>
      <c r="B83" s="6">
        <v>3</v>
      </c>
      <c r="C83" s="7">
        <v>39800933.75</v>
      </c>
      <c r="D83" s="32">
        <v>3</v>
      </c>
      <c r="F83" s="36"/>
      <c r="G83" s="6"/>
      <c r="H83" s="7"/>
      <c r="I83" s="6"/>
    </row>
    <row r="84" spans="1:9">
      <c r="A84" s="27" t="s">
        <v>41</v>
      </c>
      <c r="B84" s="6">
        <v>0</v>
      </c>
      <c r="C84" s="7">
        <v>0</v>
      </c>
      <c r="D84" s="32">
        <v>4</v>
      </c>
      <c r="F84" s="36"/>
      <c r="G84" s="6"/>
      <c r="H84" s="7"/>
      <c r="I84" s="6"/>
    </row>
    <row r="85" spans="1:9">
      <c r="A85" s="27" t="s">
        <v>85</v>
      </c>
      <c r="B85" s="6">
        <v>0</v>
      </c>
      <c r="C85" s="7">
        <v>0</v>
      </c>
      <c r="D85" s="32">
        <v>1</v>
      </c>
      <c r="F85" s="36"/>
      <c r="G85" s="6"/>
      <c r="H85" s="7"/>
      <c r="I85" s="6"/>
    </row>
    <row r="86" spans="1:9">
      <c r="A86" s="27" t="s">
        <v>102</v>
      </c>
      <c r="B86" s="6">
        <v>0</v>
      </c>
      <c r="C86" s="7">
        <v>0</v>
      </c>
      <c r="D86" s="32">
        <v>5</v>
      </c>
      <c r="F86" s="36"/>
      <c r="G86" s="6"/>
      <c r="H86" s="7"/>
      <c r="I86" s="6"/>
    </row>
    <row r="87" spans="1:9">
      <c r="A87" s="27" t="s">
        <v>112</v>
      </c>
      <c r="B87" s="6">
        <v>1</v>
      </c>
      <c r="C87" s="7">
        <v>8056823.5</v>
      </c>
      <c r="D87" s="32">
        <v>2</v>
      </c>
      <c r="F87" s="36"/>
      <c r="G87" s="6"/>
      <c r="H87" s="7"/>
      <c r="I87" s="6"/>
    </row>
    <row r="88" spans="1:9">
      <c r="A88" s="27" t="s">
        <v>110</v>
      </c>
      <c r="B88" s="6">
        <v>2</v>
      </c>
      <c r="C88" s="7">
        <v>15765315.57</v>
      </c>
      <c r="D88" s="32">
        <v>5</v>
      </c>
      <c r="F88" s="36"/>
      <c r="G88" s="6"/>
      <c r="H88" s="7"/>
      <c r="I88" s="6"/>
    </row>
    <row r="89" spans="1:9">
      <c r="A89" s="27" t="s">
        <v>113</v>
      </c>
      <c r="B89" s="6">
        <v>2</v>
      </c>
      <c r="C89" s="7">
        <v>24200416.98</v>
      </c>
      <c r="D89" s="32">
        <v>1</v>
      </c>
      <c r="F89" s="36"/>
      <c r="G89" s="6"/>
      <c r="H89" s="7"/>
      <c r="I89" s="6"/>
    </row>
    <row r="90" spans="1:9">
      <c r="A90" s="27" t="s">
        <v>7</v>
      </c>
      <c r="B90" s="6">
        <v>1</v>
      </c>
      <c r="C90" s="7">
        <v>4603899.1399999997</v>
      </c>
      <c r="D90" s="32">
        <v>4</v>
      </c>
      <c r="F90" s="36"/>
      <c r="G90" s="6"/>
      <c r="H90" s="7"/>
      <c r="I90" s="6"/>
    </row>
    <row r="91" spans="1:9">
      <c r="A91" s="27" t="s">
        <v>21</v>
      </c>
      <c r="B91" s="6">
        <v>0</v>
      </c>
      <c r="C91" s="7">
        <v>0</v>
      </c>
      <c r="D91" s="32">
        <v>2</v>
      </c>
      <c r="F91" s="36"/>
      <c r="G91" s="6"/>
      <c r="H91" s="7"/>
      <c r="I91" s="6"/>
    </row>
    <row r="92" spans="1:9">
      <c r="A92" s="27" t="s">
        <v>103</v>
      </c>
      <c r="B92" s="6">
        <v>1</v>
      </c>
      <c r="C92" s="7">
        <v>15700023.43</v>
      </c>
      <c r="D92" s="32">
        <v>1</v>
      </c>
      <c r="F92" s="36"/>
      <c r="G92" s="6"/>
      <c r="H92" s="7"/>
      <c r="I92" s="6"/>
    </row>
    <row r="93" spans="1:9">
      <c r="A93" s="27" t="s">
        <v>83</v>
      </c>
      <c r="B93" s="6">
        <v>0</v>
      </c>
      <c r="C93" s="7">
        <v>0</v>
      </c>
      <c r="D93" s="32">
        <v>4</v>
      </c>
      <c r="F93" s="36"/>
      <c r="G93" s="6"/>
      <c r="H93" s="7"/>
      <c r="I93" s="6"/>
    </row>
    <row r="94" spans="1:9">
      <c r="A94" s="27" t="s">
        <v>116</v>
      </c>
      <c r="B94" s="6">
        <v>0</v>
      </c>
      <c r="C94" s="7">
        <v>0</v>
      </c>
      <c r="D94" s="32">
        <v>2</v>
      </c>
      <c r="F94" s="36"/>
      <c r="G94" s="6"/>
      <c r="H94" s="7"/>
      <c r="I94" s="6"/>
    </row>
    <row r="95" spans="1:9">
      <c r="A95" s="27" t="s">
        <v>115</v>
      </c>
      <c r="B95" s="6">
        <v>0</v>
      </c>
      <c r="C95" s="7">
        <v>0</v>
      </c>
      <c r="D95" s="32">
        <v>5</v>
      </c>
      <c r="F95" s="36"/>
      <c r="G95" s="6"/>
      <c r="H95" s="7"/>
      <c r="I95" s="6"/>
    </row>
    <row r="96" spans="1:9">
      <c r="A96" s="27" t="s">
        <v>117</v>
      </c>
      <c r="B96" s="6">
        <v>2</v>
      </c>
      <c r="C96" s="7">
        <v>7748952.6900000004</v>
      </c>
      <c r="D96" s="32">
        <v>3</v>
      </c>
      <c r="F96" s="36"/>
      <c r="G96" s="6"/>
      <c r="H96" s="7"/>
      <c r="I96" s="6"/>
    </row>
    <row r="97" spans="1:9">
      <c r="A97" s="27" t="s">
        <v>39</v>
      </c>
      <c r="B97" s="6">
        <v>1</v>
      </c>
      <c r="C97" s="7">
        <v>17140481.079999998</v>
      </c>
      <c r="D97" s="32">
        <v>4</v>
      </c>
      <c r="F97" s="36"/>
      <c r="G97" s="6"/>
      <c r="H97" s="7"/>
      <c r="I97" s="6"/>
    </row>
    <row r="98" spans="1:9">
      <c r="A98" s="27" t="s">
        <v>11</v>
      </c>
      <c r="B98" s="6">
        <v>0</v>
      </c>
      <c r="C98" s="7">
        <v>0</v>
      </c>
      <c r="D98" s="32">
        <v>2</v>
      </c>
      <c r="F98" s="36"/>
      <c r="G98" s="6"/>
      <c r="H98" s="7"/>
      <c r="I98" s="6"/>
    </row>
    <row r="99" spans="1:9">
      <c r="A99" s="27" t="s">
        <v>72</v>
      </c>
      <c r="B99" s="6">
        <v>1</v>
      </c>
      <c r="C99" s="7">
        <v>16113647</v>
      </c>
      <c r="D99" s="32">
        <v>7</v>
      </c>
      <c r="F99" s="36"/>
      <c r="G99" s="6"/>
      <c r="H99" s="7"/>
      <c r="I99" s="6"/>
    </row>
    <row r="100" spans="1:9">
      <c r="A100" s="27" t="s">
        <v>86</v>
      </c>
      <c r="B100" s="6">
        <v>0</v>
      </c>
      <c r="C100" s="7">
        <v>0</v>
      </c>
      <c r="D100" s="32">
        <v>1</v>
      </c>
      <c r="F100" s="36"/>
      <c r="G100" s="6"/>
      <c r="H100" s="7"/>
      <c r="I100" s="6"/>
    </row>
    <row r="101" spans="1:9">
      <c r="A101" s="27" t="s">
        <v>65</v>
      </c>
      <c r="B101" s="6">
        <v>0</v>
      </c>
      <c r="C101" s="7">
        <v>0</v>
      </c>
      <c r="D101" s="32">
        <v>2</v>
      </c>
      <c r="F101" s="36"/>
      <c r="G101" s="6"/>
      <c r="H101" s="7"/>
      <c r="I101" s="6"/>
    </row>
    <row r="102" spans="1:9">
      <c r="A102" s="27" t="s">
        <v>120</v>
      </c>
      <c r="B102" s="6">
        <v>0</v>
      </c>
      <c r="C102" s="7">
        <v>0</v>
      </c>
      <c r="D102" s="32">
        <v>2</v>
      </c>
      <c r="F102" s="36"/>
      <c r="G102" s="6"/>
      <c r="H102" s="7"/>
      <c r="I102" s="6"/>
    </row>
    <row r="103" spans="1:9">
      <c r="A103" s="27" t="s">
        <v>114</v>
      </c>
      <c r="B103" s="6">
        <v>0</v>
      </c>
      <c r="C103" s="7">
        <v>0</v>
      </c>
      <c r="D103" s="32">
        <v>1</v>
      </c>
      <c r="F103" s="36"/>
      <c r="G103" s="6"/>
      <c r="H103" s="7"/>
      <c r="I103" s="6"/>
    </row>
    <row r="104" spans="1:9">
      <c r="A104" s="27" t="s">
        <v>122</v>
      </c>
      <c r="B104" s="6">
        <v>0</v>
      </c>
      <c r="C104" s="7">
        <v>0</v>
      </c>
      <c r="D104" s="32">
        <v>4</v>
      </c>
      <c r="F104" s="36"/>
      <c r="G104" s="6"/>
      <c r="H104" s="7"/>
      <c r="I104" s="6"/>
    </row>
    <row r="105" spans="1:9">
      <c r="A105" s="27" t="s">
        <v>3</v>
      </c>
      <c r="B105" s="6">
        <v>0</v>
      </c>
      <c r="C105" s="7">
        <v>0</v>
      </c>
      <c r="D105" s="32">
        <v>6</v>
      </c>
      <c r="F105" s="36"/>
      <c r="G105" s="6"/>
      <c r="H105" s="7"/>
      <c r="I105" s="6"/>
    </row>
    <row r="106" spans="1:9">
      <c r="A106" s="27" t="s">
        <v>30</v>
      </c>
      <c r="B106" s="6">
        <v>0</v>
      </c>
      <c r="C106" s="7">
        <v>0</v>
      </c>
      <c r="D106" s="32">
        <v>4</v>
      </c>
      <c r="F106" s="36"/>
      <c r="G106" s="6"/>
      <c r="H106" s="7"/>
      <c r="I106" s="6"/>
    </row>
    <row r="107" spans="1:9">
      <c r="A107" s="27" t="s">
        <v>75</v>
      </c>
      <c r="B107" s="6">
        <v>0</v>
      </c>
      <c r="C107" s="7">
        <v>0</v>
      </c>
      <c r="D107" s="32">
        <v>5</v>
      </c>
      <c r="F107" s="36"/>
      <c r="G107" s="6"/>
      <c r="H107" s="7"/>
      <c r="I107" s="6"/>
    </row>
    <row r="108" spans="1:9">
      <c r="A108" s="27" t="s">
        <v>76</v>
      </c>
      <c r="B108" s="6">
        <v>2</v>
      </c>
      <c r="C108" s="7">
        <v>10483282.5</v>
      </c>
      <c r="D108" s="32">
        <v>5</v>
      </c>
      <c r="F108" s="36"/>
      <c r="G108" s="6"/>
      <c r="H108" s="7"/>
      <c r="I108" s="6"/>
    </row>
    <row r="109" spans="1:9">
      <c r="A109" s="27" t="s">
        <v>43</v>
      </c>
      <c r="B109" s="6">
        <v>1</v>
      </c>
      <c r="C109" s="7">
        <v>2600624.7200000002</v>
      </c>
      <c r="D109" s="32">
        <v>2</v>
      </c>
      <c r="F109" s="36"/>
      <c r="G109" s="6"/>
      <c r="H109" s="7"/>
      <c r="I109" s="6"/>
    </row>
    <row r="110" spans="1:9">
      <c r="A110" s="27" t="s">
        <v>123</v>
      </c>
      <c r="B110" s="6">
        <v>0</v>
      </c>
      <c r="C110" s="7">
        <v>0</v>
      </c>
      <c r="D110" s="32">
        <v>7</v>
      </c>
      <c r="F110" s="36"/>
      <c r="G110" s="6"/>
      <c r="H110" s="7"/>
      <c r="I110" s="6"/>
    </row>
    <row r="111" spans="1:9">
      <c r="A111" s="27" t="s">
        <v>90</v>
      </c>
      <c r="B111" s="6">
        <v>2</v>
      </c>
      <c r="C111" s="7">
        <v>14029588.93</v>
      </c>
      <c r="D111" s="32">
        <v>4</v>
      </c>
      <c r="F111" s="36"/>
      <c r="G111" s="6"/>
      <c r="H111" s="7"/>
      <c r="I111" s="6"/>
    </row>
    <row r="112" spans="1:9">
      <c r="A112" s="27" t="s">
        <v>111</v>
      </c>
      <c r="B112" s="6">
        <v>1</v>
      </c>
      <c r="C112" s="7">
        <v>2127783.86</v>
      </c>
      <c r="D112" s="32">
        <v>5</v>
      </c>
      <c r="F112" s="36"/>
      <c r="G112" s="6"/>
      <c r="H112" s="7"/>
      <c r="I112" s="6"/>
    </row>
    <row r="113" spans="1:9">
      <c r="A113" s="27" t="s">
        <v>19</v>
      </c>
      <c r="B113" s="6">
        <v>0</v>
      </c>
      <c r="C113" s="7">
        <v>0</v>
      </c>
      <c r="D113" s="32">
        <v>5</v>
      </c>
      <c r="F113" s="36"/>
      <c r="G113" s="6"/>
      <c r="H113" s="7"/>
      <c r="I113" s="6"/>
    </row>
    <row r="114" spans="1:9">
      <c r="A114" s="27" t="s">
        <v>44</v>
      </c>
      <c r="B114" s="6">
        <v>0</v>
      </c>
      <c r="C114" s="7">
        <v>0</v>
      </c>
      <c r="D114" s="32">
        <v>5</v>
      </c>
      <c r="F114" s="36"/>
      <c r="G114" s="6"/>
      <c r="H114" s="7"/>
      <c r="I114" s="6"/>
    </row>
    <row r="115" spans="1:9">
      <c r="A115" s="27" t="s">
        <v>58</v>
      </c>
      <c r="B115" s="6">
        <v>0</v>
      </c>
      <c r="C115" s="7">
        <v>0</v>
      </c>
      <c r="D115" s="32">
        <v>6</v>
      </c>
      <c r="F115" s="36"/>
      <c r="G115" s="6"/>
      <c r="H115" s="7"/>
      <c r="I115" s="6"/>
    </row>
    <row r="116" spans="1:9">
      <c r="A116" s="27" t="s">
        <v>35</v>
      </c>
      <c r="B116" s="6">
        <v>0</v>
      </c>
      <c r="C116" s="7">
        <v>0</v>
      </c>
      <c r="D116" s="32">
        <v>3</v>
      </c>
      <c r="F116" s="36"/>
      <c r="G116" s="6"/>
      <c r="H116" s="7"/>
      <c r="I116" s="6"/>
    </row>
    <row r="117" spans="1:9">
      <c r="A117" s="27" t="s">
        <v>82</v>
      </c>
      <c r="B117" s="6">
        <v>0</v>
      </c>
      <c r="C117" s="7">
        <v>0</v>
      </c>
      <c r="D117" s="32">
        <v>5</v>
      </c>
      <c r="F117" s="36"/>
      <c r="G117" s="6"/>
      <c r="H117" s="7"/>
      <c r="I117" s="6"/>
    </row>
    <row r="118" spans="1:9">
      <c r="A118" s="27" t="s">
        <v>107</v>
      </c>
      <c r="B118" s="6">
        <v>0</v>
      </c>
      <c r="C118" s="7">
        <v>0</v>
      </c>
      <c r="D118" s="32">
        <v>1</v>
      </c>
      <c r="F118" s="36"/>
      <c r="G118" s="6"/>
      <c r="H118" s="7"/>
      <c r="I118" s="6"/>
    </row>
    <row r="119" spans="1:9">
      <c r="A119" s="27" t="s">
        <v>109</v>
      </c>
      <c r="B119" s="6">
        <v>0</v>
      </c>
      <c r="C119" s="7">
        <v>0</v>
      </c>
      <c r="D119" s="32">
        <v>1</v>
      </c>
      <c r="F119" s="36"/>
      <c r="G119" s="6"/>
      <c r="H119" s="7"/>
      <c r="I119" s="6"/>
    </row>
    <row r="120" spans="1:9">
      <c r="A120" s="27" t="s">
        <v>124</v>
      </c>
      <c r="B120" s="6">
        <v>0</v>
      </c>
      <c r="C120" s="7">
        <v>0</v>
      </c>
      <c r="D120" s="32">
        <v>6</v>
      </c>
      <c r="F120" s="36"/>
      <c r="G120" s="6"/>
      <c r="H120" s="7"/>
      <c r="I120" s="6"/>
    </row>
    <row r="121" spans="1:9">
      <c r="A121" s="27" t="s">
        <v>126</v>
      </c>
      <c r="B121" s="6">
        <v>0</v>
      </c>
      <c r="C121" s="7">
        <v>0</v>
      </c>
      <c r="D121" s="32">
        <v>1</v>
      </c>
      <c r="F121" s="36"/>
      <c r="G121" s="6"/>
      <c r="H121" s="7"/>
      <c r="I121" s="6"/>
    </row>
    <row r="122" spans="1:9">
      <c r="A122" s="27" t="s">
        <v>119</v>
      </c>
      <c r="B122" s="6">
        <v>1</v>
      </c>
      <c r="C122" s="7">
        <v>9958584.8900000006</v>
      </c>
      <c r="D122" s="32">
        <v>3</v>
      </c>
      <c r="F122" s="36"/>
      <c r="G122" s="6"/>
      <c r="H122" s="7"/>
      <c r="I122" s="6"/>
    </row>
    <row r="123" spans="1:9">
      <c r="A123" s="27" t="s">
        <v>31</v>
      </c>
      <c r="B123" s="6">
        <v>0</v>
      </c>
      <c r="C123" s="7">
        <v>0</v>
      </c>
      <c r="D123" s="32">
        <v>3</v>
      </c>
      <c r="F123" s="36"/>
      <c r="G123" s="6"/>
      <c r="H123" s="7"/>
      <c r="I123" s="6"/>
    </row>
    <row r="124" spans="1:9">
      <c r="A124" s="27" t="s">
        <v>99</v>
      </c>
      <c r="B124" s="6">
        <v>0</v>
      </c>
      <c r="C124" s="7">
        <v>0</v>
      </c>
      <c r="D124" s="32">
        <v>6</v>
      </c>
      <c r="F124" s="36"/>
      <c r="G124" s="6"/>
      <c r="H124" s="7"/>
      <c r="I124" s="6"/>
    </row>
    <row r="125" spans="1:9">
      <c r="A125" s="27" t="s">
        <v>69</v>
      </c>
      <c r="B125" s="6">
        <v>0</v>
      </c>
      <c r="C125" s="7">
        <v>0</v>
      </c>
      <c r="D125" s="32">
        <v>4</v>
      </c>
      <c r="F125" s="36"/>
      <c r="G125" s="6"/>
      <c r="H125" s="7"/>
      <c r="I125" s="6"/>
    </row>
    <row r="126" spans="1:9">
      <c r="A126" s="27" t="s">
        <v>118</v>
      </c>
      <c r="B126" s="6">
        <v>0</v>
      </c>
      <c r="C126" s="7">
        <v>0</v>
      </c>
      <c r="D126" s="32">
        <v>6</v>
      </c>
      <c r="F126" s="36"/>
      <c r="G126" s="6"/>
      <c r="H126" s="7"/>
      <c r="I126" s="6"/>
    </row>
    <row r="127" spans="1:9">
      <c r="A127" s="27" t="s">
        <v>93</v>
      </c>
      <c r="B127" s="6">
        <v>0</v>
      </c>
      <c r="C127" s="7">
        <v>0</v>
      </c>
      <c r="D127" s="32">
        <v>4</v>
      </c>
      <c r="F127" s="36"/>
      <c r="G127" s="6"/>
      <c r="H127" s="7"/>
      <c r="I127" s="6"/>
    </row>
    <row r="128" spans="1:9">
      <c r="A128" s="27" t="s">
        <v>125</v>
      </c>
      <c r="B128" s="6">
        <v>0</v>
      </c>
      <c r="C128" s="7">
        <v>0</v>
      </c>
      <c r="D128" s="32">
        <v>1</v>
      </c>
      <c r="F128" s="36"/>
      <c r="G128" s="6"/>
      <c r="H128" s="7"/>
      <c r="I128" s="6"/>
    </row>
    <row r="129" spans="1:9">
      <c r="A129" s="27" t="s">
        <v>127</v>
      </c>
      <c r="B129" s="6">
        <v>0</v>
      </c>
      <c r="C129" s="7">
        <v>0</v>
      </c>
      <c r="D129" s="32">
        <v>7</v>
      </c>
      <c r="F129" s="36"/>
      <c r="G129" s="6"/>
      <c r="H129" s="7"/>
      <c r="I129" s="6"/>
    </row>
    <row r="130" spans="1:9">
      <c r="A130" s="27" t="s">
        <v>121</v>
      </c>
      <c r="B130" s="6">
        <v>0</v>
      </c>
      <c r="C130" s="7">
        <v>0</v>
      </c>
      <c r="D130" s="32">
        <v>3</v>
      </c>
      <c r="F130" s="36"/>
      <c r="G130" s="6"/>
      <c r="H130" s="7"/>
      <c r="I130" s="6"/>
    </row>
    <row r="131" spans="1:9">
      <c r="A131" s="27" t="s">
        <v>128</v>
      </c>
      <c r="B131" s="6">
        <v>1</v>
      </c>
      <c r="C131" s="7">
        <v>16549430.01</v>
      </c>
      <c r="D131" s="32">
        <v>5</v>
      </c>
      <c r="F131" s="36"/>
      <c r="G131" s="6"/>
      <c r="H131" s="7"/>
      <c r="I131" s="6"/>
    </row>
    <row r="132" spans="1:9">
      <c r="A132" s="27" t="s">
        <v>81</v>
      </c>
      <c r="B132" s="6">
        <v>0</v>
      </c>
      <c r="C132" s="7">
        <v>0</v>
      </c>
      <c r="D132" s="32">
        <v>5</v>
      </c>
      <c r="F132" s="3"/>
      <c r="G132" s="6"/>
      <c r="H132" s="6"/>
      <c r="I132" s="1"/>
    </row>
    <row r="133" spans="1:9">
      <c r="A133" s="27" t="s">
        <v>94</v>
      </c>
      <c r="B133" s="6">
        <v>0</v>
      </c>
      <c r="C133" s="7">
        <v>0</v>
      </c>
      <c r="D133" s="32">
        <v>1</v>
      </c>
      <c r="F133" s="3"/>
      <c r="G133" s="6"/>
      <c r="H133" s="6"/>
      <c r="I133" s="1"/>
    </row>
    <row r="134" spans="1:9">
      <c r="A134" s="27" t="s">
        <v>50</v>
      </c>
      <c r="B134" s="6">
        <v>0</v>
      </c>
      <c r="C134" s="7">
        <v>0</v>
      </c>
      <c r="D134" s="32">
        <v>2</v>
      </c>
      <c r="F134" s="3"/>
      <c r="G134" s="6"/>
      <c r="H134" s="6"/>
      <c r="I134" s="12"/>
    </row>
    <row r="135" spans="1:9">
      <c r="A135" s="27" t="s">
        <v>108</v>
      </c>
      <c r="B135" s="6">
        <v>0</v>
      </c>
      <c r="C135" s="7">
        <v>0</v>
      </c>
      <c r="D135" s="32">
        <v>5</v>
      </c>
      <c r="F135" s="3"/>
      <c r="G135" s="6"/>
      <c r="H135" s="6"/>
      <c r="I135" s="1"/>
    </row>
    <row r="136" spans="1:9">
      <c r="A136" s="34" t="s">
        <v>104</v>
      </c>
      <c r="B136" s="24">
        <v>0</v>
      </c>
      <c r="C136" s="25">
        <v>0</v>
      </c>
      <c r="D136" s="33">
        <v>3</v>
      </c>
      <c r="F136" s="3"/>
      <c r="G136" s="6"/>
      <c r="H136" s="6"/>
      <c r="I13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092F5-A606-48D0-83C8-599D0E62E334}">
  <dimension ref="A1:I136"/>
  <sheetViews>
    <sheetView workbookViewId="0"/>
  </sheetViews>
  <sheetFormatPr baseColWidth="10" defaultRowHeight="13.2"/>
  <cols>
    <col min="1" max="1" width="26.77734375" bestFit="1" customWidth="1"/>
    <col min="3" max="3" width="17.109375" customWidth="1"/>
    <col min="6" max="6" width="26.77734375" bestFit="1" customWidth="1"/>
    <col min="7" max="7" width="7.77734375" bestFit="1" customWidth="1"/>
    <col min="8" max="8" width="12.6640625" bestFit="1" customWidth="1"/>
    <col min="10" max="10" width="12.6640625" bestFit="1" customWidth="1"/>
  </cols>
  <sheetData>
    <row r="1" spans="1:9">
      <c r="A1" s="19" t="s">
        <v>131</v>
      </c>
      <c r="B1" s="20" t="s">
        <v>130</v>
      </c>
      <c r="C1" s="21" t="s">
        <v>129</v>
      </c>
      <c r="D1" s="22" t="s">
        <v>138</v>
      </c>
      <c r="F1" s="35"/>
    </row>
    <row r="2" spans="1:9">
      <c r="A2" s="27" t="s">
        <v>0</v>
      </c>
      <c r="B2" s="6">
        <v>50</v>
      </c>
      <c r="C2" s="7">
        <v>758092589.48000002</v>
      </c>
      <c r="D2" s="8">
        <v>5</v>
      </c>
      <c r="F2" s="36"/>
    </row>
    <row r="3" spans="1:9">
      <c r="A3" s="27" t="s">
        <v>1</v>
      </c>
      <c r="B3" s="6">
        <v>60</v>
      </c>
      <c r="C3" s="7">
        <v>838961420.45000005</v>
      </c>
      <c r="D3" s="8">
        <v>6</v>
      </c>
      <c r="F3" s="36"/>
    </row>
    <row r="4" spans="1:9">
      <c r="A4" s="5" t="s">
        <v>2</v>
      </c>
      <c r="B4" s="6">
        <v>37</v>
      </c>
      <c r="C4" s="7">
        <v>500587454.81</v>
      </c>
      <c r="D4" s="8">
        <v>8</v>
      </c>
      <c r="F4" s="36"/>
    </row>
    <row r="5" spans="1:9">
      <c r="A5" s="5" t="s">
        <v>4</v>
      </c>
      <c r="B5" s="6">
        <v>18</v>
      </c>
      <c r="C5" s="7">
        <v>297773827.92000002</v>
      </c>
      <c r="D5" s="8">
        <v>4</v>
      </c>
      <c r="F5" s="36"/>
    </row>
    <row r="6" spans="1:9">
      <c r="A6" s="5" t="s">
        <v>6</v>
      </c>
      <c r="B6" s="6">
        <v>21</v>
      </c>
      <c r="C6" s="7">
        <v>228603094.27000001</v>
      </c>
      <c r="D6" s="8">
        <v>5</v>
      </c>
      <c r="F6" s="36"/>
    </row>
    <row r="7" spans="1:9">
      <c r="A7" s="5" t="s">
        <v>8</v>
      </c>
      <c r="B7" s="6">
        <v>25</v>
      </c>
      <c r="C7" s="7">
        <v>327383461.55000001</v>
      </c>
      <c r="D7" s="8">
        <v>6</v>
      </c>
      <c r="F7" s="36"/>
    </row>
    <row r="8" spans="1:9">
      <c r="A8" s="5" t="s">
        <v>10</v>
      </c>
      <c r="B8" s="6">
        <v>23</v>
      </c>
      <c r="C8" s="7">
        <v>278174351.75999999</v>
      </c>
      <c r="D8" s="8">
        <v>7</v>
      </c>
      <c r="F8" s="36"/>
    </row>
    <row r="9" spans="1:9">
      <c r="A9" s="5" t="s">
        <v>12</v>
      </c>
      <c r="B9" s="6">
        <v>6</v>
      </c>
      <c r="C9" s="7">
        <v>83995504.650000006</v>
      </c>
      <c r="D9" s="8">
        <v>3</v>
      </c>
      <c r="F9" s="36"/>
    </row>
    <row r="10" spans="1:9">
      <c r="A10" s="5" t="s">
        <v>14</v>
      </c>
      <c r="B10" s="6">
        <v>12</v>
      </c>
      <c r="C10" s="7">
        <v>175535771.11000001</v>
      </c>
      <c r="D10" s="8">
        <v>3</v>
      </c>
      <c r="F10" s="36"/>
      <c r="G10" s="6"/>
      <c r="H10" s="7"/>
      <c r="I10" s="6"/>
    </row>
    <row r="11" spans="1:9">
      <c r="A11" s="5" t="s">
        <v>16</v>
      </c>
      <c r="B11" s="6">
        <v>20</v>
      </c>
      <c r="C11" s="7">
        <v>163791477.47</v>
      </c>
      <c r="D11" s="8">
        <v>4</v>
      </c>
      <c r="F11" s="36"/>
      <c r="G11" s="6"/>
      <c r="H11" s="7"/>
      <c r="I11" s="6"/>
    </row>
    <row r="12" spans="1:9">
      <c r="A12" s="5" t="s">
        <v>18</v>
      </c>
      <c r="B12" s="6">
        <v>8</v>
      </c>
      <c r="C12" s="7">
        <v>117550939.70999999</v>
      </c>
      <c r="D12" s="8">
        <v>3</v>
      </c>
      <c r="F12" s="36"/>
      <c r="G12" s="6"/>
      <c r="H12" s="7"/>
      <c r="I12" s="6"/>
    </row>
    <row r="13" spans="1:9">
      <c r="A13" s="5" t="s">
        <v>5</v>
      </c>
      <c r="B13" s="6">
        <v>19</v>
      </c>
      <c r="C13" s="7">
        <v>201748261.50999999</v>
      </c>
      <c r="D13" s="8">
        <v>6</v>
      </c>
      <c r="F13" s="36"/>
      <c r="G13" s="6"/>
      <c r="H13" s="7"/>
      <c r="I13" s="6"/>
    </row>
    <row r="14" spans="1:9">
      <c r="A14" s="5" t="s">
        <v>20</v>
      </c>
      <c r="B14" s="6">
        <v>12</v>
      </c>
      <c r="C14" s="7">
        <v>71755076.349999994</v>
      </c>
      <c r="D14" s="8">
        <v>5</v>
      </c>
      <c r="F14" s="36"/>
      <c r="G14" s="6"/>
      <c r="H14" s="7"/>
      <c r="I14" s="6"/>
    </row>
    <row r="15" spans="1:9">
      <c r="A15" s="5" t="s">
        <v>22</v>
      </c>
      <c r="B15" s="6">
        <v>8</v>
      </c>
      <c r="C15" s="7">
        <v>116166916.83</v>
      </c>
      <c r="D15" s="8">
        <v>1</v>
      </c>
      <c r="F15" s="36"/>
      <c r="G15" s="6"/>
      <c r="H15" s="7"/>
      <c r="I15" s="6"/>
    </row>
    <row r="16" spans="1:9">
      <c r="A16" s="5" t="s">
        <v>24</v>
      </c>
      <c r="B16" s="6">
        <v>19</v>
      </c>
      <c r="C16" s="7">
        <v>222362473.21000001</v>
      </c>
      <c r="D16" s="8">
        <v>4</v>
      </c>
      <c r="F16" s="36"/>
      <c r="G16" s="6"/>
      <c r="H16" s="7"/>
      <c r="I16" s="6"/>
    </row>
    <row r="17" spans="1:9">
      <c r="A17" s="5" t="s">
        <v>134</v>
      </c>
      <c r="B17" s="6">
        <v>15</v>
      </c>
      <c r="C17" s="7">
        <v>131578486.03</v>
      </c>
      <c r="D17" s="8">
        <v>6</v>
      </c>
      <c r="F17" s="37"/>
      <c r="G17" s="6"/>
      <c r="H17" s="7"/>
      <c r="I17" s="6"/>
    </row>
    <row r="18" spans="1:9">
      <c r="A18" s="5" t="s">
        <v>27</v>
      </c>
      <c r="B18" s="6">
        <v>15</v>
      </c>
      <c r="C18" s="7">
        <v>132021684.75</v>
      </c>
      <c r="D18" s="8">
        <v>2</v>
      </c>
      <c r="F18" s="36"/>
      <c r="G18" s="6"/>
      <c r="H18" s="7"/>
      <c r="I18" s="6"/>
    </row>
    <row r="19" spans="1:9">
      <c r="A19" s="5" t="s">
        <v>29</v>
      </c>
      <c r="B19" s="6">
        <v>12</v>
      </c>
      <c r="C19" s="7">
        <v>150882792.03</v>
      </c>
      <c r="D19" s="8">
        <v>3</v>
      </c>
      <c r="F19" s="36"/>
      <c r="G19" s="6"/>
      <c r="H19" s="7"/>
      <c r="I19" s="6"/>
    </row>
    <row r="20" spans="1:9">
      <c r="A20" s="5" t="s">
        <v>28</v>
      </c>
      <c r="B20" s="6">
        <v>8</v>
      </c>
      <c r="C20" s="7">
        <v>109798032.93000001</v>
      </c>
      <c r="D20" s="8">
        <v>7</v>
      </c>
      <c r="F20" s="36"/>
      <c r="G20" s="6"/>
      <c r="H20" s="7"/>
      <c r="I20" s="6"/>
    </row>
    <row r="21" spans="1:9">
      <c r="A21" s="5" t="s">
        <v>32</v>
      </c>
      <c r="B21" s="6">
        <v>15</v>
      </c>
      <c r="C21" s="7">
        <v>201671194.86000001</v>
      </c>
      <c r="D21" s="8">
        <v>5</v>
      </c>
      <c r="F21" s="36"/>
      <c r="G21" s="6"/>
      <c r="H21" s="7"/>
      <c r="I21" s="6"/>
    </row>
    <row r="22" spans="1:9">
      <c r="A22" s="5" t="s">
        <v>36</v>
      </c>
      <c r="B22" s="6">
        <v>10</v>
      </c>
      <c r="C22" s="7">
        <v>122539651.44</v>
      </c>
      <c r="D22" s="8">
        <v>7</v>
      </c>
      <c r="F22" s="36"/>
      <c r="G22" s="6"/>
      <c r="H22" s="7"/>
      <c r="I22" s="6"/>
    </row>
    <row r="23" spans="1:9">
      <c r="A23" s="5" t="s">
        <v>34</v>
      </c>
      <c r="B23" s="6">
        <v>7</v>
      </c>
      <c r="C23" s="7">
        <v>77340875.760000005</v>
      </c>
      <c r="D23" s="8">
        <v>5</v>
      </c>
      <c r="F23" s="36"/>
      <c r="G23" s="6"/>
      <c r="H23" s="7"/>
      <c r="I23" s="6"/>
    </row>
    <row r="24" spans="1:9">
      <c r="A24" s="5" t="s">
        <v>38</v>
      </c>
      <c r="B24" s="6">
        <v>3</v>
      </c>
      <c r="C24" s="7">
        <v>49409314.039999999</v>
      </c>
      <c r="D24" s="8">
        <v>6</v>
      </c>
      <c r="F24" s="36"/>
      <c r="G24" s="6"/>
      <c r="H24" s="7"/>
      <c r="I24" s="6"/>
    </row>
    <row r="25" spans="1:9">
      <c r="A25" s="27" t="s">
        <v>40</v>
      </c>
      <c r="B25" s="6">
        <v>8</v>
      </c>
      <c r="C25" s="7">
        <v>81459042.359999999</v>
      </c>
      <c r="D25" s="8">
        <v>6</v>
      </c>
      <c r="F25" s="36"/>
      <c r="G25" s="6"/>
      <c r="H25" s="7"/>
      <c r="I25" s="6"/>
    </row>
    <row r="26" spans="1:9">
      <c r="A26" s="5" t="s">
        <v>42</v>
      </c>
      <c r="B26" s="6">
        <v>17</v>
      </c>
      <c r="C26" s="7">
        <v>205978164.06</v>
      </c>
      <c r="D26" s="8">
        <v>2</v>
      </c>
      <c r="F26" s="36"/>
      <c r="G26" s="6"/>
      <c r="H26" s="7"/>
      <c r="I26" s="6"/>
    </row>
    <row r="27" spans="1:9">
      <c r="A27" s="5" t="s">
        <v>132</v>
      </c>
      <c r="B27" s="6">
        <v>6</v>
      </c>
      <c r="C27" s="7">
        <v>75271909.189999998</v>
      </c>
      <c r="D27" s="8">
        <v>6</v>
      </c>
      <c r="F27" s="38"/>
      <c r="G27" s="6"/>
      <c r="H27" s="7"/>
      <c r="I27" s="6"/>
    </row>
    <row r="28" spans="1:9">
      <c r="A28" s="5" t="s">
        <v>45</v>
      </c>
      <c r="B28" s="6">
        <v>1</v>
      </c>
      <c r="C28" s="7">
        <v>17275253.890000001</v>
      </c>
      <c r="D28" s="8">
        <v>5</v>
      </c>
      <c r="F28" s="36"/>
      <c r="G28" s="6"/>
      <c r="H28" s="7"/>
      <c r="I28" s="6"/>
    </row>
    <row r="29" spans="1:9">
      <c r="A29" s="5" t="s">
        <v>47</v>
      </c>
      <c r="B29" s="6">
        <v>4</v>
      </c>
      <c r="C29" s="7">
        <v>58058466.869999997</v>
      </c>
      <c r="D29" s="8">
        <v>6</v>
      </c>
      <c r="F29" s="36"/>
      <c r="G29" s="6"/>
      <c r="H29" s="7"/>
      <c r="I29" s="6"/>
    </row>
    <row r="30" spans="1:9">
      <c r="A30" s="5" t="s">
        <v>135</v>
      </c>
      <c r="B30" s="6">
        <v>12</v>
      </c>
      <c r="C30" s="7">
        <v>92316932.829999998</v>
      </c>
      <c r="D30" s="8">
        <v>5</v>
      </c>
      <c r="F30" s="37"/>
      <c r="G30" s="6"/>
      <c r="H30" s="7"/>
      <c r="I30" s="6"/>
    </row>
    <row r="31" spans="1:9">
      <c r="A31" s="5" t="s">
        <v>51</v>
      </c>
      <c r="B31" s="6">
        <v>6</v>
      </c>
      <c r="C31" s="7">
        <v>44328357.009999998</v>
      </c>
      <c r="D31" s="8">
        <v>6</v>
      </c>
      <c r="F31" s="36"/>
      <c r="G31" s="6"/>
      <c r="H31" s="7"/>
      <c r="I31" s="6"/>
    </row>
    <row r="32" spans="1:9">
      <c r="A32" s="5" t="s">
        <v>52</v>
      </c>
      <c r="B32" s="6">
        <v>0</v>
      </c>
      <c r="C32" s="7">
        <v>0</v>
      </c>
      <c r="D32" s="8">
        <v>1</v>
      </c>
      <c r="F32" s="36"/>
      <c r="G32" s="6"/>
      <c r="H32" s="7"/>
      <c r="I32" s="6"/>
    </row>
    <row r="33" spans="1:9">
      <c r="A33" s="5" t="s">
        <v>133</v>
      </c>
      <c r="B33" s="6">
        <v>4</v>
      </c>
      <c r="C33" s="7">
        <v>51562247.869999997</v>
      </c>
      <c r="D33" s="8">
        <v>4</v>
      </c>
      <c r="F33" s="37"/>
      <c r="G33" s="6"/>
      <c r="H33" s="7"/>
      <c r="I33" s="6"/>
    </row>
    <row r="34" spans="1:9">
      <c r="A34" s="5" t="s">
        <v>55</v>
      </c>
      <c r="B34" s="6">
        <v>5</v>
      </c>
      <c r="C34" s="7">
        <v>61869587.329999998</v>
      </c>
      <c r="D34" s="8">
        <v>5</v>
      </c>
      <c r="F34" s="36"/>
      <c r="G34" s="6"/>
      <c r="H34" s="7"/>
      <c r="I34" s="6"/>
    </row>
    <row r="35" spans="1:9">
      <c r="A35" s="5" t="s">
        <v>59</v>
      </c>
      <c r="B35" s="6">
        <v>18</v>
      </c>
      <c r="C35" s="7">
        <v>145648482.53999999</v>
      </c>
      <c r="D35" s="8">
        <v>2</v>
      </c>
      <c r="F35" s="36"/>
      <c r="G35" s="6"/>
      <c r="H35" s="7"/>
      <c r="I35" s="6"/>
    </row>
    <row r="36" spans="1:9">
      <c r="A36" s="5" t="s">
        <v>57</v>
      </c>
      <c r="B36" s="6">
        <v>7</v>
      </c>
      <c r="C36" s="7">
        <v>73604763.329999998</v>
      </c>
      <c r="D36" s="8">
        <v>4</v>
      </c>
      <c r="F36" s="36"/>
      <c r="G36" s="6"/>
      <c r="H36" s="7"/>
      <c r="I36" s="6"/>
    </row>
    <row r="37" spans="1:9">
      <c r="A37" s="5" t="s">
        <v>137</v>
      </c>
      <c r="B37" s="6">
        <v>3</v>
      </c>
      <c r="C37" s="7">
        <v>49141877.009999998</v>
      </c>
      <c r="D37" s="8">
        <v>7</v>
      </c>
      <c r="F37" s="37"/>
      <c r="G37" s="6"/>
      <c r="H37" s="7"/>
      <c r="I37" s="6"/>
    </row>
    <row r="38" spans="1:9">
      <c r="A38" s="5" t="s">
        <v>13</v>
      </c>
      <c r="B38" s="6">
        <v>4</v>
      </c>
      <c r="C38" s="7">
        <v>57397123.420000002</v>
      </c>
      <c r="D38" s="8">
        <v>3</v>
      </c>
      <c r="F38" s="36"/>
      <c r="G38" s="6"/>
      <c r="H38" s="7"/>
      <c r="I38" s="6"/>
    </row>
    <row r="39" spans="1:9">
      <c r="A39" s="5" t="s">
        <v>61</v>
      </c>
      <c r="B39" s="6">
        <v>7</v>
      </c>
      <c r="C39" s="7">
        <v>118198045.18000001</v>
      </c>
      <c r="D39" s="8">
        <v>1</v>
      </c>
      <c r="F39" s="36"/>
      <c r="G39" s="6"/>
      <c r="H39" s="7"/>
      <c r="I39" s="6"/>
    </row>
    <row r="40" spans="1:9">
      <c r="A40" s="5" t="s">
        <v>48</v>
      </c>
      <c r="B40" s="6">
        <v>4</v>
      </c>
      <c r="C40" s="7">
        <v>16100508.279999999</v>
      </c>
      <c r="D40" s="8">
        <v>5</v>
      </c>
      <c r="F40" s="36"/>
      <c r="G40" s="6"/>
      <c r="H40" s="7"/>
      <c r="I40" s="6"/>
    </row>
    <row r="41" spans="1:9">
      <c r="A41" s="27" t="s">
        <v>64</v>
      </c>
      <c r="B41" s="6">
        <v>7</v>
      </c>
      <c r="C41" s="7">
        <v>69118691.109999999</v>
      </c>
      <c r="D41" s="8">
        <v>2</v>
      </c>
      <c r="F41" s="36"/>
      <c r="G41" s="6"/>
      <c r="H41" s="7"/>
      <c r="I41" s="6"/>
    </row>
    <row r="42" spans="1:9">
      <c r="A42" s="5" t="s">
        <v>66</v>
      </c>
      <c r="B42" s="6">
        <v>7</v>
      </c>
      <c r="C42" s="7">
        <v>99526218.909999996</v>
      </c>
      <c r="D42" s="8">
        <v>1</v>
      </c>
      <c r="F42" s="36"/>
      <c r="G42" s="6"/>
      <c r="H42" s="7"/>
      <c r="I42" s="6"/>
    </row>
    <row r="43" spans="1:9">
      <c r="A43" s="5" t="s">
        <v>17</v>
      </c>
      <c r="B43" s="6">
        <v>5</v>
      </c>
      <c r="C43" s="7">
        <v>66758660.829999998</v>
      </c>
      <c r="D43" s="8">
        <v>7</v>
      </c>
      <c r="F43" s="36"/>
      <c r="G43" s="6"/>
      <c r="H43" s="7"/>
      <c r="I43" s="6"/>
    </row>
    <row r="44" spans="1:9">
      <c r="A44" s="5" t="s">
        <v>46</v>
      </c>
      <c r="B44" s="6">
        <v>1</v>
      </c>
      <c r="C44" s="7">
        <v>18088207.010000002</v>
      </c>
      <c r="D44" s="8">
        <v>4</v>
      </c>
      <c r="F44" s="36"/>
      <c r="G44" s="6"/>
      <c r="H44" s="7"/>
      <c r="I44" s="6"/>
    </row>
    <row r="45" spans="1:9">
      <c r="A45" s="5" t="s">
        <v>70</v>
      </c>
      <c r="B45" s="6">
        <v>10</v>
      </c>
      <c r="C45" s="7">
        <v>134953876.88999999</v>
      </c>
      <c r="D45" s="8">
        <v>5</v>
      </c>
      <c r="F45" s="36"/>
      <c r="G45" s="6"/>
      <c r="H45" s="7"/>
      <c r="I45" s="6"/>
    </row>
    <row r="46" spans="1:9">
      <c r="A46" s="5" t="s">
        <v>71</v>
      </c>
      <c r="B46" s="6">
        <v>11</v>
      </c>
      <c r="C46" s="7">
        <v>143506550.22999999</v>
      </c>
      <c r="D46" s="8">
        <v>1</v>
      </c>
      <c r="F46" s="36"/>
      <c r="G46" s="6"/>
      <c r="H46" s="7"/>
      <c r="I46" s="6"/>
    </row>
    <row r="47" spans="1:9">
      <c r="A47" s="5" t="s">
        <v>73</v>
      </c>
      <c r="B47" s="6">
        <v>7</v>
      </c>
      <c r="C47" s="7">
        <v>79507102.230000004</v>
      </c>
      <c r="D47" s="8">
        <v>1</v>
      </c>
      <c r="F47" s="36"/>
      <c r="G47" s="6"/>
      <c r="H47" s="7"/>
      <c r="I47" s="6"/>
    </row>
    <row r="48" spans="1:9">
      <c r="A48" s="5" t="s">
        <v>56</v>
      </c>
      <c r="B48" s="6">
        <v>3</v>
      </c>
      <c r="C48" s="7">
        <v>27452993.98</v>
      </c>
      <c r="D48" s="8">
        <v>6</v>
      </c>
      <c r="F48" s="36"/>
      <c r="G48" s="6"/>
      <c r="H48" s="7"/>
      <c r="I48" s="6"/>
    </row>
    <row r="49" spans="1:9">
      <c r="A49" s="5" t="s">
        <v>68</v>
      </c>
      <c r="B49" s="6">
        <v>1</v>
      </c>
      <c r="C49" s="7">
        <v>18125808.129999999</v>
      </c>
      <c r="D49" s="8">
        <v>3</v>
      </c>
      <c r="F49" s="36"/>
      <c r="G49" s="6"/>
      <c r="H49" s="7"/>
      <c r="I49" s="6"/>
    </row>
    <row r="50" spans="1:9">
      <c r="A50" s="5" t="s">
        <v>77</v>
      </c>
      <c r="B50" s="6">
        <v>9</v>
      </c>
      <c r="C50" s="7">
        <v>158479844.28999999</v>
      </c>
      <c r="D50" s="8">
        <v>3</v>
      </c>
      <c r="F50" s="36"/>
      <c r="G50" s="6"/>
      <c r="H50" s="7"/>
      <c r="I50" s="6"/>
    </row>
    <row r="51" spans="1:9">
      <c r="A51" s="5" t="s">
        <v>54</v>
      </c>
      <c r="B51" s="6">
        <v>4</v>
      </c>
      <c r="C51" s="7">
        <v>56705973.880000003</v>
      </c>
      <c r="D51" s="8">
        <v>6</v>
      </c>
      <c r="F51" s="36"/>
      <c r="G51" s="6"/>
      <c r="H51" s="7"/>
      <c r="I51" s="6"/>
    </row>
    <row r="52" spans="1:9">
      <c r="A52" s="5" t="s">
        <v>62</v>
      </c>
      <c r="B52" s="6">
        <v>6</v>
      </c>
      <c r="C52" s="7">
        <v>66641832.350000001</v>
      </c>
      <c r="D52" s="8">
        <v>1</v>
      </c>
      <c r="F52" s="36"/>
      <c r="G52" s="6"/>
      <c r="H52" s="7"/>
      <c r="I52" s="6"/>
    </row>
    <row r="53" spans="1:9">
      <c r="A53" s="5" t="s">
        <v>80</v>
      </c>
      <c r="B53" s="6">
        <v>0</v>
      </c>
      <c r="C53" s="7">
        <v>0</v>
      </c>
      <c r="D53" s="8">
        <v>6</v>
      </c>
      <c r="F53" s="36"/>
      <c r="G53" s="6"/>
      <c r="H53" s="7"/>
      <c r="I53" s="6"/>
    </row>
    <row r="54" spans="1:9">
      <c r="A54" s="5" t="s">
        <v>25</v>
      </c>
      <c r="B54" s="6">
        <v>2</v>
      </c>
      <c r="C54" s="7">
        <v>11298895.789999999</v>
      </c>
      <c r="D54" s="8">
        <v>3</v>
      </c>
      <c r="F54" s="36"/>
      <c r="G54" s="6"/>
      <c r="H54" s="7"/>
      <c r="I54" s="6"/>
    </row>
    <row r="55" spans="1:9">
      <c r="A55" s="5" t="s">
        <v>79</v>
      </c>
      <c r="B55" s="6">
        <v>8</v>
      </c>
      <c r="C55" s="7">
        <v>96629992.599999994</v>
      </c>
      <c r="D55" s="8">
        <v>1</v>
      </c>
      <c r="F55" s="36"/>
      <c r="G55" s="6"/>
      <c r="H55" s="7"/>
      <c r="I55" s="6"/>
    </row>
    <row r="56" spans="1:9">
      <c r="A56" s="5" t="s">
        <v>49</v>
      </c>
      <c r="B56" s="6">
        <v>5</v>
      </c>
      <c r="C56" s="7">
        <v>52803769.159999996</v>
      </c>
      <c r="D56" s="8">
        <v>4</v>
      </c>
      <c r="F56" s="36"/>
      <c r="G56" s="6"/>
      <c r="H56" s="7"/>
      <c r="I56" s="6"/>
    </row>
    <row r="57" spans="1:9">
      <c r="A57" s="5" t="s">
        <v>84</v>
      </c>
      <c r="B57" s="6">
        <v>2</v>
      </c>
      <c r="C57" s="7">
        <v>13318482.949999999</v>
      </c>
      <c r="D57" s="8">
        <v>5</v>
      </c>
      <c r="F57" s="36"/>
      <c r="G57" s="6"/>
      <c r="H57" s="7"/>
      <c r="I57" s="6"/>
    </row>
    <row r="58" spans="1:9">
      <c r="A58" s="5" t="s">
        <v>74</v>
      </c>
      <c r="B58" s="6">
        <v>2</v>
      </c>
      <c r="C58" s="7">
        <v>7648418.3399999999</v>
      </c>
      <c r="D58" s="8">
        <v>4</v>
      </c>
      <c r="F58" s="36"/>
      <c r="G58" s="6"/>
      <c r="H58" s="7"/>
      <c r="I58" s="6"/>
    </row>
    <row r="59" spans="1:9">
      <c r="A59" s="27" t="s">
        <v>87</v>
      </c>
      <c r="B59" s="6">
        <v>4</v>
      </c>
      <c r="C59" s="7">
        <v>20151380.960000001</v>
      </c>
      <c r="D59" s="8">
        <v>1</v>
      </c>
      <c r="F59" s="36"/>
      <c r="G59" s="6"/>
      <c r="H59" s="7"/>
      <c r="I59" s="6"/>
    </row>
    <row r="60" spans="1:9">
      <c r="A60" s="5" t="s">
        <v>89</v>
      </c>
      <c r="B60" s="6">
        <v>1</v>
      </c>
      <c r="C60" s="7">
        <v>2042290.68</v>
      </c>
      <c r="D60" s="8">
        <v>1</v>
      </c>
      <c r="F60" s="36"/>
      <c r="G60" s="6"/>
      <c r="H60" s="7"/>
      <c r="I60" s="6"/>
    </row>
    <row r="61" spans="1:9">
      <c r="A61" s="5" t="s">
        <v>91</v>
      </c>
      <c r="B61" s="6">
        <v>9</v>
      </c>
      <c r="C61" s="7">
        <v>129757413.45999999</v>
      </c>
      <c r="D61" s="8">
        <v>2</v>
      </c>
      <c r="F61" s="36"/>
      <c r="G61" s="6"/>
      <c r="H61" s="7"/>
      <c r="I61" s="6"/>
    </row>
    <row r="62" spans="1:9">
      <c r="A62" s="5" t="s">
        <v>92</v>
      </c>
      <c r="B62" s="6">
        <v>8</v>
      </c>
      <c r="C62" s="7">
        <v>106070552.90000001</v>
      </c>
      <c r="D62" s="8">
        <v>2</v>
      </c>
      <c r="F62" s="36"/>
      <c r="G62" s="6"/>
      <c r="H62" s="7"/>
      <c r="I62" s="6"/>
    </row>
    <row r="63" spans="1:9">
      <c r="A63" s="5" t="s">
        <v>15</v>
      </c>
      <c r="B63" s="6">
        <v>3</v>
      </c>
      <c r="C63" s="7">
        <v>21177046.780000001</v>
      </c>
      <c r="D63" s="8">
        <v>5</v>
      </c>
      <c r="F63" s="36"/>
      <c r="G63" s="6"/>
      <c r="H63" s="7"/>
      <c r="I63" s="6"/>
    </row>
    <row r="64" spans="1:9">
      <c r="A64" s="5" t="s">
        <v>9</v>
      </c>
      <c r="B64" s="6">
        <v>4</v>
      </c>
      <c r="C64" s="7">
        <v>51426244.329999998</v>
      </c>
      <c r="D64" s="8">
        <v>3</v>
      </c>
      <c r="F64" s="36"/>
      <c r="G64" s="6"/>
      <c r="H64" s="7"/>
      <c r="I64" s="6"/>
    </row>
    <row r="65" spans="1:9">
      <c r="A65" s="5" t="s">
        <v>60</v>
      </c>
      <c r="B65" s="6">
        <v>1</v>
      </c>
      <c r="C65" s="7">
        <v>18200457.800000001</v>
      </c>
      <c r="D65" s="8">
        <v>3</v>
      </c>
      <c r="F65" s="36"/>
      <c r="G65" s="6"/>
      <c r="H65" s="7"/>
      <c r="I65" s="6"/>
    </row>
    <row r="66" spans="1:9">
      <c r="A66" s="5" t="s">
        <v>95</v>
      </c>
      <c r="B66" s="6">
        <v>0</v>
      </c>
      <c r="C66" s="7">
        <v>0</v>
      </c>
      <c r="D66" s="8">
        <v>6</v>
      </c>
      <c r="F66" s="36"/>
      <c r="G66" s="6"/>
      <c r="H66" s="7"/>
      <c r="I66" s="6"/>
    </row>
    <row r="67" spans="1:9">
      <c r="A67" s="5" t="s">
        <v>63</v>
      </c>
      <c r="B67" s="6">
        <v>5</v>
      </c>
      <c r="C67" s="7">
        <v>65668376.520000003</v>
      </c>
      <c r="D67" s="8">
        <v>3</v>
      </c>
      <c r="F67" s="36"/>
      <c r="G67" s="6"/>
      <c r="H67" s="7"/>
      <c r="I67" s="6"/>
    </row>
    <row r="68" spans="1:9">
      <c r="A68" s="5" t="s">
        <v>67</v>
      </c>
      <c r="B68" s="6">
        <v>1</v>
      </c>
      <c r="C68" s="7">
        <v>18136632.75</v>
      </c>
      <c r="D68" s="8">
        <v>3</v>
      </c>
      <c r="F68" s="36"/>
      <c r="G68" s="6"/>
      <c r="H68" s="7"/>
      <c r="I68" s="6"/>
    </row>
    <row r="69" spans="1:9">
      <c r="A69" s="5" t="s">
        <v>96</v>
      </c>
      <c r="B69" s="6">
        <v>2</v>
      </c>
      <c r="C69" s="7">
        <v>22406725.350000001</v>
      </c>
      <c r="D69" s="8">
        <v>5</v>
      </c>
      <c r="F69" s="36"/>
      <c r="G69" s="6"/>
      <c r="H69" s="7"/>
      <c r="I69" s="6"/>
    </row>
    <row r="70" spans="1:9">
      <c r="A70" s="5" t="s">
        <v>97</v>
      </c>
      <c r="B70" s="6">
        <v>3</v>
      </c>
      <c r="C70" s="7">
        <v>29841100.699999999</v>
      </c>
      <c r="D70" s="8">
        <v>1</v>
      </c>
      <c r="F70" s="36"/>
      <c r="G70" s="6"/>
      <c r="H70" s="7"/>
      <c r="I70" s="6"/>
    </row>
    <row r="71" spans="1:9">
      <c r="A71" s="5" t="s">
        <v>98</v>
      </c>
      <c r="B71" s="6">
        <v>2</v>
      </c>
      <c r="C71" s="7">
        <v>16157786.029999999</v>
      </c>
      <c r="D71" s="8">
        <v>6</v>
      </c>
      <c r="F71" s="36"/>
      <c r="G71" s="6"/>
      <c r="H71" s="7"/>
      <c r="I71" s="6"/>
    </row>
    <row r="72" spans="1:9">
      <c r="A72" s="5" t="s">
        <v>100</v>
      </c>
      <c r="B72" s="6">
        <v>1</v>
      </c>
      <c r="C72" s="7">
        <v>12702392.560000001</v>
      </c>
      <c r="D72" s="8">
        <v>5</v>
      </c>
      <c r="F72" s="36"/>
      <c r="G72" s="6"/>
      <c r="H72" s="7"/>
      <c r="I72" s="6"/>
    </row>
    <row r="73" spans="1:9">
      <c r="A73" s="5" t="s">
        <v>33</v>
      </c>
      <c r="B73" s="6">
        <v>2</v>
      </c>
      <c r="C73" s="7">
        <v>28680240.329999998</v>
      </c>
      <c r="D73" s="8">
        <v>1</v>
      </c>
      <c r="F73" s="36"/>
      <c r="G73" s="6"/>
      <c r="H73" s="7"/>
      <c r="I73" s="6"/>
    </row>
    <row r="74" spans="1:9">
      <c r="A74" s="5" t="s">
        <v>37</v>
      </c>
      <c r="B74" s="6">
        <v>3</v>
      </c>
      <c r="C74" s="7">
        <v>30425786.859999999</v>
      </c>
      <c r="D74" s="8">
        <v>2</v>
      </c>
      <c r="F74" s="36"/>
      <c r="G74" s="6"/>
      <c r="H74" s="7"/>
      <c r="I74" s="6"/>
    </row>
    <row r="75" spans="1:9">
      <c r="A75" s="5" t="s">
        <v>136</v>
      </c>
      <c r="B75" s="6">
        <v>1</v>
      </c>
      <c r="C75" s="7">
        <v>8129531.2400000002</v>
      </c>
      <c r="D75" s="8">
        <v>4</v>
      </c>
      <c r="F75" s="37"/>
      <c r="G75" s="6"/>
      <c r="H75" s="7"/>
      <c r="I75" s="6"/>
    </row>
    <row r="76" spans="1:9">
      <c r="A76" s="5" t="s">
        <v>101</v>
      </c>
      <c r="B76" s="6">
        <v>5</v>
      </c>
      <c r="C76" s="7">
        <v>45322787.93</v>
      </c>
      <c r="D76" s="8">
        <v>5</v>
      </c>
      <c r="F76" s="36"/>
      <c r="G76" s="6"/>
      <c r="H76" s="7"/>
      <c r="I76" s="6"/>
    </row>
    <row r="77" spans="1:9">
      <c r="A77" s="5" t="s">
        <v>23</v>
      </c>
      <c r="B77" s="6">
        <v>0</v>
      </c>
      <c r="C77" s="7">
        <v>0</v>
      </c>
      <c r="D77" s="8">
        <v>6</v>
      </c>
      <c r="F77" s="36"/>
      <c r="G77" s="6"/>
      <c r="H77" s="7"/>
      <c r="I77" s="6"/>
    </row>
    <row r="78" spans="1:9">
      <c r="A78" s="5" t="s">
        <v>53</v>
      </c>
      <c r="B78" s="6">
        <v>2</v>
      </c>
      <c r="C78" s="7">
        <v>12158728.33</v>
      </c>
      <c r="D78" s="8">
        <v>6</v>
      </c>
      <c r="F78" s="36"/>
      <c r="G78" s="6"/>
      <c r="H78" s="7"/>
      <c r="I78" s="6"/>
    </row>
    <row r="79" spans="1:9">
      <c r="A79" s="27" t="s">
        <v>78</v>
      </c>
      <c r="B79" s="6">
        <v>1</v>
      </c>
      <c r="C79" s="7">
        <v>11260792.720000001</v>
      </c>
      <c r="D79" s="8">
        <v>6</v>
      </c>
      <c r="F79" s="36"/>
      <c r="G79" s="6"/>
      <c r="H79" s="7"/>
      <c r="I79" s="6"/>
    </row>
    <row r="80" spans="1:9">
      <c r="A80" s="5" t="s">
        <v>88</v>
      </c>
      <c r="B80" s="6">
        <v>2</v>
      </c>
      <c r="C80" s="7">
        <v>20269426.890000001</v>
      </c>
      <c r="D80" s="8">
        <v>4</v>
      </c>
      <c r="F80" s="36"/>
      <c r="G80" s="6"/>
      <c r="H80" s="7"/>
      <c r="I80" s="6"/>
    </row>
    <row r="81" spans="1:9">
      <c r="A81" s="5" t="s">
        <v>105</v>
      </c>
      <c r="B81" s="6">
        <v>1</v>
      </c>
      <c r="C81" s="7">
        <v>17275253.890000001</v>
      </c>
      <c r="D81" s="8">
        <v>1</v>
      </c>
      <c r="F81" s="36"/>
      <c r="G81" s="6"/>
      <c r="H81" s="7"/>
      <c r="I81" s="6"/>
    </row>
    <row r="82" spans="1:9">
      <c r="A82" s="5" t="s">
        <v>106</v>
      </c>
      <c r="B82" s="6">
        <v>0</v>
      </c>
      <c r="C82" s="7">
        <v>0</v>
      </c>
      <c r="D82" s="8">
        <v>1</v>
      </c>
      <c r="F82" s="36"/>
      <c r="G82" s="6"/>
      <c r="H82" s="7"/>
      <c r="I82" s="6"/>
    </row>
    <row r="83" spans="1:9">
      <c r="A83" s="5" t="s">
        <v>26</v>
      </c>
      <c r="B83" s="6">
        <v>1</v>
      </c>
      <c r="C83" s="7">
        <v>17697794.399999999</v>
      </c>
      <c r="D83" s="8">
        <v>3</v>
      </c>
      <c r="F83" s="36"/>
      <c r="G83" s="6"/>
      <c r="H83" s="7"/>
      <c r="I83" s="6"/>
    </row>
    <row r="84" spans="1:9">
      <c r="A84" s="5" t="s">
        <v>41</v>
      </c>
      <c r="B84" s="6">
        <v>1</v>
      </c>
      <c r="C84" s="7">
        <v>6113689.9900000002</v>
      </c>
      <c r="D84" s="8">
        <v>4</v>
      </c>
      <c r="F84" s="36"/>
      <c r="G84" s="6"/>
      <c r="H84" s="7"/>
      <c r="I84" s="6"/>
    </row>
    <row r="85" spans="1:9">
      <c r="A85" s="5" t="s">
        <v>85</v>
      </c>
      <c r="B85" s="6">
        <v>3</v>
      </c>
      <c r="C85" s="7">
        <v>33120990.800000001</v>
      </c>
      <c r="D85" s="8">
        <v>1</v>
      </c>
      <c r="F85" s="36"/>
      <c r="G85" s="6"/>
      <c r="H85" s="7"/>
      <c r="I85" s="6"/>
    </row>
    <row r="86" spans="1:9">
      <c r="A86" s="5" t="s">
        <v>102</v>
      </c>
      <c r="B86" s="6">
        <v>3</v>
      </c>
      <c r="C86" s="7">
        <v>33048576.879999999</v>
      </c>
      <c r="D86" s="8">
        <v>5</v>
      </c>
      <c r="F86" s="36"/>
      <c r="G86" s="6"/>
      <c r="H86" s="7"/>
      <c r="I86" s="6"/>
    </row>
    <row r="87" spans="1:9">
      <c r="A87" s="5" t="s">
        <v>112</v>
      </c>
      <c r="B87" s="6">
        <v>1</v>
      </c>
      <c r="C87" s="7">
        <v>10161914.050000001</v>
      </c>
      <c r="D87" s="8">
        <v>2</v>
      </c>
      <c r="F87" s="36"/>
      <c r="G87" s="6"/>
      <c r="H87" s="7"/>
      <c r="I87" s="6"/>
    </row>
    <row r="88" spans="1:9">
      <c r="A88" s="5" t="s">
        <v>110</v>
      </c>
      <c r="B88" s="6">
        <v>2</v>
      </c>
      <c r="C88" s="7">
        <v>12565304.09</v>
      </c>
      <c r="D88" s="8">
        <v>5</v>
      </c>
      <c r="F88" s="36"/>
      <c r="G88" s="6"/>
      <c r="H88" s="7"/>
      <c r="I88" s="6"/>
    </row>
    <row r="89" spans="1:9">
      <c r="A89" s="5" t="s">
        <v>113</v>
      </c>
      <c r="B89" s="6">
        <v>3</v>
      </c>
      <c r="C89" s="7">
        <v>34917338.75</v>
      </c>
      <c r="D89" s="8">
        <v>1</v>
      </c>
      <c r="F89" s="36"/>
      <c r="G89" s="6"/>
      <c r="H89" s="7"/>
      <c r="I89" s="6"/>
    </row>
    <row r="90" spans="1:9">
      <c r="A90" s="5" t="s">
        <v>7</v>
      </c>
      <c r="B90" s="6">
        <v>0</v>
      </c>
      <c r="C90" s="7">
        <v>0</v>
      </c>
      <c r="D90" s="8">
        <v>4</v>
      </c>
      <c r="F90" s="36"/>
      <c r="G90" s="6"/>
      <c r="H90" s="7"/>
      <c r="I90" s="6"/>
    </row>
    <row r="91" spans="1:9">
      <c r="A91" s="5" t="s">
        <v>21</v>
      </c>
      <c r="B91" s="6">
        <v>1</v>
      </c>
      <c r="C91" s="7">
        <v>11260792.720000001</v>
      </c>
      <c r="D91" s="8">
        <v>2</v>
      </c>
      <c r="F91" s="36"/>
      <c r="G91" s="6"/>
      <c r="H91" s="7"/>
      <c r="I91" s="6"/>
    </row>
    <row r="92" spans="1:9">
      <c r="A92" s="5" t="s">
        <v>103</v>
      </c>
      <c r="B92" s="6">
        <v>1</v>
      </c>
      <c r="C92" s="7">
        <v>6903766.7999999998</v>
      </c>
      <c r="D92" s="8">
        <v>1</v>
      </c>
      <c r="F92" s="36"/>
      <c r="G92" s="6"/>
      <c r="H92" s="7"/>
      <c r="I92" s="6"/>
    </row>
    <row r="93" spans="1:9">
      <c r="A93" s="5" t="s">
        <v>83</v>
      </c>
      <c r="B93" s="6">
        <v>0</v>
      </c>
      <c r="C93" s="7">
        <v>0</v>
      </c>
      <c r="D93" s="8">
        <v>4</v>
      </c>
      <c r="F93" s="36"/>
      <c r="G93" s="6"/>
      <c r="H93" s="7"/>
      <c r="I93" s="6"/>
    </row>
    <row r="94" spans="1:9">
      <c r="A94" s="5" t="s">
        <v>116</v>
      </c>
      <c r="B94" s="6">
        <v>5</v>
      </c>
      <c r="C94" s="7">
        <v>36989367.149999999</v>
      </c>
      <c r="D94" s="8">
        <v>2</v>
      </c>
      <c r="F94" s="36"/>
      <c r="G94" s="6"/>
      <c r="H94" s="7"/>
      <c r="I94" s="6"/>
    </row>
    <row r="95" spans="1:9">
      <c r="A95" s="5" t="s">
        <v>115</v>
      </c>
      <c r="B95" s="6">
        <v>0</v>
      </c>
      <c r="C95" s="7">
        <v>0</v>
      </c>
      <c r="D95" s="8">
        <v>5</v>
      </c>
      <c r="F95" s="36"/>
      <c r="G95" s="6"/>
      <c r="H95" s="7"/>
      <c r="I95" s="6"/>
    </row>
    <row r="96" spans="1:9">
      <c r="A96" s="5" t="s">
        <v>117</v>
      </c>
      <c r="B96" s="6">
        <v>0</v>
      </c>
      <c r="C96" s="7">
        <v>0</v>
      </c>
      <c r="D96" s="8">
        <v>3</v>
      </c>
      <c r="F96" s="36"/>
      <c r="G96" s="6"/>
      <c r="H96" s="7"/>
      <c r="I96" s="6"/>
    </row>
    <row r="97" spans="1:9">
      <c r="A97" s="5" t="s">
        <v>39</v>
      </c>
      <c r="B97" s="6">
        <v>0</v>
      </c>
      <c r="C97" s="7">
        <v>0</v>
      </c>
      <c r="D97" s="8">
        <v>4</v>
      </c>
      <c r="F97" s="36"/>
      <c r="G97" s="6"/>
      <c r="H97" s="7"/>
      <c r="I97" s="6"/>
    </row>
    <row r="98" spans="1:9">
      <c r="A98" s="5" t="s">
        <v>11</v>
      </c>
      <c r="B98" s="6">
        <v>1</v>
      </c>
      <c r="C98" s="7">
        <v>5075386.79</v>
      </c>
      <c r="D98" s="8">
        <v>2</v>
      </c>
      <c r="F98" s="36"/>
      <c r="G98" s="6"/>
      <c r="H98" s="7"/>
      <c r="I98" s="6"/>
    </row>
    <row r="99" spans="1:9">
      <c r="A99" s="5" t="s">
        <v>72</v>
      </c>
      <c r="B99" s="6">
        <v>2</v>
      </c>
      <c r="C99" s="7">
        <v>24996567.390000001</v>
      </c>
      <c r="D99" s="8">
        <v>7</v>
      </c>
      <c r="F99" s="36"/>
      <c r="G99" s="6"/>
      <c r="H99" s="7"/>
      <c r="I99" s="6"/>
    </row>
    <row r="100" spans="1:9">
      <c r="A100" s="5" t="s">
        <v>86</v>
      </c>
      <c r="B100" s="6">
        <v>1</v>
      </c>
      <c r="C100" s="7">
        <v>15751631.32</v>
      </c>
      <c r="D100" s="8">
        <v>1</v>
      </c>
      <c r="F100" s="36"/>
      <c r="G100" s="6"/>
      <c r="H100" s="7"/>
      <c r="I100" s="6"/>
    </row>
    <row r="101" spans="1:9">
      <c r="A101" s="5" t="s">
        <v>65</v>
      </c>
      <c r="B101" s="6">
        <v>1</v>
      </c>
      <c r="C101" s="7">
        <v>575313.9</v>
      </c>
      <c r="D101" s="8">
        <v>2</v>
      </c>
      <c r="F101" s="36"/>
      <c r="G101" s="6"/>
      <c r="H101" s="7"/>
      <c r="I101" s="6"/>
    </row>
    <row r="102" spans="1:9">
      <c r="A102" s="5" t="s">
        <v>120</v>
      </c>
      <c r="B102" s="6">
        <v>0</v>
      </c>
      <c r="C102" s="7">
        <v>0</v>
      </c>
      <c r="D102" s="8">
        <v>2</v>
      </c>
      <c r="F102" s="36"/>
      <c r="G102" s="6"/>
      <c r="H102" s="7"/>
      <c r="I102" s="6"/>
    </row>
    <row r="103" spans="1:9">
      <c r="A103" s="5" t="s">
        <v>114</v>
      </c>
      <c r="B103" s="6">
        <v>1</v>
      </c>
      <c r="C103" s="7">
        <v>17566836.640000001</v>
      </c>
      <c r="D103" s="8">
        <v>1</v>
      </c>
      <c r="F103" s="36"/>
      <c r="G103" s="6"/>
      <c r="H103" s="7"/>
      <c r="I103" s="6"/>
    </row>
    <row r="104" spans="1:9">
      <c r="A104" s="5" t="s">
        <v>122</v>
      </c>
      <c r="B104" s="6">
        <v>0</v>
      </c>
      <c r="C104" s="7">
        <v>0</v>
      </c>
      <c r="D104" s="8">
        <v>4</v>
      </c>
      <c r="F104" s="36"/>
      <c r="G104" s="6"/>
      <c r="H104" s="7"/>
      <c r="I104" s="6"/>
    </row>
    <row r="105" spans="1:9">
      <c r="A105" s="5" t="s">
        <v>3</v>
      </c>
      <c r="B105" s="6">
        <v>0</v>
      </c>
      <c r="C105" s="7">
        <v>0</v>
      </c>
      <c r="D105" s="8">
        <v>6</v>
      </c>
      <c r="F105" s="36"/>
      <c r="G105" s="6"/>
      <c r="H105" s="7"/>
      <c r="I105" s="6"/>
    </row>
    <row r="106" spans="1:9">
      <c r="A106" s="5" t="s">
        <v>30</v>
      </c>
      <c r="B106" s="6">
        <v>2</v>
      </c>
      <c r="C106" s="7">
        <v>12194296.859999999</v>
      </c>
      <c r="D106" s="8">
        <v>4</v>
      </c>
      <c r="F106" s="36"/>
      <c r="G106" s="6"/>
      <c r="H106" s="7"/>
      <c r="I106" s="6"/>
    </row>
    <row r="107" spans="1:9">
      <c r="A107" s="5" t="s">
        <v>75</v>
      </c>
      <c r="B107" s="6">
        <v>2</v>
      </c>
      <c r="C107" s="7">
        <v>30498079.73</v>
      </c>
      <c r="D107" s="8">
        <v>5</v>
      </c>
      <c r="F107" s="36"/>
      <c r="G107" s="6"/>
      <c r="H107" s="7"/>
      <c r="I107" s="6"/>
    </row>
    <row r="108" spans="1:9">
      <c r="A108" s="5" t="s">
        <v>76</v>
      </c>
      <c r="B108" s="6">
        <v>0</v>
      </c>
      <c r="C108" s="7">
        <v>0</v>
      </c>
      <c r="D108" s="8">
        <v>5</v>
      </c>
      <c r="F108" s="36"/>
      <c r="G108" s="6"/>
      <c r="H108" s="7"/>
      <c r="I108" s="6"/>
    </row>
    <row r="109" spans="1:9">
      <c r="A109" s="5" t="s">
        <v>43</v>
      </c>
      <c r="B109" s="6">
        <v>1</v>
      </c>
      <c r="C109" s="7">
        <v>3251934.44</v>
      </c>
      <c r="D109" s="8">
        <v>2</v>
      </c>
      <c r="F109" s="36"/>
      <c r="G109" s="6"/>
      <c r="H109" s="7"/>
      <c r="I109" s="6"/>
    </row>
    <row r="110" spans="1:9">
      <c r="A110" s="5" t="s">
        <v>123</v>
      </c>
      <c r="B110" s="6">
        <v>0</v>
      </c>
      <c r="C110" s="7">
        <v>0</v>
      </c>
      <c r="D110" s="8">
        <v>7</v>
      </c>
      <c r="F110" s="36"/>
      <c r="G110" s="6"/>
      <c r="H110" s="7"/>
      <c r="I110" s="6"/>
    </row>
    <row r="111" spans="1:9">
      <c r="A111" s="5" t="s">
        <v>90</v>
      </c>
      <c r="B111" s="6">
        <v>0</v>
      </c>
      <c r="C111" s="7">
        <v>0</v>
      </c>
      <c r="D111" s="8">
        <v>4</v>
      </c>
      <c r="F111" s="36"/>
      <c r="G111" s="6"/>
      <c r="H111" s="7"/>
      <c r="I111" s="6"/>
    </row>
    <row r="112" spans="1:9">
      <c r="A112" s="5" t="s">
        <v>111</v>
      </c>
      <c r="B112" s="6">
        <v>0</v>
      </c>
      <c r="C112" s="7">
        <v>0</v>
      </c>
      <c r="D112" s="8">
        <v>5</v>
      </c>
      <c r="F112" s="36"/>
      <c r="G112" s="6"/>
      <c r="H112" s="7"/>
      <c r="I112" s="6"/>
    </row>
    <row r="113" spans="1:9">
      <c r="A113" s="5" t="s">
        <v>19</v>
      </c>
      <c r="B113" s="6">
        <v>0</v>
      </c>
      <c r="C113" s="7">
        <v>0</v>
      </c>
      <c r="D113" s="8">
        <v>5</v>
      </c>
      <c r="F113" s="36"/>
      <c r="G113" s="6"/>
      <c r="H113" s="7"/>
      <c r="I113" s="6"/>
    </row>
    <row r="114" spans="1:9">
      <c r="A114" s="5" t="s">
        <v>44</v>
      </c>
      <c r="B114" s="6">
        <v>2</v>
      </c>
      <c r="C114" s="7">
        <v>32518124.960000001</v>
      </c>
      <c r="D114" s="8">
        <v>5</v>
      </c>
      <c r="F114" s="36"/>
      <c r="G114" s="6"/>
      <c r="H114" s="7"/>
      <c r="I114" s="6"/>
    </row>
    <row r="115" spans="1:9">
      <c r="A115" s="5" t="s">
        <v>58</v>
      </c>
      <c r="B115" s="6">
        <v>1</v>
      </c>
      <c r="C115" s="7">
        <v>5445721.79</v>
      </c>
      <c r="D115" s="8">
        <v>6</v>
      </c>
      <c r="F115" s="36"/>
      <c r="G115" s="6"/>
      <c r="H115" s="7"/>
      <c r="I115" s="6"/>
    </row>
    <row r="116" spans="1:9">
      <c r="A116" s="5" t="s">
        <v>35</v>
      </c>
      <c r="B116" s="6">
        <v>1</v>
      </c>
      <c r="C116" s="7">
        <v>11178105.460000001</v>
      </c>
      <c r="D116" s="8">
        <v>3</v>
      </c>
      <c r="F116" s="36"/>
      <c r="G116" s="6"/>
      <c r="H116" s="7"/>
      <c r="I116" s="6"/>
    </row>
    <row r="117" spans="1:9">
      <c r="A117" s="5" t="s">
        <v>82</v>
      </c>
      <c r="B117" s="6">
        <v>0</v>
      </c>
      <c r="C117" s="7">
        <v>0</v>
      </c>
      <c r="D117" s="8">
        <v>5</v>
      </c>
      <c r="F117" s="36"/>
      <c r="G117" s="6"/>
      <c r="H117" s="7"/>
      <c r="I117" s="6"/>
    </row>
    <row r="118" spans="1:9">
      <c r="A118" s="5" t="s">
        <v>107</v>
      </c>
      <c r="B118" s="6">
        <v>0</v>
      </c>
      <c r="C118" s="7">
        <v>0</v>
      </c>
      <c r="D118" s="8">
        <v>1</v>
      </c>
      <c r="F118" s="36"/>
      <c r="G118" s="6"/>
      <c r="H118" s="7"/>
      <c r="I118" s="6"/>
    </row>
    <row r="119" spans="1:9">
      <c r="A119" s="5" t="s">
        <v>109</v>
      </c>
      <c r="B119" s="6">
        <v>0</v>
      </c>
      <c r="C119" s="7">
        <v>0</v>
      </c>
      <c r="D119" s="8">
        <v>1</v>
      </c>
      <c r="F119" s="36"/>
      <c r="G119" s="6"/>
      <c r="H119" s="7"/>
      <c r="I119" s="6"/>
    </row>
    <row r="120" spans="1:9">
      <c r="A120" s="5" t="s">
        <v>124</v>
      </c>
      <c r="B120" s="6">
        <v>0</v>
      </c>
      <c r="C120" s="7">
        <v>0</v>
      </c>
      <c r="D120" s="8">
        <v>6</v>
      </c>
      <c r="F120" s="36"/>
      <c r="G120" s="6"/>
      <c r="H120" s="7"/>
      <c r="I120" s="6"/>
    </row>
    <row r="121" spans="1:9">
      <c r="A121" s="5" t="s">
        <v>126</v>
      </c>
      <c r="B121" s="6">
        <v>1</v>
      </c>
      <c r="C121" s="7">
        <v>17697786.27</v>
      </c>
      <c r="D121" s="8">
        <v>1</v>
      </c>
      <c r="F121" s="36"/>
      <c r="G121" s="6"/>
      <c r="H121" s="7"/>
      <c r="I121" s="6"/>
    </row>
    <row r="122" spans="1:9">
      <c r="A122" s="5" t="s">
        <v>119</v>
      </c>
      <c r="B122" s="6">
        <v>0</v>
      </c>
      <c r="C122" s="7">
        <v>0</v>
      </c>
      <c r="D122" s="8">
        <v>3</v>
      </c>
      <c r="F122" s="36"/>
      <c r="G122" s="6"/>
      <c r="H122" s="7"/>
      <c r="I122" s="6"/>
    </row>
    <row r="123" spans="1:9">
      <c r="A123" s="5" t="s">
        <v>31</v>
      </c>
      <c r="B123" s="6">
        <v>0</v>
      </c>
      <c r="C123" s="7">
        <v>0</v>
      </c>
      <c r="D123" s="8">
        <v>3</v>
      </c>
      <c r="F123" s="36"/>
      <c r="G123" s="6"/>
      <c r="H123" s="7"/>
      <c r="I123" s="6"/>
    </row>
    <row r="124" spans="1:9">
      <c r="A124" s="5" t="s">
        <v>99</v>
      </c>
      <c r="B124" s="6">
        <v>1</v>
      </c>
      <c r="C124" s="7">
        <v>2032382.81</v>
      </c>
      <c r="D124" s="8">
        <v>6</v>
      </c>
      <c r="F124" s="36"/>
      <c r="G124" s="6"/>
      <c r="H124" s="7"/>
      <c r="I124" s="6"/>
    </row>
    <row r="125" spans="1:9">
      <c r="A125" s="5" t="s">
        <v>69</v>
      </c>
      <c r="B125" s="6">
        <v>0</v>
      </c>
      <c r="C125" s="7">
        <v>0</v>
      </c>
      <c r="D125" s="8">
        <v>4</v>
      </c>
      <c r="F125" s="36"/>
      <c r="G125" s="6"/>
      <c r="H125" s="7"/>
      <c r="I125" s="6"/>
    </row>
    <row r="126" spans="1:9">
      <c r="A126" s="5" t="s">
        <v>118</v>
      </c>
      <c r="B126" s="6">
        <v>0</v>
      </c>
      <c r="C126" s="7">
        <v>0</v>
      </c>
      <c r="D126" s="8">
        <v>6</v>
      </c>
      <c r="F126" s="36"/>
      <c r="G126" s="6"/>
      <c r="H126" s="7"/>
      <c r="I126" s="6"/>
    </row>
    <row r="127" spans="1:9">
      <c r="A127" s="5" t="s">
        <v>93</v>
      </c>
      <c r="B127" s="6">
        <v>1</v>
      </c>
      <c r="C127" s="7">
        <v>15242871.08</v>
      </c>
      <c r="D127" s="8">
        <v>4</v>
      </c>
      <c r="F127" s="36"/>
      <c r="G127" s="6"/>
      <c r="H127" s="7"/>
      <c r="I127" s="6"/>
    </row>
    <row r="128" spans="1:9">
      <c r="A128" s="5" t="s">
        <v>125</v>
      </c>
      <c r="B128" s="6">
        <v>0</v>
      </c>
      <c r="C128" s="7">
        <v>0</v>
      </c>
      <c r="D128" s="8">
        <v>1</v>
      </c>
      <c r="F128" s="36"/>
      <c r="G128" s="6"/>
      <c r="H128" s="7"/>
      <c r="I128" s="6"/>
    </row>
    <row r="129" spans="1:9">
      <c r="A129" s="5" t="s">
        <v>127</v>
      </c>
      <c r="B129" s="6">
        <v>0</v>
      </c>
      <c r="C129" s="7">
        <v>0</v>
      </c>
      <c r="D129" s="8">
        <v>7</v>
      </c>
      <c r="F129" s="36"/>
      <c r="G129" s="6"/>
      <c r="H129" s="7"/>
      <c r="I129" s="6"/>
    </row>
    <row r="130" spans="1:9">
      <c r="A130" s="5" t="s">
        <v>121</v>
      </c>
      <c r="B130" s="6">
        <v>0</v>
      </c>
      <c r="C130" s="7">
        <v>0</v>
      </c>
      <c r="D130" s="8">
        <v>3</v>
      </c>
      <c r="F130" s="36"/>
      <c r="G130" s="6"/>
      <c r="H130" s="7"/>
      <c r="I130" s="6"/>
    </row>
    <row r="131" spans="1:9">
      <c r="A131" s="5" t="s">
        <v>128</v>
      </c>
      <c r="B131" s="6">
        <v>0</v>
      </c>
      <c r="C131" s="7">
        <v>0</v>
      </c>
      <c r="D131" s="8">
        <v>5</v>
      </c>
      <c r="F131" s="36"/>
      <c r="G131" s="6"/>
      <c r="H131" s="7"/>
      <c r="I131" s="6"/>
    </row>
    <row r="132" spans="1:9">
      <c r="A132" s="5" t="s">
        <v>81</v>
      </c>
      <c r="B132" s="6">
        <v>0</v>
      </c>
      <c r="C132" s="7">
        <v>0</v>
      </c>
      <c r="D132" s="8">
        <v>5</v>
      </c>
      <c r="F132" s="3"/>
      <c r="G132" s="6"/>
      <c r="H132" s="7"/>
      <c r="I132" s="1"/>
    </row>
    <row r="133" spans="1:9">
      <c r="A133" s="5" t="s">
        <v>94</v>
      </c>
      <c r="B133" s="6">
        <v>0</v>
      </c>
      <c r="C133" s="7">
        <v>0</v>
      </c>
      <c r="D133" s="8">
        <v>1</v>
      </c>
      <c r="F133" s="3"/>
      <c r="G133" s="6"/>
      <c r="H133" s="7"/>
      <c r="I133" s="1"/>
    </row>
    <row r="134" spans="1:9">
      <c r="A134" s="5" t="s">
        <v>50</v>
      </c>
      <c r="B134" s="6">
        <v>0</v>
      </c>
      <c r="C134" s="7">
        <v>0</v>
      </c>
      <c r="D134" s="8">
        <v>2</v>
      </c>
      <c r="F134" s="3"/>
      <c r="G134" s="6"/>
      <c r="H134" s="7"/>
      <c r="I134" s="12"/>
    </row>
    <row r="135" spans="1:9">
      <c r="A135" s="5" t="s">
        <v>108</v>
      </c>
      <c r="B135" s="6">
        <v>0</v>
      </c>
      <c r="C135" s="7">
        <v>0</v>
      </c>
      <c r="D135" s="8">
        <v>5</v>
      </c>
      <c r="F135" s="3"/>
      <c r="G135" s="6"/>
      <c r="H135" s="7"/>
      <c r="I135" s="1"/>
    </row>
    <row r="136" spans="1:9">
      <c r="A136" s="23" t="s">
        <v>104</v>
      </c>
      <c r="B136" s="24">
        <v>0</v>
      </c>
      <c r="C136" s="25">
        <v>0</v>
      </c>
      <c r="D136" s="26">
        <v>3</v>
      </c>
      <c r="F136" s="3"/>
      <c r="G136" s="6"/>
      <c r="H136" s="7"/>
      <c r="I13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51468-B5CA-42FB-B39D-0DD587D6136B}">
  <dimension ref="A1:I139"/>
  <sheetViews>
    <sheetView workbookViewId="0">
      <selection sqref="A1:D1"/>
    </sheetView>
  </sheetViews>
  <sheetFormatPr baseColWidth="10" defaultRowHeight="13.2"/>
  <cols>
    <col min="1" max="1" width="26.77734375" bestFit="1" customWidth="1"/>
    <col min="3" max="3" width="18.21875" customWidth="1"/>
    <col min="13" max="13" width="12.6640625" bestFit="1" customWidth="1"/>
  </cols>
  <sheetData>
    <row r="1" spans="1:9">
      <c r="A1" s="19" t="s">
        <v>131</v>
      </c>
      <c r="B1" s="20" t="s">
        <v>130</v>
      </c>
      <c r="C1" s="21" t="s">
        <v>129</v>
      </c>
      <c r="D1" s="22" t="s">
        <v>138</v>
      </c>
      <c r="F1" s="35"/>
      <c r="G1" s="62"/>
      <c r="H1" s="63"/>
      <c r="I1" s="63"/>
    </row>
    <row r="2" spans="1:9">
      <c r="A2" s="28" t="s">
        <v>0</v>
      </c>
      <c r="B2" s="57">
        <v>83</v>
      </c>
      <c r="C2" s="58">
        <v>1243272073.4200001</v>
      </c>
      <c r="D2" s="59">
        <v>5</v>
      </c>
      <c r="F2" s="37"/>
      <c r="G2" s="6"/>
      <c r="H2" s="7"/>
      <c r="I2" s="6"/>
    </row>
    <row r="3" spans="1:9">
      <c r="A3" s="27" t="s">
        <v>1</v>
      </c>
      <c r="B3" s="40">
        <v>88</v>
      </c>
      <c r="C3" s="60">
        <v>1205427440.4300001</v>
      </c>
      <c r="D3" s="8">
        <v>6</v>
      </c>
      <c r="F3" s="37"/>
      <c r="G3" s="6"/>
      <c r="H3" s="7"/>
      <c r="I3" s="6"/>
    </row>
    <row r="4" spans="1:9">
      <c r="A4" s="5" t="s">
        <v>2</v>
      </c>
      <c r="B4" s="40">
        <v>81</v>
      </c>
      <c r="C4" s="60">
        <v>1127335598.6400001</v>
      </c>
      <c r="D4" s="8">
        <v>8</v>
      </c>
      <c r="F4" s="36"/>
      <c r="G4" s="6"/>
      <c r="H4" s="7"/>
      <c r="I4" s="6"/>
    </row>
    <row r="5" spans="1:9">
      <c r="A5" s="5" t="s">
        <v>4</v>
      </c>
      <c r="B5" s="40">
        <v>31</v>
      </c>
      <c r="C5" s="60">
        <v>443407918.99000001</v>
      </c>
      <c r="D5" s="8">
        <v>4</v>
      </c>
      <c r="F5" s="36"/>
      <c r="G5" s="6"/>
      <c r="H5" s="7"/>
      <c r="I5" s="6"/>
    </row>
    <row r="6" spans="1:9">
      <c r="A6" s="5" t="s">
        <v>6</v>
      </c>
      <c r="B6" s="40">
        <v>26</v>
      </c>
      <c r="C6" s="60">
        <v>299263902.88</v>
      </c>
      <c r="D6" s="8">
        <v>5</v>
      </c>
      <c r="F6" s="36"/>
      <c r="G6" s="6"/>
      <c r="H6" s="7"/>
      <c r="I6" s="6"/>
    </row>
    <row r="7" spans="1:9">
      <c r="A7" s="5" t="s">
        <v>8</v>
      </c>
      <c r="B7" s="40">
        <v>34</v>
      </c>
      <c r="C7" s="60">
        <v>422899026.31</v>
      </c>
      <c r="D7" s="8">
        <v>6</v>
      </c>
      <c r="F7" s="36"/>
      <c r="G7" s="6"/>
      <c r="H7" s="7"/>
      <c r="I7" s="6"/>
    </row>
    <row r="8" spans="1:9">
      <c r="A8" s="5" t="s">
        <v>10</v>
      </c>
      <c r="B8" s="40">
        <v>35</v>
      </c>
      <c r="C8" s="60">
        <v>397192092.57999998</v>
      </c>
      <c r="D8" s="8">
        <v>7</v>
      </c>
      <c r="F8" s="36"/>
      <c r="G8" s="6"/>
      <c r="H8" s="7"/>
      <c r="I8" s="6"/>
    </row>
    <row r="9" spans="1:9">
      <c r="A9" s="5" t="s">
        <v>12</v>
      </c>
      <c r="B9" s="40">
        <v>22</v>
      </c>
      <c r="C9" s="60">
        <v>287718738.49000001</v>
      </c>
      <c r="D9" s="8">
        <v>3</v>
      </c>
      <c r="F9" s="36"/>
      <c r="G9" s="6"/>
      <c r="H9" s="7"/>
      <c r="I9" s="6"/>
    </row>
    <row r="10" spans="1:9">
      <c r="A10" s="5" t="s">
        <v>14</v>
      </c>
      <c r="B10" s="40">
        <v>26</v>
      </c>
      <c r="C10" s="60">
        <v>384535425.45000005</v>
      </c>
      <c r="D10" s="8">
        <v>3</v>
      </c>
      <c r="F10" s="36"/>
      <c r="G10" s="6"/>
      <c r="H10" s="7"/>
      <c r="I10" s="6"/>
    </row>
    <row r="11" spans="1:9">
      <c r="A11" s="5" t="s">
        <v>16</v>
      </c>
      <c r="B11" s="40">
        <v>38</v>
      </c>
      <c r="C11" s="60">
        <v>354871490.94</v>
      </c>
      <c r="D11" s="8">
        <v>4</v>
      </c>
      <c r="F11" s="36"/>
      <c r="G11" s="6"/>
      <c r="H11" s="7"/>
      <c r="I11" s="6"/>
    </row>
    <row r="12" spans="1:9">
      <c r="A12" s="5" t="s">
        <v>18</v>
      </c>
      <c r="B12" s="40">
        <v>22</v>
      </c>
      <c r="C12" s="60">
        <v>316104935.01999998</v>
      </c>
      <c r="D12" s="8">
        <v>3</v>
      </c>
      <c r="F12" s="36"/>
      <c r="G12" s="6"/>
      <c r="H12" s="7"/>
      <c r="I12" s="6"/>
    </row>
    <row r="13" spans="1:9">
      <c r="A13" s="5" t="s">
        <v>5</v>
      </c>
      <c r="B13" s="40">
        <v>23</v>
      </c>
      <c r="C13" s="60">
        <v>254256113.47</v>
      </c>
      <c r="D13" s="8">
        <v>6</v>
      </c>
      <c r="F13" s="36"/>
      <c r="G13" s="6"/>
      <c r="H13" s="7"/>
      <c r="I13" s="6"/>
    </row>
    <row r="14" spans="1:9">
      <c r="A14" s="5" t="s">
        <v>20</v>
      </c>
      <c r="B14" s="40">
        <v>18</v>
      </c>
      <c r="C14" s="60">
        <v>137236867.16</v>
      </c>
      <c r="D14" s="8">
        <v>5</v>
      </c>
      <c r="F14" s="36"/>
      <c r="G14" s="6"/>
      <c r="H14" s="7"/>
      <c r="I14" s="6"/>
    </row>
    <row r="15" spans="1:9">
      <c r="A15" s="5" t="s">
        <v>22</v>
      </c>
      <c r="B15" s="40">
        <v>22</v>
      </c>
      <c r="C15" s="60">
        <v>332546831.77999997</v>
      </c>
      <c r="D15" s="8">
        <v>1</v>
      </c>
      <c r="F15" s="36"/>
      <c r="G15" s="6"/>
      <c r="H15" s="7"/>
      <c r="I15" s="6"/>
    </row>
    <row r="16" spans="1:9">
      <c r="A16" s="5" t="s">
        <v>24</v>
      </c>
      <c r="B16" s="40">
        <v>21</v>
      </c>
      <c r="C16" s="60">
        <v>231570271.49000001</v>
      </c>
      <c r="D16" s="8">
        <v>4</v>
      </c>
      <c r="F16" s="36"/>
      <c r="G16" s="6"/>
      <c r="H16" s="7"/>
      <c r="I16" s="6"/>
    </row>
    <row r="17" spans="1:9">
      <c r="A17" s="5" t="s">
        <v>134</v>
      </c>
      <c r="B17" s="40">
        <v>18</v>
      </c>
      <c r="C17" s="60">
        <v>166805212.24000001</v>
      </c>
      <c r="D17" s="8">
        <v>6</v>
      </c>
      <c r="F17" s="36"/>
      <c r="G17" s="6"/>
      <c r="H17" s="7"/>
      <c r="I17" s="6"/>
    </row>
    <row r="18" spans="1:9">
      <c r="A18" s="5" t="s">
        <v>27</v>
      </c>
      <c r="B18" s="40">
        <v>23</v>
      </c>
      <c r="C18" s="60">
        <v>205624814.34</v>
      </c>
      <c r="D18" s="8">
        <v>2</v>
      </c>
      <c r="F18" s="36"/>
      <c r="G18" s="6"/>
      <c r="H18" s="7"/>
      <c r="I18" s="6"/>
    </row>
    <row r="19" spans="1:9">
      <c r="A19" s="5" t="s">
        <v>29</v>
      </c>
      <c r="B19" s="40">
        <v>20</v>
      </c>
      <c r="C19" s="60">
        <v>246102579.05000001</v>
      </c>
      <c r="D19" s="8">
        <v>3</v>
      </c>
      <c r="F19" s="36"/>
      <c r="G19" s="6"/>
      <c r="H19" s="7"/>
      <c r="I19" s="6"/>
    </row>
    <row r="20" spans="1:9">
      <c r="A20" s="5" t="s">
        <v>28</v>
      </c>
      <c r="B20" s="40">
        <v>12</v>
      </c>
      <c r="C20" s="60">
        <v>141421369.75999999</v>
      </c>
      <c r="D20" s="8">
        <v>7</v>
      </c>
      <c r="F20" s="36"/>
      <c r="G20" s="6"/>
      <c r="H20" s="7"/>
      <c r="I20" s="6"/>
    </row>
    <row r="21" spans="1:9">
      <c r="A21" s="5" t="s">
        <v>32</v>
      </c>
      <c r="B21" s="40">
        <v>20</v>
      </c>
      <c r="C21" s="60">
        <v>256064577.28000003</v>
      </c>
      <c r="D21" s="8">
        <v>5</v>
      </c>
      <c r="F21" s="36"/>
      <c r="G21" s="6"/>
      <c r="H21" s="7"/>
      <c r="I21" s="6"/>
    </row>
    <row r="22" spans="1:9">
      <c r="A22" s="5" t="s">
        <v>36</v>
      </c>
      <c r="B22" s="40">
        <v>19</v>
      </c>
      <c r="C22" s="60">
        <v>224477666.09</v>
      </c>
      <c r="D22" s="8">
        <v>7</v>
      </c>
      <c r="F22" s="36"/>
      <c r="G22" s="6"/>
      <c r="H22" s="7"/>
      <c r="I22" s="6"/>
    </row>
    <row r="23" spans="1:9">
      <c r="A23" s="5" t="s">
        <v>34</v>
      </c>
      <c r="B23" s="40">
        <v>12</v>
      </c>
      <c r="C23" s="60">
        <v>113488004.49000001</v>
      </c>
      <c r="D23" s="8">
        <v>5</v>
      </c>
      <c r="F23" s="36"/>
      <c r="G23" s="6"/>
      <c r="H23" s="7"/>
      <c r="I23" s="6"/>
    </row>
    <row r="24" spans="1:9">
      <c r="A24" s="5" t="s">
        <v>38</v>
      </c>
      <c r="B24" s="40">
        <v>9</v>
      </c>
      <c r="C24" s="60">
        <v>111386125.67</v>
      </c>
      <c r="D24" s="8">
        <v>6</v>
      </c>
      <c r="F24" s="36"/>
      <c r="G24" s="6"/>
      <c r="H24" s="7"/>
      <c r="I24" s="6"/>
    </row>
    <row r="25" spans="1:9">
      <c r="A25" s="27" t="s">
        <v>40</v>
      </c>
      <c r="B25" s="40">
        <v>14</v>
      </c>
      <c r="C25" s="60">
        <v>165227515.37</v>
      </c>
      <c r="D25" s="8">
        <v>6</v>
      </c>
      <c r="F25" s="37"/>
      <c r="G25" s="6"/>
      <c r="H25" s="7"/>
      <c r="I25" s="6"/>
    </row>
    <row r="26" spans="1:9">
      <c r="A26" s="5" t="s">
        <v>42</v>
      </c>
      <c r="B26" s="40">
        <v>20</v>
      </c>
      <c r="C26" s="60">
        <v>243109266.19</v>
      </c>
      <c r="D26" s="8">
        <v>2</v>
      </c>
      <c r="F26" s="36"/>
      <c r="G26" s="6"/>
      <c r="H26" s="7"/>
      <c r="I26" s="6"/>
    </row>
    <row r="27" spans="1:9">
      <c r="A27" s="5" t="s">
        <v>132</v>
      </c>
      <c r="B27" s="40">
        <v>14</v>
      </c>
      <c r="C27" s="60">
        <v>183531203.81</v>
      </c>
      <c r="D27" s="8">
        <v>6</v>
      </c>
      <c r="F27" s="36"/>
      <c r="G27" s="6"/>
      <c r="H27" s="7"/>
      <c r="I27" s="6"/>
    </row>
    <row r="28" spans="1:9">
      <c r="A28" s="5" t="s">
        <v>45</v>
      </c>
      <c r="B28" s="40">
        <v>11</v>
      </c>
      <c r="C28" s="60">
        <v>134785652.68000001</v>
      </c>
      <c r="D28" s="8">
        <v>5</v>
      </c>
      <c r="F28" s="36"/>
      <c r="G28" s="6"/>
      <c r="H28" s="7"/>
      <c r="I28" s="6"/>
    </row>
    <row r="29" spans="1:9">
      <c r="A29" s="5" t="s">
        <v>47</v>
      </c>
      <c r="B29" s="40">
        <v>9</v>
      </c>
      <c r="C29" s="60">
        <v>124110295.15000001</v>
      </c>
      <c r="D29" s="8">
        <v>6</v>
      </c>
      <c r="F29" s="36"/>
      <c r="G29" s="6"/>
      <c r="H29" s="7"/>
      <c r="I29" s="6"/>
    </row>
    <row r="30" spans="1:9">
      <c r="A30" s="5" t="s">
        <v>135</v>
      </c>
      <c r="B30" s="40">
        <v>15</v>
      </c>
      <c r="C30" s="60">
        <v>126510295.92</v>
      </c>
      <c r="D30" s="8">
        <v>5</v>
      </c>
      <c r="F30" s="36"/>
      <c r="G30" s="6"/>
      <c r="H30" s="7"/>
      <c r="I30" s="6"/>
    </row>
    <row r="31" spans="1:9">
      <c r="A31" s="5" t="s">
        <v>51</v>
      </c>
      <c r="B31" s="40">
        <v>8</v>
      </c>
      <c r="C31" s="60">
        <v>67356716.439999998</v>
      </c>
      <c r="D31" s="8">
        <v>6</v>
      </c>
      <c r="F31" s="36"/>
      <c r="G31" s="6"/>
      <c r="H31" s="7"/>
      <c r="I31" s="6"/>
    </row>
    <row r="32" spans="1:9">
      <c r="A32" s="5" t="s">
        <v>52</v>
      </c>
      <c r="B32" s="40">
        <v>3</v>
      </c>
      <c r="C32" s="60">
        <v>34651060.75</v>
      </c>
      <c r="D32" s="8">
        <v>1</v>
      </c>
      <c r="F32" s="36"/>
      <c r="G32" s="6"/>
      <c r="H32" s="7"/>
      <c r="I32" s="6"/>
    </row>
    <row r="33" spans="1:9">
      <c r="A33" s="5" t="s">
        <v>133</v>
      </c>
      <c r="B33" s="40">
        <v>7</v>
      </c>
      <c r="C33" s="60">
        <v>86485930.039999992</v>
      </c>
      <c r="D33" s="8">
        <v>4</v>
      </c>
      <c r="F33" s="36"/>
      <c r="G33" s="6"/>
      <c r="H33" s="7"/>
      <c r="I33" s="6"/>
    </row>
    <row r="34" spans="1:9">
      <c r="A34" s="5" t="s">
        <v>55</v>
      </c>
      <c r="B34" s="40">
        <v>11</v>
      </c>
      <c r="C34" s="60">
        <v>142779225.39999998</v>
      </c>
      <c r="D34" s="8">
        <v>5</v>
      </c>
      <c r="F34" s="36"/>
      <c r="G34" s="6"/>
      <c r="H34" s="7"/>
      <c r="I34" s="6"/>
    </row>
    <row r="35" spans="1:9">
      <c r="A35" s="5" t="s">
        <v>59</v>
      </c>
      <c r="B35" s="40">
        <v>19</v>
      </c>
      <c r="C35" s="60">
        <v>161376558.01999998</v>
      </c>
      <c r="D35" s="8">
        <v>2</v>
      </c>
      <c r="F35" s="36"/>
      <c r="G35" s="6"/>
      <c r="H35" s="7"/>
      <c r="I35" s="6"/>
    </row>
    <row r="36" spans="1:9">
      <c r="A36" s="5" t="s">
        <v>57</v>
      </c>
      <c r="B36" s="40">
        <v>8</v>
      </c>
      <c r="C36" s="60">
        <v>76071810.5</v>
      </c>
      <c r="D36" s="8">
        <v>4</v>
      </c>
      <c r="F36" s="36"/>
      <c r="G36" s="6"/>
      <c r="H36" s="7"/>
      <c r="I36" s="6"/>
    </row>
    <row r="37" spans="1:9">
      <c r="A37" s="5" t="s">
        <v>137</v>
      </c>
      <c r="B37" s="40">
        <v>8</v>
      </c>
      <c r="C37" s="60">
        <v>99660995.609999999</v>
      </c>
      <c r="D37" s="8">
        <v>7</v>
      </c>
      <c r="F37" s="36"/>
      <c r="G37" s="6"/>
      <c r="H37" s="7"/>
      <c r="I37" s="6"/>
    </row>
    <row r="38" spans="1:9">
      <c r="A38" s="5" t="s">
        <v>13</v>
      </c>
      <c r="B38" s="40">
        <v>13</v>
      </c>
      <c r="C38" s="60">
        <v>191445169.92000002</v>
      </c>
      <c r="D38" s="8">
        <v>3</v>
      </c>
      <c r="F38" s="36"/>
      <c r="G38" s="6"/>
      <c r="H38" s="7"/>
      <c r="I38" s="6"/>
    </row>
    <row r="39" spans="1:9">
      <c r="A39" s="5" t="s">
        <v>61</v>
      </c>
      <c r="B39" s="40">
        <v>10</v>
      </c>
      <c r="C39" s="60">
        <v>168075884.03</v>
      </c>
      <c r="D39" s="8">
        <v>1</v>
      </c>
      <c r="F39" s="36"/>
      <c r="G39" s="6"/>
      <c r="H39" s="7"/>
      <c r="I39" s="6"/>
    </row>
    <row r="40" spans="1:9">
      <c r="A40" s="5" t="s">
        <v>48</v>
      </c>
      <c r="B40" s="40">
        <v>9</v>
      </c>
      <c r="C40" s="60">
        <v>98847078.390000001</v>
      </c>
      <c r="D40" s="8">
        <v>5</v>
      </c>
      <c r="F40" s="36"/>
      <c r="G40" s="6"/>
      <c r="H40" s="7"/>
      <c r="I40" s="6"/>
    </row>
    <row r="41" spans="1:9">
      <c r="A41" s="27" t="s">
        <v>64</v>
      </c>
      <c r="B41" s="40">
        <v>12</v>
      </c>
      <c r="C41" s="60">
        <v>122808954.56999999</v>
      </c>
      <c r="D41" s="8">
        <v>2</v>
      </c>
      <c r="F41" s="37"/>
      <c r="G41" s="6"/>
      <c r="H41" s="7"/>
      <c r="I41" s="6"/>
    </row>
    <row r="42" spans="1:9">
      <c r="A42" s="5" t="s">
        <v>66</v>
      </c>
      <c r="B42" s="40">
        <v>9</v>
      </c>
      <c r="C42" s="60">
        <v>134777108.82999998</v>
      </c>
      <c r="D42" s="8">
        <v>1</v>
      </c>
      <c r="F42" s="36"/>
      <c r="G42" s="6"/>
      <c r="H42" s="7"/>
      <c r="I42" s="6"/>
    </row>
    <row r="43" spans="1:9">
      <c r="A43" s="5" t="s">
        <v>17</v>
      </c>
      <c r="B43" s="40">
        <v>8</v>
      </c>
      <c r="C43" s="60">
        <v>99213191.680000007</v>
      </c>
      <c r="D43" s="8">
        <v>7</v>
      </c>
      <c r="F43" s="36"/>
      <c r="G43" s="6"/>
      <c r="H43" s="7"/>
      <c r="I43" s="6"/>
    </row>
    <row r="44" spans="1:9">
      <c r="A44" s="5" t="s">
        <v>46</v>
      </c>
      <c r="B44" s="40">
        <v>2</v>
      </c>
      <c r="C44" s="60">
        <v>24942292.080000002</v>
      </c>
      <c r="D44" s="8">
        <v>4</v>
      </c>
      <c r="F44" s="36"/>
      <c r="G44" s="6"/>
      <c r="H44" s="7"/>
      <c r="I44" s="6"/>
    </row>
    <row r="45" spans="1:9">
      <c r="A45" s="5" t="s">
        <v>70</v>
      </c>
      <c r="B45" s="40">
        <v>11</v>
      </c>
      <c r="C45" s="60">
        <v>150084784.32999998</v>
      </c>
      <c r="D45" s="8">
        <v>5</v>
      </c>
      <c r="F45" s="36"/>
      <c r="G45" s="6"/>
      <c r="H45" s="7"/>
      <c r="I45" s="6"/>
    </row>
    <row r="46" spans="1:9">
      <c r="A46" s="5" t="s">
        <v>71</v>
      </c>
      <c r="B46" s="40">
        <v>14</v>
      </c>
      <c r="C46" s="60">
        <v>176884819.00999999</v>
      </c>
      <c r="D46" s="8">
        <v>1</v>
      </c>
      <c r="F46" s="36"/>
      <c r="G46" s="6"/>
      <c r="H46" s="7"/>
      <c r="I46" s="6"/>
    </row>
    <row r="47" spans="1:9">
      <c r="A47" s="5" t="s">
        <v>73</v>
      </c>
      <c r="B47" s="40">
        <v>7</v>
      </c>
      <c r="C47" s="60">
        <v>79507102.230000004</v>
      </c>
      <c r="D47" s="8">
        <v>1</v>
      </c>
      <c r="F47" s="36"/>
      <c r="G47" s="6"/>
      <c r="H47" s="7"/>
      <c r="I47" s="6"/>
    </row>
    <row r="48" spans="1:9">
      <c r="A48" s="5" t="s">
        <v>56</v>
      </c>
      <c r="B48" s="40">
        <v>7</v>
      </c>
      <c r="C48" s="60">
        <v>82102427.769999996</v>
      </c>
      <c r="D48" s="8">
        <v>6</v>
      </c>
      <c r="F48" s="36"/>
      <c r="G48" s="6"/>
      <c r="H48" s="7"/>
      <c r="I48" s="6"/>
    </row>
    <row r="49" spans="1:9">
      <c r="A49" s="5" t="s">
        <v>68</v>
      </c>
      <c r="B49" s="40">
        <v>7</v>
      </c>
      <c r="C49" s="60">
        <v>120122109.16</v>
      </c>
      <c r="D49" s="8">
        <v>3</v>
      </c>
      <c r="F49" s="36"/>
      <c r="G49" s="6"/>
      <c r="H49" s="7"/>
      <c r="I49" s="6"/>
    </row>
    <row r="50" spans="1:9">
      <c r="A50" s="5" t="s">
        <v>77</v>
      </c>
      <c r="B50" s="40">
        <v>12</v>
      </c>
      <c r="C50" s="60">
        <v>194391927.03</v>
      </c>
      <c r="D50" s="8">
        <v>3</v>
      </c>
      <c r="F50" s="36"/>
      <c r="G50" s="6"/>
      <c r="H50" s="7"/>
      <c r="I50" s="6"/>
    </row>
    <row r="51" spans="1:9">
      <c r="A51" s="5" t="s">
        <v>54</v>
      </c>
      <c r="B51" s="40">
        <v>6</v>
      </c>
      <c r="C51" s="60">
        <v>68215721.74000001</v>
      </c>
      <c r="D51" s="8">
        <v>6</v>
      </c>
      <c r="F51" s="36"/>
      <c r="G51" s="6"/>
      <c r="H51" s="7"/>
      <c r="I51" s="6"/>
    </row>
    <row r="52" spans="1:9">
      <c r="A52" s="5" t="s">
        <v>62</v>
      </c>
      <c r="B52" s="40">
        <v>10</v>
      </c>
      <c r="C52" s="60">
        <v>107651447.24000001</v>
      </c>
      <c r="D52" s="8">
        <v>1</v>
      </c>
      <c r="F52" s="36"/>
      <c r="G52" s="6"/>
      <c r="H52" s="7"/>
      <c r="I52" s="6"/>
    </row>
    <row r="53" spans="1:9">
      <c r="A53" s="5" t="s">
        <v>80</v>
      </c>
      <c r="B53" s="40">
        <v>6</v>
      </c>
      <c r="C53" s="60">
        <v>62423372.689999998</v>
      </c>
      <c r="D53" s="8">
        <v>6</v>
      </c>
      <c r="F53" s="36"/>
      <c r="G53" s="6"/>
      <c r="H53" s="7"/>
      <c r="I53" s="6"/>
    </row>
    <row r="54" spans="1:9">
      <c r="A54" s="5" t="s">
        <v>25</v>
      </c>
      <c r="B54" s="40">
        <v>4</v>
      </c>
      <c r="C54" s="60">
        <v>21764366.619999997</v>
      </c>
      <c r="D54" s="8">
        <v>3</v>
      </c>
      <c r="F54" s="36"/>
      <c r="G54" s="6"/>
      <c r="H54" s="7"/>
      <c r="I54" s="6"/>
    </row>
    <row r="55" spans="1:9">
      <c r="A55" s="5" t="s">
        <v>79</v>
      </c>
      <c r="B55" s="40">
        <v>9</v>
      </c>
      <c r="C55" s="60">
        <v>108451014.03999999</v>
      </c>
      <c r="D55" s="8">
        <v>1</v>
      </c>
      <c r="F55" s="36"/>
      <c r="G55" s="6"/>
      <c r="H55" s="7"/>
      <c r="I55" s="6"/>
    </row>
    <row r="56" spans="1:9">
      <c r="A56" s="5" t="s">
        <v>49</v>
      </c>
      <c r="B56" s="40">
        <v>8</v>
      </c>
      <c r="C56" s="60">
        <v>106217004.88</v>
      </c>
      <c r="D56" s="8">
        <v>4</v>
      </c>
      <c r="F56" s="36"/>
      <c r="G56" s="6"/>
      <c r="H56" s="7"/>
      <c r="I56" s="6"/>
    </row>
    <row r="57" spans="1:9">
      <c r="A57" s="5" t="s">
        <v>84</v>
      </c>
      <c r="B57" s="40">
        <v>7</v>
      </c>
      <c r="C57" s="60">
        <v>60488800.950000003</v>
      </c>
      <c r="D57" s="8">
        <v>5</v>
      </c>
      <c r="F57" s="36"/>
      <c r="G57" s="6"/>
      <c r="H57" s="7"/>
      <c r="I57" s="6"/>
    </row>
    <row r="58" spans="1:9">
      <c r="A58" s="5" t="s">
        <v>74</v>
      </c>
      <c r="B58" s="40">
        <v>4</v>
      </c>
      <c r="C58" s="60">
        <v>10929933.890000001</v>
      </c>
      <c r="D58" s="8">
        <v>4</v>
      </c>
      <c r="F58" s="36"/>
      <c r="G58" s="6"/>
      <c r="H58" s="7"/>
      <c r="I58" s="6"/>
    </row>
    <row r="59" spans="1:9">
      <c r="A59" s="27" t="s">
        <v>87</v>
      </c>
      <c r="B59" s="40">
        <v>5</v>
      </c>
      <c r="C59" s="60">
        <v>25906254.890000001</v>
      </c>
      <c r="D59" s="8">
        <v>1</v>
      </c>
      <c r="F59" s="37"/>
      <c r="G59" s="6"/>
      <c r="H59" s="7"/>
      <c r="I59" s="6"/>
    </row>
    <row r="60" spans="1:9">
      <c r="A60" s="5" t="s">
        <v>89</v>
      </c>
      <c r="B60" s="40">
        <v>4</v>
      </c>
      <c r="C60" s="60">
        <v>43595819.289999999</v>
      </c>
      <c r="D60" s="8">
        <v>1</v>
      </c>
      <c r="F60" s="36"/>
      <c r="G60" s="6"/>
      <c r="H60" s="7"/>
      <c r="I60" s="6"/>
    </row>
    <row r="61" spans="1:9">
      <c r="A61" s="5" t="s">
        <v>91</v>
      </c>
      <c r="B61" s="40">
        <v>9</v>
      </c>
      <c r="C61" s="60">
        <v>129757413.45999999</v>
      </c>
      <c r="D61" s="8">
        <v>2</v>
      </c>
      <c r="F61" s="36"/>
      <c r="G61" s="6"/>
      <c r="H61" s="7"/>
      <c r="I61" s="6"/>
    </row>
    <row r="62" spans="1:9">
      <c r="A62" s="5" t="s">
        <v>92</v>
      </c>
      <c r="B62" s="40">
        <v>9</v>
      </c>
      <c r="C62" s="60">
        <v>119386933.55000001</v>
      </c>
      <c r="D62" s="8">
        <v>2</v>
      </c>
      <c r="F62" s="36"/>
      <c r="G62" s="6"/>
      <c r="H62" s="7"/>
      <c r="I62" s="6"/>
    </row>
    <row r="63" spans="1:9">
      <c r="A63" s="5" t="s">
        <v>15</v>
      </c>
      <c r="B63" s="40">
        <v>7</v>
      </c>
      <c r="C63" s="60">
        <v>65707524.160000004</v>
      </c>
      <c r="D63" s="8">
        <v>5</v>
      </c>
      <c r="F63" s="36"/>
      <c r="G63" s="6"/>
      <c r="H63" s="7"/>
      <c r="I63" s="6"/>
    </row>
    <row r="64" spans="1:9">
      <c r="A64" s="5" t="s">
        <v>9</v>
      </c>
      <c r="B64" s="40">
        <v>6</v>
      </c>
      <c r="C64" s="60">
        <v>75885382.229999989</v>
      </c>
      <c r="D64" s="8">
        <v>3</v>
      </c>
      <c r="F64" s="36"/>
      <c r="G64" s="6"/>
      <c r="H64" s="7"/>
      <c r="I64" s="6"/>
    </row>
    <row r="65" spans="1:9">
      <c r="A65" s="5" t="s">
        <v>60</v>
      </c>
      <c r="B65" s="40">
        <v>4</v>
      </c>
      <c r="C65" s="60">
        <v>64979476.519999996</v>
      </c>
      <c r="D65" s="8">
        <v>3</v>
      </c>
      <c r="F65" s="36"/>
      <c r="G65" s="6"/>
      <c r="H65" s="7"/>
      <c r="I65" s="6"/>
    </row>
    <row r="66" spans="1:9">
      <c r="A66" s="5" t="s">
        <v>95</v>
      </c>
      <c r="B66" s="40">
        <v>0</v>
      </c>
      <c r="C66" s="60">
        <v>0</v>
      </c>
      <c r="D66" s="8">
        <v>6</v>
      </c>
      <c r="F66" s="36"/>
      <c r="G66" s="6"/>
      <c r="H66" s="7"/>
      <c r="I66" s="6"/>
    </row>
    <row r="67" spans="1:9">
      <c r="A67" s="5" t="s">
        <v>63</v>
      </c>
      <c r="B67" s="40">
        <v>6</v>
      </c>
      <c r="C67" s="60">
        <v>75278494.850000009</v>
      </c>
      <c r="D67" s="8">
        <v>3</v>
      </c>
      <c r="F67" s="36"/>
      <c r="G67" s="6"/>
      <c r="H67" s="7"/>
      <c r="I67" s="6"/>
    </row>
    <row r="68" spans="1:9">
      <c r="A68" s="5" t="s">
        <v>67</v>
      </c>
      <c r="B68" s="40">
        <v>8</v>
      </c>
      <c r="C68" s="60">
        <v>133913884.81999999</v>
      </c>
      <c r="D68" s="8">
        <v>3</v>
      </c>
      <c r="F68" s="36"/>
      <c r="G68" s="6"/>
      <c r="H68" s="7"/>
      <c r="I68" s="6"/>
    </row>
    <row r="69" spans="1:9">
      <c r="A69" s="5" t="s">
        <v>96</v>
      </c>
      <c r="B69" s="40">
        <v>5</v>
      </c>
      <c r="C69" s="60">
        <v>75134411.450000003</v>
      </c>
      <c r="D69" s="8">
        <v>5</v>
      </c>
      <c r="F69" s="36"/>
      <c r="G69" s="6"/>
      <c r="H69" s="7"/>
      <c r="I69" s="6"/>
    </row>
    <row r="70" spans="1:9">
      <c r="A70" s="5" t="s">
        <v>97</v>
      </c>
      <c r="B70" s="40">
        <v>6</v>
      </c>
      <c r="C70" s="60">
        <v>80467770.569999993</v>
      </c>
      <c r="D70" s="8">
        <v>1</v>
      </c>
      <c r="F70" s="36"/>
      <c r="G70" s="6"/>
      <c r="H70" s="7"/>
      <c r="I70" s="6"/>
    </row>
    <row r="71" spans="1:9">
      <c r="A71" s="5" t="s">
        <v>98</v>
      </c>
      <c r="B71" s="40">
        <v>3</v>
      </c>
      <c r="C71" s="60">
        <v>22068296.75</v>
      </c>
      <c r="D71" s="8">
        <v>6</v>
      </c>
      <c r="F71" s="36"/>
      <c r="G71" s="6"/>
      <c r="H71" s="7"/>
      <c r="I71" s="6"/>
    </row>
    <row r="72" spans="1:9">
      <c r="A72" s="5" t="s">
        <v>100</v>
      </c>
      <c r="B72" s="40">
        <v>1</v>
      </c>
      <c r="C72" s="60">
        <v>12702392.560000001</v>
      </c>
      <c r="D72" s="8">
        <v>5</v>
      </c>
      <c r="F72" s="36"/>
      <c r="G72" s="6"/>
      <c r="H72" s="7"/>
      <c r="I72" s="6"/>
    </row>
    <row r="73" spans="1:9">
      <c r="A73" s="5" t="s">
        <v>33</v>
      </c>
      <c r="B73" s="40">
        <v>5</v>
      </c>
      <c r="C73" s="60">
        <v>64587716.219999999</v>
      </c>
      <c r="D73" s="8">
        <v>1</v>
      </c>
      <c r="F73" s="36"/>
      <c r="G73" s="6"/>
      <c r="H73" s="7"/>
      <c r="I73" s="6"/>
    </row>
    <row r="74" spans="1:9">
      <c r="A74" s="5" t="s">
        <v>37</v>
      </c>
      <c r="B74" s="40">
        <v>4</v>
      </c>
      <c r="C74" s="60">
        <v>34013466.869999997</v>
      </c>
      <c r="D74" s="8">
        <v>2</v>
      </c>
      <c r="F74" s="36"/>
      <c r="G74" s="6"/>
      <c r="H74" s="7"/>
      <c r="I74" s="6"/>
    </row>
    <row r="75" spans="1:9">
      <c r="A75" s="5" t="s">
        <v>136</v>
      </c>
      <c r="B75" s="40">
        <v>1</v>
      </c>
      <c r="C75" s="60">
        <v>8129531.2400000002</v>
      </c>
      <c r="D75" s="8">
        <v>4</v>
      </c>
      <c r="F75" s="36"/>
      <c r="G75" s="6"/>
      <c r="H75" s="7"/>
      <c r="I75" s="6"/>
    </row>
    <row r="76" spans="1:9">
      <c r="A76" s="5" t="s">
        <v>101</v>
      </c>
      <c r="B76" s="40">
        <v>5</v>
      </c>
      <c r="C76" s="60">
        <v>45322787.93</v>
      </c>
      <c r="D76" s="8">
        <v>5</v>
      </c>
      <c r="F76" s="36"/>
      <c r="G76" s="6"/>
      <c r="H76" s="7"/>
      <c r="I76" s="6"/>
    </row>
    <row r="77" spans="1:9">
      <c r="A77" s="5" t="s">
        <v>23</v>
      </c>
      <c r="B77" s="40">
        <v>4</v>
      </c>
      <c r="C77" s="60">
        <v>51949870.880000003</v>
      </c>
      <c r="D77" s="8">
        <v>6</v>
      </c>
      <c r="F77" s="36"/>
      <c r="G77" s="6"/>
      <c r="H77" s="7"/>
      <c r="I77" s="6"/>
    </row>
    <row r="78" spans="1:9">
      <c r="A78" s="5" t="s">
        <v>53</v>
      </c>
      <c r="B78" s="40">
        <v>4</v>
      </c>
      <c r="C78" s="60">
        <v>36454866.859999999</v>
      </c>
      <c r="D78" s="8">
        <v>6</v>
      </c>
      <c r="F78" s="36"/>
      <c r="G78" s="6"/>
      <c r="H78" s="7"/>
      <c r="I78" s="6"/>
    </row>
    <row r="79" spans="1:9">
      <c r="A79" s="27" t="s">
        <v>78</v>
      </c>
      <c r="B79" s="40">
        <v>1</v>
      </c>
      <c r="C79" s="60">
        <v>11260792.720000001</v>
      </c>
      <c r="D79" s="8">
        <v>6</v>
      </c>
      <c r="F79" s="37"/>
      <c r="G79" s="6"/>
      <c r="H79" s="7"/>
      <c r="I79" s="6"/>
    </row>
    <row r="80" spans="1:9">
      <c r="A80" s="5" t="s">
        <v>88</v>
      </c>
      <c r="B80" s="40">
        <v>2</v>
      </c>
      <c r="C80" s="60">
        <v>20269426.890000001</v>
      </c>
      <c r="D80" s="8">
        <v>4</v>
      </c>
      <c r="F80" s="36"/>
      <c r="G80" s="6"/>
      <c r="H80" s="7"/>
      <c r="I80" s="6"/>
    </row>
    <row r="81" spans="1:9">
      <c r="A81" s="5" t="s">
        <v>105</v>
      </c>
      <c r="B81" s="40">
        <v>5</v>
      </c>
      <c r="C81" s="60">
        <v>68791363.430000007</v>
      </c>
      <c r="D81" s="8">
        <v>1</v>
      </c>
      <c r="F81" s="36"/>
      <c r="G81" s="6"/>
      <c r="H81" s="7"/>
      <c r="I81" s="6"/>
    </row>
    <row r="82" spans="1:9">
      <c r="A82" s="5" t="s">
        <v>106</v>
      </c>
      <c r="B82" s="40">
        <v>1</v>
      </c>
      <c r="C82" s="60">
        <v>14185225.73</v>
      </c>
      <c r="D82" s="8">
        <v>1</v>
      </c>
      <c r="F82" s="36"/>
      <c r="G82" s="6"/>
      <c r="H82" s="7"/>
      <c r="I82" s="6"/>
    </row>
    <row r="83" spans="1:9">
      <c r="A83" s="5" t="s">
        <v>26</v>
      </c>
      <c r="B83" s="40">
        <v>4</v>
      </c>
      <c r="C83" s="60">
        <v>57498728.149999999</v>
      </c>
      <c r="D83" s="8">
        <v>3</v>
      </c>
      <c r="F83" s="36"/>
      <c r="G83" s="6"/>
      <c r="H83" s="7"/>
      <c r="I83" s="6"/>
    </row>
    <row r="84" spans="1:9">
      <c r="A84" s="5" t="s">
        <v>41</v>
      </c>
      <c r="B84" s="40">
        <v>1</v>
      </c>
      <c r="C84" s="60">
        <v>6113689.9900000002</v>
      </c>
      <c r="D84" s="8">
        <v>4</v>
      </c>
      <c r="F84" s="36"/>
      <c r="G84" s="6"/>
      <c r="H84" s="7"/>
      <c r="I84" s="6"/>
    </row>
    <row r="85" spans="1:9">
      <c r="A85" s="5" t="s">
        <v>85</v>
      </c>
      <c r="B85" s="40">
        <v>3</v>
      </c>
      <c r="C85" s="60">
        <v>33120990.800000001</v>
      </c>
      <c r="D85" s="8">
        <v>1</v>
      </c>
      <c r="F85" s="36"/>
      <c r="G85" s="6"/>
      <c r="H85" s="7"/>
      <c r="I85" s="6"/>
    </row>
    <row r="86" spans="1:9">
      <c r="A86" s="5" t="s">
        <v>102</v>
      </c>
      <c r="B86" s="40">
        <v>3</v>
      </c>
      <c r="C86" s="60">
        <v>33048576.879999999</v>
      </c>
      <c r="D86" s="8">
        <v>5</v>
      </c>
      <c r="F86" s="36"/>
      <c r="G86" s="6"/>
      <c r="H86" s="7"/>
      <c r="I86" s="6"/>
    </row>
    <row r="87" spans="1:9">
      <c r="A87" s="5" t="s">
        <v>112</v>
      </c>
      <c r="B87" s="40">
        <v>2</v>
      </c>
      <c r="C87" s="60">
        <v>18218737.550000001</v>
      </c>
      <c r="D87" s="8">
        <v>2</v>
      </c>
      <c r="F87" s="36"/>
      <c r="G87" s="6"/>
      <c r="H87" s="7"/>
      <c r="I87" s="6"/>
    </row>
    <row r="88" spans="1:9">
      <c r="A88" s="5" t="s">
        <v>110</v>
      </c>
      <c r="B88" s="40">
        <v>4</v>
      </c>
      <c r="C88" s="60">
        <v>28330619.66</v>
      </c>
      <c r="D88" s="8">
        <v>5</v>
      </c>
      <c r="F88" s="36"/>
      <c r="G88" s="6"/>
      <c r="H88" s="7"/>
      <c r="I88" s="6"/>
    </row>
    <row r="89" spans="1:9">
      <c r="A89" s="5" t="s">
        <v>113</v>
      </c>
      <c r="B89" s="40">
        <v>5</v>
      </c>
      <c r="C89" s="60">
        <v>59117755.730000004</v>
      </c>
      <c r="D89" s="8">
        <v>1</v>
      </c>
      <c r="F89" s="36"/>
      <c r="G89" s="6"/>
      <c r="H89" s="7"/>
      <c r="I89" s="6"/>
    </row>
    <row r="90" spans="1:9">
      <c r="A90" s="5" t="s">
        <v>7</v>
      </c>
      <c r="B90" s="40">
        <v>1</v>
      </c>
      <c r="C90" s="60">
        <v>4603899.1399999997</v>
      </c>
      <c r="D90" s="8">
        <v>4</v>
      </c>
      <c r="F90" s="36"/>
      <c r="G90" s="6"/>
      <c r="H90" s="7"/>
      <c r="I90" s="6"/>
    </row>
    <row r="91" spans="1:9">
      <c r="A91" s="5" t="s">
        <v>21</v>
      </c>
      <c r="B91" s="40">
        <v>1</v>
      </c>
      <c r="C91" s="60">
        <v>11260792.720000001</v>
      </c>
      <c r="D91" s="8">
        <v>2</v>
      </c>
      <c r="F91" s="36"/>
      <c r="G91" s="6"/>
      <c r="H91" s="7"/>
      <c r="I91" s="6"/>
    </row>
    <row r="92" spans="1:9">
      <c r="A92" s="5" t="s">
        <v>103</v>
      </c>
      <c r="B92" s="40">
        <v>2</v>
      </c>
      <c r="C92" s="60">
        <v>22603790.23</v>
      </c>
      <c r="D92" s="8">
        <v>1</v>
      </c>
      <c r="F92" s="36"/>
      <c r="G92" s="6"/>
      <c r="H92" s="7"/>
      <c r="I92" s="6"/>
    </row>
    <row r="93" spans="1:9">
      <c r="A93" s="5" t="s">
        <v>83</v>
      </c>
      <c r="B93" s="40">
        <v>0</v>
      </c>
      <c r="C93" s="60">
        <v>0</v>
      </c>
      <c r="D93" s="8">
        <v>4</v>
      </c>
      <c r="F93" s="36"/>
      <c r="G93" s="6"/>
      <c r="H93" s="7"/>
      <c r="I93" s="6"/>
    </row>
    <row r="94" spans="1:9">
      <c r="A94" s="5" t="s">
        <v>116</v>
      </c>
      <c r="B94" s="40">
        <v>5</v>
      </c>
      <c r="C94" s="60">
        <v>36989367.149999999</v>
      </c>
      <c r="D94" s="8">
        <v>2</v>
      </c>
      <c r="F94" s="36"/>
      <c r="G94" s="6"/>
      <c r="H94" s="7"/>
      <c r="I94" s="6"/>
    </row>
    <row r="95" spans="1:9">
      <c r="A95" s="5" t="s">
        <v>115</v>
      </c>
      <c r="B95" s="40">
        <v>0</v>
      </c>
      <c r="C95" s="60">
        <v>0</v>
      </c>
      <c r="D95" s="8">
        <v>5</v>
      </c>
      <c r="F95" s="36"/>
      <c r="G95" s="6"/>
      <c r="H95" s="7"/>
      <c r="I95" s="6"/>
    </row>
    <row r="96" spans="1:9">
      <c r="A96" s="5" t="s">
        <v>117</v>
      </c>
      <c r="B96" s="40">
        <v>2</v>
      </c>
      <c r="C96" s="60">
        <v>7748952.6900000004</v>
      </c>
      <c r="D96" s="8">
        <v>3</v>
      </c>
      <c r="F96" s="36"/>
      <c r="G96" s="6"/>
      <c r="H96" s="7"/>
      <c r="I96" s="6"/>
    </row>
    <row r="97" spans="1:9">
      <c r="A97" s="5" t="s">
        <v>39</v>
      </c>
      <c r="B97" s="40">
        <v>1</v>
      </c>
      <c r="C97" s="60">
        <v>17140481.079999998</v>
      </c>
      <c r="D97" s="8">
        <v>4</v>
      </c>
      <c r="F97" s="36"/>
      <c r="G97" s="6"/>
      <c r="H97" s="7"/>
      <c r="I97" s="6"/>
    </row>
    <row r="98" spans="1:9">
      <c r="A98" s="5" t="s">
        <v>11</v>
      </c>
      <c r="B98" s="40">
        <v>1</v>
      </c>
      <c r="C98" s="60">
        <v>5075386.79</v>
      </c>
      <c r="D98" s="8">
        <v>2</v>
      </c>
      <c r="F98" s="36"/>
      <c r="G98" s="6"/>
      <c r="H98" s="7"/>
      <c r="I98" s="6"/>
    </row>
    <row r="99" spans="1:9">
      <c r="A99" s="5" t="s">
        <v>72</v>
      </c>
      <c r="B99" s="40">
        <v>3</v>
      </c>
      <c r="C99" s="60">
        <v>41110214.390000001</v>
      </c>
      <c r="D99" s="8">
        <v>7</v>
      </c>
      <c r="F99" s="36"/>
      <c r="G99" s="6"/>
      <c r="H99" s="7"/>
      <c r="I99" s="6"/>
    </row>
    <row r="100" spans="1:9">
      <c r="A100" s="5" t="s">
        <v>86</v>
      </c>
      <c r="B100" s="40">
        <v>1</v>
      </c>
      <c r="C100" s="60">
        <v>15751631.32</v>
      </c>
      <c r="D100" s="8">
        <v>1</v>
      </c>
      <c r="F100" s="36"/>
      <c r="G100" s="6"/>
      <c r="H100" s="7"/>
      <c r="I100" s="6"/>
    </row>
    <row r="101" spans="1:9">
      <c r="A101" s="5" t="s">
        <v>65</v>
      </c>
      <c r="B101" s="40">
        <v>1</v>
      </c>
      <c r="C101" s="60">
        <v>575313.9</v>
      </c>
      <c r="D101" s="8">
        <v>2</v>
      </c>
      <c r="F101" s="36"/>
      <c r="G101" s="6"/>
      <c r="H101" s="7"/>
      <c r="I101" s="6"/>
    </row>
    <row r="102" spans="1:9">
      <c r="A102" s="5" t="s">
        <v>120</v>
      </c>
      <c r="B102" s="40">
        <v>0</v>
      </c>
      <c r="C102" s="60">
        <v>0</v>
      </c>
      <c r="D102" s="8">
        <v>2</v>
      </c>
      <c r="F102" s="36"/>
      <c r="G102" s="6"/>
      <c r="H102" s="7"/>
      <c r="I102" s="6"/>
    </row>
    <row r="103" spans="1:9">
      <c r="A103" s="5" t="s">
        <v>114</v>
      </c>
      <c r="B103" s="40">
        <v>1</v>
      </c>
      <c r="C103" s="60">
        <v>17566836.640000001</v>
      </c>
      <c r="D103" s="8">
        <v>1</v>
      </c>
      <c r="F103" s="36"/>
      <c r="G103" s="6"/>
      <c r="H103" s="7"/>
      <c r="I103" s="6"/>
    </row>
    <row r="104" spans="1:9">
      <c r="A104" s="5" t="s">
        <v>122</v>
      </c>
      <c r="B104" s="40">
        <v>0</v>
      </c>
      <c r="C104" s="60">
        <v>0</v>
      </c>
      <c r="D104" s="8">
        <v>4</v>
      </c>
      <c r="F104" s="36"/>
      <c r="G104" s="6"/>
      <c r="H104" s="7"/>
      <c r="I104" s="6"/>
    </row>
    <row r="105" spans="1:9">
      <c r="A105" s="5" t="s">
        <v>3</v>
      </c>
      <c r="B105" s="40">
        <v>0</v>
      </c>
      <c r="C105" s="60">
        <v>0</v>
      </c>
      <c r="D105" s="8">
        <v>6</v>
      </c>
      <c r="F105" s="36"/>
      <c r="G105" s="6"/>
      <c r="H105" s="7"/>
      <c r="I105" s="6"/>
    </row>
    <row r="106" spans="1:9">
      <c r="A106" s="5" t="s">
        <v>30</v>
      </c>
      <c r="B106" s="40">
        <v>2</v>
      </c>
      <c r="C106" s="60">
        <v>12194296.859999999</v>
      </c>
      <c r="D106" s="8">
        <v>4</v>
      </c>
      <c r="F106" s="36"/>
      <c r="G106" s="6"/>
      <c r="H106" s="7"/>
      <c r="I106" s="6"/>
    </row>
    <row r="107" spans="1:9">
      <c r="A107" s="5" t="s">
        <v>75</v>
      </c>
      <c r="B107" s="40">
        <v>2</v>
      </c>
      <c r="C107" s="60">
        <v>30498079.73</v>
      </c>
      <c r="D107" s="8">
        <v>5</v>
      </c>
      <c r="F107" s="36"/>
      <c r="G107" s="6"/>
      <c r="H107" s="7"/>
      <c r="I107" s="6"/>
    </row>
    <row r="108" spans="1:9">
      <c r="A108" s="5" t="s">
        <v>76</v>
      </c>
      <c r="B108" s="40">
        <v>2</v>
      </c>
      <c r="C108" s="60">
        <v>10483282.5</v>
      </c>
      <c r="D108" s="8">
        <v>5</v>
      </c>
      <c r="F108" s="36"/>
      <c r="G108" s="6"/>
      <c r="H108" s="7"/>
      <c r="I108" s="6"/>
    </row>
    <row r="109" spans="1:9">
      <c r="A109" s="5" t="s">
        <v>43</v>
      </c>
      <c r="B109" s="40">
        <v>2</v>
      </c>
      <c r="C109" s="60">
        <v>5852559.1600000001</v>
      </c>
      <c r="D109" s="8">
        <v>2</v>
      </c>
      <c r="F109" s="36"/>
      <c r="G109" s="6"/>
      <c r="H109" s="7"/>
      <c r="I109" s="6"/>
    </row>
    <row r="110" spans="1:9">
      <c r="A110" s="5" t="s">
        <v>123</v>
      </c>
      <c r="B110" s="40">
        <v>0</v>
      </c>
      <c r="C110" s="60">
        <v>0</v>
      </c>
      <c r="D110" s="8">
        <v>7</v>
      </c>
      <c r="F110" s="36"/>
      <c r="G110" s="6"/>
      <c r="H110" s="7"/>
      <c r="I110" s="6"/>
    </row>
    <row r="111" spans="1:9">
      <c r="A111" s="5" t="s">
        <v>90</v>
      </c>
      <c r="B111" s="40">
        <v>2</v>
      </c>
      <c r="C111" s="60">
        <v>14029588.93</v>
      </c>
      <c r="D111" s="8">
        <v>4</v>
      </c>
      <c r="F111" s="36"/>
      <c r="G111" s="6"/>
      <c r="H111" s="7"/>
      <c r="I111" s="6"/>
    </row>
    <row r="112" spans="1:9">
      <c r="A112" s="5" t="s">
        <v>111</v>
      </c>
      <c r="B112" s="40">
        <v>1</v>
      </c>
      <c r="C112" s="60">
        <v>2127783.86</v>
      </c>
      <c r="D112" s="8">
        <v>5</v>
      </c>
      <c r="F112" s="36"/>
      <c r="G112" s="6"/>
      <c r="H112" s="7"/>
      <c r="I112" s="6"/>
    </row>
    <row r="113" spans="1:9">
      <c r="A113" s="5" t="s">
        <v>19</v>
      </c>
      <c r="B113" s="40">
        <v>0</v>
      </c>
      <c r="C113" s="60">
        <v>0</v>
      </c>
      <c r="D113" s="8">
        <v>5</v>
      </c>
      <c r="F113" s="36"/>
      <c r="G113" s="6"/>
      <c r="H113" s="7"/>
      <c r="I113" s="6"/>
    </row>
    <row r="114" spans="1:9">
      <c r="A114" s="5" t="s">
        <v>44</v>
      </c>
      <c r="B114" s="40">
        <v>2</v>
      </c>
      <c r="C114" s="60">
        <v>32518124.960000001</v>
      </c>
      <c r="D114" s="8">
        <v>5</v>
      </c>
      <c r="F114" s="36"/>
      <c r="G114" s="6"/>
      <c r="H114" s="7"/>
      <c r="I114" s="6"/>
    </row>
    <row r="115" spans="1:9">
      <c r="A115" s="5" t="s">
        <v>58</v>
      </c>
      <c r="B115" s="40">
        <v>1</v>
      </c>
      <c r="C115" s="60">
        <v>5445721.79</v>
      </c>
      <c r="D115" s="8">
        <v>6</v>
      </c>
      <c r="F115" s="36"/>
      <c r="G115" s="6"/>
      <c r="H115" s="7"/>
      <c r="I115" s="6"/>
    </row>
    <row r="116" spans="1:9">
      <c r="A116" s="5" t="s">
        <v>35</v>
      </c>
      <c r="B116" s="40">
        <v>1</v>
      </c>
      <c r="C116" s="60">
        <v>11178105.460000001</v>
      </c>
      <c r="D116" s="8">
        <v>3</v>
      </c>
      <c r="F116" s="36"/>
      <c r="G116" s="6"/>
      <c r="H116" s="7"/>
      <c r="I116" s="6"/>
    </row>
    <row r="117" spans="1:9">
      <c r="A117" s="5" t="s">
        <v>82</v>
      </c>
      <c r="B117" s="40">
        <v>0</v>
      </c>
      <c r="C117" s="60">
        <v>0</v>
      </c>
      <c r="D117" s="8">
        <v>5</v>
      </c>
      <c r="F117" s="36"/>
      <c r="G117" s="6"/>
      <c r="H117" s="7"/>
      <c r="I117" s="6"/>
    </row>
    <row r="118" spans="1:9">
      <c r="A118" s="5" t="s">
        <v>107</v>
      </c>
      <c r="B118" s="40">
        <v>0</v>
      </c>
      <c r="C118" s="60">
        <v>0</v>
      </c>
      <c r="D118" s="8">
        <v>1</v>
      </c>
      <c r="F118" s="36"/>
      <c r="G118" s="6"/>
      <c r="H118" s="7"/>
      <c r="I118" s="6"/>
    </row>
    <row r="119" spans="1:9">
      <c r="A119" s="5" t="s">
        <v>109</v>
      </c>
      <c r="B119" s="40">
        <v>0</v>
      </c>
      <c r="C119" s="60">
        <v>0</v>
      </c>
      <c r="D119" s="8">
        <v>1</v>
      </c>
      <c r="F119" s="36"/>
      <c r="G119" s="6"/>
      <c r="H119" s="7"/>
      <c r="I119" s="6"/>
    </row>
    <row r="120" spans="1:9">
      <c r="A120" s="5" t="s">
        <v>124</v>
      </c>
      <c r="B120" s="40">
        <v>0</v>
      </c>
      <c r="C120" s="60">
        <v>0</v>
      </c>
      <c r="D120" s="8">
        <v>6</v>
      </c>
      <c r="F120" s="36"/>
      <c r="G120" s="6"/>
      <c r="H120" s="7"/>
      <c r="I120" s="6"/>
    </row>
    <row r="121" spans="1:9">
      <c r="A121" s="5" t="s">
        <v>126</v>
      </c>
      <c r="B121" s="40">
        <v>1</v>
      </c>
      <c r="C121" s="60">
        <v>17697786.27</v>
      </c>
      <c r="D121" s="8">
        <v>1</v>
      </c>
      <c r="F121" s="36"/>
      <c r="G121" s="6"/>
      <c r="H121" s="7"/>
      <c r="I121" s="6"/>
    </row>
    <row r="122" spans="1:9">
      <c r="A122" s="5" t="s">
        <v>119</v>
      </c>
      <c r="B122" s="40">
        <v>1</v>
      </c>
      <c r="C122" s="60">
        <v>9958584.8900000006</v>
      </c>
      <c r="D122" s="8">
        <v>3</v>
      </c>
      <c r="F122" s="36"/>
      <c r="G122" s="6"/>
      <c r="H122" s="7"/>
      <c r="I122" s="6"/>
    </row>
    <row r="123" spans="1:9">
      <c r="A123" s="5" t="s">
        <v>31</v>
      </c>
      <c r="B123" s="40">
        <v>0</v>
      </c>
      <c r="C123" s="60">
        <v>0</v>
      </c>
      <c r="D123" s="8">
        <v>3</v>
      </c>
      <c r="F123" s="36"/>
      <c r="G123" s="6"/>
      <c r="H123" s="7"/>
      <c r="I123" s="6"/>
    </row>
    <row r="124" spans="1:9">
      <c r="A124" s="5" t="s">
        <v>99</v>
      </c>
      <c r="B124" s="40">
        <v>1</v>
      </c>
      <c r="C124" s="60">
        <v>2032382.81</v>
      </c>
      <c r="D124" s="8">
        <v>6</v>
      </c>
      <c r="F124" s="36"/>
      <c r="G124" s="6"/>
      <c r="H124" s="7"/>
      <c r="I124" s="6"/>
    </row>
    <row r="125" spans="1:9">
      <c r="A125" s="5" t="s">
        <v>69</v>
      </c>
      <c r="B125" s="40">
        <v>0</v>
      </c>
      <c r="C125" s="60">
        <v>0</v>
      </c>
      <c r="D125" s="8">
        <v>4</v>
      </c>
      <c r="F125" s="36"/>
      <c r="G125" s="6"/>
      <c r="H125" s="7"/>
      <c r="I125" s="6"/>
    </row>
    <row r="126" spans="1:9">
      <c r="A126" s="5" t="s">
        <v>118</v>
      </c>
      <c r="B126" s="40">
        <v>0</v>
      </c>
      <c r="C126" s="60">
        <v>0</v>
      </c>
      <c r="D126" s="8">
        <v>6</v>
      </c>
      <c r="F126" s="36"/>
      <c r="G126" s="6"/>
      <c r="H126" s="7"/>
      <c r="I126" s="6"/>
    </row>
    <row r="127" spans="1:9">
      <c r="A127" s="5" t="s">
        <v>93</v>
      </c>
      <c r="B127" s="40">
        <v>1</v>
      </c>
      <c r="C127" s="60">
        <v>15242871.08</v>
      </c>
      <c r="D127" s="8">
        <v>4</v>
      </c>
      <c r="F127" s="36"/>
      <c r="G127" s="6"/>
      <c r="H127" s="7"/>
      <c r="I127" s="6"/>
    </row>
    <row r="128" spans="1:9">
      <c r="A128" s="5" t="s">
        <v>125</v>
      </c>
      <c r="B128" s="40">
        <v>0</v>
      </c>
      <c r="C128" s="60">
        <v>0</v>
      </c>
      <c r="D128" s="8">
        <v>1</v>
      </c>
      <c r="F128" s="36"/>
      <c r="G128" s="6"/>
      <c r="H128" s="7"/>
      <c r="I128" s="6"/>
    </row>
    <row r="129" spans="1:9">
      <c r="A129" s="5" t="s">
        <v>127</v>
      </c>
      <c r="B129" s="40">
        <v>0</v>
      </c>
      <c r="C129" s="60">
        <v>0</v>
      </c>
      <c r="D129" s="8">
        <v>7</v>
      </c>
      <c r="F129" s="36"/>
      <c r="G129" s="6"/>
      <c r="H129" s="7"/>
      <c r="I129" s="6"/>
    </row>
    <row r="130" spans="1:9">
      <c r="A130" s="5" t="s">
        <v>121</v>
      </c>
      <c r="B130" s="40">
        <v>0</v>
      </c>
      <c r="C130" s="60">
        <v>0</v>
      </c>
      <c r="D130" s="8">
        <v>3</v>
      </c>
      <c r="F130" s="36"/>
      <c r="G130" s="6"/>
      <c r="H130" s="7"/>
      <c r="I130" s="6"/>
    </row>
    <row r="131" spans="1:9">
      <c r="A131" s="5" t="s">
        <v>128</v>
      </c>
      <c r="B131" s="40">
        <v>1</v>
      </c>
      <c r="C131" s="60">
        <v>16549430.01</v>
      </c>
      <c r="D131" s="8">
        <v>5</v>
      </c>
      <c r="F131" s="36"/>
      <c r="G131" s="6"/>
      <c r="H131" s="7"/>
      <c r="I131" s="6"/>
    </row>
    <row r="132" spans="1:9">
      <c r="A132" s="5" t="s">
        <v>81</v>
      </c>
      <c r="B132" s="40">
        <v>0</v>
      </c>
      <c r="C132" s="60">
        <v>0</v>
      </c>
      <c r="D132" s="8">
        <v>5</v>
      </c>
      <c r="F132" s="36"/>
      <c r="G132" s="6"/>
      <c r="H132" s="7"/>
      <c r="I132" s="6"/>
    </row>
    <row r="133" spans="1:9">
      <c r="A133" s="5" t="s">
        <v>94</v>
      </c>
      <c r="B133" s="40">
        <v>0</v>
      </c>
      <c r="C133" s="60">
        <v>0</v>
      </c>
      <c r="D133" s="8">
        <v>1</v>
      </c>
      <c r="F133" s="36"/>
      <c r="G133" s="6"/>
      <c r="H133" s="7"/>
      <c r="I133" s="6"/>
    </row>
    <row r="134" spans="1:9">
      <c r="A134" s="5" t="s">
        <v>50</v>
      </c>
      <c r="B134" s="40">
        <v>0</v>
      </c>
      <c r="C134" s="60">
        <v>0</v>
      </c>
      <c r="D134" s="8">
        <v>2</v>
      </c>
      <c r="F134" s="36"/>
      <c r="G134" s="6"/>
      <c r="H134" s="7"/>
      <c r="I134" s="6"/>
    </row>
    <row r="135" spans="1:9">
      <c r="A135" s="5" t="s">
        <v>108</v>
      </c>
      <c r="B135" s="40">
        <v>0</v>
      </c>
      <c r="C135" s="60">
        <v>0</v>
      </c>
      <c r="D135" s="8">
        <v>5</v>
      </c>
      <c r="F135" s="36"/>
      <c r="G135" s="6"/>
      <c r="H135" s="7"/>
      <c r="I135" s="6"/>
    </row>
    <row r="136" spans="1:9">
      <c r="A136" s="23" t="s">
        <v>104</v>
      </c>
      <c r="B136" s="42">
        <v>0</v>
      </c>
      <c r="C136" s="61">
        <v>0</v>
      </c>
      <c r="D136" s="26">
        <v>3</v>
      </c>
      <c r="F136" s="36"/>
      <c r="G136" s="6"/>
      <c r="H136" s="7"/>
      <c r="I136" s="6"/>
    </row>
    <row r="138" spans="1:9">
      <c r="B138">
        <f>COUNTIF(B2:B136,"0")</f>
        <v>23</v>
      </c>
    </row>
    <row r="139" spans="1:9">
      <c r="B139">
        <f>135-B138</f>
        <v>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86AB2-505B-4904-8F31-C4086F2C0CBA}">
  <dimension ref="B2:S37"/>
  <sheetViews>
    <sheetView topLeftCell="H11" workbookViewId="0">
      <selection activeCell="R1" sqref="R1"/>
    </sheetView>
  </sheetViews>
  <sheetFormatPr baseColWidth="10" defaultRowHeight="13.2"/>
  <cols>
    <col min="5" max="5" width="21.21875" customWidth="1"/>
    <col min="8" max="8" width="14.77734375" customWidth="1"/>
    <col min="10" max="10" width="18.21875" bestFit="1" customWidth="1"/>
    <col min="13" max="13" width="18.33203125" customWidth="1"/>
    <col min="14" max="14" width="19.21875" bestFit="1" customWidth="1"/>
    <col min="19" max="19" width="18" bestFit="1" customWidth="1"/>
  </cols>
  <sheetData>
    <row r="2" spans="2:19" ht="26.4">
      <c r="B2" s="66" t="s">
        <v>140</v>
      </c>
      <c r="C2" s="67"/>
      <c r="D2" s="67"/>
      <c r="E2" s="68"/>
      <c r="G2" s="69">
        <v>2023</v>
      </c>
      <c r="H2" s="70"/>
      <c r="I2" s="70"/>
      <c r="J2" s="71"/>
      <c r="L2" s="53" t="s">
        <v>141</v>
      </c>
      <c r="M2" s="54" t="s">
        <v>146</v>
      </c>
      <c r="N2" s="53" t="s">
        <v>144</v>
      </c>
      <c r="O2" s="54" t="s">
        <v>143</v>
      </c>
      <c r="S2" s="54" t="s">
        <v>145</v>
      </c>
    </row>
    <row r="3" spans="2:19" ht="26.4">
      <c r="B3" s="45" t="s">
        <v>139</v>
      </c>
      <c r="C3" s="52" t="s">
        <v>142</v>
      </c>
      <c r="D3" s="46" t="s">
        <v>130</v>
      </c>
      <c r="E3" s="47" t="s">
        <v>129</v>
      </c>
      <c r="G3" s="48" t="s">
        <v>139</v>
      </c>
      <c r="H3" s="51" t="s">
        <v>142</v>
      </c>
      <c r="I3" s="49" t="s">
        <v>130</v>
      </c>
      <c r="J3" s="50" t="s">
        <v>129</v>
      </c>
      <c r="L3" s="55">
        <v>2023</v>
      </c>
      <c r="M3" s="55">
        <f>SUM(I4:I11)</f>
        <v>976</v>
      </c>
      <c r="N3" s="56">
        <f>SUM(J4:J11)</f>
        <v>10339634142.889999</v>
      </c>
      <c r="O3" s="55">
        <v>125</v>
      </c>
      <c r="S3" s="55" t="s">
        <v>81</v>
      </c>
    </row>
    <row r="4" spans="2:19">
      <c r="B4" s="39">
        <v>1</v>
      </c>
      <c r="C4" s="40">
        <f>COUNTIF(Acumulado!D2:D136,"1")</f>
        <v>24</v>
      </c>
      <c r="D4" s="40">
        <f>SUMIF(Acumulado!$D$2:$D$136,"1",Acumulado!B2:B136)</f>
        <v>231</v>
      </c>
      <c r="E4" s="43">
        <f>SUMIF(Acumulado!$D$2:$D$136,"1",Acumulado!C2:C136)</f>
        <v>2760692949.2924118</v>
      </c>
      <c r="G4" s="39">
        <v>1</v>
      </c>
      <c r="H4" s="40">
        <f>COUNTIF('2023'!D2:D136,"1")</f>
        <v>24</v>
      </c>
      <c r="I4" s="40">
        <f>SUMIF('2023'!$D$2:$D$136,"1",'2023'!B2:B136)</f>
        <v>108</v>
      </c>
      <c r="J4" s="43">
        <f>SUMIF('2023'!$D$2:$D$136,"1",'2023'!C2:C136)</f>
        <v>1154754740.29</v>
      </c>
      <c r="L4" s="55">
        <v>2024</v>
      </c>
      <c r="M4" s="55">
        <f>SUM(D17:D24)</f>
        <v>472</v>
      </c>
      <c r="N4" s="56">
        <f>SUM(E17:E24)</f>
        <v>5908877323.0699997</v>
      </c>
      <c r="O4" s="55">
        <v>88</v>
      </c>
      <c r="S4" s="55" t="s">
        <v>94</v>
      </c>
    </row>
    <row r="5" spans="2:19">
      <c r="B5" s="39">
        <v>2</v>
      </c>
      <c r="C5" s="40">
        <f>COUNTIF(Acumulado!D2:D136,"2")</f>
        <v>15</v>
      </c>
      <c r="D5" s="40">
        <f>SUMIF(Acumulado!$D$2:$D$136,"2",Acumulado!B2:B136)</f>
        <v>155</v>
      </c>
      <c r="E5" s="43">
        <f>SUMIF(Acumulado!$D$2:$D$136,"2",Acumulado!C2:C136)</f>
        <v>1581030175.9865799</v>
      </c>
      <c r="G5" s="39">
        <v>2</v>
      </c>
      <c r="H5" s="40">
        <f>COUNTIF('2023'!D2:D136,"2")</f>
        <v>15</v>
      </c>
      <c r="I5" s="40">
        <f>SUMIF('2023'!$D$2:$D$136,"2",'2023'!B2:B136)</f>
        <v>47</v>
      </c>
      <c r="J5" s="43">
        <f>SUMIF('2023'!$D$2:$D$136,"2",'2023'!C2:C136)</f>
        <v>486980611.72000003</v>
      </c>
      <c r="L5" s="55">
        <v>2025</v>
      </c>
      <c r="M5" s="55">
        <f>SUM(I17:I24)</f>
        <v>719</v>
      </c>
      <c r="N5" s="56">
        <f>SUM(J17:J24)</f>
        <v>8710566256.8500004</v>
      </c>
      <c r="O5" s="55">
        <v>100</v>
      </c>
      <c r="S5" s="55" t="s">
        <v>50</v>
      </c>
    </row>
    <row r="6" spans="2:19">
      <c r="B6" s="39">
        <v>3</v>
      </c>
      <c r="C6" s="40">
        <f>COUNTIF(Acumulado!D2:D136,"3")</f>
        <v>19</v>
      </c>
      <c r="D6" s="40">
        <f>SUMIF(Acumulado!$D$2:$D$136,"3",Acumulado!B2:B136)</f>
        <v>270</v>
      </c>
      <c r="E6" s="43">
        <f>SUMIF(Acumulado!$D$2:$D$136,"3",Acumulado!C2:C136)</f>
        <v>3331780215.1473722</v>
      </c>
      <c r="G6" s="39">
        <v>3</v>
      </c>
      <c r="H6" s="40">
        <f>COUNTIF('2023'!D2:D136,"3")</f>
        <v>19</v>
      </c>
      <c r="I6" s="40">
        <f>SUMIF('2023'!$D$2:$D$136,"3",'2023'!B2:B136)</f>
        <v>112</v>
      </c>
      <c r="J6" s="43">
        <f>SUMIF('2023'!$D$2:$D$136,"3",'2023'!C2:C136)</f>
        <v>1133153354.8000002</v>
      </c>
      <c r="S6" s="55" t="s">
        <v>108</v>
      </c>
    </row>
    <row r="7" spans="2:19">
      <c r="B7" s="39">
        <v>4</v>
      </c>
      <c r="C7" s="40">
        <f>COUNTIF(Acumulado!D2:D136,"4")</f>
        <v>19</v>
      </c>
      <c r="D7" s="40">
        <f>SUMIF(Acumulado!$D$2:$D$136,"4",Acumulado!B2:B136)</f>
        <v>258</v>
      </c>
      <c r="E7" s="43">
        <f>SUMIF(Acumulado!$D$2:$D$136,"4",Acumulado!C2:C136)</f>
        <v>2715130529.810287</v>
      </c>
      <c r="G7" s="39">
        <v>4</v>
      </c>
      <c r="H7" s="40">
        <f>COUNTIF('2023'!D2:D136,"4")</f>
        <v>19</v>
      </c>
      <c r="I7" s="40">
        <f>SUMIF('2023'!$D$2:$D$136,"4",'2023'!B2:B136)</f>
        <v>128</v>
      </c>
      <c r="J7" s="43">
        <f>SUMIF('2023'!$D$2:$D$136,"4",'2023'!C2:C136)</f>
        <v>1282910091.7299998</v>
      </c>
      <c r="S7" s="55" t="s">
        <v>104</v>
      </c>
    </row>
    <row r="8" spans="2:19">
      <c r="B8" s="39">
        <v>5</v>
      </c>
      <c r="C8" s="40">
        <f>COUNTIF(Acumulado!D2:D136,"5")</f>
        <v>27</v>
      </c>
      <c r="D8" s="40">
        <f>SUMIF(Acumulado!$D$2:$D$136,"5",Acumulado!B2:B136)</f>
        <v>481</v>
      </c>
      <c r="E8" s="43">
        <f>SUMIF(Acumulado!$D$2:$D$136,"5",Acumulado!C2:C136)</f>
        <v>5628339720.636528</v>
      </c>
      <c r="G8" s="39">
        <v>5</v>
      </c>
      <c r="H8" s="40">
        <f>COUNTIF('2023'!D2:D136,"5")</f>
        <v>27</v>
      </c>
      <c r="I8" s="40">
        <f>SUMIF('2023'!$D$2:$D$136,"5",'2023'!B2:B136)</f>
        <v>225</v>
      </c>
      <c r="J8" s="43">
        <f>SUMIF('2023'!$D$2:$D$136,"5",'2023'!C2:C136)</f>
        <v>2513095444.04</v>
      </c>
    </row>
    <row r="9" spans="2:19">
      <c r="B9" s="39">
        <v>6</v>
      </c>
      <c r="C9" s="40">
        <f>COUNTIF(Acumulado!D2:D136,"6")</f>
        <v>22</v>
      </c>
      <c r="D9" s="40">
        <f>SUMIF(Acumulado!$D$2:$D$136,"6",Acumulado!B2:B136)</f>
        <v>476</v>
      </c>
      <c r="E9" s="43">
        <f>SUMIF(Acumulado!$D$2:$D$136,"6",Acumulado!C2:C136)</f>
        <v>5406383050.1290646</v>
      </c>
      <c r="G9" s="39">
        <v>6</v>
      </c>
      <c r="H9" s="40">
        <f>COUNTIF('2023'!D2:D136,"6")</f>
        <v>22</v>
      </c>
      <c r="I9" s="40">
        <f>SUMIF('2023'!$D$2:$D$136,"6",'2023'!B2:B136)</f>
        <v>226</v>
      </c>
      <c r="J9" s="43">
        <f>SUMIF('2023'!$D$2:$D$136,"6",'2023'!C2:C136)</f>
        <v>2363429947.25</v>
      </c>
    </row>
    <row r="10" spans="2:19">
      <c r="B10" s="39">
        <v>7</v>
      </c>
      <c r="C10" s="40">
        <f>COUNTIF(Acumulado!D2:D136,"7")</f>
        <v>8</v>
      </c>
      <c r="D10" s="40">
        <f>SUMIF(Acumulado!$D$2:$D$136,"7",Acumulado!B2:B136)</f>
        <v>145</v>
      </c>
      <c r="E10" s="43">
        <f>SUMIF(Acumulado!$D$2:$D$136,"7",Acumulado!C2:C136)</f>
        <v>1592395831.7333043</v>
      </c>
      <c r="G10" s="39">
        <v>7</v>
      </c>
      <c r="H10" s="40">
        <f>COUNTIF('2023'!D2:D136,"7")</f>
        <v>8</v>
      </c>
      <c r="I10" s="40">
        <f>SUMIF('2023'!$D$2:$D$136,"7",'2023'!B2:B136)</f>
        <v>60</v>
      </c>
      <c r="J10" s="43">
        <f>SUMIF('2023'!$D$2:$D$136,"7",'2023'!C2:C136)</f>
        <v>589320301.60000014</v>
      </c>
    </row>
    <row r="11" spans="2:19">
      <c r="B11" s="41">
        <v>8</v>
      </c>
      <c r="C11" s="42">
        <f>COUNTIF(Acumulado!D2:D136,"8")</f>
        <v>1</v>
      </c>
      <c r="D11" s="42">
        <f>SUMIF(Acumulado!$D$2:$D$136,"8",Acumulado!B2:B136)</f>
        <v>151</v>
      </c>
      <c r="E11" s="44">
        <f>SUMIF(Acumulado!$D$2:$D$136,"8",Acumulado!C2:C136)</f>
        <v>1943325250.1019003</v>
      </c>
      <c r="G11" s="41">
        <v>8</v>
      </c>
      <c r="H11" s="42">
        <f>COUNTIF('2023'!D2:D136,"8")</f>
        <v>1</v>
      </c>
      <c r="I11" s="42">
        <f>SUMIF('2023'!$D$2:$D$136,"8",'2023'!B2:B136)</f>
        <v>70</v>
      </c>
      <c r="J11" s="44">
        <f>SUMIF('2023'!$D$2:$D$136,"8",'2023'!C2:C136)</f>
        <v>815989651.46000004</v>
      </c>
    </row>
    <row r="15" spans="2:19">
      <c r="B15" s="69">
        <v>2024</v>
      </c>
      <c r="C15" s="70"/>
      <c r="D15" s="70"/>
      <c r="E15" s="71"/>
      <c r="G15" s="69">
        <v>2025</v>
      </c>
      <c r="H15" s="70"/>
      <c r="I15" s="70"/>
      <c r="J15" s="71"/>
    </row>
    <row r="16" spans="2:19" ht="26.4">
      <c r="B16" s="48" t="s">
        <v>139</v>
      </c>
      <c r="C16" s="51" t="s">
        <v>142</v>
      </c>
      <c r="D16" s="49" t="s">
        <v>130</v>
      </c>
      <c r="E16" s="50" t="s">
        <v>129</v>
      </c>
      <c r="G16" s="48" t="s">
        <v>139</v>
      </c>
      <c r="H16" s="51" t="s">
        <v>142</v>
      </c>
      <c r="I16" s="49" t="s">
        <v>130</v>
      </c>
      <c r="J16" s="50" t="s">
        <v>129</v>
      </c>
    </row>
    <row r="17" spans="2:15">
      <c r="B17" s="39">
        <v>1</v>
      </c>
      <c r="C17" s="40">
        <f>COUNTIF('2024'!D2:D136,"1")</f>
        <v>24</v>
      </c>
      <c r="D17" s="40">
        <f>SUMIF('2024'!$D$2:$D$136,"1",'2024'!B2:B136)</f>
        <v>48</v>
      </c>
      <c r="E17" s="43">
        <f>SUMIF('2024'!$D$2:$D$136,"1",'2024'!C2:C136)</f>
        <v>661812933.55999994</v>
      </c>
      <c r="G17" s="39">
        <v>1</v>
      </c>
      <c r="H17" s="40">
        <f>COUNTIF('2025'!D2:D136,"1")</f>
        <v>24</v>
      </c>
      <c r="I17" s="40">
        <f>SUMIF('2025'!$D$2:$D$136,"1",'2025'!B2:B136)</f>
        <v>75</v>
      </c>
      <c r="J17" s="43">
        <f>SUMIF('2025'!$D$2:$D$136,"1",'2025'!C2:C136)</f>
        <v>944125275.47000003</v>
      </c>
    </row>
    <row r="18" spans="2:15">
      <c r="B18" s="39">
        <v>2</v>
      </c>
      <c r="C18" s="40">
        <f>COUNTIF('2024'!D2:D136,"2")</f>
        <v>15</v>
      </c>
      <c r="D18" s="40">
        <f>SUMIF('2024'!$D$2:$D$136,"2",'2024'!B2:B136)</f>
        <v>21</v>
      </c>
      <c r="E18" s="43">
        <f>SUMIF('2024'!$D$2:$D$136,"2",'2024'!C2:C136)</f>
        <v>207714079.53999999</v>
      </c>
      <c r="G18" s="39">
        <v>2</v>
      </c>
      <c r="H18" s="40">
        <f>COUNTIF('2025'!D2:D136,"2")</f>
        <v>15</v>
      </c>
      <c r="I18" s="40">
        <f>SUMIF('2025'!$D$2:$D$136,"2",'2025'!B2:B136)</f>
        <v>87</v>
      </c>
      <c r="J18" s="43">
        <f>SUMIF('2025'!$D$2:$D$136,"2",'2025'!C2:C136)</f>
        <v>886335484.73000002</v>
      </c>
    </row>
    <row r="19" spans="2:15">
      <c r="B19" s="39">
        <v>3</v>
      </c>
      <c r="C19" s="40">
        <f>COUNTIF('2024'!D2:D136,"3")</f>
        <v>19</v>
      </c>
      <c r="D19" s="40">
        <f>SUMIF('2024'!$D$2:$D$136,"3",'2024'!B2:B136)</f>
        <v>91</v>
      </c>
      <c r="E19" s="43">
        <f>SUMIF('2024'!$D$2:$D$136,"3",'2024'!C2:C136)</f>
        <v>1243052569.9600003</v>
      </c>
      <c r="G19" s="39">
        <v>3</v>
      </c>
      <c r="H19" s="40">
        <f>COUNTIF('2025'!D2:D136,"3")</f>
        <v>19</v>
      </c>
      <c r="I19" s="40">
        <f>SUMIF('2025'!$D$2:$D$136,"3",'2025'!B2:B136)</f>
        <v>67</v>
      </c>
      <c r="J19" s="43">
        <f>SUMIF('2025'!$D$2:$D$136,"3",'2025'!C2:C136)</f>
        <v>955574290.38999987</v>
      </c>
    </row>
    <row r="20" spans="2:15">
      <c r="B20" s="39">
        <v>4</v>
      </c>
      <c r="C20" s="40">
        <f>COUNTIF('2024'!D2:D136,"4")</f>
        <v>19</v>
      </c>
      <c r="D20" s="40">
        <f>SUMIF('2024'!$D$2:$D$136,"4",'2024'!B2:B136)</f>
        <v>47</v>
      </c>
      <c r="E20" s="43">
        <f>SUMIF('2024'!$D$2:$D$136,"4",'2024'!C2:C136)</f>
        <v>482635437.64999992</v>
      </c>
      <c r="G20" s="39">
        <v>4</v>
      </c>
      <c r="H20" s="40">
        <f>COUNTIF('2025'!D2:D136,"4")</f>
        <v>19</v>
      </c>
      <c r="I20" s="40">
        <f>SUMIF('2025'!$D$2:$D$136,"4",'2025'!B2:B136)</f>
        <v>83</v>
      </c>
      <c r="J20" s="43">
        <f>SUMIF('2025'!$D$2:$D$136,"4",'2025'!C2:C136)</f>
        <v>949585000.37000012</v>
      </c>
    </row>
    <row r="21" spans="2:15">
      <c r="B21" s="39">
        <v>5</v>
      </c>
      <c r="C21" s="40">
        <f>COUNTIF('2024'!D2:D136,"5")</f>
        <v>27</v>
      </c>
      <c r="D21" s="40">
        <f>SUMIF('2024'!$D$2:$D$136,"5",'2024'!B2:B136)</f>
        <v>97</v>
      </c>
      <c r="E21" s="43">
        <f>SUMIF('2024'!$D$2:$D$136,"5",'2024'!C2:C136)</f>
        <v>1231707765.4299996</v>
      </c>
      <c r="G21" s="39">
        <v>5</v>
      </c>
      <c r="H21" s="40">
        <f>COUNTIF('2025'!D2:D136,"5")</f>
        <v>27</v>
      </c>
      <c r="I21" s="40">
        <f>SUMIF('2025'!$D$2:$D$136,"5",'2025'!B2:B136)</f>
        <v>159</v>
      </c>
      <c r="J21" s="43">
        <f>SUMIF('2025'!$D$2:$D$136,"5",'2025'!C2:C136)</f>
        <v>1883536511.1700001</v>
      </c>
    </row>
    <row r="22" spans="2:15">
      <c r="B22" s="39">
        <v>6</v>
      </c>
      <c r="C22" s="40">
        <f>COUNTIF('2024'!D2:D136,"6")</f>
        <v>22</v>
      </c>
      <c r="D22" s="40">
        <f>SUMIF('2024'!$D$2:$D$136,"6",'2024'!B2:B136)</f>
        <v>90</v>
      </c>
      <c r="E22" s="43">
        <f>SUMIF('2024'!$D$2:$D$136,"6",'2024'!C2:C136)</f>
        <v>1103540004.3499999</v>
      </c>
      <c r="G22" s="39">
        <v>6</v>
      </c>
      <c r="H22" s="40">
        <f>COUNTIF('2025'!D2:D136,"6")</f>
        <v>22</v>
      </c>
      <c r="I22" s="40">
        <f>SUMIF('2025'!$D$2:$D$136,"6",'2025'!B2:B136)</f>
        <v>160</v>
      </c>
      <c r="J22" s="43">
        <f>SUMIF('2025'!$D$2:$D$136,"6",'2025'!C2:C136)</f>
        <v>1939413098.5499997</v>
      </c>
    </row>
    <row r="23" spans="2:15">
      <c r="B23" s="39">
        <v>7</v>
      </c>
      <c r="C23" s="40">
        <f>COUNTIF('2024'!D2:D136,"7")</f>
        <v>8</v>
      </c>
      <c r="D23" s="40">
        <f>SUMIF('2024'!$D$2:$D$136,"7",'2024'!B2:B136)</f>
        <v>34</v>
      </c>
      <c r="E23" s="43">
        <f>SUMIF('2024'!$D$2:$D$136,"7",'2024'!C2:C136)</f>
        <v>351666388.75</v>
      </c>
      <c r="G23" s="39">
        <v>7</v>
      </c>
      <c r="H23" s="40">
        <f>COUNTIF('2025'!D2:D136,"7")</f>
        <v>8</v>
      </c>
      <c r="I23" s="40">
        <f>SUMIF('2025'!$D$2:$D$136,"7",'2025'!B2:B136)</f>
        <v>51</v>
      </c>
      <c r="J23" s="43">
        <f>SUMIF('2025'!$D$2:$D$136,"7",'2025'!C2:C136)</f>
        <v>651409141.36000001</v>
      </c>
    </row>
    <row r="24" spans="2:15">
      <c r="B24" s="41">
        <v>8</v>
      </c>
      <c r="C24" s="42">
        <f>COUNTIF('2024'!D2:D136,"8")</f>
        <v>1</v>
      </c>
      <c r="D24" s="42">
        <f>SUMIF('2024'!$D$2:$D$136,"8",'2024'!B2:B136)</f>
        <v>44</v>
      </c>
      <c r="E24" s="44">
        <f>SUMIF('2024'!$D$2:$D$136,"8",'2024'!C2:C136)</f>
        <v>626748143.83000004</v>
      </c>
      <c r="G24" s="41">
        <v>8</v>
      </c>
      <c r="H24" s="42">
        <f>COUNTIF('2025'!D2:D136,"8")</f>
        <v>1</v>
      </c>
      <c r="I24" s="42">
        <f>SUMIF('2025'!$D$2:$D$136,"8",'2025'!B2:B136)</f>
        <v>37</v>
      </c>
      <c r="J24" s="44">
        <f>SUMIF('2025'!$D$2:$D$136,"8",'2025'!C2:C136)</f>
        <v>500587454.81</v>
      </c>
    </row>
    <row r="28" spans="2:15">
      <c r="B28" s="69" t="s">
        <v>147</v>
      </c>
      <c r="C28" s="70"/>
      <c r="D28" s="70"/>
      <c r="E28" s="71"/>
    </row>
    <row r="29" spans="2:15" ht="26.4">
      <c r="B29" s="48" t="s">
        <v>139</v>
      </c>
      <c r="C29" s="51" t="s">
        <v>142</v>
      </c>
      <c r="D29" s="49" t="s">
        <v>130</v>
      </c>
      <c r="E29" s="50" t="s">
        <v>129</v>
      </c>
    </row>
    <row r="30" spans="2:15">
      <c r="B30" s="64">
        <v>1</v>
      </c>
      <c r="C30" s="57">
        <f>COUNTIF(Impulso2!$D$2:$D$136,"1")</f>
        <v>24</v>
      </c>
      <c r="D30" s="57">
        <f>SUMIF(Impulso2!$D$2:$D$136,"1",Impulso2!B2:B136)</f>
        <v>123</v>
      </c>
      <c r="E30" s="65">
        <f>SUMIF(Impulso2!$D$2:$D$136,B30,Impulso2!$C$2:$C$136)</f>
        <v>1605938209.03</v>
      </c>
    </row>
    <row r="31" spans="2:15">
      <c r="B31" s="39">
        <v>2</v>
      </c>
      <c r="C31" s="40">
        <f>COUNTIF(Impulso2!$D$2:$D$136,"2")</f>
        <v>15</v>
      </c>
      <c r="D31" s="40">
        <f>SUMIF(Impulso2!$D$2:$D$136,"2",Impulso2!B2:B136)</f>
        <v>108</v>
      </c>
      <c r="E31" s="43">
        <f>SUMIF(Impulso2!$D$2:$D$136,B31,Impulso2!$C$2:$C$136)</f>
        <v>1094049564.27</v>
      </c>
    </row>
    <row r="32" spans="2:15" ht="26.4">
      <c r="B32" s="39">
        <v>3</v>
      </c>
      <c r="C32" s="40">
        <f>COUNTIF(Impulso2!$D$2:$D$136,"3")</f>
        <v>19</v>
      </c>
      <c r="D32" s="40">
        <f>SUMIF(Impulso2!$D$2:$D$136,"3",Impulso2!B2:B136)</f>
        <v>158</v>
      </c>
      <c r="E32" s="43">
        <f>SUMIF(Impulso2!$D$2:$D$136,B32,Impulso2!$C$2:$C$136)</f>
        <v>2198626860.3499999</v>
      </c>
      <c r="L32" s="53" t="s">
        <v>148</v>
      </c>
      <c r="M32" s="54" t="s">
        <v>146</v>
      </c>
      <c r="N32" s="53" t="s">
        <v>144</v>
      </c>
      <c r="O32" s="54" t="s">
        <v>143</v>
      </c>
    </row>
    <row r="33" spans="2:15">
      <c r="B33" s="39">
        <v>4</v>
      </c>
      <c r="C33" s="40">
        <f>COUNTIF(Impulso2!$D$2:$D$136,"4")</f>
        <v>19</v>
      </c>
      <c r="D33" s="40">
        <f>SUMIF(Impulso2!$D$2:$D$136,"4",Impulso2!B2:B136)</f>
        <v>130</v>
      </c>
      <c r="E33" s="43">
        <f>SUMIF(Impulso2!$D$2:$D$136,B33,Impulso2!$C$2:$C$136)</f>
        <v>1432220438.0200002</v>
      </c>
      <c r="L33" s="55" t="s">
        <v>149</v>
      </c>
      <c r="M33" s="55">
        <v>976</v>
      </c>
      <c r="N33" s="56">
        <v>10339634142.889999</v>
      </c>
      <c r="O33" s="55">
        <v>125</v>
      </c>
    </row>
    <row r="34" spans="2:15">
      <c r="B34" s="39">
        <v>5</v>
      </c>
      <c r="C34" s="40">
        <f>COUNTIF(Impulso2!$D$2:$D$136,"5")</f>
        <v>27</v>
      </c>
      <c r="D34" s="40">
        <f>SUMIF(Impulso2!$D$2:$D$136,"5",Impulso2!B2:B136)</f>
        <v>256</v>
      </c>
      <c r="E34" s="43">
        <f>SUMIF(Impulso2!$D$2:$D$136,B34,Impulso2!$C$2:$C$136)</f>
        <v>3115244276.5999999</v>
      </c>
      <c r="L34" s="55" t="s">
        <v>147</v>
      </c>
      <c r="M34" s="55">
        <f>SUM(M4:M5)</f>
        <v>1191</v>
      </c>
      <c r="N34" s="56">
        <f>SUM(N4:N5)</f>
        <v>14619443579.92</v>
      </c>
      <c r="O34" s="55">
        <v>112</v>
      </c>
    </row>
    <row r="35" spans="2:15">
      <c r="B35" s="39">
        <v>6</v>
      </c>
      <c r="C35" s="40">
        <f>COUNTIF(Impulso2!$D$2:$D$136,"6")</f>
        <v>22</v>
      </c>
      <c r="D35" s="40">
        <f>SUMIF(Impulso2!$D$2:$D$136,"6",Impulso2!B2:B136)</f>
        <v>250</v>
      </c>
      <c r="E35" s="43">
        <f>SUMIF(Impulso2!$D$2:$D$136,B35,Impulso2!$C$2:$C$136)</f>
        <v>3042953102.8999996</v>
      </c>
      <c r="L35" s="55" t="s">
        <v>150</v>
      </c>
      <c r="M35" s="55"/>
      <c r="N35" s="56"/>
      <c r="O35" s="55"/>
    </row>
    <row r="36" spans="2:15">
      <c r="B36" s="39">
        <v>7</v>
      </c>
      <c r="C36" s="40">
        <f>COUNTIF(Impulso2!$D$2:$D$136,"7")</f>
        <v>8</v>
      </c>
      <c r="D36" s="40">
        <f>SUMIF(Impulso2!$D$2:$D$136,"7",Impulso2!B2:B136)</f>
        <v>85</v>
      </c>
      <c r="E36" s="43">
        <f>SUMIF(Impulso2!$D$2:$D$136,B36,Impulso2!$C$2:$C$136)</f>
        <v>1003075530.11</v>
      </c>
    </row>
    <row r="37" spans="2:15">
      <c r="B37" s="41">
        <v>8</v>
      </c>
      <c r="C37" s="42">
        <f>COUNTIF(Impulso2!$D$2:$D$136,"8")</f>
        <v>1</v>
      </c>
      <c r="D37" s="42">
        <f>SUMIF(Impulso2!$D$2:$D$136,"8",Impulso2!B2:B136)</f>
        <v>81</v>
      </c>
      <c r="E37" s="44">
        <f>SUMIF(Impulso2!$D$2:$D$136,B37,Impulso2!$C$2:$C$136)</f>
        <v>1127335598.6400001</v>
      </c>
    </row>
  </sheetData>
  <mergeCells count="5">
    <mergeCell ref="B2:E2"/>
    <mergeCell ref="B15:E15"/>
    <mergeCell ref="G15:J15"/>
    <mergeCell ref="G2:J2"/>
    <mergeCell ref="B28:E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Acumulado</vt:lpstr>
      <vt:lpstr>2023</vt:lpstr>
      <vt:lpstr>2024</vt:lpstr>
      <vt:lpstr>2025</vt:lpstr>
      <vt:lpstr>Impulso2</vt:lpstr>
      <vt:lpstr>Estadísticas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mati Piccolo</cp:lastModifiedBy>
  <dcterms:modified xsi:type="dcterms:W3CDTF">2025-09-18T18:10:06Z</dcterms:modified>
</cp:coreProperties>
</file>