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Uniandes\7mo Semestre\Proyecto\Proyecto App movil para la supervision de menores de edad mediante geolocalizacion\Pruebas\"/>
    </mc:Choice>
  </mc:AlternateContent>
  <xr:revisionPtr revIDLastSave="0" documentId="13_ncr:1_{616B60CA-5516-49CB-B2D9-981B0C4A3EE8}" xr6:coauthVersionLast="47" xr6:coauthVersionMax="47" xr10:uidLastSave="{00000000-0000-0000-0000-000000000000}"/>
  <bookViews>
    <workbookView xWindow="-120" yWindow="-120" windowWidth="29040" windowHeight="15840" tabRatio="703" firstSheet="10" activeTab="16" xr2:uid="{00000000-000D-0000-FFFF-FFFF00000000}"/>
  </bookViews>
  <sheets>
    <sheet name="Ficha evaluación" sheetId="1" r:id="rId1"/>
    <sheet name="1- Visibilidad y estado sist." sheetId="2" r:id="rId2"/>
    <sheet name="2- Conexión con el mundo" sheetId="3" r:id="rId3"/>
    <sheet name="3- Control usuario" sheetId="4" r:id="rId4"/>
    <sheet name="4- Consistencia y estándares" sheetId="5" r:id="rId5"/>
    <sheet name="5- Reconocimiento" sheetId="6" r:id="rId6"/>
    <sheet name="6- Flexibilidad" sheetId="7" r:id="rId7"/>
    <sheet name="7- Diagnosticar errores" sheetId="8" r:id="rId8"/>
    <sheet name="8- Prevención de errores" sheetId="9" r:id="rId9"/>
    <sheet name="9- Diseño estético" sheetId="10" r:id="rId10"/>
    <sheet name="10- Ayuda y documentación" sheetId="11" r:id="rId11"/>
    <sheet name="11- Guardar estado" sheetId="12" r:id="rId12"/>
    <sheet name="12- Color y legibilidad" sheetId="13" r:id="rId13"/>
    <sheet name="13- Autonomía" sheetId="14" r:id="rId14"/>
    <sheet name="14- Valores per defecto" sheetId="15" r:id="rId15"/>
    <sheet name="15- Reducción de la latencia" sheetId="16" r:id="rId16"/>
    <sheet name="RESULTADOS" sheetId="17" r:id="rId17"/>
  </sheets>
  <definedNames>
    <definedName name="results">'1- Visibilidad y estado sist.'!$A$19:$A$23</definedName>
    <definedName name="Valors">RESULTADOS!$A$101:$A$104</definedName>
    <definedName name="valors1">RESULTADOS!$A$100:$A$104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4" l="1"/>
  <c r="E5" i="14" s="1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E3" i="17"/>
  <c r="E4" i="17"/>
  <c r="E5" i="17"/>
  <c r="E6" i="17"/>
  <c r="E7" i="17"/>
  <c r="E8" i="17"/>
  <c r="E9" i="17"/>
  <c r="E10" i="17"/>
  <c r="E11" i="17"/>
  <c r="E12" i="17"/>
  <c r="E13" i="17"/>
  <c r="D5" i="2"/>
  <c r="E5" i="2" s="1"/>
  <c r="D6" i="2"/>
  <c r="E6" i="2" s="1"/>
  <c r="D7" i="2"/>
  <c r="E7" i="2" s="1"/>
  <c r="D8" i="2"/>
  <c r="E8" i="2" s="1"/>
  <c r="D4" i="2"/>
  <c r="D5" i="3"/>
  <c r="E5" i="3" s="1"/>
  <c r="D6" i="3"/>
  <c r="E6" i="3" s="1"/>
  <c r="D7" i="3"/>
  <c r="E7" i="3" s="1"/>
  <c r="D4" i="3"/>
  <c r="D5" i="4"/>
  <c r="D6" i="4"/>
  <c r="E6" i="4" s="1"/>
  <c r="D4" i="4"/>
  <c r="E4" i="4" s="1"/>
  <c r="D5" i="5"/>
  <c r="E5" i="5" s="1"/>
  <c r="D6" i="5"/>
  <c r="E6" i="5" s="1"/>
  <c r="D7" i="5"/>
  <c r="E7" i="5" s="1"/>
  <c r="D8" i="5"/>
  <c r="E8" i="5" s="1"/>
  <c r="D9" i="5"/>
  <c r="E9" i="5" s="1"/>
  <c r="D4" i="5"/>
  <c r="D5" i="6"/>
  <c r="E5" i="6" s="1"/>
  <c r="D6" i="6"/>
  <c r="E6" i="6" s="1"/>
  <c r="D7" i="6"/>
  <c r="E7" i="6" s="1"/>
  <c r="D8" i="6"/>
  <c r="E8" i="6" s="1"/>
  <c r="D4" i="6"/>
  <c r="E4" i="6" s="1"/>
  <c r="D5" i="7"/>
  <c r="E5" i="7" s="1"/>
  <c r="D6" i="7"/>
  <c r="E6" i="7" s="1"/>
  <c r="D7" i="7"/>
  <c r="E7" i="7" s="1"/>
  <c r="D8" i="7"/>
  <c r="E8" i="7" s="1"/>
  <c r="D9" i="7"/>
  <c r="E9" i="7" s="1"/>
  <c r="D4" i="7"/>
  <c r="D5" i="8"/>
  <c r="D6" i="8"/>
  <c r="E6" i="8" s="1"/>
  <c r="D7" i="8"/>
  <c r="E7" i="8" s="1"/>
  <c r="D4" i="8"/>
  <c r="E4" i="8" s="1"/>
  <c r="D5" i="9"/>
  <c r="E4" i="9" s="1"/>
  <c r="D6" i="9"/>
  <c r="E5" i="9" s="1"/>
  <c r="D4" i="9"/>
  <c r="D5" i="10"/>
  <c r="E5" i="10" s="1"/>
  <c r="D6" i="10"/>
  <c r="E6" i="10" s="1"/>
  <c r="D7" i="10"/>
  <c r="E7" i="10" s="1"/>
  <c r="D4" i="10"/>
  <c r="D5" i="11"/>
  <c r="E5" i="11" s="1"/>
  <c r="D6" i="11"/>
  <c r="E6" i="11" s="1"/>
  <c r="D7" i="11"/>
  <c r="E7" i="11" s="1"/>
  <c r="D8" i="11"/>
  <c r="E8" i="11" s="1"/>
  <c r="D4" i="11"/>
  <c r="E4" i="11" s="1"/>
  <c r="D5" i="12"/>
  <c r="E5" i="12" s="1"/>
  <c r="D6" i="12"/>
  <c r="E6" i="12" s="1"/>
  <c r="D4" i="12"/>
  <c r="D5" i="13"/>
  <c r="E5" i="13" s="1"/>
  <c r="D6" i="13"/>
  <c r="E6" i="13" s="1"/>
  <c r="D7" i="13"/>
  <c r="E7" i="13" s="1"/>
  <c r="D4" i="13"/>
  <c r="D6" i="14"/>
  <c r="E6" i="14" s="1"/>
  <c r="D4" i="14"/>
  <c r="E4" i="14" s="1"/>
  <c r="D5" i="15"/>
  <c r="D6" i="15"/>
  <c r="E6" i="15" s="1"/>
  <c r="D4" i="15"/>
  <c r="D4" i="16"/>
  <c r="D5" i="16"/>
  <c r="E5" i="16" s="1"/>
  <c r="E14" i="17"/>
  <c r="E15" i="17"/>
  <c r="E16" i="17"/>
  <c r="E17" i="17"/>
  <c r="E6" i="9"/>
  <c r="B16" i="17" l="1"/>
  <c r="B17" i="17"/>
  <c r="B12" i="17"/>
  <c r="D16" i="17"/>
  <c r="F16" i="17"/>
  <c r="E5" i="15"/>
  <c r="E4" i="15"/>
  <c r="G15" i="17"/>
  <c r="C15" i="17" s="1"/>
  <c r="B15" i="17"/>
  <c r="D14" i="17"/>
  <c r="D13" i="17"/>
  <c r="F13" i="17"/>
  <c r="B13" i="17"/>
  <c r="E4" i="12"/>
  <c r="G13" i="17" s="1"/>
  <c r="C13" i="17" s="1"/>
  <c r="F11" i="17"/>
  <c r="B11" i="17"/>
  <c r="E4" i="10"/>
  <c r="G11" i="17" s="1"/>
  <c r="C11" i="17" s="1"/>
  <c r="D11" i="17"/>
  <c r="G10" i="17"/>
  <c r="C10" i="17" s="1"/>
  <c r="D10" i="17"/>
  <c r="B10" i="17"/>
  <c r="F10" i="17"/>
  <c r="F9" i="17"/>
  <c r="D9" i="17"/>
  <c r="E5" i="8"/>
  <c r="G9" i="17" s="1"/>
  <c r="C9" i="17" s="1"/>
  <c r="B9" i="17"/>
  <c r="B8" i="17"/>
  <c r="E4" i="7"/>
  <c r="G8" i="17" s="1"/>
  <c r="C8" i="17" s="1"/>
  <c r="F8" i="17"/>
  <c r="B6" i="17"/>
  <c r="E4" i="5"/>
  <c r="G6" i="17" s="1"/>
  <c r="C6" i="17" s="1"/>
  <c r="D5" i="17"/>
  <c r="E5" i="4"/>
  <c r="F5" i="17"/>
  <c r="G5" i="17"/>
  <c r="C5" i="17" s="1"/>
  <c r="D4" i="17"/>
  <c r="E4" i="3"/>
  <c r="G4" i="17" s="1"/>
  <c r="C4" i="17" s="1"/>
  <c r="G7" i="17"/>
  <c r="C7" i="17" s="1"/>
  <c r="G12" i="17"/>
  <c r="C12" i="17" s="1"/>
  <c r="F7" i="17"/>
  <c r="E18" i="17"/>
  <c r="C21" i="17" s="1"/>
  <c r="B5" i="17"/>
  <c r="B7" i="17"/>
  <c r="D15" i="17"/>
  <c r="B14" i="17"/>
  <c r="D12" i="17"/>
  <c r="F12" i="17"/>
  <c r="D7" i="17"/>
  <c r="F6" i="17"/>
  <c r="D8" i="17"/>
  <c r="D6" i="17"/>
  <c r="F4" i="17"/>
  <c r="E4" i="13"/>
  <c r="G14" i="17" s="1"/>
  <c r="C14" i="17" s="1"/>
  <c r="B4" i="17"/>
  <c r="F14" i="17"/>
  <c r="E4" i="16"/>
  <c r="G17" i="17" s="1"/>
  <c r="C17" i="17" s="1"/>
  <c r="F17" i="17"/>
  <c r="D17" i="17" s="1"/>
  <c r="F15" i="17"/>
  <c r="F3" i="17"/>
  <c r="D3" i="17"/>
  <c r="E4" i="2"/>
  <c r="G3" i="17" s="1"/>
  <c r="B3" i="17"/>
  <c r="G16" i="17" l="1"/>
  <c r="C16" i="17" s="1"/>
  <c r="B18" i="17"/>
  <c r="D18" i="17"/>
  <c r="D19" i="17" s="1"/>
  <c r="F18" i="17"/>
  <c r="F19" i="17" s="1"/>
  <c r="B19" i="17" s="1"/>
  <c r="C3" i="17"/>
  <c r="G18" i="17" l="1"/>
  <c r="C18" i="17" s="1"/>
  <c r="B23" i="17" s="1"/>
  <c r="B21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TGranollers</author>
  </authors>
  <commentList>
    <comment ref="C18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TGranollers:</t>
        </r>
        <r>
          <rPr>
            <sz val="9"/>
            <color indexed="81"/>
            <rFont val="Tahoma"/>
            <family val="2"/>
          </rPr>
          <t xml:space="preserve">
el valor máx no cuenta las respuestas "No_aplica"</t>
        </r>
      </text>
    </comment>
  </commentList>
</comments>
</file>

<file path=xl/sharedStrings.xml><?xml version="1.0" encoding="utf-8"?>
<sst xmlns="http://schemas.openxmlformats.org/spreadsheetml/2006/main" count="198" uniqueCount="110">
  <si>
    <r>
      <t>Evaluación de la usabilidad</t>
    </r>
    <r>
      <rPr>
        <sz val="11"/>
        <color theme="1"/>
        <rFont val="Calibri"/>
        <family val="2"/>
        <scheme val="minor"/>
      </rPr>
      <t xml:space="preserve"> de una aplicación, web, app ... 
</t>
    </r>
    <r>
      <rPr>
        <b/>
        <i/>
        <sz val="14"/>
        <color theme="1"/>
        <rFont val="Calibri"/>
        <family val="2"/>
        <scheme val="minor"/>
      </rPr>
      <t>Usability Evaluation</t>
    </r>
    <r>
      <rPr>
        <i/>
        <sz val="11"/>
        <color theme="1"/>
        <rFont val="Calibri"/>
        <family val="2"/>
        <scheme val="minor"/>
      </rPr>
      <t xml:space="preserve"> of an application, web, app, ...</t>
    </r>
  </si>
  <si>
    <r>
      <t xml:space="preserve">Para realizar la evaluación es necesario contestar todos los apartados hasta el final
</t>
    </r>
    <r>
      <rPr>
        <i/>
        <sz val="11"/>
        <color theme="1"/>
        <rFont val="Calibri"/>
        <family val="2"/>
        <scheme val="minor"/>
      </rPr>
      <t>To do the evaluation it is necessary to fill all the tabs until the end</t>
    </r>
  </si>
  <si>
    <r>
      <t xml:space="preserve">Aplicación, web, app a evaluar
</t>
    </r>
    <r>
      <rPr>
        <i/>
        <sz val="11"/>
        <color theme="1"/>
        <rFont val="Calibri"/>
        <family val="2"/>
        <scheme val="minor"/>
      </rPr>
      <t>Application, web, app to evaluate</t>
    </r>
  </si>
  <si>
    <r>
      <t xml:space="preserve">Evaluador / </t>
    </r>
    <r>
      <rPr>
        <i/>
        <sz val="11"/>
        <color theme="1"/>
        <rFont val="Calibri"/>
        <family val="2"/>
        <scheme val="minor"/>
      </rPr>
      <t>Evaluator</t>
    </r>
  </si>
  <si>
    <r>
      <t xml:space="preserve">Nombre / </t>
    </r>
    <r>
      <rPr>
        <i/>
        <sz val="11"/>
        <color theme="1"/>
        <rFont val="Calibri"/>
        <family val="2"/>
        <scheme val="minor"/>
      </rPr>
      <t xml:space="preserve">Name: </t>
    </r>
  </si>
  <si>
    <r>
      <t>Perfil/</t>
    </r>
    <r>
      <rPr>
        <i/>
        <sz val="11"/>
        <color theme="1"/>
        <rFont val="Calibri"/>
        <family val="2"/>
        <scheme val="minor"/>
      </rPr>
      <t>Profile:</t>
    </r>
  </si>
  <si>
    <r>
      <t>Estudios/</t>
    </r>
    <r>
      <rPr>
        <i/>
        <sz val="11"/>
        <color theme="1"/>
        <rFont val="Calibri"/>
        <family val="2"/>
        <scheme val="minor"/>
      </rPr>
      <t>Studies:</t>
    </r>
  </si>
  <si>
    <r>
      <t>Fecha/</t>
    </r>
    <r>
      <rPr>
        <i/>
        <sz val="11"/>
        <color theme="1"/>
        <rFont val="Calibri"/>
        <family val="2"/>
        <scheme val="minor"/>
      </rPr>
      <t>Date:</t>
    </r>
  </si>
  <si>
    <r>
      <t xml:space="preserve">Esta evaluación se ha hecho a partir de analizar y sintetizar los </t>
    </r>
    <r>
      <rPr>
        <b/>
        <sz val="11"/>
        <color theme="1"/>
        <rFont val="Calibri"/>
        <family val="2"/>
        <scheme val="minor"/>
      </rPr>
      <t>Principios heurísticos de usabilidad para el diseño de interfaces de usuario de J. Nielsen</t>
    </r>
    <r>
      <rPr>
        <sz val="11"/>
        <color theme="1"/>
        <rFont val="Calibri"/>
        <family val="2"/>
        <scheme val="minor"/>
      </rPr>
      <t xml:space="preserve"> y los </t>
    </r>
    <r>
      <rPr>
        <b/>
        <sz val="11"/>
        <color theme="1"/>
        <rFont val="Calibri"/>
        <family val="2"/>
        <scheme val="minor"/>
      </rPr>
      <t>Principios de Diseño de Interfaces de B. Tognazzini</t>
    </r>
  </si>
  <si>
    <t>https://www.nngroup.com/articles/ten-usability-heuristics</t>
  </si>
  <si>
    <t>http://asktog.com/atc/principles-of-interaction-design</t>
  </si>
  <si>
    <r>
      <t xml:space="preserve">This evaluation has been done by analyzing and synthesizing the </t>
    </r>
    <r>
      <rPr>
        <b/>
        <sz val="11"/>
        <color theme="1"/>
        <rFont val="Calibri"/>
        <family val="2"/>
        <scheme val="minor"/>
      </rPr>
      <t>Usability Heuristics for User Interface Design by J. Nielsen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First Principles of Interaction Design by B. Tognazzini</t>
    </r>
  </si>
  <si>
    <r>
      <t xml:space="preserve">1- Visibilidad y estado del sistema / </t>
    </r>
    <r>
      <rPr>
        <b/>
        <i/>
        <sz val="14"/>
        <color theme="1"/>
        <rFont val="Calibri"/>
        <family val="2"/>
        <scheme val="minor"/>
      </rPr>
      <t>Visibility and system state</t>
    </r>
  </si>
  <si>
    <r>
      <t xml:space="preserve">Respuesta
</t>
    </r>
    <r>
      <rPr>
        <b/>
        <i/>
        <sz val="11"/>
        <rFont val="Calibri"/>
        <family val="2"/>
        <scheme val="minor"/>
      </rPr>
      <t>Answer</t>
    </r>
  </si>
  <si>
    <r>
      <t xml:space="preserve">Comentarios
</t>
    </r>
    <r>
      <rPr>
        <b/>
        <i/>
        <sz val="11"/>
        <rFont val="Calibri"/>
        <family val="2"/>
        <scheme val="minor"/>
      </rPr>
      <t>Coments</t>
    </r>
  </si>
  <si>
    <r>
      <t xml:space="preserve">La aplicación incluye de forma visible el título de la página, de la sección o del sitio?
</t>
    </r>
    <r>
      <rPr>
        <i/>
        <sz val="10"/>
        <color theme="1"/>
        <rFont val="Arial"/>
        <family val="2"/>
      </rPr>
      <t>Does the application include a visible title page, section or site?</t>
    </r>
  </si>
  <si>
    <t>Ni Sí, ni No / Neither</t>
  </si>
  <si>
    <r>
      <t xml:space="preserve">El usuario sabe en todo momento donde está?
</t>
    </r>
    <r>
      <rPr>
        <i/>
        <sz val="10"/>
        <color theme="1"/>
        <rFont val="Arial"/>
        <family val="2"/>
      </rPr>
      <t>Does the user always know where it is located?</t>
    </r>
  </si>
  <si>
    <t>Sí / Yes</t>
  </si>
  <si>
    <r>
      <t xml:space="preserve">El usuario sabe en todo momento qué está haciendo el sistema o aplicación?
</t>
    </r>
    <r>
      <rPr>
        <i/>
        <sz val="10"/>
        <color theme="1"/>
        <rFont val="Arial"/>
        <family val="2"/>
      </rPr>
      <t>Does the user always know what the system or application is doing?</t>
    </r>
  </si>
  <si>
    <t>No</t>
  </si>
  <si>
    <r>
      <t xml:space="preserve">Los enlaces están claramente definidos?
</t>
    </r>
    <r>
      <rPr>
        <i/>
        <sz val="10"/>
        <color theme="1"/>
        <rFont val="Arial"/>
        <family val="2"/>
      </rPr>
      <t>Are the links clearly defined?</t>
    </r>
  </si>
  <si>
    <r>
      <t>Todas las acciones pueden verse directamente? (Sin requerir acciones adicionales)</t>
    </r>
    <r>
      <rPr>
        <i/>
        <sz val="10"/>
        <color theme="1"/>
        <rFont val="Arial"/>
        <family val="2"/>
      </rPr>
      <t xml:space="preserve">
Can all actions be visualized directly? (No other actions are required)</t>
    </r>
  </si>
  <si>
    <t>No aplica-No es problema / Not applicable-It is not a problem</t>
  </si>
  <si>
    <r>
      <t xml:space="preserve">2 - Connexión entre el sistema y el mundo real, uso de metáforas y objetos humanos / 
</t>
    </r>
    <r>
      <rPr>
        <b/>
        <i/>
        <sz val="14"/>
        <color theme="1"/>
        <rFont val="Calibri"/>
        <family val="2"/>
        <scheme val="minor"/>
      </rPr>
      <t>Connection between the system and the real world, metaphor usage and human objects</t>
    </r>
  </si>
  <si>
    <r>
      <t xml:space="preserve">La información aparece en un orden lógico para el usuario?
</t>
    </r>
    <r>
      <rPr>
        <i/>
        <sz val="10"/>
        <color theme="1"/>
        <rFont val="Arial"/>
        <family val="2"/>
      </rPr>
      <t>Does information appear in a logical order for the user?</t>
    </r>
  </si>
  <si>
    <r>
      <rPr>
        <sz val="10"/>
        <color theme="1"/>
        <rFont val="Arial"/>
        <family val="2"/>
      </rPr>
      <t>El diseño de los iconos se correspone con objetos cotidianos?</t>
    </r>
    <r>
      <rPr>
        <i/>
        <sz val="10"/>
        <color theme="1"/>
        <rFont val="Arial"/>
        <family val="2"/>
      </rPr>
      <t xml:space="preserve">
Does the design of the icons correspond to everyday objects?</t>
    </r>
  </si>
  <si>
    <r>
      <t xml:space="preserve">Cada icono realiza la acción que el usuario espera?
</t>
    </r>
    <r>
      <rPr>
        <i/>
        <sz val="10"/>
        <color theme="1"/>
        <rFont val="Arial"/>
        <family val="2"/>
      </rPr>
      <t>Does every icon do the action that you expect?</t>
    </r>
  </si>
  <si>
    <r>
      <t xml:space="preserve">Se utilizan frases y conceptos familiares para el usuario?
</t>
    </r>
    <r>
      <rPr>
        <i/>
        <sz val="10"/>
        <color theme="1"/>
        <rFont val="Arial"/>
        <family val="2"/>
      </rPr>
      <t>Does the system use phrases and concepts familiar to the user?</t>
    </r>
  </si>
  <si>
    <r>
      <t xml:space="preserve">3 - Control y libertad del usuario / </t>
    </r>
    <r>
      <rPr>
        <b/>
        <i/>
        <sz val="14"/>
        <color theme="1"/>
        <rFont val="Calibri"/>
        <family val="2"/>
        <scheme val="minor"/>
      </rPr>
      <t>User control and freedom</t>
    </r>
  </si>
  <si>
    <t>Existe un vínculo para volver al estado inicial o a la página de inicio?
Is there a link to come back to initial state or homepage?</t>
  </si>
  <si>
    <r>
      <t xml:space="preserve">Existen funcionalidades para "deshaer" y "re-hacer"?
</t>
    </r>
    <r>
      <rPr>
        <i/>
        <sz val="10"/>
        <color theme="1"/>
        <rFont val="Arial"/>
        <family val="2"/>
      </rPr>
      <t>Are the functions “undo” and “re-do” implemented?</t>
    </r>
  </si>
  <si>
    <r>
      <t xml:space="preserve">Es fácil volver a un estado anterior de la aplicación?
</t>
    </r>
    <r>
      <rPr>
        <i/>
        <sz val="10"/>
        <color theme="1"/>
        <rFont val="Arial"/>
        <family val="2"/>
      </rPr>
      <t>Is it easy to come back to an earlier state of the application?</t>
    </r>
  </si>
  <si>
    <r>
      <t xml:space="preserve">4 - Consistencia y estándares / </t>
    </r>
    <r>
      <rPr>
        <b/>
        <i/>
        <sz val="14"/>
        <color theme="1"/>
        <rFont val="Calibri"/>
        <family val="2"/>
        <scheme val="minor"/>
      </rPr>
      <t>Consistency and standards</t>
    </r>
  </si>
  <si>
    <t>Las etiquetas de los vínculos tienen los mismos nombres que sus destinos?
Do link labels have the same names as their destinations?</t>
  </si>
  <si>
    <r>
      <t xml:space="preserve">Las mismas acciones siempre conducen a los mismos resultados?
</t>
    </r>
    <r>
      <rPr>
        <i/>
        <sz val="10"/>
        <color theme="1"/>
        <rFont val="Arial"/>
        <family val="2"/>
      </rPr>
      <t>Do the same actions always have the same results?</t>
    </r>
  </si>
  <si>
    <r>
      <t xml:space="preserve">Un mismo icono tiene el mismo significado en todo el sistema?
</t>
    </r>
    <r>
      <rPr>
        <i/>
        <sz val="10"/>
        <color theme="1"/>
        <rFont val="Arial"/>
        <family val="2"/>
      </rPr>
      <t>Do the icons have the same meaning everywhere?</t>
    </r>
  </si>
  <si>
    <r>
      <t xml:space="preserve">La información se muestra de forma consistente en todo el sistema?
</t>
    </r>
    <r>
      <rPr>
        <i/>
        <sz val="10"/>
        <color theme="1"/>
        <rFont val="Arial"/>
        <family val="2"/>
      </rPr>
      <t>Is the information displayed consistently on every page?</t>
    </r>
  </si>
  <si>
    <r>
      <rPr>
        <sz val="10"/>
        <color theme="1"/>
        <rFont val="Arial"/>
        <family val="2"/>
      </rPr>
      <t xml:space="preserve">Los colores de los enlaces son los estándares o, si no, adecuados para su uso? </t>
    </r>
    <r>
      <rPr>
        <i/>
        <sz val="10"/>
        <color theme="1"/>
        <rFont val="Arial"/>
        <family val="2"/>
      </rPr>
      <t xml:space="preserve">
Are the colours of the links standard? If not, are they suitable for its use?</t>
    </r>
  </si>
  <si>
    <r>
      <t xml:space="preserve">Los elementos de navegación siguen los estándares? (botones, check box,..)
</t>
    </r>
    <r>
      <rPr>
        <i/>
        <sz val="10"/>
        <color theme="1"/>
        <rFont val="Arial"/>
        <family val="2"/>
      </rPr>
      <t>Do navigation elements follow the standards? (Buttons, check box, ...)</t>
    </r>
  </si>
  <si>
    <t>5 - Reconocimiento en lugar de memoria, aprendizaje y anticipación / 
Recognition rather than memory, learning and anticipation</t>
  </si>
  <si>
    <r>
      <t xml:space="preserve">Es sencillo de utilizar por vez primera?
</t>
    </r>
    <r>
      <rPr>
        <i/>
        <sz val="10"/>
        <color theme="1"/>
        <rFont val="Arial"/>
        <family val="2"/>
      </rPr>
      <t>Is it easy to use the system for the first time?</t>
    </r>
  </si>
  <si>
    <r>
      <t xml:space="preserve">Es fácil localizar información que ya ha sido buscada con anterioridada? 
</t>
    </r>
    <r>
      <rPr>
        <i/>
        <sz val="10"/>
        <color theme="1"/>
        <rFont val="Arial"/>
        <family val="2"/>
      </rPr>
      <t>Is it easy to locate information that has already been searched for before?</t>
    </r>
  </si>
  <si>
    <r>
      <t xml:space="preserve">En todo momento puedes utilizar el sistema sin necesidad de recordar pantallas anteriores? 
</t>
    </r>
    <r>
      <rPr>
        <i/>
        <sz val="10"/>
        <color theme="1"/>
        <rFont val="Arial"/>
        <family val="2"/>
      </rPr>
      <t>Can you use the system at all times without remembering previous screens?</t>
    </r>
  </si>
  <si>
    <r>
      <t xml:space="preserve">Todo el contenido necesario para la navegación o para las diferentes tareas está en la "pantalla actual"?
</t>
    </r>
    <r>
      <rPr>
        <i/>
        <sz val="10"/>
        <color theme="1"/>
        <rFont val="Arial"/>
        <family val="2"/>
      </rPr>
      <t>Is all content needed for navigation or task found in the “current screen”?</t>
    </r>
  </si>
  <si>
    <r>
      <t xml:space="preserve">La información está organizada según la lógica familiar de los usuarios "tipo"? 
</t>
    </r>
    <r>
      <rPr>
        <i/>
        <sz val="10"/>
        <color theme="1"/>
        <rFont val="Arial"/>
        <family val="2"/>
      </rPr>
      <t>Is the information organized according to logic familiar to the end user?</t>
    </r>
  </si>
  <si>
    <t>6 - Flexibilidad y eficiéncia de uso / Flexibility and efficiency of use</t>
  </si>
  <si>
    <r>
      <t xml:space="preserve">Existen atajos del teclado para las acciones frecuentes?
</t>
    </r>
    <r>
      <rPr>
        <i/>
        <sz val="10"/>
        <color theme="1"/>
        <rFont val="Arial"/>
        <family val="2"/>
      </rPr>
      <t>Are there keyboard shortcuts for common actions?</t>
    </r>
  </si>
  <si>
    <r>
      <t xml:space="preserve">Si existen, ¿queda claro cómo usarlas?
</t>
    </r>
    <r>
      <rPr>
        <i/>
        <sz val="10"/>
        <color theme="1"/>
        <rFont val="Arial"/>
        <family val="2"/>
      </rPr>
      <t>If there are, is it clear how to use them?</t>
    </r>
  </si>
  <si>
    <r>
      <t xml:space="preserve">Es posible realizar de manera sencilla una acción realizada anteriormente?
</t>
    </r>
    <r>
      <rPr>
        <i/>
        <sz val="10"/>
        <color theme="1"/>
        <rFont val="Arial"/>
        <family val="2"/>
      </rPr>
      <t>Is it possible to easily perform an action done earlier?</t>
    </r>
  </si>
  <si>
    <r>
      <t xml:space="preserve">El diseño se adapta al cambiar la resolución de la pantalla? 
</t>
    </r>
    <r>
      <rPr>
        <i/>
        <sz val="10"/>
        <color theme="1"/>
        <rFont val="Arial"/>
        <family val="2"/>
      </rPr>
      <t>Does the design adapt to the changes of screen resolution?</t>
    </r>
  </si>
  <si>
    <r>
      <t xml:space="preserve">Es visible el uso de aceleradores para el usuario habitual? 
</t>
    </r>
    <r>
      <rPr>
        <i/>
        <sz val="10"/>
        <color theme="1"/>
        <rFont val="Arial"/>
        <family val="2"/>
      </rPr>
      <t>Is the use of accelerators visible to the normal user?</t>
    </r>
  </si>
  <si>
    <r>
      <t xml:space="preserve">Se mantiene siempre ocupado al usuario? (sin tiempos de espera innecesarios)
</t>
    </r>
    <r>
      <rPr>
        <i/>
        <sz val="10"/>
        <color theme="1"/>
        <rFont val="Arial"/>
        <family val="2"/>
      </rPr>
      <t>Does it always keep the user busy? (without unnecessary delays)</t>
    </r>
  </si>
  <si>
    <r>
      <t xml:space="preserve">7 - Ayuda a los usuarios a reconocer, diagnosticar y rehacer-se de los errors
</t>
    </r>
    <r>
      <rPr>
        <b/>
        <i/>
        <sz val="14"/>
        <color theme="1"/>
        <rFont val="Calibri"/>
        <family val="2"/>
        <scheme val="minor"/>
      </rPr>
      <t>Help users recognize, diagnose and recover from errors</t>
    </r>
  </si>
  <si>
    <r>
      <t xml:space="preserve">Se muestra un mensaje antes de tomar acciones irreversibles?
</t>
    </r>
    <r>
      <rPr>
        <i/>
        <sz val="10"/>
        <color theme="1"/>
        <rFont val="Arial"/>
        <family val="2"/>
      </rPr>
      <t>Does it display a message before taking irreversible actions?</t>
    </r>
  </si>
  <si>
    <r>
      <t xml:space="preserve">Los errores cometidos se muestran en tiempo real?
</t>
    </r>
    <r>
      <rPr>
        <i/>
        <sz val="10"/>
        <color theme="1"/>
        <rFont val="Arial"/>
        <family val="2"/>
      </rPr>
      <t>Are errors shown in real time?</t>
    </r>
  </si>
  <si>
    <r>
      <t xml:space="preserve">El mensaje de error que aparece es fácilmente interpretable? 
</t>
    </r>
    <r>
      <rPr>
        <i/>
        <sz val="10"/>
        <color theme="1"/>
        <rFont val="Arial"/>
        <family val="2"/>
      </rPr>
      <t>Is the error message that appears easily interpretable?</t>
    </r>
  </si>
  <si>
    <r>
      <t xml:space="preserve">Se usa, además, algún código para referenciar el error?
</t>
    </r>
    <r>
      <rPr>
        <i/>
        <sz val="10"/>
        <color theme="1"/>
        <rFont val="Arial"/>
        <family val="2"/>
      </rPr>
      <t>Is some code also used to reference the error?</t>
    </r>
  </si>
  <si>
    <r>
      <t>8 - Prevención de errores /</t>
    </r>
    <r>
      <rPr>
        <b/>
        <i/>
        <sz val="14"/>
        <color theme="1"/>
        <rFont val="Calibri"/>
        <family val="2"/>
        <scheme val="minor"/>
      </rPr>
      <t xml:space="preserve"> Preventing errors</t>
    </r>
  </si>
  <si>
    <r>
      <t xml:space="preserve">Aparece un mensaje de confirmación antes de realizar las acciones?
</t>
    </r>
    <r>
      <rPr>
        <i/>
        <sz val="10"/>
        <color theme="1"/>
        <rFont val="Arial"/>
        <family val="2"/>
      </rPr>
      <t>Does a confirmation message appear before taking the action?</t>
    </r>
  </si>
  <si>
    <r>
      <t xml:space="preserve">Queda claro qué hay que introducir en cada campo de un formulario?
</t>
    </r>
    <r>
      <rPr>
        <i/>
        <sz val="10"/>
        <color theme="1"/>
        <rFont val="Arial"/>
        <family val="2"/>
      </rPr>
      <t>Is it clear what information needs to be entered in each box on a form?</t>
    </r>
  </si>
  <si>
    <r>
      <t xml:space="preserve">El motor de búsqueda tolera errores tipográficos y ortográficos?
</t>
    </r>
    <r>
      <rPr>
        <i/>
        <sz val="10"/>
        <color theme="1"/>
        <rFont val="Arial"/>
        <family val="2"/>
      </rPr>
      <t>Does the search engine tolerate typos and spelling errors?</t>
    </r>
  </si>
  <si>
    <t>9 - Diseño estético y minimalista / Aesthetic and minimalist design</t>
  </si>
  <si>
    <r>
      <t xml:space="preserve">Se ha usado un diseño sin redundáncia de información? 
</t>
    </r>
    <r>
      <rPr>
        <i/>
        <sz val="10"/>
        <color theme="1"/>
        <rFont val="Arial"/>
        <family val="2"/>
      </rPr>
      <t>Is used a design without redundancy of information?</t>
    </r>
  </si>
  <si>
    <r>
      <t xml:space="preserve">La información es corta, concisa y precisa?
</t>
    </r>
    <r>
      <rPr>
        <i/>
        <sz val="10"/>
        <color theme="1"/>
        <rFont val="Arial"/>
        <family val="2"/>
      </rPr>
      <t>Is the information short, concise and accurate?</t>
    </r>
  </si>
  <si>
    <r>
      <t xml:space="preserve">Cada elemento de información se diferencia del resto y no se confunde?
</t>
    </r>
    <r>
      <rPr>
        <i/>
        <sz val="10"/>
        <color theme="1"/>
        <rFont val="Arial"/>
        <family val="2"/>
      </rPr>
      <t>Is each item of information different from the rest and not confused?</t>
    </r>
  </si>
  <si>
    <r>
      <t xml:space="preserve">El texto está bien organizado, con frases cortas y de intrepretación rápida?
</t>
    </r>
    <r>
      <rPr>
        <i/>
        <sz val="10"/>
        <color theme="1"/>
        <rFont val="Arial"/>
        <family val="2"/>
      </rPr>
      <t>Is the text well organized, with short sentences and quick to interpret?</t>
    </r>
  </si>
  <si>
    <r>
      <t xml:space="preserve">10 - Ayuda y documentación / </t>
    </r>
    <r>
      <rPr>
        <b/>
        <i/>
        <sz val="14"/>
        <color theme="1"/>
        <rFont val="Calibri"/>
        <family val="2"/>
        <scheme val="minor"/>
      </rPr>
      <t>Help and documentation</t>
    </r>
  </si>
  <si>
    <r>
      <t xml:space="preserve">Existe la opción "ajuda"?
</t>
    </r>
    <r>
      <rPr>
        <i/>
        <sz val="10"/>
        <color theme="1"/>
        <rFont val="Arial"/>
        <family val="2"/>
      </rPr>
      <t>Is there the "help" option?</t>
    </r>
  </si>
  <si>
    <r>
      <t xml:space="preserve">En el caso de existir, es visible y de fácil acceso? 
</t>
    </r>
    <r>
      <rPr>
        <i/>
        <sz val="10"/>
        <color theme="1"/>
        <rFont val="Arial"/>
        <family val="2"/>
      </rPr>
      <t>If so, is it visible and easy to access?</t>
    </r>
  </si>
  <si>
    <r>
      <t xml:space="preserve">La ayuda está orientada a la solución de problemas? 
</t>
    </r>
    <r>
      <rPr>
        <i/>
        <sz val="10"/>
        <color theme="1"/>
        <rFont val="Arial"/>
        <family val="2"/>
      </rPr>
      <t>Is the help section aimed at solving problems?</t>
    </r>
  </si>
  <si>
    <r>
      <t xml:space="preserve">Dispone de un apartado de preguntas frecuentes? 
</t>
    </r>
    <r>
      <rPr>
        <i/>
        <sz val="10"/>
        <color theme="1"/>
        <rFont val="Arial"/>
        <family val="2"/>
      </rPr>
      <t>Is there a section of frequently asked questions (FAQ)?</t>
    </r>
  </si>
  <si>
    <r>
      <t xml:space="preserve">La documentación de ayuda es clara, utiliza ejemplos? 
</t>
    </r>
    <r>
      <rPr>
        <i/>
        <sz val="10"/>
        <color theme="1"/>
        <rFont val="Arial"/>
        <family val="2"/>
      </rPr>
      <t>Is the help documentation clear, with examples?</t>
    </r>
  </si>
  <si>
    <r>
      <t xml:space="preserve">11 - Guardar el estado y proteger el trabajo / </t>
    </r>
    <r>
      <rPr>
        <b/>
        <i/>
        <sz val="14"/>
        <color theme="1"/>
        <rFont val="Calibri"/>
        <family val="2"/>
        <scheme val="minor"/>
      </rPr>
      <t>Save the state and protect the work</t>
    </r>
  </si>
  <si>
    <r>
      <t xml:space="preserve">Los usuarios pueden continuar desde un estado anterior al que quedaron en otro momento o desde otro dispositivo? 
</t>
    </r>
    <r>
      <rPr>
        <i/>
        <sz val="10"/>
        <color theme="1"/>
        <rFont val="Arial"/>
        <family val="2"/>
      </rPr>
      <t>Can users continue from a previous state (where they had previously been or from another device)?</t>
    </r>
  </si>
  <si>
    <r>
      <t xml:space="preserve">Se implementa la utilidad de "auto-guardado" ? 
</t>
    </r>
    <r>
      <rPr>
        <i/>
        <sz val="10"/>
        <color theme="1"/>
        <rFont val="Arial"/>
        <family val="2"/>
      </rPr>
      <t>Is "Autosave" implemented?</t>
    </r>
  </si>
  <si>
    <r>
      <t xml:space="preserve">Tiene buena respuesta a fallos ajenos? (cortes de corriente, de internet,…) 
</t>
    </r>
    <r>
      <rPr>
        <i/>
        <sz val="10"/>
        <color theme="1"/>
        <rFont val="Arial"/>
        <family val="2"/>
      </rPr>
      <t>Does the system have a good response to external failures? (Power cut, internet not working, ...)</t>
    </r>
  </si>
  <si>
    <r>
      <t xml:space="preserve">12 - Color y legibilidad / </t>
    </r>
    <r>
      <rPr>
        <b/>
        <i/>
        <sz val="14"/>
        <color theme="1"/>
        <rFont val="Calibri"/>
        <family val="2"/>
        <scheme val="minor"/>
      </rPr>
      <t>Color and readability</t>
    </r>
  </si>
  <si>
    <r>
      <t xml:space="preserve">Las fuentes del texto tienen un tamaño adecuado? 
</t>
    </r>
    <r>
      <rPr>
        <i/>
        <sz val="10"/>
        <color theme="1"/>
        <rFont val="Arial"/>
        <family val="2"/>
      </rPr>
      <t>Do the fonts have an adequate size?</t>
    </r>
  </si>
  <si>
    <r>
      <t xml:space="preserve">Las fuentes del texto utilizan colores con suficiente contraste con el fondo? 
</t>
    </r>
    <r>
      <rPr>
        <i/>
        <sz val="10"/>
        <color theme="1"/>
        <rFont val="Arial"/>
        <family val="2"/>
      </rPr>
      <t>Do the fonts use colours with sufficient contrast with the background?</t>
    </r>
  </si>
  <si>
    <r>
      <t xml:space="preserve">Las imágenes o patrones del fondo no impiden la lectura del contenido? 
</t>
    </r>
    <r>
      <rPr>
        <i/>
        <sz val="10"/>
        <color theme="1"/>
        <rFont val="Arial"/>
        <family val="2"/>
      </rPr>
      <t>Do background images or patterns allow the content to be read?</t>
    </r>
  </si>
  <si>
    <r>
      <t xml:space="preserve">Se tiene en cuenta a los usuarios con visión reducida? 
</t>
    </r>
    <r>
      <rPr>
        <i/>
        <sz val="10"/>
        <color theme="1"/>
        <rFont val="Arial"/>
        <family val="2"/>
      </rPr>
      <t>Does it consider people with reduced vision?</t>
    </r>
  </si>
  <si>
    <r>
      <t xml:space="preserve">13 - Autonomía / </t>
    </r>
    <r>
      <rPr>
        <b/>
        <i/>
        <sz val="14"/>
        <rFont val="Calibri"/>
        <family val="2"/>
        <scheme val="minor"/>
      </rPr>
      <t>Autonomy</t>
    </r>
  </si>
  <si>
    <r>
      <t xml:space="preserve">Se mantiene en todo momento informado al usuario del estado del sistema? 
</t>
    </r>
    <r>
      <rPr>
        <i/>
        <sz val="10"/>
        <color theme="1"/>
        <rFont val="Arial"/>
        <family val="2"/>
      </rPr>
      <t>Does it keep the user informed of system status?</t>
    </r>
  </si>
  <si>
    <r>
      <t xml:space="preserve">Además, el estado del sistema es visible y actualitzado? 
</t>
    </r>
    <r>
      <rPr>
        <i/>
        <sz val="10"/>
        <color theme="1"/>
        <rFont val="Arial"/>
        <family val="2"/>
      </rPr>
      <t>Moreover, is the system status visible and updated?</t>
    </r>
  </si>
  <si>
    <r>
      <t xml:space="preserve">El usuario puede tomar sus propias decisiones? (Personalización) 
</t>
    </r>
    <r>
      <rPr>
        <i/>
        <sz val="10"/>
        <color theme="1"/>
        <rFont val="Arial"/>
        <family val="2"/>
      </rPr>
      <t>Can the user take their own decisions? (Personalization)</t>
    </r>
  </si>
  <si>
    <r>
      <t xml:space="preserve">14 - Valores per defecto / </t>
    </r>
    <r>
      <rPr>
        <b/>
        <i/>
        <sz val="14"/>
        <color theme="1"/>
        <rFont val="Calibri"/>
        <family val="2"/>
        <scheme val="minor"/>
      </rPr>
      <t>Defaults</t>
    </r>
  </si>
  <si>
    <r>
      <t xml:space="preserve">El sistema o aparato proporciona la opción de volver a los valores de fábrica? 
</t>
    </r>
    <r>
      <rPr>
        <i/>
        <sz val="10"/>
        <color theme="1"/>
        <rFont val="Arial"/>
        <family val="2"/>
      </rPr>
      <t>Does the system or device give the option to return to factory settings?</t>
    </r>
  </si>
  <si>
    <r>
      <t xml:space="preserve">Si es así, se indica claramente las consecuencias de dicha acción? 
</t>
    </r>
    <r>
      <rPr>
        <i/>
        <sz val="10"/>
        <color theme="1"/>
        <rFont val="Arial"/>
        <family val="2"/>
      </rPr>
      <t>If so, does it clearly indicate the consequences of the action?</t>
    </r>
  </si>
  <si>
    <r>
      <t xml:space="preserve">Se utilitza el término “por defecto”? 
</t>
    </r>
    <r>
      <rPr>
        <i/>
        <sz val="10"/>
        <color theme="1"/>
        <rFont val="Arial"/>
        <family val="2"/>
      </rPr>
      <t>Is the term "Default" used?</t>
    </r>
  </si>
  <si>
    <t>15 - Reducción de la latencia /  Latency reduction</t>
  </si>
  <si>
    <r>
      <t xml:space="preserve">Respuesta
</t>
    </r>
    <r>
      <rPr>
        <i/>
        <sz val="11"/>
        <color theme="1"/>
        <rFont val="Calibri"/>
        <family val="2"/>
        <scheme val="minor"/>
      </rPr>
      <t>Answer</t>
    </r>
  </si>
  <si>
    <r>
      <t xml:space="preserve">Comentarios
</t>
    </r>
    <r>
      <rPr>
        <i/>
        <sz val="11"/>
        <color theme="1"/>
        <rFont val="Calibri"/>
        <family val="2"/>
        <scheme val="minor"/>
      </rPr>
      <t>Coments</t>
    </r>
  </si>
  <si>
    <r>
      <t xml:space="preserve">La ejecución de tareas pesadas es transparente al usuario? 
</t>
    </r>
    <r>
      <rPr>
        <i/>
        <sz val="11"/>
        <color theme="1"/>
        <rFont val="Calibri"/>
        <family val="2"/>
        <scheme val="minor"/>
      </rPr>
      <t>Is the execution of heavy work transparent to the user?</t>
    </r>
  </si>
  <si>
    <r>
      <t xml:space="preserve">Se muestra el tiempo restante o alguna animación de las tareas pesadas que se están ejecutando? 
</t>
    </r>
    <r>
      <rPr>
        <i/>
        <sz val="11"/>
        <color theme="1"/>
        <rFont val="Calibri"/>
        <family val="2"/>
        <scheme val="minor"/>
      </rPr>
      <t>While running heavy tasks, is remaining time or some animation shown?</t>
    </r>
  </si>
  <si>
    <r>
      <t xml:space="preserve">RESULTADOS / </t>
    </r>
    <r>
      <rPr>
        <b/>
        <i/>
        <sz val="14"/>
        <color theme="1"/>
        <rFont val="Calibri"/>
        <family val="2"/>
        <scheme val="minor"/>
      </rPr>
      <t>RESULTS</t>
    </r>
  </si>
  <si>
    <r>
      <t>Valores/V</t>
    </r>
    <r>
      <rPr>
        <b/>
        <i/>
        <sz val="11"/>
        <color theme="1"/>
        <rFont val="Calibri"/>
        <family val="2"/>
        <scheme val="minor"/>
      </rPr>
      <t>alues</t>
    </r>
  </si>
  <si>
    <t># preguntas 
NO contestadas</t>
  </si>
  <si>
    <t># preguntas 
totales</t>
  </si>
  <si>
    <t># preguntas 
contestadas</t>
  </si>
  <si>
    <t># preguntas 
NO aplica</t>
  </si>
  <si>
    <t>% de preguntas contestadas</t>
  </si>
  <si>
    <t>Número de preguntas NO contestadas (deben contestarse TODAS)</t>
  </si>
  <si>
    <t>Número de preguntas contestadas que computan (sin las No aplica)</t>
  </si>
  <si>
    <r>
      <t xml:space="preserve">Porcentaje de usabilidad
</t>
    </r>
    <r>
      <rPr>
        <b/>
        <i/>
        <sz val="20"/>
        <color theme="1"/>
        <rFont val="Calibri"/>
        <family val="2"/>
        <scheme val="minor"/>
      </rPr>
      <t>"Usability" percentage</t>
    </r>
  </si>
  <si>
    <t>NP</t>
  </si>
  <si>
    <t>Ariel Llerena</t>
  </si>
  <si>
    <t>Estudiante</t>
  </si>
  <si>
    <t>Software</t>
  </si>
  <si>
    <t>Sistema de  Gestion y incidentes para la compañía de Internet Fast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</si>
</sst>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0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EEBF7"/>
        <bgColor rgb="FFDAE3F3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15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left" vertical="center" indent="4"/>
    </xf>
    <xf numFmtId="0" fontId="0" fillId="0" borderId="0" xfId="0" applyAlignment="1">
      <alignment horizontal="center"/>
    </xf>
    <xf numFmtId="0" fontId="0" fillId="0" borderId="1" xfId="0" applyBorder="1"/>
    <xf numFmtId="0" fontId="6" fillId="0" borderId="0" xfId="0" applyFont="1" applyAlignment="1">
      <alignment horizontal="right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8" fillId="0" borderId="0" xfId="0" applyFont="1"/>
    <xf numFmtId="0" fontId="11" fillId="0" borderId="0" xfId="0" applyFont="1" applyAlignment="1">
      <alignment horizontal="right" wrapText="1"/>
    </xf>
    <xf numFmtId="0" fontId="4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1" fontId="0" fillId="0" borderId="0" xfId="0" applyNumberFormat="1"/>
    <xf numFmtId="0" fontId="7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/>
    <xf numFmtId="164" fontId="1" fillId="0" borderId="0" xfId="1" applyNumberFormat="1" applyFont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right"/>
    </xf>
    <xf numFmtId="0" fontId="6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0" fontId="16" fillId="0" borderId="1" xfId="2" applyBorder="1"/>
    <xf numFmtId="0" fontId="16" fillId="8" borderId="1" xfId="2" applyFill="1" applyBorder="1" applyAlignment="1">
      <alignment horizontal="left" wrapText="1"/>
    </xf>
    <xf numFmtId="0" fontId="16" fillId="8" borderId="1" xfId="2" applyFill="1" applyBorder="1" applyAlignment="1">
      <alignment horizontal="left"/>
    </xf>
    <xf numFmtId="0" fontId="16" fillId="0" borderId="1" xfId="2" applyBorder="1" applyAlignment="1">
      <alignment horizontal="left" wrapText="1"/>
    </xf>
    <xf numFmtId="0" fontId="16" fillId="8" borderId="1" xfId="2" applyFill="1" applyBorder="1"/>
    <xf numFmtId="0" fontId="16" fillId="8" borderId="1" xfId="2" applyFill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21" fillId="0" borderId="0" xfId="0" applyFont="1"/>
    <xf numFmtId="0" fontId="22" fillId="0" borderId="0" xfId="0" applyFont="1"/>
    <xf numFmtId="0" fontId="15" fillId="0" borderId="0" xfId="0" applyFont="1"/>
    <xf numFmtId="0" fontId="15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/>
    <xf numFmtId="0" fontId="15" fillId="0" borderId="6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15" fillId="5" borderId="1" xfId="0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 vertical="center" wrapText="1"/>
    </xf>
    <xf numFmtId="0" fontId="16" fillId="7" borderId="0" xfId="2" applyFill="1" applyAlignment="1">
      <alignment horizontal="left"/>
    </xf>
    <xf numFmtId="0" fontId="17" fillId="6" borderId="0" xfId="0" applyFont="1" applyFill="1" applyAlignment="1">
      <alignment horizontal="center" vertical="top" wrapText="1"/>
    </xf>
    <xf numFmtId="0" fontId="16" fillId="6" borderId="0" xfId="2" applyFill="1" applyAlignment="1">
      <alignment horizontal="left"/>
    </xf>
    <xf numFmtId="14" fontId="0" fillId="9" borderId="16" xfId="0" applyNumberFormat="1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15" fillId="0" borderId="9" xfId="0" applyFont="1" applyBorder="1" applyAlignment="1">
      <alignment horizontal="left" wrapText="1"/>
    </xf>
    <xf numFmtId="0" fontId="23" fillId="3" borderId="2" xfId="2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Porcentaje" xfId="1" builtinId="5"/>
  </cellStyles>
  <dxfs count="63"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b/>
        <i val="0"/>
        <color rgb="FFFF0000"/>
      </font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9999"/>
      <color rgb="FFFF7C80"/>
      <color rgb="FFF8696B"/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sktog.com/atc/principles-of-interaction-design" TargetMode="External"/><Relationship Id="rId2" Type="http://schemas.openxmlformats.org/officeDocument/2006/relationships/hyperlink" Target="https://www.nngroup.com/articles/ten-usability-heuristics" TargetMode="External"/><Relationship Id="rId1" Type="http://schemas.openxmlformats.org/officeDocument/2006/relationships/hyperlink" Target="http://asktog.com/atc/principles-of-interaction-desig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ngroup.com/articles/ten-usability-heuristics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zoomScaleNormal="100" workbookViewId="0">
      <selection activeCell="B9" sqref="B9:E9"/>
    </sheetView>
  </sheetViews>
  <sheetFormatPr baseColWidth="10" defaultColWidth="11.5703125" defaultRowHeight="15" x14ac:dyDescent="0.25"/>
  <cols>
    <col min="1" max="1" width="37.7109375" style="45" customWidth="1"/>
    <col min="2" max="2" width="38.7109375" style="45" customWidth="1"/>
    <col min="3" max="6" width="11.5703125" style="45"/>
    <col min="7" max="7" width="24.28515625" style="45" customWidth="1"/>
    <col min="8" max="16384" width="11.5703125" style="45"/>
  </cols>
  <sheetData>
    <row r="1" spans="1:6" ht="39" customHeight="1" thickBot="1" x14ac:dyDescent="0.3">
      <c r="A1" s="66" t="s">
        <v>0</v>
      </c>
      <c r="B1" s="67"/>
      <c r="C1" s="67"/>
      <c r="D1" s="67"/>
      <c r="E1" s="68"/>
      <c r="F1" s="46"/>
    </row>
    <row r="2" spans="1:6" ht="30" customHeight="1" x14ac:dyDescent="0.25">
      <c r="A2" s="62" t="s">
        <v>1</v>
      </c>
      <c r="B2" s="62"/>
      <c r="C2" s="62"/>
      <c r="D2" s="62"/>
      <c r="E2" s="62"/>
      <c r="F2" s="46"/>
    </row>
    <row r="3" spans="1:6" ht="13.15" customHeight="1" x14ac:dyDescent="0.25">
      <c r="A3" s="47"/>
      <c r="B3" s="47"/>
      <c r="C3" s="47"/>
      <c r="D3" s="47"/>
      <c r="E3" s="47"/>
      <c r="F3" s="46"/>
    </row>
    <row r="4" spans="1:6" ht="7.15" customHeight="1" thickBot="1" x14ac:dyDescent="0.3">
      <c r="A4" s="46"/>
      <c r="B4" s="46"/>
      <c r="C4" s="46"/>
      <c r="D4" s="46"/>
      <c r="E4" s="46"/>
      <c r="F4" s="46"/>
    </row>
    <row r="5" spans="1:6" ht="34.5" thickBot="1" x14ac:dyDescent="0.3">
      <c r="A5" s="48" t="s">
        <v>2</v>
      </c>
      <c r="B5" s="63" t="s">
        <v>109</v>
      </c>
      <c r="C5" s="64"/>
      <c r="D5" s="64"/>
      <c r="E5" s="65"/>
      <c r="F5" s="46"/>
    </row>
    <row r="6" spans="1:6" ht="5.45" customHeight="1" x14ac:dyDescent="0.25">
      <c r="A6" s="46"/>
      <c r="B6" s="46"/>
      <c r="C6" s="46"/>
      <c r="D6" s="46"/>
      <c r="E6" s="46"/>
      <c r="F6" s="46"/>
    </row>
    <row r="7" spans="1:6" ht="19.5" thickBot="1" x14ac:dyDescent="0.35">
      <c r="A7" s="49" t="s">
        <v>3</v>
      </c>
      <c r="B7" s="46"/>
      <c r="C7" s="46"/>
      <c r="D7" s="46"/>
      <c r="E7" s="46"/>
      <c r="F7" s="46"/>
    </row>
    <row r="8" spans="1:6" x14ac:dyDescent="0.25">
      <c r="A8" s="50" t="s">
        <v>4</v>
      </c>
      <c r="B8" s="69" t="s">
        <v>106</v>
      </c>
      <c r="C8" s="69"/>
      <c r="D8" s="69"/>
      <c r="E8" s="69"/>
      <c r="F8" s="46"/>
    </row>
    <row r="9" spans="1:6" x14ac:dyDescent="0.25">
      <c r="A9" s="51" t="s">
        <v>5</v>
      </c>
      <c r="B9" s="70" t="s">
        <v>107</v>
      </c>
      <c r="C9" s="70"/>
      <c r="D9" s="70"/>
      <c r="E9" s="70"/>
      <c r="F9" s="46"/>
    </row>
    <row r="10" spans="1:6" x14ac:dyDescent="0.25">
      <c r="A10" s="51" t="s">
        <v>6</v>
      </c>
      <c r="B10" s="70" t="s">
        <v>108</v>
      </c>
      <c r="C10" s="70"/>
      <c r="D10" s="70"/>
      <c r="E10" s="70"/>
      <c r="F10" s="46"/>
    </row>
    <row r="11" spans="1:6" ht="15.75" thickBot="1" x14ac:dyDescent="0.3">
      <c r="A11" s="52" t="s">
        <v>7</v>
      </c>
      <c r="B11" s="60">
        <v>45372</v>
      </c>
      <c r="C11" s="61"/>
      <c r="D11" s="61"/>
      <c r="E11" s="61"/>
      <c r="F11" s="46"/>
    </row>
    <row r="12" spans="1:6" ht="6" customHeight="1" x14ac:dyDescent="0.3">
      <c r="A12" s="49"/>
      <c r="B12" s="46"/>
      <c r="C12" s="46"/>
      <c r="D12" s="46"/>
      <c r="E12" s="46"/>
      <c r="F12" s="46"/>
    </row>
    <row r="13" spans="1:6" ht="15.6" customHeight="1" x14ac:dyDescent="0.25">
      <c r="A13" s="58" t="s">
        <v>8</v>
      </c>
      <c r="B13" s="58"/>
      <c r="C13" s="58"/>
      <c r="D13" s="58"/>
      <c r="E13" s="58"/>
      <c r="F13" s="46"/>
    </row>
    <row r="14" spans="1:6" ht="15.6" customHeight="1" x14ac:dyDescent="0.25">
      <c r="A14" s="58"/>
      <c r="B14" s="58"/>
      <c r="C14" s="58"/>
      <c r="D14" s="58"/>
      <c r="E14" s="58"/>
      <c r="F14" s="46"/>
    </row>
    <row r="15" spans="1:6" ht="15.6" customHeight="1" x14ac:dyDescent="0.25">
      <c r="A15" s="58"/>
      <c r="B15" s="58"/>
      <c r="C15" s="58"/>
      <c r="D15" s="58"/>
      <c r="E15" s="58"/>
      <c r="F15" s="46"/>
    </row>
    <row r="16" spans="1:6" x14ac:dyDescent="0.25">
      <c r="A16" s="59" t="s">
        <v>9</v>
      </c>
      <c r="B16" s="59"/>
      <c r="C16" s="59"/>
      <c r="D16" s="59"/>
      <c r="E16" s="59"/>
      <c r="F16" s="46"/>
    </row>
    <row r="17" spans="1:5" x14ac:dyDescent="0.25">
      <c r="A17" s="59" t="s">
        <v>10</v>
      </c>
      <c r="B17" s="59"/>
      <c r="C17" s="59"/>
      <c r="D17" s="59"/>
      <c r="E17" s="59"/>
    </row>
    <row r="18" spans="1:5" x14ac:dyDescent="0.25">
      <c r="A18" s="56" t="s">
        <v>11</v>
      </c>
      <c r="B18" s="56"/>
      <c r="C18" s="56"/>
      <c r="D18" s="56"/>
      <c r="E18" s="56"/>
    </row>
    <row r="19" spans="1:5" x14ac:dyDescent="0.25">
      <c r="A19" s="56"/>
      <c r="B19" s="56"/>
      <c r="C19" s="56"/>
      <c r="D19" s="56"/>
      <c r="E19" s="56"/>
    </row>
    <row r="20" spans="1:5" x14ac:dyDescent="0.25">
      <c r="A20" s="56"/>
      <c r="B20" s="56"/>
      <c r="C20" s="56"/>
      <c r="D20" s="56"/>
      <c r="E20" s="56"/>
    </row>
    <row r="21" spans="1:5" x14ac:dyDescent="0.25">
      <c r="A21" s="57" t="s">
        <v>9</v>
      </c>
      <c r="B21" s="57"/>
      <c r="C21" s="57"/>
      <c r="D21" s="57"/>
      <c r="E21" s="57"/>
    </row>
    <row r="22" spans="1:5" x14ac:dyDescent="0.25">
      <c r="A22" s="57" t="s">
        <v>10</v>
      </c>
      <c r="B22" s="57"/>
      <c r="C22" s="57"/>
      <c r="D22" s="57"/>
      <c r="E22" s="57"/>
    </row>
  </sheetData>
  <mergeCells count="13">
    <mergeCell ref="B11:E11"/>
    <mergeCell ref="A2:E2"/>
    <mergeCell ref="B5:E5"/>
    <mergeCell ref="A1:E1"/>
    <mergeCell ref="B8:E8"/>
    <mergeCell ref="B9:E9"/>
    <mergeCell ref="B10:E10"/>
    <mergeCell ref="A18:E20"/>
    <mergeCell ref="A21:E21"/>
    <mergeCell ref="A22:E22"/>
    <mergeCell ref="A13:E15"/>
    <mergeCell ref="A16:E16"/>
    <mergeCell ref="A17:E17"/>
  </mergeCells>
  <hyperlinks>
    <hyperlink ref="A17" r:id="rId1" xr:uid="{00000000-0004-0000-0000-000000000000}"/>
    <hyperlink ref="A16" r:id="rId2" xr:uid="{00000000-0004-0000-0000-000001000000}"/>
    <hyperlink ref="A22" r:id="rId3" xr:uid="{00000000-0004-0000-0000-000002000000}"/>
    <hyperlink ref="A21" r:id="rId4" xr:uid="{00000000-0004-0000-0000-000003000000}"/>
  </hyperlinks>
  <pageMargins left="0.7" right="0.7" top="0.75" bottom="0.75" header="0.3" footer="0.3"/>
  <pageSetup paperSize="9" orientation="portrait" horizontalDpi="360" verticalDpi="36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5.5703125" hidden="1" customWidth="1"/>
  </cols>
  <sheetData>
    <row r="1" spans="1:5" ht="33" customHeight="1" x14ac:dyDescent="0.25">
      <c r="A1" s="72" t="s">
        <v>62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12" t="s">
        <v>63</v>
      </c>
      <c r="B4" s="21" t="s">
        <v>18</v>
      </c>
      <c r="C4" s="3"/>
      <c r="D4" s="8">
        <f>IF(B4=RESULTADOS!$A$101,1,IF(B4=RESULTADOS!$A$102,0.5,IF(B4=RESULTADOS!$A$103,0,IF(B4=RESULTADOS!$A$104,"NA","-"))))</f>
        <v>1</v>
      </c>
      <c r="E4" s="8">
        <f>IF(D4="NA",1,0)</f>
        <v>0</v>
      </c>
    </row>
    <row r="5" spans="1:5" ht="30" customHeight="1" x14ac:dyDescent="0.25">
      <c r="A5" s="5" t="s">
        <v>64</v>
      </c>
      <c r="B5" s="21" t="s">
        <v>18</v>
      </c>
      <c r="C5" s="43"/>
      <c r="D5" s="8">
        <f>IF(B5=RESULTADOS!$A$101,1,IF(B5=RESULTADOS!$A$102,0.5,IF(B5=RESULTADOS!$A$103,0,IF(B5=RESULTADOS!$A$104,"NA","-"))))</f>
        <v>1</v>
      </c>
      <c r="E5" s="8">
        <f t="shared" ref="E5:E7" si="0">IF(D5="NA",1,0)</f>
        <v>0</v>
      </c>
    </row>
    <row r="6" spans="1:5" ht="30" customHeight="1" x14ac:dyDescent="0.25">
      <c r="A6" s="5" t="s">
        <v>65</v>
      </c>
      <c r="B6" s="21" t="s">
        <v>18</v>
      </c>
      <c r="C6" s="4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7" spans="1:5" ht="30" customHeight="1" x14ac:dyDescent="0.25">
      <c r="A7" s="5" t="s">
        <v>66</v>
      </c>
      <c r="B7" s="21" t="s">
        <v>18</v>
      </c>
      <c r="C7" s="43"/>
      <c r="D7" s="8">
        <f>IF(B7=RESULTADOS!$A$101,1,IF(B7=RESULTADOS!$A$102,0.5,IF(B7=RESULTADOS!$A$103,0,IF(B7=RESULTADOS!$A$104,"NA","-"))))</f>
        <v>1</v>
      </c>
      <c r="E7" s="8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7" xr:uid="{00000000-0002-0000-09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3EE67BC-D7C3-45BF-8006-6557F4D55A7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FAA6F194-12ED-4337-A70C-282151593462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BF35DCA8-8265-423D-B1C0-6D4B79B26F80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257CEEA6-7DC7-4448-A4F4-1D4BDE3C1C4A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"/>
  <sheetViews>
    <sheetView workbookViewId="0">
      <selection activeCell="B5" sqref="B5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5.28515625" hidden="1" customWidth="1"/>
  </cols>
  <sheetData>
    <row r="1" spans="1:5" ht="33" customHeight="1" x14ac:dyDescent="0.25">
      <c r="A1" s="72" t="s">
        <v>67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12" t="s">
        <v>68</v>
      </c>
      <c r="B4" s="21" t="s">
        <v>18</v>
      </c>
      <c r="C4" s="43"/>
      <c r="D4" s="8">
        <f>IF(B4=RESULTADOS!$A$101,1,IF(B4=RESULTADOS!$A$102,0.5,IF(B4=RESULTADOS!$A$103,0,IF(B4=RESULTADOS!$A$104,"NA","-"))))</f>
        <v>1</v>
      </c>
      <c r="E4">
        <f>IF(D4="NA",1,0)</f>
        <v>0</v>
      </c>
    </row>
    <row r="5" spans="1:5" ht="30" customHeight="1" x14ac:dyDescent="0.25">
      <c r="A5" s="5" t="s">
        <v>69</v>
      </c>
      <c r="B5" s="21" t="s">
        <v>18</v>
      </c>
      <c r="C5" s="3"/>
      <c r="D5" s="8">
        <f>IF(B5=RESULTADOS!$A$101,1,IF(B5=RESULTADOS!$A$102,0.5,IF(B5=RESULTADOS!$A$103,0,IF(B5=RESULTADOS!$A$104,"NA","-"))))</f>
        <v>1</v>
      </c>
      <c r="E5">
        <f t="shared" ref="E5:E8" si="0">IF(D5="NA",1,0)</f>
        <v>0</v>
      </c>
    </row>
    <row r="6" spans="1:5" ht="30" customHeight="1" x14ac:dyDescent="0.25">
      <c r="A6" s="5" t="s">
        <v>70</v>
      </c>
      <c r="B6" s="21" t="s">
        <v>20</v>
      </c>
      <c r="C6" s="3"/>
      <c r="D6" s="8">
        <f>IF(B6=RESULTADOS!$A$101,1,IF(B6=RESULTADOS!$A$102,0.5,IF(B6=RESULTADOS!$A$103,0,IF(B6=RESULTADOS!$A$104,"NA","-"))))</f>
        <v>0</v>
      </c>
      <c r="E6">
        <f t="shared" si="0"/>
        <v>0</v>
      </c>
    </row>
    <row r="7" spans="1:5" ht="30" customHeight="1" x14ac:dyDescent="0.25">
      <c r="A7" s="5" t="s">
        <v>71</v>
      </c>
      <c r="B7" s="21" t="s">
        <v>20</v>
      </c>
      <c r="C7" s="3"/>
      <c r="D7" s="8">
        <f>IF(B7=RESULTADOS!$A$101,1,IF(B7=RESULTADOS!$A$102,0.5,IF(B7=RESULTADOS!$A$103,0,IF(B7=RESULTADOS!$A$104,"NA","-"))))</f>
        <v>0</v>
      </c>
      <c r="E7">
        <f t="shared" si="0"/>
        <v>0</v>
      </c>
    </row>
    <row r="8" spans="1:5" ht="30" customHeight="1" x14ac:dyDescent="0.25">
      <c r="A8" s="12" t="s">
        <v>72</v>
      </c>
      <c r="B8" s="21" t="s">
        <v>20</v>
      </c>
      <c r="C8" s="3"/>
      <c r="D8" s="8">
        <f>IF(B8=RESULTADOS!$A$101,1,IF(B8=RESULTADOS!$A$102,0.5,IF(B8=RESULTADOS!$A$103,0,IF(B8=RESULTADOS!$A$104,"NA","-"))))</f>
        <v>0</v>
      </c>
      <c r="E8">
        <f t="shared" si="0"/>
        <v>0</v>
      </c>
    </row>
    <row r="9" spans="1:5" x14ac:dyDescent="0.25">
      <c r="A9" s="14"/>
    </row>
  </sheetData>
  <mergeCells count="1">
    <mergeCell ref="A1:C1"/>
  </mergeCells>
  <dataValidations count="1">
    <dataValidation type="list" allowBlank="1" showInputMessage="1" showErrorMessage="1" sqref="B4:B8" xr:uid="{00000000-0002-0000-0A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B47BD70-7C50-4667-99EC-9340B1715AEB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DBC13387-7251-47E0-A953-A395FA16E667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29DDCBC-58CA-43FD-AB5D-53DC29BF81AA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BD2E48EB-1440-4E36-9A3B-3C32C1DE5581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6"/>
  <sheetViews>
    <sheetView workbookViewId="0">
      <selection activeCell="B6" sqref="B6"/>
    </sheetView>
  </sheetViews>
  <sheetFormatPr baseColWidth="10" defaultColWidth="11.42578125" defaultRowHeight="15" x14ac:dyDescent="0.25"/>
  <cols>
    <col min="1" max="1" width="99.28515625" bestFit="1" customWidth="1"/>
    <col min="2" max="2" width="26.7109375" customWidth="1"/>
    <col min="3" max="3" width="66.85546875" customWidth="1"/>
    <col min="4" max="5" width="4.85546875" hidden="1" customWidth="1"/>
  </cols>
  <sheetData>
    <row r="1" spans="1:5" ht="33.4" customHeight="1" x14ac:dyDescent="0.25">
      <c r="A1" s="71" t="s">
        <v>73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12" t="s">
        <v>74</v>
      </c>
      <c r="B4" s="21" t="s">
        <v>20</v>
      </c>
      <c r="C4" s="3"/>
      <c r="D4" s="8">
        <f>IF(B4=RESULTADOS!$A$101,1,IF(B4=RESULTADOS!$A$102,0.5,IF(B4=RESULTADOS!$A$103,0,IF(B4=RESULTADOS!$A$104,"NA","-"))))</f>
        <v>0</v>
      </c>
      <c r="E4">
        <f>IF(D4="NA",1,0)</f>
        <v>0</v>
      </c>
    </row>
    <row r="5" spans="1:5" ht="30" customHeight="1" x14ac:dyDescent="0.25">
      <c r="A5" s="12" t="s">
        <v>75</v>
      </c>
      <c r="B5" s="21" t="s">
        <v>20</v>
      </c>
      <c r="C5" s="3"/>
      <c r="D5" s="8">
        <f>IF(B5=RESULTADOS!$A$101,1,IF(B5=RESULTADOS!$A$102,0.5,IF(B5=RESULTADOS!$A$103,0,IF(B5=RESULTADOS!$A$104,"NA","-"))))</f>
        <v>0</v>
      </c>
      <c r="E5">
        <f t="shared" ref="E5:E6" si="0">IF(D5="NA",1,0)</f>
        <v>0</v>
      </c>
    </row>
    <row r="6" spans="1:5" ht="30" customHeight="1" x14ac:dyDescent="0.25">
      <c r="A6" s="12" t="s">
        <v>76</v>
      </c>
      <c r="B6" s="21" t="s">
        <v>18</v>
      </c>
      <c r="C6" s="3"/>
      <c r="D6" s="8">
        <f>IF(B6=RESULTADOS!$A$101,1,IF(B6=RESULTADOS!$A$102,0.5,IF(B6=RESULTADOS!$A$103,0,IF(B6=RESULTADOS!$A$104,"NA","-"))))</f>
        <v>1</v>
      </c>
      <c r="E6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6" xr:uid="{00000000-0002-0000-0B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D76B26C-13FF-437E-A54B-91F7FE2640D8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35FDA20E-26BA-40B6-A84F-5A109D78884E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69DC181C-29BF-4769-804E-635EBA2B085B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1BDF3C2B-1B00-4DBD-A271-2B7E3EBDEC1A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4.7109375" hidden="1" customWidth="1"/>
  </cols>
  <sheetData>
    <row r="1" spans="1:5" ht="33" customHeight="1" x14ac:dyDescent="0.25">
      <c r="A1" s="72" t="s">
        <v>77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78</v>
      </c>
      <c r="B4" s="21" t="s">
        <v>18</v>
      </c>
      <c r="C4" s="3"/>
      <c r="D4" s="8">
        <f>IF(B4=RESULTADOS!$A$101,1,IF(B4=RESULTADOS!$A$102,0.5,IF(B4=RESULTADOS!$A$103,0,IF(B4=RESULTADOS!$A$104,"NA","-"))))</f>
        <v>1</v>
      </c>
      <c r="E4">
        <f>IF(D4="NA",1,0)</f>
        <v>0</v>
      </c>
    </row>
    <row r="5" spans="1:5" ht="30" customHeight="1" x14ac:dyDescent="0.25">
      <c r="A5" s="5" t="s">
        <v>79</v>
      </c>
      <c r="B5" s="21" t="s">
        <v>18</v>
      </c>
      <c r="C5" s="3"/>
      <c r="D5" s="8">
        <f>IF(B5=RESULTADOS!$A$101,1,IF(B5=RESULTADOS!$A$102,0.5,IF(B5=RESULTADOS!$A$103,0,IF(B5=RESULTADOS!$A$104,"NA","-"))))</f>
        <v>1</v>
      </c>
      <c r="E5">
        <f t="shared" ref="E5:E7" si="0">IF(D5="NA",1,0)</f>
        <v>0</v>
      </c>
    </row>
    <row r="6" spans="1:5" ht="30" customHeight="1" x14ac:dyDescent="0.25">
      <c r="A6" s="16" t="s">
        <v>80</v>
      </c>
      <c r="B6" s="21" t="s">
        <v>18</v>
      </c>
      <c r="C6" s="3"/>
      <c r="D6" s="8">
        <f>IF(B6=RESULTADOS!$A$101,1,IF(B6=RESULTADOS!$A$102,0.5,IF(B6=RESULTADOS!$A$103,0,IF(B6=RESULTADOS!$A$104,"NA","-"))))</f>
        <v>1</v>
      </c>
      <c r="E6">
        <f t="shared" si="0"/>
        <v>0</v>
      </c>
    </row>
    <row r="7" spans="1:5" ht="30" customHeight="1" x14ac:dyDescent="0.25">
      <c r="A7" s="12" t="s">
        <v>81</v>
      </c>
      <c r="B7" s="21" t="s">
        <v>18</v>
      </c>
      <c r="C7" s="43"/>
      <c r="D7" s="8">
        <f>IF(B7=RESULTADOS!$A$101,1,IF(B7=RESULTADOS!$A$102,0.5,IF(B7=RESULTADOS!$A$103,0,IF(B7=RESULTADOS!$A$104,"NA","-"))))</f>
        <v>1</v>
      </c>
      <c r="E7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7" xr:uid="{00000000-0002-0000-0C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DE7D977-F802-4B0D-BE8C-6E16B91E958C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93EE313-EF2F-4891-B6F0-57EAC2C1BBDE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C52CE8C1-DFDA-41D8-9C0C-241E5F48AC49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1E9390AB-FF02-4F89-AE58-ACC392F28CEF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7"/>
  <sheetViews>
    <sheetView workbookViewId="0">
      <selection activeCell="B6" sqref="B6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4.42578125" hidden="1" customWidth="1"/>
  </cols>
  <sheetData>
    <row r="1" spans="1:5" ht="33" customHeight="1" x14ac:dyDescent="0.25">
      <c r="A1" s="80" t="s">
        <v>82</v>
      </c>
      <c r="B1" s="80"/>
      <c r="C1" s="80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12" t="s">
        <v>83</v>
      </c>
      <c r="B4" s="21" t="s">
        <v>20</v>
      </c>
      <c r="C4" s="43"/>
      <c r="D4" s="8">
        <f>IF(B4=RESULTADOS!$A$101,1,IF(B4=RESULTADOS!$A$102,0.5,IF(B4=RESULTADOS!$A$103,0,IF(B4=RESULTADOS!$A$104,"NA","-"))))</f>
        <v>0</v>
      </c>
      <c r="E4">
        <f>IF(D4="NA",1,0)</f>
        <v>0</v>
      </c>
    </row>
    <row r="5" spans="1:5" ht="30" customHeight="1" x14ac:dyDescent="0.25">
      <c r="A5" s="12" t="s">
        <v>84</v>
      </c>
      <c r="B5" s="21" t="s">
        <v>18</v>
      </c>
      <c r="C5" s="3"/>
      <c r="D5" s="8">
        <f>IF(B5=RESULTADOS!$A$101,1,IF(B5=RESULTADOS!$A$102,0.5,IF(B5=RESULTADOS!$A$103,0,IF(B5=RESULTADOS!$A$104,"NA","-"))))</f>
        <v>1</v>
      </c>
      <c r="E5">
        <f t="shared" ref="E5" si="0">IF(D5="NA",1,0)</f>
        <v>0</v>
      </c>
    </row>
    <row r="6" spans="1:5" ht="30" customHeight="1" x14ac:dyDescent="0.25">
      <c r="A6" s="12" t="s">
        <v>85</v>
      </c>
      <c r="B6" s="21" t="s">
        <v>18</v>
      </c>
      <c r="C6" s="3"/>
      <c r="D6" s="8">
        <f>IF(B6=RESULTADOS!$A$101,1,IF(B6=RESULTADOS!$A$102,0.5,IF(B6=RESULTADOS!$A$103,0,IF(B6=RESULTADOS!$A$104,"NA","-"))))</f>
        <v>1</v>
      </c>
      <c r="E6">
        <f t="shared" ref="E6" si="1">IF(D6="NA",1,0)</f>
        <v>0</v>
      </c>
    </row>
    <row r="7" spans="1:5" x14ac:dyDescent="0.25">
      <c r="B7" s="2"/>
    </row>
  </sheetData>
  <mergeCells count="1">
    <mergeCell ref="A1:C1"/>
  </mergeCells>
  <dataValidations count="1">
    <dataValidation type="list" allowBlank="1" showInputMessage="1" showErrorMessage="1" sqref="B4:B6" xr:uid="{00000000-0002-0000-0D00-000000000000}">
      <formula1>valors1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027CE01F-3E6B-4ECF-9883-78F535E29B3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1675EA2-BEA2-4764-8BB2-2AFBA519DDB5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862A9463-4576-44EA-9B2D-74E82D8CCAC9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F7F0BE48-AFBA-46AB-9B56-5C425A194AE7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B6" sqref="B6"/>
    </sheetView>
  </sheetViews>
  <sheetFormatPr baseColWidth="10" defaultColWidth="11.42578125" defaultRowHeight="15" x14ac:dyDescent="0.25"/>
  <cols>
    <col min="1" max="1" width="66.7109375" bestFit="1" customWidth="1"/>
    <col min="2" max="2" width="26.7109375" customWidth="1"/>
    <col min="3" max="3" width="66.85546875" customWidth="1"/>
    <col min="4" max="5" width="4.5703125" hidden="1" customWidth="1"/>
  </cols>
  <sheetData>
    <row r="1" spans="1:5" ht="33" customHeight="1" x14ac:dyDescent="0.25">
      <c r="A1" s="72" t="s">
        <v>86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87</v>
      </c>
      <c r="B4" s="21" t="s">
        <v>18</v>
      </c>
      <c r="C4" s="3"/>
      <c r="D4" s="8">
        <f>IF(B4=RESULTADOS!$A$101,1,IF(B4=RESULTADOS!$A$102,0.5,IF(B4=RESULTADOS!$A$103,0,IF(B4=RESULTADOS!$A$104,"NA","-"))))</f>
        <v>1</v>
      </c>
      <c r="E4">
        <f>IF(D4="NA",1,0)</f>
        <v>0</v>
      </c>
    </row>
    <row r="5" spans="1:5" ht="30" customHeight="1" x14ac:dyDescent="0.25">
      <c r="A5" s="5" t="s">
        <v>88</v>
      </c>
      <c r="B5" s="21" t="s">
        <v>16</v>
      </c>
      <c r="C5" s="3"/>
      <c r="D5" s="8">
        <f>IF(B5=RESULTADOS!$A$101,1,IF(B5=RESULTADOS!$A$102,0.5,IF(B5=RESULTADOS!$A$103,0,IF(B5=RESULTADOS!$A$104,"NA","-"))))</f>
        <v>0.5</v>
      </c>
      <c r="E5">
        <f t="shared" ref="E5:E6" si="0">IF(D5="NA",1,0)</f>
        <v>0</v>
      </c>
    </row>
    <row r="6" spans="1:5" ht="30" customHeight="1" x14ac:dyDescent="0.25">
      <c r="A6" s="12" t="s">
        <v>89</v>
      </c>
      <c r="B6" s="21" t="s">
        <v>18</v>
      </c>
      <c r="C6" s="3"/>
      <c r="D6" s="8">
        <f>IF(B6=RESULTADOS!$A$101,1,IF(B6=RESULTADOS!$A$102,0.5,IF(B6=RESULTADOS!$A$103,0,IF(B6=RESULTADOS!$A$104,"NA","-"))))</f>
        <v>1</v>
      </c>
      <c r="E6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6" xr:uid="{00000000-0002-0000-0E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2120E6B-AF28-426D-891F-EFC5CA371BDD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32FD972C-3A7C-4331-9557-E82876DB1982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EFABB4D0-F9C6-427C-88E2-0561B2E0F2E3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0F8B7D62-F966-4904-91B8-F1C1DED14EE9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workbookViewId="0">
      <selection activeCell="B5" sqref="B5"/>
    </sheetView>
  </sheetViews>
  <sheetFormatPr baseColWidth="10" defaultColWidth="11.5703125" defaultRowHeight="15" x14ac:dyDescent="0.25"/>
  <cols>
    <col min="1" max="1" width="85" style="44" bestFit="1" customWidth="1"/>
    <col min="2" max="2" width="26.7109375" style="44" customWidth="1"/>
    <col min="3" max="3" width="88.5703125" style="44" customWidth="1"/>
    <col min="4" max="5" width="4.28515625" style="44" hidden="1" customWidth="1"/>
    <col min="6" max="16384" width="11.5703125" style="44"/>
  </cols>
  <sheetData>
    <row r="1" spans="1:5" ht="33" customHeight="1" x14ac:dyDescent="0.25">
      <c r="A1" s="72" t="s">
        <v>90</v>
      </c>
      <c r="B1" s="72"/>
      <c r="C1" s="72"/>
      <c r="D1" s="46"/>
      <c r="E1" s="46"/>
    </row>
    <row r="3" spans="1:5" ht="30" x14ac:dyDescent="0.25">
      <c r="A3" s="46"/>
      <c r="B3" s="11" t="s">
        <v>91</v>
      </c>
      <c r="C3" s="7" t="s">
        <v>92</v>
      </c>
      <c r="D3" s="46"/>
      <c r="E3" s="46"/>
    </row>
    <row r="4" spans="1:5" ht="30" customHeight="1" x14ac:dyDescent="0.25">
      <c r="A4" s="12" t="s">
        <v>93</v>
      </c>
      <c r="B4" s="53" t="s">
        <v>18</v>
      </c>
      <c r="C4" s="54"/>
      <c r="D4" s="55">
        <f>IF(B4=RESULTADOS!$A$101,1,IF(B4=RESULTADOS!$A$102,0.5,IF(B4=RESULTADOS!$A$103,0,IF(B4=RESULTADOS!$A$104,"NA","-"))))</f>
        <v>1</v>
      </c>
      <c r="E4" s="55">
        <f>IF(D4="NA",1,0)</f>
        <v>0</v>
      </c>
    </row>
    <row r="5" spans="1:5" ht="30" customHeight="1" x14ac:dyDescent="0.25">
      <c r="A5" s="12" t="s">
        <v>94</v>
      </c>
      <c r="B5" s="53" t="s">
        <v>20</v>
      </c>
      <c r="C5" s="54"/>
      <c r="D5" s="55">
        <f>IF(B5=RESULTADOS!$A$101,1,IF(B5=RESULTADOS!$A$102,0.5,IF(B5=RESULTADOS!$A$103,0,IF(B5=RESULTADOS!$A$104,"NA","-"))))</f>
        <v>0</v>
      </c>
      <c r="E5" s="55">
        <f t="shared" ref="E5" si="0">IF(D5="NA",1,0)</f>
        <v>0</v>
      </c>
    </row>
    <row r="6" spans="1:5" x14ac:dyDescent="0.25">
      <c r="A6" s="46"/>
      <c r="B6" s="46"/>
      <c r="C6" s="46"/>
      <c r="D6" s="46"/>
      <c r="E6" s="46"/>
    </row>
    <row r="7" spans="1:5" x14ac:dyDescent="0.25">
      <c r="A7" s="46"/>
      <c r="B7" s="46"/>
      <c r="C7" s="46"/>
      <c r="D7" s="46"/>
      <c r="E7" s="46"/>
    </row>
  </sheetData>
  <mergeCells count="1">
    <mergeCell ref="A1:C1"/>
  </mergeCells>
  <dataValidations count="1">
    <dataValidation type="list" allowBlank="1" showInputMessage="1" showErrorMessage="1" sqref="B4:B5" xr:uid="{00000000-0002-0000-0F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D9668C7-4A13-4B3F-91ED-A7D5E6D2E66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C32E6545-1AF0-48F4-BF54-E08F58A8AC8C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4AF303B-FE56-42FE-8227-4D2E09CD8896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2E801A09-2769-4132-92A1-EB098F91AA4C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4"/>
  <sheetViews>
    <sheetView tabSelected="1" zoomScaleNormal="100" workbookViewId="0">
      <selection activeCell="A29" sqref="A29"/>
    </sheetView>
  </sheetViews>
  <sheetFormatPr baseColWidth="10" defaultColWidth="11.42578125" defaultRowHeight="15" x14ac:dyDescent="0.25"/>
  <cols>
    <col min="1" max="1" width="80.7109375" customWidth="1"/>
    <col min="2" max="2" width="14.7109375" bestFit="1" customWidth="1"/>
    <col min="3" max="3" width="5" hidden="1" customWidth="1"/>
    <col min="4" max="7" width="16.7109375" hidden="1" customWidth="1"/>
  </cols>
  <sheetData>
    <row r="1" spans="1:14" ht="33" customHeight="1" x14ac:dyDescent="0.25">
      <c r="A1" s="72" t="s">
        <v>95</v>
      </c>
      <c r="B1" s="72"/>
      <c r="C1" s="23"/>
    </row>
    <row r="2" spans="1:14" ht="30" x14ac:dyDescent="0.25">
      <c r="B2" s="17" t="s">
        <v>96</v>
      </c>
      <c r="C2" s="22"/>
      <c r="D2" s="24" t="s">
        <v>97</v>
      </c>
      <c r="E2" s="24" t="s">
        <v>98</v>
      </c>
      <c r="F2" s="24" t="s">
        <v>99</v>
      </c>
      <c r="G2" s="24" t="s">
        <v>100</v>
      </c>
      <c r="K2" s="9"/>
    </row>
    <row r="3" spans="1:14" x14ac:dyDescent="0.25">
      <c r="A3" s="37" t="str">
        <f>'1- Visibilidad y estado sist.'!A1:C1</f>
        <v>1- Visibilidad y estado del sistema / Visibility and system state</v>
      </c>
      <c r="B3" s="6">
        <f>SUM('1- Visibilidad y estado sist.'!D:D)</f>
        <v>5</v>
      </c>
      <c r="C3" s="27">
        <f>E3-G3</f>
        <v>5</v>
      </c>
      <c r="D3" s="8">
        <f>COUNTA('1- Visibilidad y estado sist.'!D4:D35)-COUNTA('1- Visibilidad y estado sist.'!B4:B35)</f>
        <v>0</v>
      </c>
      <c r="E3" s="8">
        <f>COUNTA('1- Visibilidad y estado sist.'!A:A)-1</f>
        <v>5</v>
      </c>
      <c r="F3" s="8">
        <f>COUNTA('1- Visibilidad y estado sist.'!D:D)-COUNTIF('1- Visibilidad y estado sist.'!D:D,"-")</f>
        <v>5</v>
      </c>
      <c r="G3" s="2">
        <f>SUM('1- Visibilidad y estado sist.'!E:E)</f>
        <v>0</v>
      </c>
      <c r="K3" s="8"/>
      <c r="L3" s="8"/>
      <c r="M3" s="8"/>
      <c r="N3" s="2"/>
    </row>
    <row r="4" spans="1:14" ht="30" x14ac:dyDescent="0.25">
      <c r="A4" s="38" t="str">
        <f>'2- Conexión con el mundo'!A1:C1</f>
        <v>2 - Connexión entre el sistema y el mundo real, uso de metáforas y objetos humanos / 
Connection between the system and the real world, metaphor usage and human objects</v>
      </c>
      <c r="B4" s="35">
        <f>SUM('2- Conexión con el mundo'!D:D)</f>
        <v>4</v>
      </c>
      <c r="C4" s="27">
        <f t="shared" ref="C4:C17" si="0">E4-G4</f>
        <v>4</v>
      </c>
      <c r="D4" s="8">
        <f>COUNTA('2- Conexión con el mundo'!D4:D34)-COUNTA('2- Conexión con el mundo'!B4:B34)</f>
        <v>0</v>
      </c>
      <c r="E4" s="8">
        <f>COUNTA('2- Conexión con el mundo'!A:A)-1</f>
        <v>4</v>
      </c>
      <c r="F4" s="8">
        <f>COUNTA('2- Conexión con el mundo'!D:D)-COUNTIF('2- Conexión con el mundo'!D:D,"-")</f>
        <v>4</v>
      </c>
      <c r="G4" s="8">
        <f>SUM('2- Conexión con el mundo'!E:E)</f>
        <v>0</v>
      </c>
      <c r="K4" s="8"/>
      <c r="L4" s="8"/>
      <c r="M4" s="8"/>
      <c r="N4" s="2"/>
    </row>
    <row r="5" spans="1:14" x14ac:dyDescent="0.25">
      <c r="A5" s="37" t="str">
        <f>'3- Control usuario'!A1:C1</f>
        <v>3 - Control y libertad del usuario / User control and freedom</v>
      </c>
      <c r="B5" s="6">
        <f>SUM('3- Control usuario'!D:D)</f>
        <v>2</v>
      </c>
      <c r="C5" s="27">
        <f t="shared" si="0"/>
        <v>3</v>
      </c>
      <c r="D5" s="8">
        <f>COUNTA('3- Control usuario'!D4:D34)-COUNTA('3- Control usuario'!B4:B34)</f>
        <v>0</v>
      </c>
      <c r="E5" s="8">
        <f>COUNTA('3- Control usuario'!A:A)-1</f>
        <v>3</v>
      </c>
      <c r="F5" s="8">
        <f>COUNTA('3- Control usuario'!D:D)-COUNTIF('3- Control usuario'!D:D,"-")</f>
        <v>3</v>
      </c>
      <c r="G5" s="2">
        <f>SUM('3- Control usuario'!E:E)</f>
        <v>0</v>
      </c>
      <c r="K5" s="8"/>
      <c r="L5" s="8"/>
      <c r="M5" s="8"/>
      <c r="N5" s="2"/>
    </row>
    <row r="6" spans="1:14" x14ac:dyDescent="0.25">
      <c r="A6" s="39" t="str">
        <f>'4- Consistencia y estándares'!A1:C1</f>
        <v>4 - Consistencia y estándares / Consistency and standards</v>
      </c>
      <c r="B6" s="35">
        <f>SUM('4- Consistencia y estándares'!D:D)</f>
        <v>5.5</v>
      </c>
      <c r="C6" s="27">
        <f t="shared" si="0"/>
        <v>6</v>
      </c>
      <c r="D6" s="8">
        <f>COUNTA('4- Consistencia y estándares'!D4:D34)-COUNTA('4- Consistencia y estándares'!B4:B34)</f>
        <v>0</v>
      </c>
      <c r="E6" s="8">
        <f>COUNTA('4- Consistencia y estándares'!A:A)-1</f>
        <v>6</v>
      </c>
      <c r="F6" s="8">
        <f>COUNTA('4- Consistencia y estándares'!D:D)-COUNTIF('4- Consistencia y estándares'!D:D,"-")</f>
        <v>6</v>
      </c>
      <c r="G6" s="2">
        <f>SUM('4- Consistencia y estándares'!E:E)</f>
        <v>0</v>
      </c>
      <c r="K6" s="8"/>
      <c r="L6" s="8"/>
      <c r="M6" s="8"/>
      <c r="N6" s="2"/>
    </row>
    <row r="7" spans="1:14" ht="30" x14ac:dyDescent="0.25">
      <c r="A7" s="40" t="str">
        <f>'5- Reconocimiento'!A1:C1</f>
        <v>5 - Reconocimiento en lugar de memoria, aprendizaje y anticipación / 
Recognition rather than memory, learning and anticipation</v>
      </c>
      <c r="B7" s="6">
        <f>SUM('5- Reconocimiento'!D:D)</f>
        <v>5</v>
      </c>
      <c r="C7" s="27">
        <f t="shared" si="0"/>
        <v>5</v>
      </c>
      <c r="D7" s="8">
        <f>COUNTA('5- Reconocimiento'!D4:D33)-COUNTA('5- Reconocimiento'!B4:B33)</f>
        <v>0</v>
      </c>
      <c r="E7" s="8">
        <f>COUNTA('5- Reconocimiento'!A:A)-1</f>
        <v>5</v>
      </c>
      <c r="F7" s="8">
        <f>COUNTA('5- Reconocimiento'!D:D)-COUNTIF('5- Reconocimiento'!D:D,"-")</f>
        <v>5</v>
      </c>
      <c r="G7" s="2">
        <f>SUM('5- Reconocimiento'!E:E)</f>
        <v>0</v>
      </c>
      <c r="K7" s="8"/>
      <c r="L7" s="8"/>
      <c r="M7" s="8"/>
      <c r="N7" s="2"/>
    </row>
    <row r="8" spans="1:14" x14ac:dyDescent="0.25">
      <c r="A8" s="39" t="str">
        <f>'6- Flexibilidad'!A1:C1</f>
        <v>6 - Flexibilidad y eficiéncia de uso / Flexibility and efficiency of use</v>
      </c>
      <c r="B8" s="35">
        <f>SUM('6- Flexibilidad'!D:D)</f>
        <v>4</v>
      </c>
      <c r="C8" s="27">
        <f t="shared" si="0"/>
        <v>5</v>
      </c>
      <c r="D8" s="8">
        <f>COUNTA('6- Flexibilidad'!D4:D34)-COUNTA('6- Flexibilidad'!B4:B34)</f>
        <v>0</v>
      </c>
      <c r="E8" s="8">
        <f>COUNTA('6- Flexibilidad'!A:A)-1</f>
        <v>6</v>
      </c>
      <c r="F8" s="8">
        <f>COUNTA('6- Flexibilidad'!D:D)-COUNTIF('6- Flexibilidad'!D:D,"-")</f>
        <v>6</v>
      </c>
      <c r="G8" s="2">
        <f>SUM('6- Flexibilidad'!E:E)</f>
        <v>1</v>
      </c>
      <c r="K8" s="8"/>
      <c r="L8" s="8"/>
      <c r="M8" s="8"/>
      <c r="N8" s="2"/>
    </row>
    <row r="9" spans="1:14" ht="30" x14ac:dyDescent="0.25">
      <c r="A9" s="40" t="str">
        <f>'7- Diagnosticar errores'!A1:D1</f>
        <v>7 - Ayuda a los usuarios a reconocer, diagnosticar y rehacer-se de los errors
Help users recognize, diagnose and recover from errors</v>
      </c>
      <c r="B9" s="6">
        <f>SUM('7- Diagnosticar errores'!D:D)</f>
        <v>3</v>
      </c>
      <c r="C9" s="27">
        <f t="shared" si="0"/>
        <v>4</v>
      </c>
      <c r="D9" s="8">
        <f>COUNTA('7- Diagnosticar errores'!D4:D34)-COUNTA('7- Diagnosticar errores'!B4:B34)</f>
        <v>0</v>
      </c>
      <c r="E9" s="8">
        <f>COUNTA('7- Diagnosticar errores'!A:A)-1</f>
        <v>4</v>
      </c>
      <c r="F9" s="8">
        <f>COUNTA('7- Diagnosticar errores'!D:D)-COUNTIF('7- Diagnosticar errores'!D:D,"-")</f>
        <v>4</v>
      </c>
      <c r="G9" s="2">
        <f>SUM('7- Diagnosticar errores'!E:E)</f>
        <v>0</v>
      </c>
      <c r="K9" s="8"/>
      <c r="L9" s="8"/>
      <c r="M9" s="8"/>
      <c r="N9" s="2"/>
    </row>
    <row r="10" spans="1:14" x14ac:dyDescent="0.25">
      <c r="A10" s="41" t="str">
        <f>'8- Prevención de errores'!A1:C1</f>
        <v>8 - Prevención de errores / Preventing errors</v>
      </c>
      <c r="B10" s="35">
        <f>SUM('8- Prevención de errores'!D:D)</f>
        <v>2</v>
      </c>
      <c r="C10" s="27">
        <f t="shared" si="0"/>
        <v>3</v>
      </c>
      <c r="D10" s="8">
        <f>COUNTA('8- Prevención de errores'!D4:D34)-COUNTA('8- Prevención de errores'!B4:B34)</f>
        <v>0</v>
      </c>
      <c r="E10" s="8">
        <f>COUNTA('8- Prevención de errores'!A:A)-1</f>
        <v>3</v>
      </c>
      <c r="F10" s="8">
        <f>COUNTA('8- Prevención de errores'!D:D)-COUNTIF('8- Prevención de errores'!D:D,"-")</f>
        <v>3</v>
      </c>
      <c r="G10" s="2">
        <f>SUM('8- Prevención de errores'!E:E)</f>
        <v>0</v>
      </c>
      <c r="K10" s="8"/>
      <c r="L10" s="8"/>
      <c r="M10" s="8"/>
      <c r="N10" s="2"/>
    </row>
    <row r="11" spans="1:14" x14ac:dyDescent="0.25">
      <c r="A11" s="37" t="str">
        <f>'9- Diseño estético'!A1:C1</f>
        <v>9 - Diseño estético y minimalista / Aesthetic and minimalist design</v>
      </c>
      <c r="B11" s="6">
        <f>SUM('9- Diseño estético'!D:D)</f>
        <v>4</v>
      </c>
      <c r="C11" s="27">
        <f t="shared" si="0"/>
        <v>4</v>
      </c>
      <c r="D11" s="8">
        <f>COUNTA('9- Diseño estético'!D4:D32)-COUNTA('9- Diseño estético'!B4:B32)</f>
        <v>0</v>
      </c>
      <c r="E11" s="8">
        <f>COUNTA('9- Diseño estético'!A:A)-1</f>
        <v>4</v>
      </c>
      <c r="F11" s="8">
        <f>COUNTA('9- Diseño estético'!D:D)-COUNTIF('9- Diseño estético'!D:D,"-")</f>
        <v>4</v>
      </c>
      <c r="G11" s="2">
        <f>SUM('9- Diseño estético'!E:E)</f>
        <v>0</v>
      </c>
      <c r="K11" s="8"/>
      <c r="L11" s="8"/>
      <c r="M11" s="8"/>
      <c r="N11" s="2"/>
    </row>
    <row r="12" spans="1:14" x14ac:dyDescent="0.25">
      <c r="A12" s="41" t="str">
        <f>'10- Ayuda y documentación'!A1:C1</f>
        <v>10 - Ayuda y documentación / Help and documentation</v>
      </c>
      <c r="B12" s="35">
        <f>SUM('10- Ayuda y documentación'!D:D)</f>
        <v>2</v>
      </c>
      <c r="C12" s="27">
        <f t="shared" si="0"/>
        <v>5</v>
      </c>
      <c r="D12" s="8">
        <f>COUNTA('10- Ayuda y documentación'!D4:D33)-COUNTA('10- Ayuda y documentación'!B4:B33)</f>
        <v>0</v>
      </c>
      <c r="E12" s="8">
        <f>COUNTA('10- Ayuda y documentación'!A:A)-1</f>
        <v>5</v>
      </c>
      <c r="F12" s="8">
        <f>COUNTA('10- Ayuda y documentación'!D:D)-COUNTIF('10- Ayuda y documentación'!D:D,"-")</f>
        <v>5</v>
      </c>
      <c r="G12" s="2">
        <f>SUM('10- Ayuda y documentación'!E:E)</f>
        <v>0</v>
      </c>
      <c r="K12" s="8"/>
      <c r="L12" s="8"/>
      <c r="M12" s="8"/>
      <c r="N12" s="2"/>
    </row>
    <row r="13" spans="1:14" x14ac:dyDescent="0.25">
      <c r="A13" s="37" t="str">
        <f>'11- Guardar estado'!A1:C1</f>
        <v>11 - Guardar el estado y proteger el trabajo / Save the state and protect the work</v>
      </c>
      <c r="B13" s="6">
        <f>SUM('11- Guardar estado'!D:D)</f>
        <v>1</v>
      </c>
      <c r="C13" s="27">
        <f t="shared" si="0"/>
        <v>3</v>
      </c>
      <c r="D13" s="8">
        <f>COUNTA('11- Guardar estado'!D4:D33)-COUNTA('11- Guardar estado'!B4:B33)</f>
        <v>0</v>
      </c>
      <c r="E13" s="8">
        <f>COUNTA('11- Guardar estado'!A:A)-1</f>
        <v>3</v>
      </c>
      <c r="F13" s="8">
        <f>COUNTA('11- Guardar estado'!D:D)-COUNTIF('11- Guardar estado'!D:D,"-")</f>
        <v>3</v>
      </c>
      <c r="G13" s="2">
        <f>SUM('11- Guardar estado'!E:E)</f>
        <v>0</v>
      </c>
      <c r="K13" s="8"/>
      <c r="L13" s="8"/>
      <c r="M13" s="8"/>
      <c r="N13" s="2"/>
    </row>
    <row r="14" spans="1:14" x14ac:dyDescent="0.25">
      <c r="A14" s="42" t="str">
        <f>'12- Color y legibilidad'!A1:C1</f>
        <v>12 - Color y legibilidad / Color and readability</v>
      </c>
      <c r="B14" s="35">
        <f>SUM('12- Color y legibilidad'!D:D)</f>
        <v>4</v>
      </c>
      <c r="C14" s="27">
        <f t="shared" si="0"/>
        <v>4</v>
      </c>
      <c r="D14" s="8">
        <f>COUNTA('12- Color y legibilidad'!D4:D34)-COUNTA('12- Color y legibilidad'!B4:B34)</f>
        <v>0</v>
      </c>
      <c r="E14" s="8">
        <f>COUNTA('12- Color y legibilidad'!A:A)-1</f>
        <v>4</v>
      </c>
      <c r="F14" s="8">
        <f>COUNTA('12- Color y legibilidad'!D:D)-COUNTIF('12- Color y legibilidad'!D:D,"-")</f>
        <v>4</v>
      </c>
      <c r="G14" s="2">
        <f>SUM('12- Color y legibilidad'!E:E)</f>
        <v>0</v>
      </c>
      <c r="K14" s="8"/>
      <c r="L14" s="8"/>
      <c r="M14" s="8"/>
      <c r="N14" s="2"/>
    </row>
    <row r="15" spans="1:14" x14ac:dyDescent="0.25">
      <c r="A15" s="37" t="str">
        <f>'13- Autonomía'!A1:C1</f>
        <v>13 - Autonomía / Autonomy</v>
      </c>
      <c r="B15" s="6">
        <f>SUM('13- Autonomía'!D:D)</f>
        <v>2</v>
      </c>
      <c r="C15" s="27">
        <f t="shared" si="0"/>
        <v>3</v>
      </c>
      <c r="D15" s="8">
        <f>COUNTA('13- Autonomía'!D4:D34)-COUNTA('13- Autonomía'!B4:B34)</f>
        <v>0</v>
      </c>
      <c r="E15" s="8">
        <f>COUNTA('13- Autonomía'!A:A)-1</f>
        <v>3</v>
      </c>
      <c r="F15" s="8">
        <f>COUNTA('13- Autonomía'!D:D)-COUNTIF('13- Autonomía'!D:D,"-")</f>
        <v>3</v>
      </c>
      <c r="G15" s="2">
        <f>SUM('13- Autonomía'!E:E)</f>
        <v>0</v>
      </c>
      <c r="K15" s="8"/>
      <c r="L15" s="8"/>
      <c r="M15" s="8"/>
      <c r="N15" s="2"/>
    </row>
    <row r="16" spans="1:14" x14ac:dyDescent="0.25">
      <c r="A16" s="41" t="str">
        <f>'14- Valores per defecto'!A1:C1</f>
        <v>14 - Valores per defecto / Defaults</v>
      </c>
      <c r="B16" s="35">
        <f>SUM('14- Valores per defecto'!D:D)</f>
        <v>2.5</v>
      </c>
      <c r="C16" s="27">
        <f t="shared" si="0"/>
        <v>3</v>
      </c>
      <c r="D16" s="8">
        <f>COUNTA('14- Valores per defecto'!D4:D34)-COUNTA('14- Valores per defecto'!B4:B34)</f>
        <v>0</v>
      </c>
      <c r="E16" s="8">
        <f>COUNTA('14- Valores per defecto'!A:A)-1</f>
        <v>3</v>
      </c>
      <c r="F16" s="8">
        <f>COUNTA('14- Valores per defecto'!D:D)-COUNTIF('14- Valores per defecto'!D:D,"-")</f>
        <v>3</v>
      </c>
      <c r="G16" s="2">
        <f>SUM('14- Valores per defecto'!E:E)</f>
        <v>0</v>
      </c>
      <c r="K16" s="8"/>
      <c r="L16" s="8"/>
      <c r="M16" s="8"/>
      <c r="N16" s="2"/>
    </row>
    <row r="17" spans="1:14" x14ac:dyDescent="0.25">
      <c r="A17" s="37" t="str">
        <f>'15- Reducción de la latencia'!A1:C1</f>
        <v>15 - Reducción de la latencia /  Latency reduction</v>
      </c>
      <c r="B17" s="6">
        <f>SUM('15- Reducción de la latencia'!D:D)</f>
        <v>1</v>
      </c>
      <c r="C17" s="27">
        <f t="shared" si="0"/>
        <v>2</v>
      </c>
      <c r="D17" s="8">
        <f>E17-F17</f>
        <v>0</v>
      </c>
      <c r="E17" s="8">
        <f>COUNTA('15- Reducción de la latencia'!A:A)-1</f>
        <v>2</v>
      </c>
      <c r="F17" s="8">
        <f>COUNTA('15- Reducción de la latencia'!D:D)-COUNTIF('15- Reducción de la latencia'!D:D,"-")</f>
        <v>2</v>
      </c>
      <c r="G17" s="8">
        <f>SUM('15- Reducción de la latencia'!E:E)</f>
        <v>0</v>
      </c>
      <c r="K17" s="8"/>
      <c r="L17" s="8"/>
      <c r="M17" s="8"/>
      <c r="N17" s="8"/>
    </row>
    <row r="18" spans="1:14" ht="18.75" x14ac:dyDescent="0.25">
      <c r="A18" s="28">
        <v>0</v>
      </c>
      <c r="B18" s="31">
        <f>SUM(B3:B17)</f>
        <v>47</v>
      </c>
      <c r="C18" s="27">
        <f>E18-G18</f>
        <v>59</v>
      </c>
      <c r="D18" s="25">
        <f>SUM(D3:D17)</f>
        <v>0</v>
      </c>
      <c r="E18" s="25">
        <f>SUM(E3:E17)</f>
        <v>60</v>
      </c>
      <c r="F18" s="25">
        <f>SUM(F3:F17)</f>
        <v>60</v>
      </c>
      <c r="G18" s="25">
        <f>SUM(G3:G17)</f>
        <v>1</v>
      </c>
    </row>
    <row r="19" spans="1:14" ht="18.75" x14ac:dyDescent="0.25">
      <c r="A19" s="33" t="s">
        <v>101</v>
      </c>
      <c r="B19" s="32">
        <f>F19</f>
        <v>1</v>
      </c>
      <c r="C19" s="8"/>
      <c r="D19" s="29">
        <f>D18/E18</f>
        <v>0</v>
      </c>
      <c r="E19" s="25"/>
      <c r="F19" s="29">
        <f>F18/E18</f>
        <v>1</v>
      </c>
      <c r="G19" s="25"/>
    </row>
    <row r="20" spans="1:14" ht="18.75" x14ac:dyDescent="0.25">
      <c r="A20" s="33" t="s">
        <v>102</v>
      </c>
      <c r="B20" s="34">
        <v>0</v>
      </c>
      <c r="C20" s="8"/>
      <c r="D20" s="29"/>
      <c r="E20" s="25"/>
      <c r="F20" s="29"/>
      <c r="G20" s="25"/>
    </row>
    <row r="21" spans="1:14" ht="18.75" x14ac:dyDescent="0.25">
      <c r="A21" s="33" t="s">
        <v>103</v>
      </c>
      <c r="B21" s="34">
        <f>F18-G18</f>
        <v>59</v>
      </c>
      <c r="C21" s="27">
        <f>E18</f>
        <v>60</v>
      </c>
      <c r="D21" s="26"/>
      <c r="E21" s="25"/>
      <c r="F21" s="29"/>
      <c r="G21" s="25"/>
    </row>
    <row r="22" spans="1:14" ht="7.15" customHeight="1" x14ac:dyDescent="0.3">
      <c r="A22" s="4"/>
      <c r="B22" s="30"/>
      <c r="C22" s="8"/>
      <c r="D22" s="26"/>
      <c r="E22" s="25"/>
      <c r="F22" s="29"/>
      <c r="G22" s="25"/>
    </row>
    <row r="23" spans="1:14" ht="52.5" x14ac:dyDescent="0.4">
      <c r="A23" s="10" t="s">
        <v>104</v>
      </c>
      <c r="B23" s="36">
        <f>B18/C18</f>
        <v>0.79661016949152541</v>
      </c>
      <c r="C23" s="18"/>
    </row>
    <row r="24" spans="1:14" x14ac:dyDescent="0.25">
      <c r="E24" s="8"/>
      <c r="F24" s="8"/>
    </row>
    <row r="25" spans="1:14" x14ac:dyDescent="0.25">
      <c r="B25" s="19"/>
      <c r="C25" s="19"/>
      <c r="E25" s="8"/>
      <c r="F25" s="8"/>
    </row>
    <row r="26" spans="1:14" x14ac:dyDescent="0.25">
      <c r="F26" s="2"/>
    </row>
    <row r="27" spans="1:14" x14ac:dyDescent="0.25">
      <c r="E27" s="8"/>
      <c r="F27" s="2"/>
    </row>
    <row r="101" spans="1:2" x14ac:dyDescent="0.25">
      <c r="A101" t="s">
        <v>18</v>
      </c>
      <c r="B101">
        <v>1</v>
      </c>
    </row>
    <row r="102" spans="1:2" x14ac:dyDescent="0.25">
      <c r="A102" t="s">
        <v>16</v>
      </c>
      <c r="B102">
        <v>0.5</v>
      </c>
    </row>
    <row r="103" spans="1:2" x14ac:dyDescent="0.25">
      <c r="A103" t="s">
        <v>20</v>
      </c>
      <c r="B103">
        <v>0</v>
      </c>
    </row>
    <row r="104" spans="1:2" x14ac:dyDescent="0.25">
      <c r="A104" t="s">
        <v>23</v>
      </c>
      <c r="B104" t="s">
        <v>105</v>
      </c>
    </row>
  </sheetData>
  <mergeCells count="1">
    <mergeCell ref="A1:B1"/>
  </mergeCells>
  <conditionalFormatting sqref="B3">
    <cfRule type="colorScale" priority="15">
      <colorScale>
        <cfvo type="num" val="0"/>
        <cfvo type="num" val="$C$3/2"/>
        <cfvo type="num" val="$C$3"/>
        <color rgb="FFF8696B"/>
        <color rgb="FFFFEB84"/>
        <color rgb="FF63BE7B"/>
      </colorScale>
    </cfRule>
  </conditionalFormatting>
  <conditionalFormatting sqref="B4">
    <cfRule type="colorScale" priority="14">
      <colorScale>
        <cfvo type="num" val="0"/>
        <cfvo type="num" val="$C$4/2"/>
        <cfvo type="num" val="$I$2"/>
        <color rgb="FFF8696B"/>
        <color rgb="FFFFEB84"/>
        <color rgb="FF63BE7B"/>
      </colorScale>
    </cfRule>
  </conditionalFormatting>
  <conditionalFormatting sqref="B5">
    <cfRule type="colorScale" priority="13">
      <colorScale>
        <cfvo type="num" val="0"/>
        <cfvo type="num" val="$C$5/2"/>
        <cfvo type="num" val="$C$5"/>
        <color rgb="FFF8696B"/>
        <color rgb="FFFFEB84"/>
        <color rgb="FF63BE7B"/>
      </colorScale>
    </cfRule>
  </conditionalFormatting>
  <conditionalFormatting sqref="B6">
    <cfRule type="colorScale" priority="12">
      <colorScale>
        <cfvo type="num" val="0"/>
        <cfvo type="num" val="$C$6/2"/>
        <cfvo type="num" val="$C$6"/>
        <color rgb="FFF8696B"/>
        <color rgb="FFFFEB84"/>
        <color rgb="FF63BE7B"/>
      </colorScale>
    </cfRule>
  </conditionalFormatting>
  <conditionalFormatting sqref="B7">
    <cfRule type="colorScale" priority="11">
      <colorScale>
        <cfvo type="num" val="0"/>
        <cfvo type="num" val="$C$7/2"/>
        <cfvo type="num" val="$C$7"/>
        <color rgb="FFF8696B"/>
        <color rgb="FFFFEB84"/>
        <color rgb="FF63BE7B"/>
      </colorScale>
    </cfRule>
  </conditionalFormatting>
  <conditionalFormatting sqref="B8">
    <cfRule type="colorScale" priority="10">
      <colorScale>
        <cfvo type="num" val="0"/>
        <cfvo type="num" val="$C$8/2"/>
        <cfvo type="num" val="$C$8"/>
        <color rgb="FFF8696B"/>
        <color rgb="FFFFEB84"/>
        <color rgb="FF63BE7B"/>
      </colorScale>
    </cfRule>
  </conditionalFormatting>
  <conditionalFormatting sqref="B9">
    <cfRule type="colorScale" priority="9">
      <colorScale>
        <cfvo type="num" val="0"/>
        <cfvo type="num" val="$C$9/2"/>
        <cfvo type="num" val="$C$9"/>
        <color rgb="FFF8696B"/>
        <color rgb="FFFFEB84"/>
        <color rgb="FF63BE7B"/>
      </colorScale>
    </cfRule>
  </conditionalFormatting>
  <conditionalFormatting sqref="B10">
    <cfRule type="colorScale" priority="8">
      <colorScale>
        <cfvo type="num" val="0"/>
        <cfvo type="num" val="$C$10/2"/>
        <cfvo type="num" val="$C$10"/>
        <color rgb="FFF8696B"/>
        <color rgb="FFFFEB84"/>
        <color rgb="FF63BE7B"/>
      </colorScale>
    </cfRule>
  </conditionalFormatting>
  <conditionalFormatting sqref="B11">
    <cfRule type="colorScale" priority="7">
      <colorScale>
        <cfvo type="num" val="0"/>
        <cfvo type="num" val="$C$11/2"/>
        <cfvo type="num" val="$C$11"/>
        <color rgb="FFF8696B"/>
        <color rgb="FFFFEB84"/>
        <color rgb="FF63BE7B"/>
      </colorScale>
    </cfRule>
  </conditionalFormatting>
  <conditionalFormatting sqref="B12">
    <cfRule type="colorScale" priority="6">
      <colorScale>
        <cfvo type="num" val="0"/>
        <cfvo type="num" val="$C$12/2"/>
        <cfvo type="num" val="$C$12"/>
        <color rgb="FFF8696B"/>
        <color rgb="FFFFEB84"/>
        <color rgb="FF63BE7B"/>
      </colorScale>
    </cfRule>
  </conditionalFormatting>
  <conditionalFormatting sqref="B13">
    <cfRule type="colorScale" priority="5">
      <colorScale>
        <cfvo type="num" val="0"/>
        <cfvo type="num" val="$C$13/2"/>
        <cfvo type="num" val="$C$13"/>
        <color rgb="FFF8696B"/>
        <color rgb="FFFFEB84"/>
        <color rgb="FF63BE7B"/>
      </colorScale>
    </cfRule>
  </conditionalFormatting>
  <conditionalFormatting sqref="B14">
    <cfRule type="colorScale" priority="4">
      <colorScale>
        <cfvo type="num" val="0"/>
        <cfvo type="num" val="$C$14/2"/>
        <cfvo type="num" val="$C$14"/>
        <color rgb="FFF8696B"/>
        <color rgb="FFFFEB84"/>
        <color rgb="FF63BE7B"/>
      </colorScale>
    </cfRule>
  </conditionalFormatting>
  <conditionalFormatting sqref="B15">
    <cfRule type="colorScale" priority="3">
      <colorScale>
        <cfvo type="num" val="0"/>
        <cfvo type="num" val="$C$15/2"/>
        <cfvo type="num" val="$C$15"/>
        <color rgb="FFF8696B"/>
        <color rgb="FFFFEB84"/>
        <color rgb="FF63BE7B"/>
      </colorScale>
    </cfRule>
  </conditionalFormatting>
  <conditionalFormatting sqref="B16">
    <cfRule type="colorScale" priority="2">
      <colorScale>
        <cfvo type="num" val="0"/>
        <cfvo type="num" val="$C$17/2"/>
        <cfvo type="num" val="$C$17"/>
        <color rgb="FFF8696B"/>
        <color rgb="FFFFEB84"/>
        <color rgb="FF63BE7B"/>
      </colorScale>
    </cfRule>
  </conditionalFormatting>
  <conditionalFormatting sqref="B17">
    <cfRule type="colorScale" priority="1">
      <colorScale>
        <cfvo type="min"/>
        <cfvo type="num" val="$C$17/2"/>
        <cfvo type="num" val="$C$17"/>
        <color rgb="FFF8696B"/>
        <color rgb="FFFFEB84"/>
        <color rgb="FF63BE7B"/>
      </colorScale>
    </cfRule>
  </conditionalFormatting>
  <conditionalFormatting sqref="B20">
    <cfRule type="cellIs" dxfId="2" priority="16" operator="greaterThan">
      <formula>0</formula>
    </cfRule>
  </conditionalFormatting>
  <conditionalFormatting sqref="B23">
    <cfRule type="colorScale" priority="20">
      <colorScale>
        <cfvo type="num" val="0"/>
        <cfvo type="num" val="0.5"/>
        <cfvo type="num" val="1"/>
        <color rgb="FFFF0000"/>
        <color rgb="FFFFEB84"/>
        <color rgb="FF00B050"/>
      </colorScale>
    </cfRule>
  </conditionalFormatting>
  <conditionalFormatting sqref="D3:D17">
    <cfRule type="cellIs" dxfId="1" priority="21" operator="greaterThan">
      <formula>0</formula>
    </cfRule>
  </conditionalFormatting>
  <conditionalFormatting sqref="K3:K17">
    <cfRule type="cellIs" dxfId="0" priority="17" operator="greaterThan">
      <formula>0</formula>
    </cfRule>
  </conditionalFormatting>
  <hyperlinks>
    <hyperlink ref="A3" location="'1- Visibilidad y estado sist.'!A1" display="'1- Visibilidad y estado sist.'!A1" xr:uid="{00000000-0004-0000-1000-000000000000}"/>
    <hyperlink ref="A4" location="'2- Conexión con el mundo'!A1" display="'2- Conexión con el mundo'!A1" xr:uid="{00000000-0004-0000-1000-000001000000}"/>
    <hyperlink ref="A5" location="'3- Control usuario'!A1" display="'3- Control usuario'!A1" xr:uid="{00000000-0004-0000-1000-000002000000}"/>
    <hyperlink ref="A6" location="'4- Consistencia y estándares'!A1" display="'4- Consistencia y estándares'!A1" xr:uid="{00000000-0004-0000-1000-000003000000}"/>
    <hyperlink ref="A7" location="'5- Reconocimiento'!A1" display="'5- Reconocimiento'!A1" xr:uid="{00000000-0004-0000-1000-000004000000}"/>
    <hyperlink ref="A8" location="'6- Flexibilidad'!A1" display="'6- Flexibilidad'!A1" xr:uid="{00000000-0004-0000-1000-000005000000}"/>
    <hyperlink ref="A9" location="'7- Diagnosticar errors'!A1" display="'7- Diagnosticar errors'!A1" xr:uid="{00000000-0004-0000-1000-000006000000}"/>
    <hyperlink ref="A10" location="'8- Prevenció errors'!A1" display="'8- Prevenció errors'!A1" xr:uid="{00000000-0004-0000-1000-000007000000}"/>
    <hyperlink ref="A11" location="'9- Disseny estètic'!A1" display="'9- Disseny estètic'!A1" xr:uid="{00000000-0004-0000-1000-000008000000}"/>
    <hyperlink ref="A12" location="'10- Ajuda i documentació'!A1" display="'10- Ajuda i documentació'!A1" xr:uid="{00000000-0004-0000-1000-000009000000}"/>
    <hyperlink ref="A13" location="'11- Guardar estat'!A1" display="'11- Guardar estat'!A1" xr:uid="{00000000-0004-0000-1000-00000A000000}"/>
    <hyperlink ref="A14" location="'12- Color i llegibilitat'!A1" display="'12- Color i llegibilitat'!A1" xr:uid="{00000000-0004-0000-1000-00000B000000}"/>
    <hyperlink ref="A15" location="'13- Autonomia'!A1" display="'13- Autonomia'!A1" xr:uid="{00000000-0004-0000-1000-00000C000000}"/>
    <hyperlink ref="A16" location="'14- Valores per defecto'!A1" display="'14- Valores per defecto'!A1" xr:uid="{00000000-0004-0000-1000-00000D000000}"/>
    <hyperlink ref="A17" location="'15- Reducció de la latència'!A1" display="'15- Reducció de la latència'!A1" xr:uid="{00000000-0004-0000-1000-00000E000000}"/>
  </hyperlinks>
  <pageMargins left="0.7" right="0.7" top="0.75" bottom="0.75" header="0.3" footer="0.3"/>
  <pageSetup paperSize="9" orientation="portrait" horizontalDpi="360" verticalDpi="360" r:id="rId1"/>
  <ignoredErrors>
    <ignoredError sqref="C1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Normal="100" workbookViewId="0">
      <selection activeCell="B8" sqref="B8"/>
    </sheetView>
  </sheetViews>
  <sheetFormatPr baseColWidth="10" defaultColWidth="11.42578125" defaultRowHeight="15" x14ac:dyDescent="0.25"/>
  <cols>
    <col min="1" max="1" width="71.7109375" customWidth="1"/>
    <col min="2" max="2" width="27.7109375" bestFit="1" customWidth="1"/>
    <col min="3" max="3" width="66.85546875" customWidth="1"/>
    <col min="4" max="4" width="6" style="8" hidden="1" customWidth="1"/>
    <col min="5" max="5" width="3.42578125" hidden="1" customWidth="1"/>
  </cols>
  <sheetData>
    <row r="1" spans="1:5" ht="33.6" customHeight="1" x14ac:dyDescent="0.25">
      <c r="A1" s="71" t="s">
        <v>12</v>
      </c>
      <c r="B1" s="72"/>
      <c r="C1" s="72"/>
    </row>
    <row r="2" spans="1:5" x14ac:dyDescent="0.25">
      <c r="A2" s="73"/>
      <c r="B2" s="73"/>
      <c r="C2" s="73"/>
    </row>
    <row r="3" spans="1:5" ht="28.15" customHeight="1" x14ac:dyDescent="0.25">
      <c r="B3" s="11" t="s">
        <v>13</v>
      </c>
      <c r="C3" s="7" t="s">
        <v>14</v>
      </c>
    </row>
    <row r="4" spans="1:5" ht="30" customHeight="1" x14ac:dyDescent="0.25">
      <c r="A4" s="5" t="s">
        <v>15</v>
      </c>
      <c r="B4" s="21" t="s">
        <v>18</v>
      </c>
      <c r="C4" s="43"/>
      <c r="D4" s="8">
        <f>IF(B4=RESULTADOS!$A$101,1,IF(B4=RESULTADOS!$A$102,0.5,IF(B4=RESULTADOS!$A$103,0,IF(B4=RESULTADOS!$A$104,"NA","-"))))</f>
        <v>1</v>
      </c>
      <c r="E4" s="8">
        <f>IF(D4="NA",1,0)</f>
        <v>0</v>
      </c>
    </row>
    <row r="5" spans="1:5" ht="30" customHeight="1" x14ac:dyDescent="0.25">
      <c r="A5" s="5" t="s">
        <v>17</v>
      </c>
      <c r="B5" s="21" t="s">
        <v>18</v>
      </c>
      <c r="C5" s="43"/>
      <c r="D5" s="8">
        <f>IF(B5=RESULTADOS!$A$101,1,IF(B5=RESULTADOS!$A$102,0.5,IF(B5=RESULTADOS!$A$103,0,IF(B5=RESULTADOS!$A$104,"NA","-"))))</f>
        <v>1</v>
      </c>
      <c r="E5" s="8">
        <f t="shared" ref="E5:E8" si="0">IF(D5="NA",1,0)</f>
        <v>0</v>
      </c>
    </row>
    <row r="6" spans="1:5" ht="30" customHeight="1" x14ac:dyDescent="0.25">
      <c r="A6" s="5" t="s">
        <v>19</v>
      </c>
      <c r="B6" s="21" t="s">
        <v>18</v>
      </c>
      <c r="C6" s="4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7" spans="1:5" ht="30" customHeight="1" x14ac:dyDescent="0.25">
      <c r="A7" s="5" t="s">
        <v>21</v>
      </c>
      <c r="B7" s="21" t="s">
        <v>18</v>
      </c>
      <c r="C7" s="43"/>
      <c r="D7" s="8">
        <f>IF(B7=RESULTADOS!$A$101,1,IF(B7=RESULTADOS!$A$102,0.5,IF(B7=RESULTADOS!$A$103,0,IF(B7=RESULTADOS!$A$104,"NA","-"))))</f>
        <v>1</v>
      </c>
      <c r="E7" s="8">
        <f t="shared" si="0"/>
        <v>0</v>
      </c>
    </row>
    <row r="8" spans="1:5" ht="30" customHeight="1" x14ac:dyDescent="0.25">
      <c r="A8" s="5" t="s">
        <v>22</v>
      </c>
      <c r="B8" s="21" t="s">
        <v>18</v>
      </c>
      <c r="C8" s="43"/>
      <c r="D8" s="8">
        <f>IF(B8=RESULTADOS!$A$101,1,IF(B8=RESULTADOS!$A$102,0.5,IF(B8=RESULTADOS!$A$103,0,IF(B8=RESULTADOS!$A$104,"NA","-"))))</f>
        <v>1</v>
      </c>
      <c r="E8" s="8">
        <f t="shared" si="0"/>
        <v>0</v>
      </c>
    </row>
  </sheetData>
  <mergeCells count="2">
    <mergeCell ref="A1:C1"/>
    <mergeCell ref="A2:C2"/>
  </mergeCells>
  <dataValidations count="1">
    <dataValidation type="list" allowBlank="1" showInputMessage="1" showErrorMessage="1" sqref="B4:B8" xr:uid="{00000000-0002-0000-0100-000000000000}">
      <formula1>valors1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23A668D-6027-4BA3-9F16-5C2EAB6A9CB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EAD76B38-202A-4A59-88DB-FD38B385F58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1FE57A80-87FD-4D00-80FD-46F4D9EBE070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FBF5ABAE-C12F-475C-BED3-D92A3A5D90A3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topLeftCell="B1" workbookViewId="0">
      <selection activeCell="B7" sqref="B7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5" hidden="1" customWidth="1"/>
  </cols>
  <sheetData>
    <row r="1" spans="1:5" ht="39" customHeight="1" x14ac:dyDescent="0.25">
      <c r="A1" s="71" t="s">
        <v>24</v>
      </c>
      <c r="B1" s="72"/>
      <c r="C1" s="72"/>
    </row>
    <row r="3" spans="1:5" ht="28.15" customHeight="1" x14ac:dyDescent="0.25">
      <c r="B3" s="11" t="s">
        <v>13</v>
      </c>
      <c r="C3" s="7" t="s">
        <v>14</v>
      </c>
    </row>
    <row r="4" spans="1:5" ht="30" customHeight="1" x14ac:dyDescent="0.25">
      <c r="A4" s="12" t="s">
        <v>25</v>
      </c>
      <c r="B4" s="21" t="s">
        <v>18</v>
      </c>
      <c r="C4" s="43"/>
      <c r="D4" s="8">
        <f>IF(B4=RESULTADOS!$A$101,1,IF(B4=RESULTADOS!$A$102,0.5,IF(B4=RESULTADOS!$A$103,0,IF(B4=RESULTADOS!$A$104,"NA","-"))))</f>
        <v>1</v>
      </c>
      <c r="E4" s="8">
        <f>IF(D4="NA",1,0)</f>
        <v>0</v>
      </c>
    </row>
    <row r="5" spans="1:5" ht="30" customHeight="1" x14ac:dyDescent="0.25">
      <c r="A5" s="13" t="s">
        <v>26</v>
      </c>
      <c r="B5" s="21" t="s">
        <v>18</v>
      </c>
      <c r="C5" s="43"/>
      <c r="D5" s="8">
        <f>IF(B5=RESULTADOS!$A$101,1,IF(B5=RESULTADOS!$A$102,0.5,IF(B5=RESULTADOS!$A$103,0,IF(B5=RESULTADOS!$A$104,"NA","-"))))</f>
        <v>1</v>
      </c>
      <c r="E5" s="8">
        <f t="shared" ref="E5:E7" si="0">IF(D5="NA",1,0)</f>
        <v>0</v>
      </c>
    </row>
    <row r="6" spans="1:5" ht="30" customHeight="1" x14ac:dyDescent="0.25">
      <c r="A6" s="12" t="s">
        <v>27</v>
      </c>
      <c r="B6" s="21" t="s">
        <v>18</v>
      </c>
      <c r="C6" s="4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7" spans="1:5" ht="30" customHeight="1" x14ac:dyDescent="0.25">
      <c r="A7" s="12" t="s">
        <v>28</v>
      </c>
      <c r="B7" s="21" t="s">
        <v>18</v>
      </c>
      <c r="C7" s="43"/>
      <c r="D7" s="8">
        <f>IF(B7=RESULTADOS!$A$101,1,IF(B7=RESULTADOS!$A$102,0.5,IF(B7=RESULTADOS!$A$103,0,IF(B7=RESULTADOS!$A$104,"NA","-"))))</f>
        <v>1</v>
      </c>
      <c r="E7" s="8">
        <f t="shared" si="0"/>
        <v>0</v>
      </c>
    </row>
    <row r="8" spans="1:5" x14ac:dyDescent="0.25">
      <c r="A8" s="1"/>
      <c r="B8" s="2"/>
      <c r="D8" s="8"/>
    </row>
    <row r="9" spans="1:5" x14ac:dyDescent="0.25">
      <c r="A9" s="1"/>
    </row>
  </sheetData>
  <mergeCells count="1">
    <mergeCell ref="A1:C1"/>
  </mergeCells>
  <dataValidations count="1">
    <dataValidation type="list" allowBlank="1" showInputMessage="1" showErrorMessage="1" sqref="B4:B7" xr:uid="{00000000-0002-0000-02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A1A35F0B-A17F-4A15-9A74-3403DB129AEE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6D19213-D721-47E6-BCE3-E19167C32448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3DD9E737-1A40-439F-9269-CE3EC7B69E43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EEB6548C-DB82-4866-8DEE-CA8DD3FA1F90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B6" sqref="B6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5.28515625" hidden="1" customWidth="1"/>
  </cols>
  <sheetData>
    <row r="1" spans="1:5" ht="33" customHeight="1" x14ac:dyDescent="0.25">
      <c r="A1" s="72" t="s">
        <v>29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30</v>
      </c>
      <c r="B4" s="21" t="s">
        <v>18</v>
      </c>
      <c r="C4" s="43"/>
      <c r="D4" s="8">
        <f>IF(B4=RESULTADOS!$A$101,1,IF(B4=RESULTADOS!$A$102,0.5,IF(B4=RESULTADOS!$A$103,0,IF(B4=RESULTADOS!$A$104,"NA","-"))))</f>
        <v>1</v>
      </c>
      <c r="E4" s="8">
        <f>IF(D4="NA",1,0)</f>
        <v>0</v>
      </c>
    </row>
    <row r="5" spans="1:5" ht="30" customHeight="1" x14ac:dyDescent="0.25">
      <c r="A5" s="5" t="s">
        <v>31</v>
      </c>
      <c r="B5" s="21" t="s">
        <v>20</v>
      </c>
      <c r="C5" s="43"/>
      <c r="D5" s="8">
        <f>IF(B5=RESULTADOS!$A$101,1,IF(B5=RESULTADOS!$A$102,0.5,IF(B5=RESULTADOS!$A$103,0,IF(B5=RESULTADOS!$A$104,"NA","-"))))</f>
        <v>0</v>
      </c>
      <c r="E5" s="8">
        <f t="shared" ref="E5:E6" si="0">IF(D5="NA",1,0)</f>
        <v>0</v>
      </c>
    </row>
    <row r="6" spans="1:5" ht="30" customHeight="1" x14ac:dyDescent="0.25">
      <c r="A6" s="12" t="s">
        <v>32</v>
      </c>
      <c r="B6" s="21" t="s">
        <v>18</v>
      </c>
      <c r="C6" s="4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6" xr:uid="{00000000-0002-0000-03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55D4961-2DA1-428A-BC79-1118206E5299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19F5A21C-767C-4222-9225-578C1DD7D2A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3B75C186-D1CB-4FB2-AA43-1EE413EE4347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30BE5430-FFC3-49D0-BA24-89CCCB2D4941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75" customWidth="1"/>
    <col min="2" max="2" width="26.7109375" customWidth="1"/>
    <col min="3" max="3" width="66.85546875" customWidth="1"/>
    <col min="4" max="5" width="5.140625" hidden="1" customWidth="1"/>
  </cols>
  <sheetData>
    <row r="1" spans="1:5" ht="33" customHeight="1" x14ac:dyDescent="0.25">
      <c r="A1" s="74" t="s">
        <v>33</v>
      </c>
      <c r="B1" s="75"/>
      <c r="C1" s="76"/>
    </row>
    <row r="3" spans="1:5" ht="28.15" customHeight="1" x14ac:dyDescent="0.25">
      <c r="B3" s="11" t="s">
        <v>13</v>
      </c>
      <c r="C3" s="7" t="s">
        <v>14</v>
      </c>
    </row>
    <row r="4" spans="1:5" ht="30" customHeight="1" x14ac:dyDescent="0.25">
      <c r="A4" s="5" t="s">
        <v>34</v>
      </c>
      <c r="B4" s="21" t="s">
        <v>18</v>
      </c>
      <c r="C4" s="43"/>
      <c r="D4" s="8">
        <f>IF(B4=RESULTADOS!$A$101,1,IF(B4=RESULTADOS!$A$102,0.5,IF(B4=RESULTADOS!$A$103,0,IF(B4=RESULTADOS!$A$104,"NA","-"))))</f>
        <v>1</v>
      </c>
      <c r="E4" s="8">
        <f>IF(D4="NA",1,0)</f>
        <v>0</v>
      </c>
    </row>
    <row r="5" spans="1:5" ht="30" customHeight="1" x14ac:dyDescent="0.25">
      <c r="A5" s="5" t="s">
        <v>35</v>
      </c>
      <c r="B5" s="21" t="s">
        <v>18</v>
      </c>
      <c r="C5" s="43"/>
      <c r="D5" s="8">
        <f>IF(B5=RESULTADOS!$A$101,1,IF(B5=RESULTADOS!$A$102,0.5,IF(B5=RESULTADOS!$A$103,0,IF(B5=RESULTADOS!$A$104,"NA","-"))))</f>
        <v>1</v>
      </c>
      <c r="E5" s="8">
        <f t="shared" ref="E5:E9" si="0">IF(D5="NA",1,0)</f>
        <v>0</v>
      </c>
    </row>
    <row r="6" spans="1:5" ht="30" customHeight="1" x14ac:dyDescent="0.25">
      <c r="A6" s="5" t="s">
        <v>36</v>
      </c>
      <c r="B6" s="21" t="s">
        <v>18</v>
      </c>
      <c r="C6" s="4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7" spans="1:5" ht="30" customHeight="1" x14ac:dyDescent="0.25">
      <c r="A7" s="5" t="s">
        <v>37</v>
      </c>
      <c r="B7" s="21" t="s">
        <v>18</v>
      </c>
      <c r="C7" s="43"/>
      <c r="D7" s="8">
        <f>IF(B7=RESULTADOS!$A$101,1,IF(B7=RESULTADOS!$A$102,0.5,IF(B7=RESULTADOS!$A$103,0,IF(B7=RESULTADOS!$A$104,"NA","-"))))</f>
        <v>1</v>
      </c>
      <c r="E7" s="8">
        <f t="shared" si="0"/>
        <v>0</v>
      </c>
    </row>
    <row r="8" spans="1:5" ht="30" customHeight="1" x14ac:dyDescent="0.25">
      <c r="A8" s="20" t="s">
        <v>38</v>
      </c>
      <c r="B8" s="21" t="s">
        <v>18</v>
      </c>
      <c r="C8" s="43"/>
      <c r="D8" s="8">
        <f>IF(B8=RESULTADOS!$A$101,1,IF(B8=RESULTADOS!$A$102,0.5,IF(B8=RESULTADOS!$A$103,0,IF(B8=RESULTADOS!$A$104,"NA","-"))))</f>
        <v>1</v>
      </c>
      <c r="E8" s="8">
        <f t="shared" si="0"/>
        <v>0</v>
      </c>
    </row>
    <row r="9" spans="1:5" ht="30" customHeight="1" x14ac:dyDescent="0.25">
      <c r="A9" s="12" t="s">
        <v>39</v>
      </c>
      <c r="B9" s="21" t="s">
        <v>16</v>
      </c>
      <c r="C9" s="43"/>
      <c r="D9" s="8">
        <f>IF(B9=RESULTADOS!$A$101,1,IF(B9=RESULTADOS!$A$102,0.5,IF(B9=RESULTADOS!$A$103,0,IF(B9=RESULTADOS!$A$104,"NA","-"))))</f>
        <v>0.5</v>
      </c>
      <c r="E9" s="8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9" xr:uid="{00000000-0002-0000-04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3AEC5FDD-C4E6-47F0-98BE-9BE5276BBDA9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71D8310E-1C12-4302-8377-1658D210611D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3CB7F64-B321-4CBC-877F-3D7E3569BE21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5D4EC203-AC53-4C75-AA6C-ED9F30EE9E7E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88" customWidth="1"/>
    <col min="2" max="2" width="26.7109375" customWidth="1"/>
    <col min="3" max="3" width="66.85546875" customWidth="1"/>
    <col min="4" max="5" width="5" hidden="1" customWidth="1"/>
  </cols>
  <sheetData>
    <row r="1" spans="1:5" ht="39" customHeight="1" x14ac:dyDescent="0.25">
      <c r="A1" s="71" t="s">
        <v>40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41</v>
      </c>
      <c r="B4" s="21" t="s">
        <v>18</v>
      </c>
      <c r="C4" s="43"/>
      <c r="D4" s="8">
        <f>IF(B4=RESULTADOS!$A$101,1,IF(B4=RESULTADOS!$A$102,0.5,IF(B4=RESULTADOS!$A$103,0,IF(B4=RESULTADOS!$A$104,"NA","-"))))</f>
        <v>1</v>
      </c>
      <c r="E4" s="8">
        <f>IF(D4="NA",1,0)</f>
        <v>0</v>
      </c>
    </row>
    <row r="5" spans="1:5" ht="30" customHeight="1" x14ac:dyDescent="0.25">
      <c r="A5" s="5" t="s">
        <v>42</v>
      </c>
      <c r="B5" s="21" t="s">
        <v>18</v>
      </c>
      <c r="C5" s="43"/>
      <c r="D5" s="8">
        <f>IF(B5=RESULTADOS!$A$101,1,IF(B5=RESULTADOS!$A$102,0.5,IF(B5=RESULTADOS!$A$103,0,IF(B5=RESULTADOS!$A$104,"NA","-"))))</f>
        <v>1</v>
      </c>
      <c r="E5" s="8">
        <f t="shared" ref="E5:E8" si="0">IF(D5="NA",1,0)</f>
        <v>0</v>
      </c>
    </row>
    <row r="6" spans="1:5" ht="30" customHeight="1" x14ac:dyDescent="0.25">
      <c r="A6" s="15" t="s">
        <v>43</v>
      </c>
      <c r="B6" s="21" t="s">
        <v>18</v>
      </c>
      <c r="C6" s="4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7" spans="1:5" ht="30" customHeight="1" x14ac:dyDescent="0.25">
      <c r="A7" s="5" t="s">
        <v>44</v>
      </c>
      <c r="B7" s="21" t="s">
        <v>18</v>
      </c>
      <c r="C7" s="43"/>
      <c r="D7" s="8">
        <f>IF(B7=RESULTADOS!$A$101,1,IF(B7=RESULTADOS!$A$102,0.5,IF(B7=RESULTADOS!$A$103,0,IF(B7=RESULTADOS!$A$104,"NA","-"))))</f>
        <v>1</v>
      </c>
      <c r="E7" s="8">
        <f t="shared" si="0"/>
        <v>0</v>
      </c>
    </row>
    <row r="8" spans="1:5" ht="30" customHeight="1" x14ac:dyDescent="0.25">
      <c r="A8" s="12" t="s">
        <v>45</v>
      </c>
      <c r="B8" s="21" t="s">
        <v>18</v>
      </c>
      <c r="C8" s="3"/>
      <c r="D8" s="8">
        <f>IF(B8=RESULTADOS!$A$101,1,IF(B8=RESULTADOS!$A$102,0.5,IF(B8=RESULTADOS!$A$103,0,IF(B8=RESULTADOS!$A$104,"NA","-"))))</f>
        <v>1</v>
      </c>
      <c r="E8" s="8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8" xr:uid="{00000000-0002-0000-0500-000000000000}">
      <formula1>valors1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8A0B5474-21C9-4761-8FBB-31CC441F2D56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A211894F-F0F3-443A-9E5E-48D2C522CC8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C29D8B08-C7CE-426E-A390-D86242AE8215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92C2B46E-D458-4EBC-A707-D8D4EE133798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68.140625" bestFit="1" customWidth="1"/>
    <col min="2" max="2" width="26.7109375" customWidth="1"/>
    <col min="3" max="3" width="66.85546875" customWidth="1"/>
    <col min="4" max="5" width="4.7109375" hidden="1" customWidth="1"/>
  </cols>
  <sheetData>
    <row r="1" spans="1:5" ht="33" customHeight="1" x14ac:dyDescent="0.25">
      <c r="A1" s="72" t="s">
        <v>46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47</v>
      </c>
      <c r="B4" s="21" t="s">
        <v>20</v>
      </c>
      <c r="C4" s="3"/>
      <c r="D4" s="8">
        <f>IF(B4=RESULTADOS!$A$101,1,IF(B4=RESULTADOS!$A$102,0.5,IF(B4=RESULTADOS!$A$103,0,IF(B4=RESULTADOS!$A$104,"NA","-"))))</f>
        <v>0</v>
      </c>
      <c r="E4" s="8">
        <f>IF(D4="NA",1,0)</f>
        <v>0</v>
      </c>
    </row>
    <row r="5" spans="1:5" ht="30" customHeight="1" x14ac:dyDescent="0.25">
      <c r="A5" s="5" t="s">
        <v>48</v>
      </c>
      <c r="B5" s="21" t="s">
        <v>23</v>
      </c>
      <c r="C5" s="3"/>
      <c r="D5" s="8" t="str">
        <f>IF(B5=RESULTADOS!$A$101,1,IF(B5=RESULTADOS!$A$102,0.5,IF(B5=RESULTADOS!$A$103,0,IF(B5=RESULTADOS!$A$104,"NA","-"))))</f>
        <v>NA</v>
      </c>
      <c r="E5" s="8">
        <f t="shared" ref="E5:E9" si="0">IF(D5="NA",1,0)</f>
        <v>1</v>
      </c>
    </row>
    <row r="6" spans="1:5" ht="30" customHeight="1" x14ac:dyDescent="0.25">
      <c r="A6" s="5" t="s">
        <v>49</v>
      </c>
      <c r="B6" s="21" t="s">
        <v>18</v>
      </c>
      <c r="C6" s="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7" spans="1:5" ht="30" customHeight="1" x14ac:dyDescent="0.25">
      <c r="A7" s="5" t="s">
        <v>50</v>
      </c>
      <c r="B7" s="21" t="s">
        <v>18</v>
      </c>
      <c r="C7" s="3"/>
      <c r="D7" s="8">
        <f>IF(B7=RESULTADOS!$A$101,1,IF(B7=RESULTADOS!$A$102,0.5,IF(B7=RESULTADOS!$A$103,0,IF(B7=RESULTADOS!$A$104,"NA","-"))))</f>
        <v>1</v>
      </c>
      <c r="E7" s="8">
        <f t="shared" si="0"/>
        <v>0</v>
      </c>
    </row>
    <row r="8" spans="1:5" ht="30" customHeight="1" x14ac:dyDescent="0.25">
      <c r="A8" s="5" t="s">
        <v>51</v>
      </c>
      <c r="B8" s="21" t="s">
        <v>18</v>
      </c>
      <c r="C8" s="3"/>
      <c r="D8" s="8">
        <f>IF(B8=RESULTADOS!$A$101,1,IF(B8=RESULTADOS!$A$102,0.5,IF(B8=RESULTADOS!$A$103,0,IF(B8=RESULTADOS!$A$104,"NA","-"))))</f>
        <v>1</v>
      </c>
      <c r="E8" s="8">
        <f t="shared" si="0"/>
        <v>0</v>
      </c>
    </row>
    <row r="9" spans="1:5" ht="30" customHeight="1" x14ac:dyDescent="0.25">
      <c r="A9" s="12" t="s">
        <v>52</v>
      </c>
      <c r="B9" s="21" t="s">
        <v>18</v>
      </c>
      <c r="C9" s="3"/>
      <c r="D9" s="8">
        <f>IF(B9=RESULTADOS!$A$101,1,IF(B9=RESULTADOS!$A$102,0.5,IF(B9=RESULTADOS!$A$103,0,IF(B9=RESULTADOS!$A$104,"NA","-"))))</f>
        <v>1</v>
      </c>
      <c r="E9" s="8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9" xr:uid="{00000000-0002-0000-06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874D2ED-52FC-404B-880C-A15248DFD83B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8287A8CD-A622-48EA-8E61-EB2601AE38C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C6F1ACCE-0CE7-47CF-8DAC-122AF0E44671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5F728D53-0A12-4BDB-9345-8538061D2BC7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5.7109375" hidden="1" customWidth="1"/>
  </cols>
  <sheetData>
    <row r="1" spans="1:5" ht="39" customHeight="1" x14ac:dyDescent="0.25">
      <c r="A1" s="77" t="s">
        <v>53</v>
      </c>
      <c r="B1" s="78"/>
      <c r="C1" s="79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54</v>
      </c>
      <c r="B4" s="21" t="s">
        <v>18</v>
      </c>
      <c r="C4" s="3"/>
      <c r="D4" s="8">
        <f>IF(B4=RESULTADOS!$A$101,1,IF(B4=RESULTADOS!$A$102,0.5,IF(B4=RESULTADOS!$A$103,0,IF(B4=RESULTADOS!$A$104,"NA","-"))))</f>
        <v>1</v>
      </c>
      <c r="E4" s="8">
        <f>IF(D4="NA",1,0)</f>
        <v>0</v>
      </c>
    </row>
    <row r="5" spans="1:5" ht="30" customHeight="1" x14ac:dyDescent="0.25">
      <c r="A5" s="5" t="s">
        <v>55</v>
      </c>
      <c r="B5" s="21" t="s">
        <v>18</v>
      </c>
      <c r="C5" s="3"/>
      <c r="D5" s="8">
        <f>IF(B5=RESULTADOS!$A$101,1,IF(B5=RESULTADOS!$A$102,0.5,IF(B5=RESULTADOS!$A$103,0,IF(B5=RESULTADOS!$A$104,"NA","-"))))</f>
        <v>1</v>
      </c>
      <c r="E5" s="8">
        <f t="shared" ref="E5:E7" si="0">IF(D5="NA",1,0)</f>
        <v>0</v>
      </c>
    </row>
    <row r="6" spans="1:5" ht="30" customHeight="1" x14ac:dyDescent="0.25">
      <c r="A6" s="5" t="s">
        <v>56</v>
      </c>
      <c r="B6" s="21" t="s">
        <v>20</v>
      </c>
      <c r="C6" s="3"/>
      <c r="D6" s="8">
        <f>IF(B6=RESULTADOS!$A$101,1,IF(B6=RESULTADOS!$A$102,0.5,IF(B6=RESULTADOS!$A$103,0,IF(B6=RESULTADOS!$A$104,"NA","-"))))</f>
        <v>0</v>
      </c>
      <c r="E6" s="8">
        <f t="shared" si="0"/>
        <v>0</v>
      </c>
    </row>
    <row r="7" spans="1:5" ht="30" customHeight="1" x14ac:dyDescent="0.25">
      <c r="A7" s="12" t="s">
        <v>57</v>
      </c>
      <c r="B7" s="21" t="s">
        <v>18</v>
      </c>
      <c r="C7" s="3"/>
      <c r="D7" s="8">
        <f>IF(B7=RESULTADOS!$A$101,1,IF(B7=RESULTADOS!$A$102,0.5,IF(B7=RESULTADOS!$A$103,0,IF(B7=RESULTADOS!$A$104,"NA","-"))))</f>
        <v>1</v>
      </c>
      <c r="E7" s="8">
        <f t="shared" si="0"/>
        <v>0</v>
      </c>
    </row>
    <row r="10" spans="1:5" x14ac:dyDescent="0.25">
      <c r="A10" s="8"/>
    </row>
  </sheetData>
  <mergeCells count="1">
    <mergeCell ref="A1:C1"/>
  </mergeCells>
  <dataValidations count="1">
    <dataValidation type="list" allowBlank="1" showInputMessage="1" showErrorMessage="1" sqref="B4:B7" xr:uid="{00000000-0002-0000-07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B8061DC-E7A5-4079-8221-D9A0BC28A494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827A3AD3-AC8E-43DE-BB14-34B0038CEE9A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3DB4DDBD-E98F-4F26-ACF7-E00DFCCA6725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FF891B97-7C1B-431D-85B1-FF0EF67B27E2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"/>
  <sheetViews>
    <sheetView workbookViewId="0">
      <selection activeCell="B6" sqref="B6"/>
    </sheetView>
  </sheetViews>
  <sheetFormatPr baseColWidth="10" defaultColWidth="11.42578125" defaultRowHeight="15" x14ac:dyDescent="0.25"/>
  <cols>
    <col min="1" max="1" width="80.28515625" customWidth="1"/>
    <col min="2" max="2" width="26.7109375" customWidth="1"/>
    <col min="3" max="3" width="66.85546875" customWidth="1"/>
    <col min="4" max="4" width="5.5703125" style="8" hidden="1" customWidth="1"/>
    <col min="5" max="5" width="5.5703125" hidden="1" customWidth="1"/>
  </cols>
  <sheetData>
    <row r="1" spans="1:5" ht="33" customHeight="1" x14ac:dyDescent="0.25">
      <c r="A1" s="72" t="s">
        <v>58</v>
      </c>
      <c r="B1" s="72"/>
      <c r="C1" s="72"/>
    </row>
    <row r="3" spans="1:5" ht="30" x14ac:dyDescent="0.25">
      <c r="A3" s="11"/>
      <c r="B3" s="11" t="s">
        <v>13</v>
      </c>
      <c r="C3" s="7" t="s">
        <v>14</v>
      </c>
      <c r="E3" s="8"/>
    </row>
    <row r="4" spans="1:5" ht="30" customHeight="1" x14ac:dyDescent="0.25">
      <c r="A4" s="5" t="s">
        <v>59</v>
      </c>
      <c r="B4" s="21" t="s">
        <v>18</v>
      </c>
      <c r="C4" s="3"/>
      <c r="D4" s="8">
        <f>IF(B4=RESULTADOS!$A$101,1,IF(B4=RESULTADOS!$A$102,0.5,IF(B4=RESULTADOS!$A$103,0,IF(B4=RESULTADOS!$A$104,"NA","-"))))</f>
        <v>1</v>
      </c>
      <c r="E4" s="8">
        <f t="shared" ref="E4:E6" si="0">IF(D5="NA",1,0)</f>
        <v>0</v>
      </c>
    </row>
    <row r="5" spans="1:5" ht="30" customHeight="1" x14ac:dyDescent="0.25">
      <c r="A5" s="5" t="s">
        <v>60</v>
      </c>
      <c r="B5" s="21" t="s">
        <v>20</v>
      </c>
      <c r="C5" s="3"/>
      <c r="D5" s="8">
        <f>IF(B5=RESULTADOS!$A$101,1,IF(B5=RESULTADOS!$A$102,0.5,IF(B5=RESULTADOS!$A$103,0,IF(B5=RESULTADOS!$A$104,"NA","-"))))</f>
        <v>0</v>
      </c>
      <c r="E5" s="8">
        <f t="shared" si="0"/>
        <v>0</v>
      </c>
    </row>
    <row r="6" spans="1:5" ht="30" customHeight="1" x14ac:dyDescent="0.25">
      <c r="A6" s="12" t="s">
        <v>61</v>
      </c>
      <c r="B6" s="21" t="s">
        <v>18</v>
      </c>
      <c r="C6" s="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9" spans="1:5" x14ac:dyDescent="0.25">
      <c r="A9" s="8"/>
    </row>
  </sheetData>
  <mergeCells count="1">
    <mergeCell ref="A1:C1"/>
  </mergeCells>
  <dataValidations count="1">
    <dataValidation type="list" allowBlank="1" showInputMessage="1" showErrorMessage="1" sqref="B4:B6" xr:uid="{00000000-0002-0000-08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DC6CC09B-BFC1-4D6D-A13A-D8FBC8FA1E54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AEE75D41-CCDD-42E8-8D72-BCC4B1C4CB0C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F25EB9A1-9F91-4258-993E-0F362C2C85EF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330A271A-BB73-471B-970C-7CB12129B1BB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3</vt:i4>
      </vt:variant>
    </vt:vector>
  </HeadingPairs>
  <TitlesOfParts>
    <vt:vector size="20" baseType="lpstr">
      <vt:lpstr>Ficha evaluación</vt:lpstr>
      <vt:lpstr>1- Visibilidad y estado sist.</vt:lpstr>
      <vt:lpstr>2- Conexión con el mundo</vt:lpstr>
      <vt:lpstr>3- Control usuario</vt:lpstr>
      <vt:lpstr>4- Consistencia y estándares</vt:lpstr>
      <vt:lpstr>5- Reconocimiento</vt:lpstr>
      <vt:lpstr>6- Flexibilidad</vt:lpstr>
      <vt:lpstr>7- Diagnosticar errores</vt:lpstr>
      <vt:lpstr>8- Prevención de errores</vt:lpstr>
      <vt:lpstr>9- Diseño estético</vt:lpstr>
      <vt:lpstr>10- Ayuda y documentación</vt:lpstr>
      <vt:lpstr>11- Guardar estado</vt:lpstr>
      <vt:lpstr>12- Color y legibilidad</vt:lpstr>
      <vt:lpstr>13- Autonomía</vt:lpstr>
      <vt:lpstr>14- Valores per defecto</vt:lpstr>
      <vt:lpstr>15- Reducción de la latencia</vt:lpstr>
      <vt:lpstr>RESULTADOS</vt:lpstr>
      <vt:lpstr>results</vt:lpstr>
      <vt:lpstr>Valors</vt:lpstr>
      <vt:lpstr>valors1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</dc:creator>
  <cp:keywords/>
  <dc:description/>
  <cp:lastModifiedBy>Ariel Jeampol Llerena Espinoza</cp:lastModifiedBy>
  <cp:revision/>
  <dcterms:created xsi:type="dcterms:W3CDTF">2017-04-21T14:42:14Z</dcterms:created>
  <dcterms:modified xsi:type="dcterms:W3CDTF">2024-09-06T21:58:26Z</dcterms:modified>
  <cp:category/>
  <cp:contentStatus/>
</cp:coreProperties>
</file>