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" i="1" l="1"/>
  <c r="J8" i="1"/>
  <c r="K7" i="1"/>
  <c r="J7" i="1"/>
  <c r="N7" i="1" s="1"/>
  <c r="K6" i="1"/>
  <c r="J6" i="1"/>
  <c r="K5" i="1"/>
  <c r="J5" i="1"/>
  <c r="M5" i="1" s="1"/>
  <c r="K4" i="1"/>
  <c r="J4" i="1"/>
  <c r="N4" i="1" s="1"/>
  <c r="K3" i="1"/>
  <c r="J3" i="1"/>
  <c r="N3" i="1" s="1"/>
  <c r="K2" i="1"/>
  <c r="J2" i="1"/>
  <c r="N6" i="1" l="1"/>
  <c r="L7" i="1"/>
  <c r="M7" i="1"/>
  <c r="O7" i="1" s="1"/>
  <c r="Q7" i="1" s="1"/>
  <c r="N8" i="1"/>
  <c r="N5" i="1"/>
  <c r="L6" i="1"/>
  <c r="M6" i="1"/>
  <c r="N2" i="1"/>
  <c r="M2" i="1"/>
  <c r="L2" i="1"/>
  <c r="O2" i="1" s="1"/>
  <c r="L4" i="1"/>
  <c r="M4" i="1"/>
  <c r="L8" i="1"/>
  <c r="L3" i="1"/>
  <c r="M8" i="1"/>
  <c r="M3" i="1"/>
  <c r="L5" i="1"/>
  <c r="O5" i="1" s="1"/>
  <c r="Q5" i="1" s="1"/>
  <c r="O6" i="1" l="1"/>
  <c r="Q6" i="1" s="1"/>
  <c r="Q2" i="1"/>
  <c r="O3" i="1"/>
  <c r="Q3" i="1" s="1"/>
  <c r="O8" i="1"/>
  <c r="Q8" i="1" s="1"/>
  <c r="O4" i="1"/>
  <c r="Q4" i="1" s="1"/>
</calcChain>
</file>

<file path=xl/sharedStrings.xml><?xml version="1.0" encoding="utf-8"?>
<sst xmlns="http://schemas.openxmlformats.org/spreadsheetml/2006/main" count="33" uniqueCount="26">
  <si>
    <t>Common_name</t>
  </si>
  <si>
    <t>Molecular_weight MW (g/mol)</t>
  </si>
  <si>
    <t>pKa</t>
  </si>
  <si>
    <t>Log P</t>
  </si>
  <si>
    <t>Log S</t>
  </si>
  <si>
    <t>Polar Surface Area (Å2)</t>
  </si>
  <si>
    <t>Polarizability (Å3)</t>
  </si>
  <si>
    <t>HOMO (eV)</t>
  </si>
  <si>
    <t>LUMO (eV)</t>
  </si>
  <si>
    <t>Ionization Energy I (eV)</t>
  </si>
  <si>
    <t>Electron Affinity A (eV)</t>
  </si>
  <si>
    <t>Electronegativity (eV)</t>
  </si>
  <si>
    <t>Hardness  (eV)</t>
  </si>
  <si>
    <t xml:space="preserve">Electrophilicity (eV)  </t>
  </si>
  <si>
    <t xml:space="preserve"> ΔN_Fe </t>
  </si>
  <si>
    <t>IEFe(%)</t>
  </si>
  <si>
    <t>ARX-Model</t>
  </si>
  <si>
    <t>Ascorbic Acid</t>
  </si>
  <si>
    <t xml:space="preserve">Aspirine </t>
  </si>
  <si>
    <t>Cephapirin</t>
  </si>
  <si>
    <t>Doxycycline</t>
  </si>
  <si>
    <t>Phenobarbital</t>
  </si>
  <si>
    <t>Imidazole</t>
  </si>
  <si>
    <t>Trimethoprim</t>
  </si>
  <si>
    <t>KNN + VSG</t>
  </si>
  <si>
    <t>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</si>
</sst>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A8" sqref="A8"/>
    </sheetView>
  </sheetViews>
  <sheetFormatPr defaultRowHeight="14.4" x14ac:dyDescent="0.3"/>
  <cols>
    <col min="1" max="1" width="24.33203125" bestFit="1" customWidth="1"/>
    <col min="2" max="2" width="36.33203125" bestFit="1" customWidth="1"/>
    <col min="3" max="3" width="9.109375" bestFit="1" customWidth="1"/>
    <col min="4" max="4" width="8.5546875" bestFit="1" customWidth="1"/>
    <col min="5" max="5" width="11.5546875" bestFit="1" customWidth="1"/>
    <col min="6" max="6" width="28.5546875" bestFit="1" customWidth="1"/>
    <col min="7" max="7" width="21.44140625" customWidth="1"/>
    <col min="8" max="8" width="14" bestFit="1" customWidth="1"/>
    <col min="9" max="9" width="13.44140625" bestFit="1" customWidth="1"/>
    <col min="10" max="10" width="28.44140625" bestFit="1" customWidth="1"/>
    <col min="11" max="11" width="27.5546875" bestFit="1" customWidth="1"/>
    <col min="12" max="12" width="26.6640625" bestFit="1" customWidth="1"/>
    <col min="13" max="13" width="18.44140625" bestFit="1" customWidth="1"/>
    <col min="14" max="14" width="24" bestFit="1" customWidth="1"/>
    <col min="15" max="15" width="15.88671875" bestFit="1" customWidth="1"/>
    <col min="16" max="16" width="9.88671875" bestFit="1" customWidth="1"/>
    <col min="17" max="17" width="15.88671875" bestFit="1" customWidth="1"/>
    <col min="18" max="18" width="15.109375" customWidth="1"/>
    <col min="19" max="19" width="27" customWidth="1"/>
    <col min="20" max="20" width="17.6640625" customWidth="1"/>
  </cols>
  <sheetData>
    <row r="1" spans="1:20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24</v>
      </c>
      <c r="T1" s="2" t="s">
        <v>25</v>
      </c>
    </row>
    <row r="2" spans="1:20" ht="15.6" x14ac:dyDescent="0.3">
      <c r="A2" s="3" t="s">
        <v>17</v>
      </c>
      <c r="B2" s="4">
        <v>176.12</v>
      </c>
      <c r="C2" s="4">
        <v>4.7</v>
      </c>
      <c r="D2" s="4">
        <v>-1.85</v>
      </c>
      <c r="E2" s="4">
        <v>0.14000000000000001</v>
      </c>
      <c r="F2" s="3">
        <v>107.22</v>
      </c>
      <c r="G2" s="5">
        <v>14.93</v>
      </c>
      <c r="H2" s="3">
        <v>-5.9</v>
      </c>
      <c r="I2" s="3">
        <v>-2.0419999999999998</v>
      </c>
      <c r="J2" s="3">
        <f t="shared" ref="J2:K8" si="0">H2*-1</f>
        <v>5.9</v>
      </c>
      <c r="K2" s="3">
        <f t="shared" si="0"/>
        <v>2.0419999999999998</v>
      </c>
      <c r="L2" s="3">
        <f t="shared" ref="L2:L8" si="1">(J2+K2)/2</f>
        <v>3.9710000000000001</v>
      </c>
      <c r="M2" s="3">
        <f t="shared" ref="M2:M8" si="2">(J2-K2)/2</f>
        <v>1.9290000000000003</v>
      </c>
      <c r="N2" s="3">
        <f t="shared" ref="N2:N8" si="3">POWER((J2+K2),2)/(8*(J2+K2))</f>
        <v>0.99275000000000002</v>
      </c>
      <c r="O2" s="3">
        <f t="shared" ref="O2:O8" si="4">(7-L2)/(2*M2)</f>
        <v>0.78512182477967851</v>
      </c>
      <c r="P2" s="6">
        <v>82.9</v>
      </c>
      <c r="Q2" s="3">
        <f t="shared" ref="Q2:Q8" si="5" xml:space="preserve"> 812.17478*H2+ 33.1669*O2 + 823.463*I2 + 6579.008*N2 + 0.5287*C2</f>
        <v>86.492491050285309</v>
      </c>
      <c r="R2" s="9">
        <v>82.900909089999999</v>
      </c>
      <c r="S2" s="3" t="s">
        <v>17</v>
      </c>
      <c r="T2">
        <v>86.492491050285295</v>
      </c>
    </row>
    <row r="3" spans="1:20" ht="15.6" x14ac:dyDescent="0.3">
      <c r="A3" s="3" t="s">
        <v>18</v>
      </c>
      <c r="B3" s="4">
        <v>180.16</v>
      </c>
      <c r="C3" s="4">
        <v>3.5</v>
      </c>
      <c r="D3" s="4">
        <v>1.8</v>
      </c>
      <c r="E3" s="4">
        <v>-2.1</v>
      </c>
      <c r="F3" s="3">
        <v>63.6</v>
      </c>
      <c r="G3" s="5">
        <v>17.100000000000001</v>
      </c>
      <c r="H3" s="3">
        <v>-6.5869999999999997</v>
      </c>
      <c r="I3" s="3">
        <v>-2.7959999999999998</v>
      </c>
      <c r="J3" s="3">
        <f t="shared" si="0"/>
        <v>6.5869999999999997</v>
      </c>
      <c r="K3" s="3">
        <f t="shared" si="0"/>
        <v>2.7959999999999998</v>
      </c>
      <c r="L3" s="3">
        <f t="shared" si="1"/>
        <v>4.6914999999999996</v>
      </c>
      <c r="M3" s="3">
        <f t="shared" si="2"/>
        <v>1.8955</v>
      </c>
      <c r="N3" s="3">
        <f t="shared" si="3"/>
        <v>1.1728749999999999</v>
      </c>
      <c r="O3" s="3">
        <f t="shared" si="4"/>
        <v>0.60894223160116079</v>
      </c>
      <c r="P3" s="6">
        <v>77.91</v>
      </c>
      <c r="Q3" s="3">
        <f t="shared" si="5"/>
        <v>86.203360241291278</v>
      </c>
      <c r="R3" s="9">
        <v>83.574727269999997</v>
      </c>
      <c r="S3" s="3" t="s">
        <v>18</v>
      </c>
      <c r="T3">
        <v>86.203360241291307</v>
      </c>
    </row>
    <row r="4" spans="1:20" ht="15.6" x14ac:dyDescent="0.3">
      <c r="A4" s="7" t="s">
        <v>19</v>
      </c>
      <c r="B4" s="4">
        <v>423.5</v>
      </c>
      <c r="C4" s="4">
        <v>2.15</v>
      </c>
      <c r="D4" s="4">
        <v>-0.1</v>
      </c>
      <c r="E4" s="4">
        <v>-3.4</v>
      </c>
      <c r="F4" s="4">
        <v>125.9</v>
      </c>
      <c r="G4" s="8">
        <v>40.630000000000003</v>
      </c>
      <c r="H4" s="4">
        <v>-6.2549999999999999</v>
      </c>
      <c r="I4" s="3">
        <v>-2.8889999999999998</v>
      </c>
      <c r="J4" s="3">
        <f t="shared" si="0"/>
        <v>6.2549999999999999</v>
      </c>
      <c r="K4" s="3">
        <f t="shared" si="0"/>
        <v>2.8889999999999998</v>
      </c>
      <c r="L4" s="3">
        <f t="shared" si="1"/>
        <v>4.5720000000000001</v>
      </c>
      <c r="M4" s="3">
        <f t="shared" si="2"/>
        <v>1.6830000000000001</v>
      </c>
      <c r="N4" s="3">
        <f t="shared" si="3"/>
        <v>1.143</v>
      </c>
      <c r="O4" s="3">
        <f t="shared" si="4"/>
        <v>0.72133095662507418</v>
      </c>
      <c r="P4" s="6">
        <v>82.5</v>
      </c>
      <c r="Q4" s="3">
        <f t="shared" si="5"/>
        <v>85.729304805288052</v>
      </c>
      <c r="R4" s="9">
        <v>90.161818179999997</v>
      </c>
      <c r="S4" s="7" t="s">
        <v>19</v>
      </c>
      <c r="T4">
        <v>85.729304805288095</v>
      </c>
    </row>
    <row r="5" spans="1:20" ht="15.6" x14ac:dyDescent="0.3">
      <c r="A5" s="3" t="s">
        <v>20</v>
      </c>
      <c r="B5" s="4">
        <v>444.4</v>
      </c>
      <c r="C5" s="4">
        <v>3.09</v>
      </c>
      <c r="D5" s="4">
        <v>-0.7</v>
      </c>
      <c r="E5" s="4">
        <v>-2.8</v>
      </c>
      <c r="F5" s="4">
        <v>182</v>
      </c>
      <c r="G5" s="8">
        <v>43.65</v>
      </c>
      <c r="H5" s="4">
        <v>-5.6929999999999996</v>
      </c>
      <c r="I5" s="3">
        <v>-3.4540000000000002</v>
      </c>
      <c r="J5" s="3">
        <f t="shared" si="0"/>
        <v>5.6929999999999996</v>
      </c>
      <c r="K5" s="3">
        <f t="shared" si="0"/>
        <v>3.4540000000000002</v>
      </c>
      <c r="L5" s="3">
        <f t="shared" si="1"/>
        <v>4.5735000000000001</v>
      </c>
      <c r="M5" s="3">
        <f t="shared" si="2"/>
        <v>1.1194999999999997</v>
      </c>
      <c r="N5" s="3">
        <f t="shared" si="3"/>
        <v>1.143375</v>
      </c>
      <c r="O5" s="3">
        <f t="shared" si="4"/>
        <v>1.083742742295668</v>
      </c>
      <c r="P5" s="6">
        <v>95.9</v>
      </c>
      <c r="Q5" s="3">
        <f t="shared" si="5"/>
        <v>91.899117619445846</v>
      </c>
      <c r="R5" s="9">
        <v>95.496363639999998</v>
      </c>
      <c r="S5" s="3" t="s">
        <v>20</v>
      </c>
      <c r="T5">
        <v>91.899117619445803</v>
      </c>
    </row>
    <row r="6" spans="1:20" ht="15.6" x14ac:dyDescent="0.3">
      <c r="A6" s="3" t="s">
        <v>21</v>
      </c>
      <c r="B6" s="4">
        <v>232.23</v>
      </c>
      <c r="C6" s="4">
        <v>7.5</v>
      </c>
      <c r="D6" s="4">
        <v>1.47</v>
      </c>
      <c r="E6" s="4">
        <v>-2.9</v>
      </c>
      <c r="F6" s="4">
        <v>75.27</v>
      </c>
      <c r="G6" s="8">
        <v>22.62</v>
      </c>
      <c r="H6" s="4">
        <v>-6.72</v>
      </c>
      <c r="I6" s="3">
        <v>-2.5019999999999998</v>
      </c>
      <c r="J6" s="3">
        <f t="shared" si="0"/>
        <v>6.72</v>
      </c>
      <c r="K6" s="3">
        <f t="shared" si="0"/>
        <v>2.5019999999999998</v>
      </c>
      <c r="L6" s="3">
        <f t="shared" si="1"/>
        <v>4.6109999999999998</v>
      </c>
      <c r="M6" s="3">
        <f t="shared" si="2"/>
        <v>2.109</v>
      </c>
      <c r="N6" s="3">
        <f t="shared" si="3"/>
        <v>1.1527499999999999</v>
      </c>
      <c r="O6" s="3">
        <f t="shared" si="4"/>
        <v>0.56638217164532956</v>
      </c>
      <c r="P6" s="6">
        <v>95</v>
      </c>
      <c r="Q6" s="3">
        <f t="shared" si="5"/>
        <v>88.582915248742921</v>
      </c>
      <c r="R6" s="9">
        <v>93.189454549999994</v>
      </c>
      <c r="S6" s="3" t="s">
        <v>21</v>
      </c>
      <c r="T6">
        <v>88.582915248742907</v>
      </c>
    </row>
    <row r="7" spans="1:20" ht="15.6" x14ac:dyDescent="0.3">
      <c r="A7" s="7" t="s">
        <v>22</v>
      </c>
      <c r="B7" s="4">
        <v>68.08</v>
      </c>
      <c r="C7" s="4">
        <v>7</v>
      </c>
      <c r="D7" s="4">
        <v>-0.08</v>
      </c>
      <c r="E7" s="4">
        <v>0.9</v>
      </c>
      <c r="F7" s="4">
        <v>28.68</v>
      </c>
      <c r="G7" s="8">
        <v>6.56</v>
      </c>
      <c r="H7" s="4">
        <v>-5.8049999999999997</v>
      </c>
      <c r="I7" s="3">
        <v>-0.375</v>
      </c>
      <c r="J7" s="3">
        <f t="shared" si="0"/>
        <v>5.8049999999999997</v>
      </c>
      <c r="K7" s="3">
        <f t="shared" si="0"/>
        <v>0.375</v>
      </c>
      <c r="L7" s="3">
        <f t="shared" si="1"/>
        <v>3.09</v>
      </c>
      <c r="M7" s="3">
        <f t="shared" si="2"/>
        <v>2.7149999999999999</v>
      </c>
      <c r="N7" s="3">
        <f t="shared" si="3"/>
        <v>0.77250000000000008</v>
      </c>
      <c r="O7" s="3">
        <f t="shared" si="4"/>
        <v>0.72007366482504609</v>
      </c>
      <c r="P7" s="6">
        <v>89</v>
      </c>
      <c r="Q7" s="3">
        <f t="shared" si="5"/>
        <v>86.393968333886008</v>
      </c>
      <c r="R7" s="9">
        <v>91.816181819999997</v>
      </c>
      <c r="S7" s="7" t="s">
        <v>22</v>
      </c>
      <c r="T7">
        <v>86.393968333885994</v>
      </c>
    </row>
    <row r="8" spans="1:20" ht="15.6" x14ac:dyDescent="0.3">
      <c r="A8" s="3" t="s">
        <v>23</v>
      </c>
      <c r="B8" s="4">
        <v>290.32</v>
      </c>
      <c r="C8" s="4">
        <v>7.2</v>
      </c>
      <c r="D8" s="4">
        <v>0.91</v>
      </c>
      <c r="E8" s="4">
        <v>-2.86</v>
      </c>
      <c r="F8" s="4">
        <v>105.51</v>
      </c>
      <c r="G8" s="8">
        <v>29.71</v>
      </c>
      <c r="H8" s="4">
        <v>-5.3739999999999997</v>
      </c>
      <c r="I8" s="3">
        <v>-1.3069999999999999</v>
      </c>
      <c r="J8" s="3">
        <f t="shared" si="0"/>
        <v>5.3739999999999997</v>
      </c>
      <c r="K8" s="3">
        <f t="shared" si="0"/>
        <v>1.3069999999999999</v>
      </c>
      <c r="L8" s="3">
        <f t="shared" si="1"/>
        <v>3.3404999999999996</v>
      </c>
      <c r="M8" s="3">
        <f t="shared" si="2"/>
        <v>2.0335000000000001</v>
      </c>
      <c r="N8" s="3">
        <f t="shared" si="3"/>
        <v>0.8351249999999999</v>
      </c>
      <c r="O8" s="3">
        <f t="shared" si="4"/>
        <v>0.89980329481190069</v>
      </c>
      <c r="P8" s="6">
        <v>92</v>
      </c>
      <c r="Q8" s="3">
        <f t="shared" si="5"/>
        <v>87.050973178695344</v>
      </c>
      <c r="R8" s="9">
        <v>93.431272730000003</v>
      </c>
      <c r="S8" s="3" t="s">
        <v>23</v>
      </c>
      <c r="T8">
        <v>87.050973178695301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2022-08-27T11:54:15Z</dcterms:created>
  <dcterms:modified xsi:type="dcterms:W3CDTF">2022-09-19T13:47:37Z</dcterms:modified>
</cp:coreProperties>
</file>