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24" windowWidth="22980" windowHeight="9288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K70" i="1" l="1"/>
  <c r="J70" i="1"/>
  <c r="K69" i="1"/>
  <c r="J69" i="1"/>
  <c r="K68" i="1"/>
  <c r="J68" i="1"/>
  <c r="K67" i="1"/>
  <c r="J67" i="1"/>
  <c r="M67" i="1" s="1"/>
  <c r="K66" i="1"/>
  <c r="J66" i="1"/>
  <c r="K65" i="1"/>
  <c r="J65" i="1"/>
  <c r="K64" i="1"/>
  <c r="J64" i="1"/>
  <c r="K63" i="1"/>
  <c r="J63" i="1"/>
  <c r="K62" i="1"/>
  <c r="J62" i="1"/>
  <c r="K61" i="1"/>
  <c r="J61" i="1"/>
  <c r="N61" i="1" s="1"/>
  <c r="K60" i="1"/>
  <c r="J60" i="1"/>
  <c r="K59" i="1"/>
  <c r="J59" i="1"/>
  <c r="K58" i="1"/>
  <c r="J58" i="1"/>
  <c r="K57" i="1"/>
  <c r="J57" i="1"/>
  <c r="K56" i="1"/>
  <c r="J56" i="1"/>
  <c r="K55" i="1"/>
  <c r="J55" i="1"/>
  <c r="M55" i="1" s="1"/>
  <c r="K54" i="1"/>
  <c r="J54" i="1"/>
  <c r="K53" i="1"/>
  <c r="J53" i="1"/>
  <c r="K52" i="1"/>
  <c r="J52" i="1"/>
  <c r="K51" i="1"/>
  <c r="J51" i="1"/>
  <c r="K50" i="1"/>
  <c r="J50" i="1"/>
  <c r="K49" i="1"/>
  <c r="J49" i="1"/>
  <c r="N49" i="1" s="1"/>
  <c r="K48" i="1"/>
  <c r="J48" i="1"/>
  <c r="K47" i="1"/>
  <c r="J47" i="1"/>
  <c r="K46" i="1"/>
  <c r="J46" i="1"/>
  <c r="K45" i="1"/>
  <c r="J45" i="1"/>
  <c r="K44" i="1"/>
  <c r="J44" i="1"/>
  <c r="K43" i="1"/>
  <c r="J43" i="1"/>
  <c r="K42" i="1"/>
  <c r="J42" i="1"/>
  <c r="K41" i="1"/>
  <c r="J41" i="1"/>
  <c r="K40" i="1"/>
  <c r="J40" i="1"/>
  <c r="M40" i="1" s="1"/>
  <c r="K39" i="1"/>
  <c r="J39" i="1"/>
  <c r="K38" i="1"/>
  <c r="J38" i="1"/>
  <c r="K37" i="1"/>
  <c r="J37" i="1"/>
  <c r="K36" i="1"/>
  <c r="J36" i="1"/>
  <c r="K35" i="1"/>
  <c r="J35" i="1"/>
  <c r="K34" i="1"/>
  <c r="J34" i="1"/>
  <c r="N34" i="1" s="1"/>
  <c r="K33" i="1"/>
  <c r="J33" i="1"/>
  <c r="K32" i="1"/>
  <c r="J32" i="1"/>
  <c r="K31" i="1"/>
  <c r="J31" i="1"/>
  <c r="K30" i="1"/>
  <c r="J30" i="1"/>
  <c r="K29" i="1"/>
  <c r="J29" i="1"/>
  <c r="K28" i="1"/>
  <c r="J28" i="1"/>
  <c r="K27" i="1"/>
  <c r="J27" i="1"/>
  <c r="K26" i="1"/>
  <c r="J26" i="1"/>
  <c r="K25" i="1"/>
  <c r="J25" i="1"/>
  <c r="K24" i="1"/>
  <c r="J24" i="1"/>
  <c r="K23" i="1"/>
  <c r="J23" i="1"/>
  <c r="K22" i="1"/>
  <c r="J22" i="1"/>
  <c r="K21" i="1"/>
  <c r="J21" i="1"/>
  <c r="K20" i="1"/>
  <c r="J20" i="1"/>
  <c r="K19" i="1"/>
  <c r="J19" i="1"/>
  <c r="K18" i="1"/>
  <c r="J18" i="1"/>
  <c r="K17" i="1"/>
  <c r="J17" i="1"/>
  <c r="K16" i="1"/>
  <c r="J16" i="1"/>
  <c r="K15" i="1"/>
  <c r="J15" i="1"/>
  <c r="K14" i="1"/>
  <c r="J14" i="1"/>
  <c r="K13" i="1"/>
  <c r="J13" i="1"/>
  <c r="K12" i="1"/>
  <c r="J12" i="1"/>
  <c r="K11" i="1"/>
  <c r="J11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3" i="1"/>
  <c r="J3" i="1"/>
  <c r="K2" i="1"/>
  <c r="J2" i="1"/>
  <c r="N62" i="1" l="1"/>
  <c r="L63" i="1"/>
  <c r="N69" i="1"/>
  <c r="N33" i="1"/>
  <c r="M32" i="1"/>
  <c r="N3" i="1"/>
  <c r="M9" i="1"/>
  <c r="N15" i="1"/>
  <c r="N21" i="1"/>
  <c r="M33" i="1"/>
  <c r="N29" i="1"/>
  <c r="M2" i="1"/>
  <c r="L27" i="1"/>
  <c r="N56" i="1"/>
  <c r="L4" i="1"/>
  <c r="L16" i="1"/>
  <c r="N22" i="1"/>
  <c r="N45" i="1"/>
  <c r="N57" i="1"/>
  <c r="N68" i="1"/>
  <c r="M52" i="1"/>
  <c r="N6" i="1"/>
  <c r="N12" i="1"/>
  <c r="N24" i="1"/>
  <c r="N30" i="1"/>
  <c r="N47" i="1"/>
  <c r="N53" i="1"/>
  <c r="N59" i="1"/>
  <c r="L28" i="1"/>
  <c r="L23" i="1"/>
  <c r="L46" i="1"/>
  <c r="N25" i="1"/>
  <c r="N54" i="1"/>
  <c r="L65" i="1"/>
  <c r="L21" i="1"/>
  <c r="M44" i="1"/>
  <c r="L50" i="1"/>
  <c r="M5" i="1"/>
  <c r="M58" i="1"/>
  <c r="N8" i="1"/>
  <c r="M3" i="1"/>
  <c r="N39" i="1"/>
  <c r="N40" i="1"/>
  <c r="N64" i="1"/>
  <c r="N10" i="1"/>
  <c r="M31" i="1"/>
  <c r="N41" i="1"/>
  <c r="L51" i="1"/>
  <c r="M56" i="1"/>
  <c r="M27" i="1"/>
  <c r="L17" i="1"/>
  <c r="N27" i="1"/>
  <c r="L52" i="1"/>
  <c r="M57" i="1"/>
  <c r="M46" i="1"/>
  <c r="O46" i="1" s="1"/>
  <c r="L11" i="1"/>
  <c r="N18" i="1"/>
  <c r="M28" i="1"/>
  <c r="L33" i="1"/>
  <c r="L38" i="1"/>
  <c r="N48" i="1"/>
  <c r="N58" i="1"/>
  <c r="M62" i="1"/>
  <c r="L58" i="1"/>
  <c r="N14" i="1"/>
  <c r="L9" i="1"/>
  <c r="N20" i="1"/>
  <c r="L34" i="1"/>
  <c r="L45" i="1"/>
  <c r="L70" i="1"/>
  <c r="N9" i="1"/>
  <c r="M15" i="1"/>
  <c r="M21" i="1"/>
  <c r="L26" i="1"/>
  <c r="N35" i="1"/>
  <c r="M45" i="1"/>
  <c r="M50" i="1"/>
  <c r="L59" i="1"/>
  <c r="M4" i="1"/>
  <c r="M16" i="1"/>
  <c r="N63" i="1"/>
  <c r="L2" i="1"/>
  <c r="N5" i="1"/>
  <c r="L14" i="1"/>
  <c r="N17" i="1"/>
  <c r="N37" i="1"/>
  <c r="L40" i="1"/>
  <c r="O40" i="1" s="1"/>
  <c r="N52" i="1"/>
  <c r="N60" i="1"/>
  <c r="M14" i="1"/>
  <c r="L29" i="1"/>
  <c r="L57" i="1"/>
  <c r="N2" i="1"/>
  <c r="M26" i="1"/>
  <c r="L41" i="1"/>
  <c r="M64" i="1"/>
  <c r="L69" i="1"/>
  <c r="L64" i="1"/>
  <c r="L3" i="1"/>
  <c r="M7" i="1"/>
  <c r="L10" i="1"/>
  <c r="L15" i="1"/>
  <c r="M19" i="1"/>
  <c r="L22" i="1"/>
  <c r="N26" i="1"/>
  <c r="M38" i="1"/>
  <c r="N42" i="1"/>
  <c r="N46" i="1"/>
  <c r="L53" i="1"/>
  <c r="L62" i="1"/>
  <c r="N65" i="1"/>
  <c r="M69" i="1"/>
  <c r="M10" i="1"/>
  <c r="M22" i="1"/>
  <c r="N38" i="1"/>
  <c r="M8" i="1"/>
  <c r="N11" i="1"/>
  <c r="M20" i="1"/>
  <c r="N23" i="1"/>
  <c r="M34" i="1"/>
  <c r="L39" i="1"/>
  <c r="M43" i="1"/>
  <c r="N50" i="1"/>
  <c r="N66" i="1"/>
  <c r="N70" i="1"/>
  <c r="M70" i="1"/>
  <c r="M39" i="1"/>
  <c r="N4" i="1"/>
  <c r="N16" i="1"/>
  <c r="N32" i="1"/>
  <c r="L35" i="1"/>
  <c r="M51" i="1"/>
  <c r="N13" i="1"/>
  <c r="N28" i="1"/>
  <c r="N36" i="1"/>
  <c r="N44" i="1"/>
  <c r="L47" i="1"/>
  <c r="N51" i="1"/>
  <c r="M63" i="1"/>
  <c r="O63" i="1" s="1"/>
  <c r="M68" i="1"/>
  <c r="N7" i="1"/>
  <c r="N19" i="1"/>
  <c r="N31" i="1"/>
  <c r="N43" i="1"/>
  <c r="N55" i="1"/>
  <c r="N67" i="1"/>
  <c r="L6" i="1"/>
  <c r="M11" i="1"/>
  <c r="L18" i="1"/>
  <c r="M23" i="1"/>
  <c r="L30" i="1"/>
  <c r="M35" i="1"/>
  <c r="L42" i="1"/>
  <c r="M47" i="1"/>
  <c r="L54" i="1"/>
  <c r="M59" i="1"/>
  <c r="L66" i="1"/>
  <c r="M6" i="1"/>
  <c r="L13" i="1"/>
  <c r="M18" i="1"/>
  <c r="L25" i="1"/>
  <c r="M30" i="1"/>
  <c r="L37" i="1"/>
  <c r="M42" i="1"/>
  <c r="L49" i="1"/>
  <c r="M54" i="1"/>
  <c r="L61" i="1"/>
  <c r="M66" i="1"/>
  <c r="L8" i="1"/>
  <c r="M13" i="1"/>
  <c r="L20" i="1"/>
  <c r="M25" i="1"/>
  <c r="L32" i="1"/>
  <c r="M37" i="1"/>
  <c r="L44" i="1"/>
  <c r="O44" i="1" s="1"/>
  <c r="M49" i="1"/>
  <c r="L56" i="1"/>
  <c r="M61" i="1"/>
  <c r="L68" i="1"/>
  <c r="L5" i="1"/>
  <c r="L12" i="1"/>
  <c r="M17" i="1"/>
  <c r="L24" i="1"/>
  <c r="M29" i="1"/>
  <c r="L36" i="1"/>
  <c r="M41" i="1"/>
  <c r="L48" i="1"/>
  <c r="M53" i="1"/>
  <c r="L60" i="1"/>
  <c r="M65" i="1"/>
  <c r="L7" i="1"/>
  <c r="M12" i="1"/>
  <c r="L19" i="1"/>
  <c r="M24" i="1"/>
  <c r="L31" i="1"/>
  <c r="M36" i="1"/>
  <c r="L43" i="1"/>
  <c r="M48" i="1"/>
  <c r="L55" i="1"/>
  <c r="O55" i="1" s="1"/>
  <c r="M60" i="1"/>
  <c r="L67" i="1"/>
  <c r="O67" i="1" s="1"/>
  <c r="O50" i="1" l="1"/>
  <c r="Q50" i="1" s="1"/>
  <c r="O26" i="1"/>
  <c r="Q26" i="1" s="1"/>
  <c r="O27" i="1"/>
  <c r="Q27" i="1" s="1"/>
  <c r="O2" i="1"/>
  <c r="Q2" i="1" s="1"/>
  <c r="O70" i="1"/>
  <c r="Q70" i="1" s="1"/>
  <c r="O9" i="1"/>
  <c r="Q9" i="1" s="1"/>
  <c r="Q40" i="1"/>
  <c r="O28" i="1"/>
  <c r="Q28" i="1" s="1"/>
  <c r="Q44" i="1"/>
  <c r="O16" i="1"/>
  <c r="Q16" i="1" s="1"/>
  <c r="O41" i="1"/>
  <c r="Q41" i="1" s="1"/>
  <c r="O23" i="1"/>
  <c r="Q23" i="1" s="1"/>
  <c r="O32" i="1"/>
  <c r="O3" i="1"/>
  <c r="Q3" i="1" s="1"/>
  <c r="O62" i="1"/>
  <c r="Q62" i="1" s="1"/>
  <c r="O61" i="1"/>
  <c r="Q61" i="1" s="1"/>
  <c r="O54" i="1"/>
  <c r="Q54" i="1" s="1"/>
  <c r="O33" i="1"/>
  <c r="Q33" i="1" s="1"/>
  <c r="O4" i="1"/>
  <c r="Q4" i="1" s="1"/>
  <c r="O31" i="1"/>
  <c r="Q31" i="1" s="1"/>
  <c r="O24" i="1"/>
  <c r="Q24" i="1" s="1"/>
  <c r="O13" i="1"/>
  <c r="O6" i="1"/>
  <c r="Q6" i="1" s="1"/>
  <c r="O52" i="1"/>
  <c r="Q52" i="1" s="1"/>
  <c r="Q63" i="1"/>
  <c r="O65" i="1"/>
  <c r="Q65" i="1" s="1"/>
  <c r="O47" i="1"/>
  <c r="Q47" i="1" s="1"/>
  <c r="O21" i="1"/>
  <c r="Q21" i="1" s="1"/>
  <c r="Q67" i="1"/>
  <c r="O60" i="1"/>
  <c r="Q60" i="1" s="1"/>
  <c r="O49" i="1"/>
  <c r="Q49" i="1" s="1"/>
  <c r="O42" i="1"/>
  <c r="Q42" i="1" s="1"/>
  <c r="O51" i="1"/>
  <c r="Q51" i="1" s="1"/>
  <c r="O38" i="1"/>
  <c r="Q38" i="1" s="1"/>
  <c r="O17" i="1"/>
  <c r="Q17" i="1" s="1"/>
  <c r="O19" i="1"/>
  <c r="Q19" i="1" s="1"/>
  <c r="O5" i="1"/>
  <c r="Q5" i="1" s="1"/>
  <c r="O59" i="1"/>
  <c r="Q59" i="1" s="1"/>
  <c r="O58" i="1"/>
  <c r="Q58" i="1" s="1"/>
  <c r="Q32" i="1"/>
  <c r="O8" i="1"/>
  <c r="Q8" i="1" s="1"/>
  <c r="O66" i="1"/>
  <c r="Q66" i="1" s="1"/>
  <c r="O57" i="1"/>
  <c r="Q57" i="1" s="1"/>
  <c r="O7" i="1"/>
  <c r="Q7" i="1" s="1"/>
  <c r="O34" i="1"/>
  <c r="Q34" i="1" s="1"/>
  <c r="O56" i="1"/>
  <c r="Q56" i="1" s="1"/>
  <c r="Q46" i="1"/>
  <c r="O45" i="1"/>
  <c r="Q45" i="1" s="1"/>
  <c r="O69" i="1"/>
  <c r="Q69" i="1" s="1"/>
  <c r="O43" i="1"/>
  <c r="Q43" i="1" s="1"/>
  <c r="O11" i="1"/>
  <c r="Q11" i="1" s="1"/>
  <c r="O15" i="1"/>
  <c r="Q15" i="1" s="1"/>
  <c r="O12" i="1"/>
  <c r="Q12" i="1" s="1"/>
  <c r="O68" i="1"/>
  <c r="Q68" i="1" s="1"/>
  <c r="O48" i="1"/>
  <c r="Q48" i="1" s="1"/>
  <c r="O37" i="1"/>
  <c r="Q37" i="1" s="1"/>
  <c r="O30" i="1"/>
  <c r="Q30" i="1" s="1"/>
  <c r="O29" i="1"/>
  <c r="Q29" i="1" s="1"/>
  <c r="Q13" i="1"/>
  <c r="O10" i="1"/>
  <c r="Q10" i="1" s="1"/>
  <c r="O39" i="1"/>
  <c r="Q39" i="1" s="1"/>
  <c r="O20" i="1"/>
  <c r="Q20" i="1" s="1"/>
  <c r="O64" i="1"/>
  <c r="Q64" i="1" s="1"/>
  <c r="O22" i="1"/>
  <c r="Q22" i="1" s="1"/>
  <c r="O14" i="1"/>
  <c r="Q14" i="1" s="1"/>
  <c r="O53" i="1"/>
  <c r="Q53" i="1" s="1"/>
  <c r="O35" i="1"/>
  <c r="Q35" i="1" s="1"/>
  <c r="Q55" i="1"/>
  <c r="O36" i="1"/>
  <c r="Q36" i="1" s="1"/>
  <c r="O25" i="1"/>
  <c r="Q25" i="1" s="1"/>
  <c r="O18" i="1"/>
  <c r="Q18" i="1" s="1"/>
</calcChain>
</file>

<file path=xl/sharedStrings.xml><?xml version="1.0" encoding="utf-8"?>
<sst xmlns="http://schemas.openxmlformats.org/spreadsheetml/2006/main" count="157" uniqueCount="90">
  <si>
    <t>Common_name</t>
  </si>
  <si>
    <t>Molecular_weight MW (g/mol)</t>
  </si>
  <si>
    <t>pKa</t>
  </si>
  <si>
    <t>Log P</t>
  </si>
  <si>
    <t>Log S</t>
  </si>
  <si>
    <t>Polar Surface Area (Å2)</t>
  </si>
  <si>
    <t>Polarizability (Å3)</t>
  </si>
  <si>
    <t>HOMO (eV)</t>
  </si>
  <si>
    <t>LUMO (eV)</t>
  </si>
  <si>
    <t>Ionization Energy I (eV)</t>
  </si>
  <si>
    <t>Electron Affinity A (eV)</t>
  </si>
  <si>
    <t>Electronegativity (eV)</t>
  </si>
  <si>
    <t>Hardness  (eV)</t>
  </si>
  <si>
    <t xml:space="preserve">Electrophilicity (eV)  </t>
  </si>
  <si>
    <t xml:space="preserve"> ΔN_Fe </t>
  </si>
  <si>
    <t>IEFe(%)</t>
  </si>
  <si>
    <t>ARX-Model</t>
  </si>
  <si>
    <t>Caffeine</t>
  </si>
  <si>
    <t>18.96 </t>
  </si>
  <si>
    <t>Acetaminophen</t>
  </si>
  <si>
    <t xml:space="preserve">Acetazolamide </t>
  </si>
  <si>
    <t xml:space="preserve">Acetic acid </t>
  </si>
  <si>
    <t>Aminobenzoic acid</t>
  </si>
  <si>
    <t>Aminophylline</t>
  </si>
  <si>
    <t>Amitriptyline</t>
  </si>
  <si>
    <t>Amoxicillin</t>
  </si>
  <si>
    <t>Ampicillin</t>
  </si>
  <si>
    <t>Antipyrine</t>
  </si>
  <si>
    <t>Arecoline</t>
  </si>
  <si>
    <t>Atropine</t>
  </si>
  <si>
    <t>barbituric acid</t>
  </si>
  <si>
    <t>Benzylpenicillin</t>
  </si>
  <si>
    <t xml:space="preserve">Benzoic acid </t>
  </si>
  <si>
    <t>Benzylamine</t>
  </si>
  <si>
    <t>Cephalexin</t>
  </si>
  <si>
    <t xml:space="preserve">Cephalothin </t>
  </si>
  <si>
    <t>Cefazolin</t>
  </si>
  <si>
    <t>Cephradine</t>
  </si>
  <si>
    <t xml:space="preserve">Cimetidine </t>
  </si>
  <si>
    <t>Citric acid</t>
  </si>
  <si>
    <t>Colchicine</t>
  </si>
  <si>
    <t>Diethanolamine</t>
  </si>
  <si>
    <t>Diethylamine</t>
  </si>
  <si>
    <t>dihydrostreptomycin</t>
  </si>
  <si>
    <t>Ephedrine</t>
  </si>
  <si>
    <t>Emetine</t>
  </si>
  <si>
    <t>Scopolamine</t>
  </si>
  <si>
    <t>Ethylamine</t>
  </si>
  <si>
    <t xml:space="preserve">Phenylephrine </t>
  </si>
  <si>
    <t>Pheniramine</t>
  </si>
  <si>
    <t>Phenytoin</t>
  </si>
  <si>
    <t>Phenolphthalein</t>
  </si>
  <si>
    <t>Gentamicina</t>
  </si>
  <si>
    <t>Histamine</t>
  </si>
  <si>
    <t>Isoniazid</t>
  </si>
  <si>
    <t>Kanamycin</t>
  </si>
  <si>
    <t>Mefenamic acid</t>
  </si>
  <si>
    <t>Metoprolol</t>
  </si>
  <si>
    <t>Metronidazole</t>
  </si>
  <si>
    <t>Naproxen</t>
  </si>
  <si>
    <t>Nicotinamide</t>
  </si>
  <si>
    <t>Nitrofurantoin</t>
  </si>
  <si>
    <t>Orphenadrine</t>
  </si>
  <si>
    <t>Oxacillin</t>
  </si>
  <si>
    <t>Papaverine</t>
  </si>
  <si>
    <t>Reserpine</t>
  </si>
  <si>
    <t>Riboflavin</t>
  </si>
  <si>
    <t>Rifampicin</t>
  </si>
  <si>
    <t>Saccharin</t>
  </si>
  <si>
    <t>Sulfaguanidine</t>
  </si>
  <si>
    <t>Sulfamerazina</t>
  </si>
  <si>
    <t>Sulfamethoxazole</t>
  </si>
  <si>
    <t>Sulfanilamide</t>
  </si>
  <si>
    <t>Sulfapyridine</t>
  </si>
  <si>
    <t>Theobromine</t>
  </si>
  <si>
    <t>Theophylline</t>
  </si>
  <si>
    <t>Urea</t>
  </si>
  <si>
    <t>Warfarin</t>
  </si>
  <si>
    <t>Glycine</t>
  </si>
  <si>
    <t>Sulfadiazine</t>
  </si>
  <si>
    <t>Ascorbic Acid</t>
  </si>
  <si>
    <t xml:space="preserve">Aspirine </t>
  </si>
  <si>
    <t>Cephapirin</t>
  </si>
  <si>
    <t>Doxycycline</t>
  </si>
  <si>
    <t>Phenobarbital</t>
  </si>
  <si>
    <t>Imidazole</t>
  </si>
  <si>
    <t>Trimethoprim</t>
  </si>
  <si>
    <t>RF</t>
  </si>
  <si>
    <t>test</t>
  </si>
  <si>
    <t>train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</si>
</sst>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right"/>
    </xf>
    <xf numFmtId="0" fontId="1" fillId="0" borderId="1" xfId="0" applyFont="1" applyFill="1" applyBorder="1" applyAlignment="1">
      <alignment horizontal="left" wrapText="1"/>
    </xf>
    <xf numFmtId="0" fontId="1" fillId="0" borderId="1" xfId="0" applyFont="1" applyFill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2" fontId="2" fillId="0" borderId="1" xfId="0" applyNumberFormat="1" applyFont="1" applyFill="1" applyBorder="1" applyAlignment="1">
      <alignment horizontal="left"/>
    </xf>
    <xf numFmtId="0" fontId="2" fillId="0" borderId="1" xfId="0" applyFont="1" applyFill="1" applyBorder="1" applyAlignment="1">
      <alignment horizontal="left" wrapText="1"/>
    </xf>
    <xf numFmtId="0" fontId="2" fillId="2" borderId="1" xfId="0" applyFont="1" applyFill="1" applyBorder="1" applyAlignment="1">
      <alignment horizontal="left"/>
    </xf>
    <xf numFmtId="2" fontId="2" fillId="2" borderId="1" xfId="0" applyNumberFormat="1" applyFont="1" applyFill="1" applyBorder="1" applyAlignment="1">
      <alignment horizontal="left"/>
    </xf>
    <xf numFmtId="0" fontId="2" fillId="2" borderId="1" xfId="0" applyFont="1" applyFill="1" applyBorder="1" applyAlignment="1">
      <alignment horizontal="left" wrapText="1"/>
    </xf>
    <xf numFmtId="0" fontId="3" fillId="0" borderId="1" xfId="0" applyFont="1" applyBorder="1" applyAlignment="1">
      <alignment horizontal="left"/>
    </xf>
    <xf numFmtId="0" fontId="3" fillId="2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3"/>
  <sheetViews>
    <sheetView tabSelected="1" topLeftCell="I58" workbookViewId="0">
      <selection activeCell="R71" sqref="R71:R75"/>
    </sheetView>
  </sheetViews>
  <sheetFormatPr defaultRowHeight="14.4" x14ac:dyDescent="0.3"/>
  <cols>
    <col min="1" max="1" width="24.33203125" bestFit="1" customWidth="1"/>
    <col min="2" max="2" width="36.33203125" bestFit="1" customWidth="1"/>
    <col min="3" max="3" width="9.109375" bestFit="1" customWidth="1"/>
    <col min="4" max="4" width="8.5546875" bestFit="1" customWidth="1"/>
    <col min="5" max="5" width="11.5546875" bestFit="1" customWidth="1"/>
    <col min="6" max="6" width="28.5546875" bestFit="1" customWidth="1"/>
    <col min="7" max="7" width="21.44140625" customWidth="1"/>
    <col min="8" max="8" width="14" bestFit="1" customWidth="1"/>
    <col min="9" max="9" width="13.44140625" bestFit="1" customWidth="1"/>
    <col min="10" max="10" width="28.44140625" bestFit="1" customWidth="1"/>
    <col min="11" max="11" width="27.5546875" bestFit="1" customWidth="1"/>
    <col min="12" max="12" width="26.6640625" bestFit="1" customWidth="1"/>
    <col min="13" max="13" width="18.44140625" bestFit="1" customWidth="1"/>
    <col min="14" max="14" width="24" bestFit="1" customWidth="1"/>
    <col min="15" max="15" width="15.88671875" bestFit="1" customWidth="1"/>
    <col min="16" max="16" width="9.88671875" bestFit="1" customWidth="1"/>
    <col min="17" max="17" width="15.88671875" bestFit="1" customWidth="1"/>
    <col min="19" max="19" width="11.33203125" customWidth="1"/>
  </cols>
  <sheetData>
    <row r="1" spans="1:19" ht="15.6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2" t="s">
        <v>87</v>
      </c>
    </row>
    <row r="2" spans="1:19" ht="15.6" x14ac:dyDescent="0.3">
      <c r="A2" s="4" t="s">
        <v>17</v>
      </c>
      <c r="B2" s="5">
        <v>194.19</v>
      </c>
      <c r="C2" s="5">
        <v>14</v>
      </c>
      <c r="D2" s="5">
        <v>-7.0000000000000007E-2</v>
      </c>
      <c r="E2" s="5">
        <v>-0.97</v>
      </c>
      <c r="F2" s="5">
        <v>58.44</v>
      </c>
      <c r="G2" s="5" t="s">
        <v>18</v>
      </c>
      <c r="H2" s="5">
        <v>-5.7690000000000001</v>
      </c>
      <c r="I2" s="5">
        <v>-1.9770000000000001</v>
      </c>
      <c r="J2" s="5">
        <f t="shared" ref="J2:K33" si="0">H2*-1</f>
        <v>5.7690000000000001</v>
      </c>
      <c r="K2" s="5">
        <f t="shared" si="0"/>
        <v>1.9770000000000001</v>
      </c>
      <c r="L2" s="5">
        <f t="shared" ref="L2:L65" si="1">(J2+K2)/2</f>
        <v>3.8730000000000002</v>
      </c>
      <c r="M2" s="5">
        <f t="shared" ref="M2:M65" si="2">(J2-K2)/2</f>
        <v>1.8959999999999999</v>
      </c>
      <c r="N2" s="5">
        <f t="shared" ref="N2:N65" si="3">POWER((J2+K2),2)/(8*(J2+K2))</f>
        <v>0.96825000000000006</v>
      </c>
      <c r="O2" s="5">
        <f t="shared" ref="O2:O65" si="4">(7-L2)/(2*M2)</f>
        <v>0.8246308016877637</v>
      </c>
      <c r="P2" s="5">
        <v>92</v>
      </c>
      <c r="Q2" s="5">
        <f t="shared" ref="Q2:Q65" si="5" xml:space="preserve"> 812.17478*H2+ 33.1669*O2 + 823.463*I2 + 6579.008*N2 + 0.5287*C2</f>
        <v>91.454086516498492</v>
      </c>
      <c r="R2" s="10">
        <v>91.196799999999996</v>
      </c>
      <c r="S2" t="s">
        <v>89</v>
      </c>
    </row>
    <row r="3" spans="1:19" ht="15.6" x14ac:dyDescent="0.3">
      <c r="A3" s="6" t="s">
        <v>19</v>
      </c>
      <c r="B3" s="5">
        <v>151.16</v>
      </c>
      <c r="C3" s="5">
        <v>9.9</v>
      </c>
      <c r="D3" s="5">
        <v>0.91</v>
      </c>
      <c r="E3" s="5">
        <v>-1.6</v>
      </c>
      <c r="F3" s="5">
        <v>49.33</v>
      </c>
      <c r="G3" s="5">
        <v>15.52</v>
      </c>
      <c r="H3" s="5">
        <v>-5.4939999999999998</v>
      </c>
      <c r="I3" s="5">
        <v>-1.6459999999999999</v>
      </c>
      <c r="J3" s="5">
        <f t="shared" si="0"/>
        <v>5.4939999999999998</v>
      </c>
      <c r="K3" s="5">
        <f t="shared" si="0"/>
        <v>1.6459999999999999</v>
      </c>
      <c r="L3" s="5">
        <f t="shared" si="1"/>
        <v>3.57</v>
      </c>
      <c r="M3" s="5">
        <f t="shared" si="2"/>
        <v>1.9239999999999999</v>
      </c>
      <c r="N3" s="5">
        <f t="shared" si="3"/>
        <v>0.89249999999999996</v>
      </c>
      <c r="O3" s="5">
        <f t="shared" si="4"/>
        <v>0.89137214137214149</v>
      </c>
      <c r="P3" s="5">
        <v>85.8</v>
      </c>
      <c r="Q3" s="5">
        <f t="shared" si="5"/>
        <v>89.054481355675478</v>
      </c>
      <c r="R3" s="10">
        <v>88.013800000000032</v>
      </c>
      <c r="S3" t="s">
        <v>89</v>
      </c>
    </row>
    <row r="4" spans="1:19" ht="15.6" x14ac:dyDescent="0.3">
      <c r="A4" s="4" t="s">
        <v>20</v>
      </c>
      <c r="B4" s="5">
        <v>222.3</v>
      </c>
      <c r="C4" s="5">
        <v>8.8000000000000007</v>
      </c>
      <c r="D4" s="5">
        <v>-0.26</v>
      </c>
      <c r="E4" s="5">
        <v>-2.36</v>
      </c>
      <c r="F4" s="5">
        <v>115.04</v>
      </c>
      <c r="G4" s="5">
        <v>19.16</v>
      </c>
      <c r="H4" s="5">
        <v>-7.01</v>
      </c>
      <c r="I4" s="5">
        <v>-3.3580000000000001</v>
      </c>
      <c r="J4" s="5">
        <f t="shared" si="0"/>
        <v>7.01</v>
      </c>
      <c r="K4" s="5">
        <f t="shared" si="0"/>
        <v>3.3580000000000001</v>
      </c>
      <c r="L4" s="5">
        <f t="shared" si="1"/>
        <v>5.1840000000000002</v>
      </c>
      <c r="M4" s="5">
        <f t="shared" si="2"/>
        <v>1.8259999999999998</v>
      </c>
      <c r="N4" s="5">
        <f t="shared" si="3"/>
        <v>1.296</v>
      </c>
      <c r="O4" s="5">
        <f t="shared" si="4"/>
        <v>0.49726177437020808</v>
      </c>
      <c r="P4" s="5">
        <v>93</v>
      </c>
      <c r="Q4" s="5">
        <f t="shared" si="5"/>
        <v>89.005597744358511</v>
      </c>
      <c r="R4" s="10">
        <v>91.531500000000008</v>
      </c>
      <c r="S4" t="s">
        <v>89</v>
      </c>
    </row>
    <row r="5" spans="1:19" ht="15.6" x14ac:dyDescent="0.3">
      <c r="A5" s="4" t="s">
        <v>21</v>
      </c>
      <c r="B5" s="5">
        <v>60.05</v>
      </c>
      <c r="C5" s="5">
        <v>4.8</v>
      </c>
      <c r="D5" s="5">
        <v>-0.17</v>
      </c>
      <c r="E5" s="5">
        <v>1.22</v>
      </c>
      <c r="F5" s="5">
        <v>37.299999999999997</v>
      </c>
      <c r="G5" s="5">
        <v>5.34</v>
      </c>
      <c r="H5" s="5">
        <v>-6.8159999999999998</v>
      </c>
      <c r="I5" s="5">
        <v>-1.07</v>
      </c>
      <c r="J5" s="5">
        <f t="shared" si="0"/>
        <v>6.8159999999999998</v>
      </c>
      <c r="K5" s="5">
        <f t="shared" si="0"/>
        <v>1.07</v>
      </c>
      <c r="L5" s="5">
        <f t="shared" si="1"/>
        <v>3.9430000000000001</v>
      </c>
      <c r="M5" s="5">
        <f t="shared" si="2"/>
        <v>2.8729999999999998</v>
      </c>
      <c r="N5" s="5">
        <f t="shared" si="3"/>
        <v>0.98575000000000002</v>
      </c>
      <c r="O5" s="5">
        <f t="shared" si="4"/>
        <v>0.53202227636616783</v>
      </c>
      <c r="P5" s="5">
        <v>92</v>
      </c>
      <c r="Q5" s="5">
        <f t="shared" si="5"/>
        <v>88.55171515800869</v>
      </c>
      <c r="R5" s="10">
        <v>92.556999999999988</v>
      </c>
      <c r="S5" t="s">
        <v>89</v>
      </c>
    </row>
    <row r="6" spans="1:19" ht="15.6" x14ac:dyDescent="0.3">
      <c r="A6" s="4" t="s">
        <v>22</v>
      </c>
      <c r="B6" s="5">
        <v>137.13999999999999</v>
      </c>
      <c r="C6" s="5">
        <v>3.38</v>
      </c>
      <c r="D6" s="5">
        <v>0.83</v>
      </c>
      <c r="E6" s="5">
        <v>-0.4</v>
      </c>
      <c r="F6" s="5">
        <v>63.32</v>
      </c>
      <c r="G6" s="5">
        <v>13.44</v>
      </c>
      <c r="H6" s="5">
        <v>-5.9219999999999997</v>
      </c>
      <c r="I6" s="5">
        <v>-2.1219999999999999</v>
      </c>
      <c r="J6" s="5">
        <f t="shared" si="0"/>
        <v>5.9219999999999997</v>
      </c>
      <c r="K6" s="5">
        <f t="shared" si="0"/>
        <v>2.1219999999999999</v>
      </c>
      <c r="L6" s="5">
        <f t="shared" si="1"/>
        <v>4.0220000000000002</v>
      </c>
      <c r="M6" s="5">
        <f t="shared" si="2"/>
        <v>1.9</v>
      </c>
      <c r="N6" s="5">
        <f t="shared" si="3"/>
        <v>1.0055000000000001</v>
      </c>
      <c r="O6" s="5">
        <f t="shared" si="4"/>
        <v>0.78368421052631576</v>
      </c>
      <c r="P6" s="5">
        <v>80</v>
      </c>
      <c r="Q6" s="5">
        <f t="shared" si="5"/>
        <v>85.88439268210594</v>
      </c>
      <c r="R6" s="10">
        <v>81.141639999999995</v>
      </c>
      <c r="S6" t="s">
        <v>89</v>
      </c>
    </row>
    <row r="7" spans="1:19" ht="15.6" x14ac:dyDescent="0.3">
      <c r="A7" s="4" t="s">
        <v>23</v>
      </c>
      <c r="B7" s="5">
        <v>420.43</v>
      </c>
      <c r="C7" s="5">
        <v>5</v>
      </c>
      <c r="D7" s="5">
        <v>-3.03</v>
      </c>
      <c r="E7" s="5">
        <v>-0.9</v>
      </c>
      <c r="F7" s="5">
        <v>69.3</v>
      </c>
      <c r="G7" s="5">
        <v>16.86</v>
      </c>
      <c r="H7" s="5">
        <v>-5.8689999999999998</v>
      </c>
      <c r="I7" s="5">
        <v>-2.1150000000000002</v>
      </c>
      <c r="J7" s="5">
        <f t="shared" si="0"/>
        <v>5.8689999999999998</v>
      </c>
      <c r="K7" s="5">
        <f t="shared" si="0"/>
        <v>2.1150000000000002</v>
      </c>
      <c r="L7" s="5">
        <f t="shared" si="1"/>
        <v>3.992</v>
      </c>
      <c r="M7" s="5">
        <f t="shared" si="2"/>
        <v>1.8769999999999998</v>
      </c>
      <c r="N7" s="5">
        <f t="shared" si="3"/>
        <v>0.998</v>
      </c>
      <c r="O7" s="5">
        <f t="shared" si="4"/>
        <v>0.80127863612147054</v>
      </c>
      <c r="P7" s="5">
        <v>87</v>
      </c>
      <c r="Q7" s="5">
        <f t="shared" si="5"/>
        <v>86.791383576376447</v>
      </c>
      <c r="R7" s="10">
        <v>87.860700000000008</v>
      </c>
      <c r="S7" t="s">
        <v>89</v>
      </c>
    </row>
    <row r="8" spans="1:19" ht="15.6" x14ac:dyDescent="0.3">
      <c r="A8" s="4" t="s">
        <v>24</v>
      </c>
      <c r="B8" s="5">
        <v>277.39999999999998</v>
      </c>
      <c r="C8" s="5">
        <v>9.4</v>
      </c>
      <c r="D8" s="5">
        <v>4.92</v>
      </c>
      <c r="E8" s="5">
        <v>-4.3899999999999997</v>
      </c>
      <c r="F8" s="5">
        <v>3.24</v>
      </c>
      <c r="G8" s="5">
        <v>33.74</v>
      </c>
      <c r="H8" s="5">
        <v>-5.2110000000000003</v>
      </c>
      <c r="I8" s="5">
        <v>-1.887</v>
      </c>
      <c r="J8" s="5">
        <f t="shared" si="0"/>
        <v>5.2110000000000003</v>
      </c>
      <c r="K8" s="5">
        <f t="shared" si="0"/>
        <v>1.887</v>
      </c>
      <c r="L8" s="5">
        <f t="shared" si="1"/>
        <v>3.5490000000000004</v>
      </c>
      <c r="M8" s="5">
        <f t="shared" si="2"/>
        <v>1.6620000000000001</v>
      </c>
      <c r="N8" s="5">
        <f t="shared" si="3"/>
        <v>0.88725000000000009</v>
      </c>
      <c r="O8" s="5">
        <f t="shared" si="4"/>
        <v>1.0382069795427193</v>
      </c>
      <c r="P8" s="5">
        <v>94</v>
      </c>
      <c r="Q8" s="5">
        <f t="shared" si="5"/>
        <v>90.511275489795125</v>
      </c>
      <c r="R8" s="10">
        <v>93.253300000000024</v>
      </c>
      <c r="S8" t="s">
        <v>89</v>
      </c>
    </row>
    <row r="9" spans="1:19" ht="15.6" x14ac:dyDescent="0.3">
      <c r="A9" s="4" t="s">
        <v>25</v>
      </c>
      <c r="B9" s="5">
        <v>365.4</v>
      </c>
      <c r="C9" s="5">
        <v>2.4</v>
      </c>
      <c r="D9" s="5">
        <v>0.87</v>
      </c>
      <c r="E9" s="5">
        <v>-2.6</v>
      </c>
      <c r="F9" s="5">
        <v>132.96</v>
      </c>
      <c r="G9" s="5">
        <v>35.520000000000003</v>
      </c>
      <c r="H9" s="5">
        <v>-5.9989999999999997</v>
      </c>
      <c r="I9" s="5">
        <v>-1.885</v>
      </c>
      <c r="J9" s="5">
        <f t="shared" si="0"/>
        <v>5.9989999999999997</v>
      </c>
      <c r="K9" s="5">
        <f t="shared" si="0"/>
        <v>1.885</v>
      </c>
      <c r="L9" s="5">
        <f t="shared" si="1"/>
        <v>3.9419999999999997</v>
      </c>
      <c r="M9" s="5">
        <f t="shared" si="2"/>
        <v>2.0569999999999999</v>
      </c>
      <c r="N9" s="5">
        <f t="shared" si="3"/>
        <v>0.98549999999999993</v>
      </c>
      <c r="O9" s="5">
        <f t="shared" si="4"/>
        <v>0.74331550802139046</v>
      </c>
      <c r="P9" s="5">
        <v>94.47</v>
      </c>
      <c r="Q9" s="5">
        <f t="shared" si="5"/>
        <v>85.070474902993197</v>
      </c>
      <c r="R9" s="10">
        <v>92.625500000000017</v>
      </c>
      <c r="S9" t="s">
        <v>89</v>
      </c>
    </row>
    <row r="10" spans="1:19" ht="15.6" x14ac:dyDescent="0.3">
      <c r="A10" s="4" t="s">
        <v>26</v>
      </c>
      <c r="B10" s="5">
        <v>349.4</v>
      </c>
      <c r="C10" s="5">
        <v>2.7</v>
      </c>
      <c r="D10" s="5">
        <v>1.35</v>
      </c>
      <c r="E10" s="5">
        <v>-2.8</v>
      </c>
      <c r="F10" s="5">
        <v>112.73</v>
      </c>
      <c r="G10" s="5">
        <v>34.54</v>
      </c>
      <c r="H10" s="5">
        <v>-6.1580000000000004</v>
      </c>
      <c r="I10" s="5">
        <v>-1.9730000000000001</v>
      </c>
      <c r="J10" s="5">
        <f t="shared" si="0"/>
        <v>6.1580000000000004</v>
      </c>
      <c r="K10" s="5">
        <f t="shared" si="0"/>
        <v>1.9730000000000001</v>
      </c>
      <c r="L10" s="5">
        <f t="shared" si="1"/>
        <v>4.0655000000000001</v>
      </c>
      <c r="M10" s="5">
        <f t="shared" si="2"/>
        <v>2.0925000000000002</v>
      </c>
      <c r="N10" s="5">
        <f t="shared" si="3"/>
        <v>1.016375</v>
      </c>
      <c r="O10" s="5">
        <f t="shared" si="4"/>
        <v>0.70119474313022689</v>
      </c>
      <c r="P10" s="5">
        <v>92.8</v>
      </c>
      <c r="Q10" s="5">
        <f t="shared" si="5"/>
        <v>85.358407685926039</v>
      </c>
      <c r="R10" s="10">
        <v>90.57930000000006</v>
      </c>
      <c r="S10" t="s">
        <v>89</v>
      </c>
    </row>
    <row r="11" spans="1:19" ht="15.6" x14ac:dyDescent="0.3">
      <c r="A11" s="4" t="s">
        <v>27</v>
      </c>
      <c r="B11" s="5">
        <v>188.33</v>
      </c>
      <c r="C11" s="5">
        <v>2.2000000000000002</v>
      </c>
      <c r="D11" s="5">
        <v>0.38</v>
      </c>
      <c r="E11" s="5">
        <v>-0.6</v>
      </c>
      <c r="F11" s="5">
        <v>23.55</v>
      </c>
      <c r="G11" s="5">
        <v>20.399999999999999</v>
      </c>
      <c r="H11" s="5">
        <v>-5.3129999999999997</v>
      </c>
      <c r="I11" s="5">
        <v>-1.8939999999999999</v>
      </c>
      <c r="J11" s="5">
        <f t="shared" si="0"/>
        <v>5.3129999999999997</v>
      </c>
      <c r="K11" s="5">
        <f t="shared" si="0"/>
        <v>1.8939999999999999</v>
      </c>
      <c r="L11" s="5">
        <f t="shared" si="1"/>
        <v>3.6034999999999999</v>
      </c>
      <c r="M11" s="5">
        <f t="shared" si="2"/>
        <v>1.7094999999999998</v>
      </c>
      <c r="N11" s="5">
        <f t="shared" si="3"/>
        <v>0.90087499999999998</v>
      </c>
      <c r="O11" s="5">
        <f t="shared" si="4"/>
        <v>0.99341912840011715</v>
      </c>
      <c r="P11" s="5">
        <v>95.7</v>
      </c>
      <c r="Q11" s="5">
        <f t="shared" si="5"/>
        <v>86.252076749733874</v>
      </c>
      <c r="R11" s="10">
        <v>93.263099999999952</v>
      </c>
      <c r="S11" t="s">
        <v>89</v>
      </c>
    </row>
    <row r="12" spans="1:19" ht="15.6" x14ac:dyDescent="0.3">
      <c r="A12" s="4" t="s">
        <v>28</v>
      </c>
      <c r="B12" s="5">
        <v>155.19</v>
      </c>
      <c r="C12" s="5">
        <v>7.6</v>
      </c>
      <c r="D12" s="5">
        <v>0.35</v>
      </c>
      <c r="E12" s="5">
        <v>0.81</v>
      </c>
      <c r="F12" s="5">
        <v>29.54</v>
      </c>
      <c r="G12" s="5">
        <v>17.100000000000001</v>
      </c>
      <c r="H12" s="5">
        <v>-5.3579999999999997</v>
      </c>
      <c r="I12" s="5">
        <v>-2.302</v>
      </c>
      <c r="J12" s="5">
        <f t="shared" si="0"/>
        <v>5.3579999999999997</v>
      </c>
      <c r="K12" s="5">
        <f t="shared" si="0"/>
        <v>2.302</v>
      </c>
      <c r="L12" s="5">
        <f t="shared" si="1"/>
        <v>3.83</v>
      </c>
      <c r="M12" s="5">
        <f t="shared" si="2"/>
        <v>1.5279999999999998</v>
      </c>
      <c r="N12" s="5">
        <f t="shared" si="3"/>
        <v>0.95750000000000002</v>
      </c>
      <c r="O12" s="5">
        <f t="shared" si="4"/>
        <v>1.037303664921466</v>
      </c>
      <c r="P12" s="5">
        <v>96.97</v>
      </c>
      <c r="Q12" s="5">
        <f t="shared" si="5"/>
        <v>90.578129684083521</v>
      </c>
      <c r="R12" s="10">
        <v>94.37</v>
      </c>
      <c r="S12" t="s">
        <v>89</v>
      </c>
    </row>
    <row r="13" spans="1:19" ht="15.6" x14ac:dyDescent="0.3">
      <c r="A13" s="4" t="s">
        <v>29</v>
      </c>
      <c r="B13" s="5">
        <v>289.39999999999998</v>
      </c>
      <c r="C13" s="5">
        <v>9.6999999999999993</v>
      </c>
      <c r="D13" s="5">
        <v>1.83</v>
      </c>
      <c r="E13" s="5">
        <v>-2.12</v>
      </c>
      <c r="F13" s="5">
        <v>49.77</v>
      </c>
      <c r="G13" s="5">
        <v>31.28</v>
      </c>
      <c r="H13" s="5">
        <v>-5.4660000000000002</v>
      </c>
      <c r="I13" s="5">
        <v>-1.712</v>
      </c>
      <c r="J13" s="5">
        <f t="shared" si="0"/>
        <v>5.4660000000000002</v>
      </c>
      <c r="K13" s="5">
        <f t="shared" si="0"/>
        <v>1.712</v>
      </c>
      <c r="L13" s="5">
        <f t="shared" si="1"/>
        <v>3.589</v>
      </c>
      <c r="M13" s="5">
        <f t="shared" si="2"/>
        <v>1.8770000000000002</v>
      </c>
      <c r="N13" s="5">
        <f t="shared" si="3"/>
        <v>0.89724999999999988</v>
      </c>
      <c r="O13" s="5">
        <f t="shared" si="4"/>
        <v>0.90863079381992529</v>
      </c>
      <c r="P13" s="5">
        <v>92</v>
      </c>
      <c r="Q13" s="5">
        <f t="shared" si="5"/>
        <v>89.163781195544431</v>
      </c>
      <c r="R13" s="10">
        <v>91.307500000000005</v>
      </c>
      <c r="S13" t="s">
        <v>89</v>
      </c>
    </row>
    <row r="14" spans="1:19" ht="15.6" x14ac:dyDescent="0.3">
      <c r="A14" s="4" t="s">
        <v>30</v>
      </c>
      <c r="B14" s="5">
        <v>128.08000000000001</v>
      </c>
      <c r="C14" s="5">
        <v>4</v>
      </c>
      <c r="D14" s="5">
        <v>-1.47</v>
      </c>
      <c r="E14" s="5">
        <v>-1.5</v>
      </c>
      <c r="F14" s="5">
        <v>82.25</v>
      </c>
      <c r="G14" s="5">
        <v>10.28</v>
      </c>
      <c r="H14" s="5">
        <v>-6.9669999999999996</v>
      </c>
      <c r="I14" s="5">
        <v>-2.6520000000000001</v>
      </c>
      <c r="J14" s="5">
        <f t="shared" si="0"/>
        <v>6.9669999999999996</v>
      </c>
      <c r="K14" s="5">
        <f t="shared" si="0"/>
        <v>2.6520000000000001</v>
      </c>
      <c r="L14" s="5">
        <f t="shared" si="1"/>
        <v>4.8094999999999999</v>
      </c>
      <c r="M14" s="5">
        <f t="shared" si="2"/>
        <v>2.1574999999999998</v>
      </c>
      <c r="N14" s="5">
        <f t="shared" si="3"/>
        <v>1.202375</v>
      </c>
      <c r="O14" s="5">
        <f t="shared" si="4"/>
        <v>0.50764774044032457</v>
      </c>
      <c r="P14" s="5">
        <v>97.7</v>
      </c>
      <c r="Q14" s="5">
        <f t="shared" si="5"/>
        <v>87.141077582409423</v>
      </c>
      <c r="R14" s="10">
        <v>94.710199999999972</v>
      </c>
      <c r="S14" t="s">
        <v>89</v>
      </c>
    </row>
    <row r="15" spans="1:19" ht="15.6" x14ac:dyDescent="0.3">
      <c r="A15" s="4" t="s">
        <v>31</v>
      </c>
      <c r="B15" s="5">
        <v>334.39</v>
      </c>
      <c r="C15" s="5">
        <v>2.74</v>
      </c>
      <c r="D15" s="5">
        <v>1.83</v>
      </c>
      <c r="E15" s="5">
        <v>-3.1</v>
      </c>
      <c r="F15" s="5">
        <v>86.71</v>
      </c>
      <c r="G15" s="5">
        <v>33.54</v>
      </c>
      <c r="H15" s="5">
        <v>-6.0810000000000004</v>
      </c>
      <c r="I15" s="5">
        <v>-1.8460000000000001</v>
      </c>
      <c r="J15" s="5">
        <f t="shared" si="0"/>
        <v>6.0810000000000004</v>
      </c>
      <c r="K15" s="5">
        <f t="shared" si="0"/>
        <v>1.8460000000000001</v>
      </c>
      <c r="L15" s="5">
        <f t="shared" si="1"/>
        <v>3.9635000000000002</v>
      </c>
      <c r="M15" s="5">
        <f t="shared" si="2"/>
        <v>2.1175000000000002</v>
      </c>
      <c r="N15" s="5">
        <f t="shared" si="3"/>
        <v>0.99087500000000006</v>
      </c>
      <c r="O15" s="5">
        <f t="shared" si="4"/>
        <v>0.71700118063754414</v>
      </c>
      <c r="P15" s="5">
        <v>79.599999999999994</v>
      </c>
      <c r="Q15" s="5">
        <f t="shared" si="5"/>
        <v>85.256361278087908</v>
      </c>
      <c r="R15" s="10">
        <v>84.39360000000012</v>
      </c>
      <c r="S15" t="s">
        <v>89</v>
      </c>
    </row>
    <row r="16" spans="1:19" ht="15.6" x14ac:dyDescent="0.3">
      <c r="A16" s="4" t="s">
        <v>32</v>
      </c>
      <c r="B16" s="5">
        <v>122.123</v>
      </c>
      <c r="C16" s="5">
        <v>4.2</v>
      </c>
      <c r="D16" s="5">
        <v>1.87</v>
      </c>
      <c r="E16" s="5">
        <v>-1.2</v>
      </c>
      <c r="F16" s="5">
        <v>37.299999999999997</v>
      </c>
      <c r="G16" s="5">
        <v>11.97</v>
      </c>
      <c r="H16" s="5">
        <v>-6.6609999999999996</v>
      </c>
      <c r="I16" s="5">
        <v>-2.706</v>
      </c>
      <c r="J16" s="5">
        <f t="shared" si="0"/>
        <v>6.6609999999999996</v>
      </c>
      <c r="K16" s="5">
        <f t="shared" si="0"/>
        <v>2.706</v>
      </c>
      <c r="L16" s="5">
        <f t="shared" si="1"/>
        <v>4.6834999999999996</v>
      </c>
      <c r="M16" s="5">
        <f t="shared" si="2"/>
        <v>1.9774999999999998</v>
      </c>
      <c r="N16" s="5">
        <f t="shared" si="3"/>
        <v>1.1708749999999999</v>
      </c>
      <c r="O16" s="5">
        <f t="shared" si="4"/>
        <v>0.58571428571428585</v>
      </c>
      <c r="P16" s="5">
        <v>85</v>
      </c>
      <c r="Q16" s="5">
        <f t="shared" si="5"/>
        <v>86.655771562856643</v>
      </c>
      <c r="R16" s="10">
        <v>86.473399999999998</v>
      </c>
      <c r="S16" t="s">
        <v>89</v>
      </c>
    </row>
    <row r="17" spans="1:19" ht="15.6" x14ac:dyDescent="0.3">
      <c r="A17" s="4" t="s">
        <v>33</v>
      </c>
      <c r="B17" s="5">
        <v>107.15</v>
      </c>
      <c r="C17" s="5">
        <v>9.3000000000000007</v>
      </c>
      <c r="D17" s="5">
        <v>1.0900000000000001</v>
      </c>
      <c r="E17" s="5">
        <v>-1</v>
      </c>
      <c r="F17" s="5">
        <v>26.02</v>
      </c>
      <c r="G17" s="5">
        <v>12.32</v>
      </c>
      <c r="H17" s="5">
        <v>-6.1310000000000002</v>
      </c>
      <c r="I17" s="5">
        <v>-1.347</v>
      </c>
      <c r="J17" s="5">
        <f t="shared" si="0"/>
        <v>6.1310000000000002</v>
      </c>
      <c r="K17" s="5">
        <f t="shared" si="0"/>
        <v>1.347</v>
      </c>
      <c r="L17" s="5">
        <f t="shared" si="1"/>
        <v>3.7389999999999999</v>
      </c>
      <c r="M17" s="5">
        <f t="shared" si="2"/>
        <v>2.3920000000000003</v>
      </c>
      <c r="N17" s="5">
        <f t="shared" si="3"/>
        <v>0.93474999999999997</v>
      </c>
      <c r="O17" s="5">
        <f t="shared" si="4"/>
        <v>0.6816471571906354</v>
      </c>
      <c r="P17" s="5">
        <v>95</v>
      </c>
      <c r="Q17" s="5">
        <f t="shared" si="5"/>
        <v>88.60452391782573</v>
      </c>
      <c r="R17" s="10">
        <v>92.641800000000003</v>
      </c>
      <c r="S17" t="s">
        <v>89</v>
      </c>
    </row>
    <row r="18" spans="1:19" ht="15.6" x14ac:dyDescent="0.3">
      <c r="A18" s="4" t="s">
        <v>34</v>
      </c>
      <c r="B18" s="5">
        <v>347.4</v>
      </c>
      <c r="C18" s="5">
        <v>3.6</v>
      </c>
      <c r="D18" s="5">
        <v>0.6</v>
      </c>
      <c r="E18" s="5">
        <v>-3.1</v>
      </c>
      <c r="F18" s="5">
        <v>112.73</v>
      </c>
      <c r="G18" s="5">
        <v>32.520000000000003</v>
      </c>
      <c r="H18" s="5">
        <v>-5.9139999999999997</v>
      </c>
      <c r="I18" s="5">
        <v>-2.024</v>
      </c>
      <c r="J18" s="5">
        <f t="shared" si="0"/>
        <v>5.9139999999999997</v>
      </c>
      <c r="K18" s="5">
        <f t="shared" si="0"/>
        <v>2.024</v>
      </c>
      <c r="L18" s="5">
        <f t="shared" si="1"/>
        <v>3.9689999999999999</v>
      </c>
      <c r="M18" s="5">
        <f t="shared" si="2"/>
        <v>1.9449999999999998</v>
      </c>
      <c r="N18" s="5">
        <f t="shared" si="3"/>
        <v>0.99224999999999997</v>
      </c>
      <c r="O18" s="5">
        <f t="shared" si="4"/>
        <v>0.7791773778920309</v>
      </c>
      <c r="P18" s="5">
        <v>76.900000000000006</v>
      </c>
      <c r="Q18" s="5">
        <f t="shared" si="5"/>
        <v>85.876145254806588</v>
      </c>
      <c r="R18" s="10">
        <v>82.207379999999915</v>
      </c>
      <c r="S18" t="s">
        <v>89</v>
      </c>
    </row>
    <row r="19" spans="1:19" ht="15.6" x14ac:dyDescent="0.3">
      <c r="A19" s="4" t="s">
        <v>35</v>
      </c>
      <c r="B19" s="5">
        <v>396.4</v>
      </c>
      <c r="C19" s="5">
        <v>2.4</v>
      </c>
      <c r="D19" s="5">
        <v>-0.41</v>
      </c>
      <c r="E19" s="5">
        <v>-3.9</v>
      </c>
      <c r="F19" s="5">
        <v>113.01</v>
      </c>
      <c r="G19" s="5">
        <v>37.22</v>
      </c>
      <c r="H19" s="5">
        <v>-6.109</v>
      </c>
      <c r="I19" s="5">
        <v>-2.8010000000000002</v>
      </c>
      <c r="J19" s="5">
        <f t="shared" si="0"/>
        <v>6.109</v>
      </c>
      <c r="K19" s="5">
        <f t="shared" si="0"/>
        <v>2.8010000000000002</v>
      </c>
      <c r="L19" s="5">
        <f t="shared" si="1"/>
        <v>4.4550000000000001</v>
      </c>
      <c r="M19" s="5">
        <f t="shared" si="2"/>
        <v>1.6539999999999999</v>
      </c>
      <c r="N19" s="5">
        <f t="shared" si="3"/>
        <v>1.11375</v>
      </c>
      <c r="O19" s="5">
        <f t="shared" si="4"/>
        <v>0.7693470374848852</v>
      </c>
      <c r="P19" s="5">
        <v>92</v>
      </c>
      <c r="Q19" s="5">
        <f t="shared" si="5"/>
        <v>86.060302237555703</v>
      </c>
      <c r="R19" s="10">
        <v>90.446779999999976</v>
      </c>
      <c r="S19" t="s">
        <v>89</v>
      </c>
    </row>
    <row r="20" spans="1:19" ht="15.6" x14ac:dyDescent="0.3">
      <c r="A20" s="4" t="s">
        <v>36</v>
      </c>
      <c r="B20" s="5">
        <v>454.5</v>
      </c>
      <c r="C20" s="5">
        <v>2.2999999999999998</v>
      </c>
      <c r="D20" s="5">
        <v>-0.57999999999999996</v>
      </c>
      <c r="E20" s="5">
        <v>-3</v>
      </c>
      <c r="F20" s="5">
        <v>156.09</v>
      </c>
      <c r="G20" s="5">
        <v>41.44</v>
      </c>
      <c r="H20" s="5">
        <v>-6.1260000000000003</v>
      </c>
      <c r="I20" s="5">
        <v>-2.9670000000000001</v>
      </c>
      <c r="J20" s="5">
        <f t="shared" si="0"/>
        <v>6.1260000000000003</v>
      </c>
      <c r="K20" s="5">
        <f t="shared" si="0"/>
        <v>2.9670000000000001</v>
      </c>
      <c r="L20" s="5">
        <f t="shared" si="1"/>
        <v>4.5465</v>
      </c>
      <c r="M20" s="5">
        <f t="shared" si="2"/>
        <v>1.5795000000000001</v>
      </c>
      <c r="N20" s="5">
        <f t="shared" si="3"/>
        <v>1.136625</v>
      </c>
      <c r="O20" s="5">
        <f t="shared" si="4"/>
        <v>0.77666983222538777</v>
      </c>
      <c r="P20" s="5">
        <v>93.9</v>
      </c>
      <c r="Q20" s="5">
        <f t="shared" si="5"/>
        <v>86.243285378435658</v>
      </c>
      <c r="R20" s="10">
        <v>91.895939999999868</v>
      </c>
      <c r="S20" t="s">
        <v>89</v>
      </c>
    </row>
    <row r="21" spans="1:19" ht="15.6" x14ac:dyDescent="0.3">
      <c r="A21" s="4" t="s">
        <v>37</v>
      </c>
      <c r="B21" s="5">
        <v>349.4</v>
      </c>
      <c r="C21" s="5">
        <v>2.6</v>
      </c>
      <c r="D21" s="5">
        <v>0.7</v>
      </c>
      <c r="E21" s="5">
        <v>-2.6</v>
      </c>
      <c r="F21" s="5">
        <v>112.73</v>
      </c>
      <c r="G21" s="5">
        <v>33.19</v>
      </c>
      <c r="H21" s="5">
        <v>-5.82</v>
      </c>
      <c r="I21" s="5">
        <v>-2.6120000000000001</v>
      </c>
      <c r="J21" s="5">
        <f t="shared" si="0"/>
        <v>5.82</v>
      </c>
      <c r="K21" s="5">
        <f t="shared" si="0"/>
        <v>2.6120000000000001</v>
      </c>
      <c r="L21" s="5">
        <f t="shared" si="1"/>
        <v>4.2160000000000002</v>
      </c>
      <c r="M21" s="5">
        <f t="shared" si="2"/>
        <v>1.6040000000000001</v>
      </c>
      <c r="N21" s="5">
        <f t="shared" si="3"/>
        <v>1.054</v>
      </c>
      <c r="O21" s="5">
        <f t="shared" si="4"/>
        <v>0.86783042394014953</v>
      </c>
      <c r="P21" s="5">
        <v>95</v>
      </c>
      <c r="Q21" s="5">
        <f t="shared" si="5"/>
        <v>86.689721287780628</v>
      </c>
      <c r="R21" s="10">
        <v>92.956220000000016</v>
      </c>
      <c r="S21" t="s">
        <v>89</v>
      </c>
    </row>
    <row r="22" spans="1:19" ht="15.6" x14ac:dyDescent="0.3">
      <c r="A22" s="4" t="s">
        <v>38</v>
      </c>
      <c r="B22" s="5">
        <v>252.34</v>
      </c>
      <c r="C22" s="5">
        <v>6.8</v>
      </c>
      <c r="D22" s="5">
        <v>0.4</v>
      </c>
      <c r="E22" s="5">
        <v>-1.35</v>
      </c>
      <c r="F22" s="5">
        <v>88.89</v>
      </c>
      <c r="G22" s="5">
        <v>27.47</v>
      </c>
      <c r="H22" s="5">
        <v>-5.68</v>
      </c>
      <c r="I22" s="5">
        <v>-0.73199999999999998</v>
      </c>
      <c r="J22" s="5">
        <f t="shared" si="0"/>
        <v>5.68</v>
      </c>
      <c r="K22" s="5">
        <f t="shared" si="0"/>
        <v>0.73199999999999998</v>
      </c>
      <c r="L22" s="5">
        <f t="shared" si="1"/>
        <v>3.206</v>
      </c>
      <c r="M22" s="5">
        <f t="shared" si="2"/>
        <v>2.4739999999999998</v>
      </c>
      <c r="N22" s="5">
        <f t="shared" si="3"/>
        <v>0.80149999999999999</v>
      </c>
      <c r="O22" s="5">
        <f t="shared" si="4"/>
        <v>0.76677445432497993</v>
      </c>
      <c r="P22" s="5">
        <v>97.9</v>
      </c>
      <c r="Q22" s="5">
        <f t="shared" si="5"/>
        <v>86.173937249150327</v>
      </c>
      <c r="R22" s="10">
        <v>92.918199999999899</v>
      </c>
      <c r="S22" t="s">
        <v>89</v>
      </c>
    </row>
    <row r="23" spans="1:19" ht="15.6" x14ac:dyDescent="0.3">
      <c r="A23" s="6" t="s">
        <v>39</v>
      </c>
      <c r="B23" s="5">
        <v>192.12</v>
      </c>
      <c r="C23" s="5">
        <v>2.79</v>
      </c>
      <c r="D23" s="5">
        <v>-1.64</v>
      </c>
      <c r="E23" s="5">
        <v>0.51</v>
      </c>
      <c r="F23" s="5">
        <v>132.13</v>
      </c>
      <c r="G23" s="5">
        <v>15.54</v>
      </c>
      <c r="H23" s="5">
        <v>-6.6120000000000001</v>
      </c>
      <c r="I23" s="5">
        <v>-1.9750000000000001</v>
      </c>
      <c r="J23" s="5">
        <f t="shared" si="0"/>
        <v>6.6120000000000001</v>
      </c>
      <c r="K23" s="5">
        <f t="shared" si="0"/>
        <v>1.9750000000000001</v>
      </c>
      <c r="L23" s="5">
        <f t="shared" si="1"/>
        <v>4.2934999999999999</v>
      </c>
      <c r="M23" s="5">
        <f t="shared" si="2"/>
        <v>2.3185000000000002</v>
      </c>
      <c r="N23" s="5">
        <f t="shared" si="3"/>
        <v>1.073375</v>
      </c>
      <c r="O23" s="5">
        <f t="shared" si="4"/>
        <v>0.58367478973474229</v>
      </c>
      <c r="P23" s="5">
        <v>99</v>
      </c>
      <c r="Q23" s="5">
        <f t="shared" si="5"/>
        <v>86.137398023652551</v>
      </c>
      <c r="R23" s="10">
        <v>93.238100000000017</v>
      </c>
      <c r="S23" t="s">
        <v>89</v>
      </c>
    </row>
    <row r="24" spans="1:19" ht="15.6" x14ac:dyDescent="0.3">
      <c r="A24" s="6" t="s">
        <v>40</v>
      </c>
      <c r="B24" s="5">
        <v>399.4</v>
      </c>
      <c r="C24" s="5">
        <v>1.7</v>
      </c>
      <c r="D24" s="5">
        <v>1.07</v>
      </c>
      <c r="E24" s="5">
        <v>-4.2</v>
      </c>
      <c r="F24" s="5">
        <v>83.09</v>
      </c>
      <c r="G24" s="5">
        <v>42.41</v>
      </c>
      <c r="H24" s="5">
        <v>-5.49</v>
      </c>
      <c r="I24" s="5">
        <v>-2.8969999999999998</v>
      </c>
      <c r="J24" s="5">
        <f t="shared" si="0"/>
        <v>5.49</v>
      </c>
      <c r="K24" s="5">
        <f t="shared" si="0"/>
        <v>2.8969999999999998</v>
      </c>
      <c r="L24" s="5">
        <f t="shared" si="1"/>
        <v>4.1935000000000002</v>
      </c>
      <c r="M24" s="5">
        <f t="shared" si="2"/>
        <v>1.2965000000000002</v>
      </c>
      <c r="N24" s="5">
        <f t="shared" si="3"/>
        <v>1.0483750000000001</v>
      </c>
      <c r="O24" s="5">
        <f t="shared" si="4"/>
        <v>1.0823370613189354</v>
      </c>
      <c r="P24" s="5">
        <v>95</v>
      </c>
      <c r="Q24" s="5">
        <f t="shared" si="5"/>
        <v>89.652213879059488</v>
      </c>
      <c r="R24" s="10">
        <v>94.137999999999991</v>
      </c>
      <c r="S24" t="s">
        <v>89</v>
      </c>
    </row>
    <row r="25" spans="1:19" ht="15.6" x14ac:dyDescent="0.3">
      <c r="A25" s="4" t="s">
        <v>41</v>
      </c>
      <c r="B25" s="5">
        <v>105.14</v>
      </c>
      <c r="C25" s="5">
        <v>8.9</v>
      </c>
      <c r="D25" s="5">
        <v>-1.43</v>
      </c>
      <c r="E25" s="5">
        <v>0.65</v>
      </c>
      <c r="F25" s="5">
        <v>52.49</v>
      </c>
      <c r="G25" s="5">
        <v>11.63</v>
      </c>
      <c r="H25" s="5">
        <v>-5.798</v>
      </c>
      <c r="I25" s="5">
        <v>6.52</v>
      </c>
      <c r="J25" s="5">
        <f t="shared" si="0"/>
        <v>5.798</v>
      </c>
      <c r="K25" s="5">
        <f t="shared" si="0"/>
        <v>-6.52</v>
      </c>
      <c r="L25" s="5">
        <f t="shared" si="1"/>
        <v>-0.36099999999999977</v>
      </c>
      <c r="M25" s="5">
        <f t="shared" si="2"/>
        <v>6.1589999999999998</v>
      </c>
      <c r="N25" s="5">
        <f t="shared" si="3"/>
        <v>-9.0249999999999941E-2</v>
      </c>
      <c r="O25" s="5">
        <f t="shared" si="4"/>
        <v>0.59758077610001625</v>
      </c>
      <c r="P25" s="5">
        <v>88.7</v>
      </c>
      <c r="Q25" s="5">
        <f t="shared" si="5"/>
        <v>90.759245402830203</v>
      </c>
      <c r="R25" s="10">
        <v>88.53529999999995</v>
      </c>
      <c r="S25" t="s">
        <v>89</v>
      </c>
    </row>
    <row r="26" spans="1:19" ht="15.6" x14ac:dyDescent="0.3">
      <c r="A26" s="6" t="s">
        <v>42</v>
      </c>
      <c r="B26" s="5">
        <v>73.14</v>
      </c>
      <c r="C26" s="5">
        <v>11</v>
      </c>
      <c r="D26" s="5">
        <v>0.76</v>
      </c>
      <c r="E26" s="5">
        <v>0.54</v>
      </c>
      <c r="F26" s="5">
        <v>12.03</v>
      </c>
      <c r="G26" s="5">
        <v>9.7200000000000006</v>
      </c>
      <c r="H26" s="5">
        <v>-5.5049999999999999</v>
      </c>
      <c r="I26" s="5">
        <v>6.84</v>
      </c>
      <c r="J26" s="5">
        <f t="shared" si="0"/>
        <v>5.5049999999999999</v>
      </c>
      <c r="K26" s="5">
        <f t="shared" si="0"/>
        <v>-6.84</v>
      </c>
      <c r="L26" s="5">
        <f t="shared" si="1"/>
        <v>-0.66749999999999998</v>
      </c>
      <c r="M26" s="5">
        <f t="shared" si="2"/>
        <v>6.1724999999999994</v>
      </c>
      <c r="N26" s="5">
        <f t="shared" si="3"/>
        <v>-0.166875</v>
      </c>
      <c r="O26" s="5">
        <f t="shared" si="4"/>
        <v>0.62110166059133265</v>
      </c>
      <c r="P26" s="5">
        <v>80.61</v>
      </c>
      <c r="Q26" s="5">
        <f t="shared" si="5"/>
        <v>90.008512766665604</v>
      </c>
      <c r="R26" s="10">
        <v>85.052599999999913</v>
      </c>
      <c r="S26" t="s">
        <v>89</v>
      </c>
    </row>
    <row r="27" spans="1:19" ht="15.6" x14ac:dyDescent="0.3">
      <c r="A27" s="4" t="s">
        <v>43</v>
      </c>
      <c r="B27" s="5">
        <v>583.6</v>
      </c>
      <c r="C27" s="5">
        <v>8</v>
      </c>
      <c r="D27" s="5">
        <v>-8.1999999999999993</v>
      </c>
      <c r="E27" s="5">
        <v>-1.6</v>
      </c>
      <c r="F27" s="5">
        <v>334.59</v>
      </c>
      <c r="G27" s="5">
        <v>56.06</v>
      </c>
      <c r="H27" s="5">
        <v>-5.3369999999999997</v>
      </c>
      <c r="I27" s="5">
        <v>0.18099999999999999</v>
      </c>
      <c r="J27" s="5">
        <f t="shared" si="0"/>
        <v>5.3369999999999997</v>
      </c>
      <c r="K27" s="5">
        <f t="shared" si="0"/>
        <v>-0.18099999999999999</v>
      </c>
      <c r="L27" s="5">
        <f t="shared" si="1"/>
        <v>2.5779999999999998</v>
      </c>
      <c r="M27" s="5">
        <f t="shared" si="2"/>
        <v>2.7589999999999999</v>
      </c>
      <c r="N27" s="5">
        <f t="shared" si="3"/>
        <v>0.64449999999999996</v>
      </c>
      <c r="O27" s="5">
        <f t="shared" si="4"/>
        <v>0.8013773106197899</v>
      </c>
      <c r="P27" s="5">
        <v>88.5</v>
      </c>
      <c r="Q27" s="5">
        <f t="shared" si="5"/>
        <v>85.449459263595031</v>
      </c>
      <c r="R27" s="10">
        <v>88.888999999999982</v>
      </c>
      <c r="S27" t="s">
        <v>89</v>
      </c>
    </row>
    <row r="28" spans="1:19" ht="15.6" x14ac:dyDescent="0.3">
      <c r="A28" s="4" t="s">
        <v>44</v>
      </c>
      <c r="B28" s="5">
        <v>165.23</v>
      </c>
      <c r="C28" s="5">
        <v>9.6</v>
      </c>
      <c r="D28" s="5">
        <v>1.1299999999999999</v>
      </c>
      <c r="E28" s="5">
        <v>-1.3</v>
      </c>
      <c r="F28" s="5">
        <v>32.299999999999997</v>
      </c>
      <c r="G28" s="5">
        <v>18.8</v>
      </c>
      <c r="H28" s="5">
        <v>-5.8860000000000001</v>
      </c>
      <c r="I28" s="5">
        <v>-1.35</v>
      </c>
      <c r="J28" s="5">
        <f t="shared" si="0"/>
        <v>5.8860000000000001</v>
      </c>
      <c r="K28" s="5">
        <f t="shared" si="0"/>
        <v>1.35</v>
      </c>
      <c r="L28" s="5">
        <f t="shared" si="1"/>
        <v>3.6180000000000003</v>
      </c>
      <c r="M28" s="5">
        <f t="shared" si="2"/>
        <v>2.2679999999999998</v>
      </c>
      <c r="N28" s="5">
        <f t="shared" si="3"/>
        <v>0.90450000000000008</v>
      </c>
      <c r="O28" s="5">
        <f t="shared" si="4"/>
        <v>0.74559082892416229</v>
      </c>
      <c r="P28" s="5">
        <v>84</v>
      </c>
      <c r="Q28" s="5">
        <f t="shared" si="5"/>
        <v>88.381387383844995</v>
      </c>
      <c r="R28" s="10">
        <v>86.704200000000014</v>
      </c>
      <c r="S28" t="s">
        <v>89</v>
      </c>
    </row>
    <row r="29" spans="1:19" ht="15.6" x14ac:dyDescent="0.3">
      <c r="A29" s="6" t="s">
        <v>45</v>
      </c>
      <c r="B29" s="5">
        <v>480.6</v>
      </c>
      <c r="C29" s="5">
        <v>9.11</v>
      </c>
      <c r="D29" s="5">
        <v>4.7</v>
      </c>
      <c r="E29" s="5">
        <v>-5.2</v>
      </c>
      <c r="F29" s="5">
        <v>52.19</v>
      </c>
      <c r="G29" s="5">
        <v>54.92</v>
      </c>
      <c r="H29" s="5">
        <v>-4.8380000000000001</v>
      </c>
      <c r="I29" s="5">
        <v>-1.3029999999999999</v>
      </c>
      <c r="J29" s="5">
        <f t="shared" si="0"/>
        <v>4.8380000000000001</v>
      </c>
      <c r="K29" s="5">
        <f t="shared" si="0"/>
        <v>1.3029999999999999</v>
      </c>
      <c r="L29" s="5">
        <f t="shared" si="1"/>
        <v>3.0705</v>
      </c>
      <c r="M29" s="5">
        <f t="shared" si="2"/>
        <v>1.7675000000000001</v>
      </c>
      <c r="N29" s="5">
        <f t="shared" si="3"/>
        <v>0.767625</v>
      </c>
      <c r="O29" s="5">
        <f t="shared" si="4"/>
        <v>1.1115983026874114</v>
      </c>
      <c r="P29" s="5">
        <v>93.09</v>
      </c>
      <c r="Q29" s="5">
        <f t="shared" si="5"/>
        <v>89.621868105403436</v>
      </c>
      <c r="R29" s="10">
        <v>92.450200000000081</v>
      </c>
      <c r="S29" t="s">
        <v>89</v>
      </c>
    </row>
    <row r="30" spans="1:19" ht="15.6" x14ac:dyDescent="0.3">
      <c r="A30" s="4" t="s">
        <v>46</v>
      </c>
      <c r="B30" s="5">
        <v>303.35000000000002</v>
      </c>
      <c r="C30" s="5">
        <v>7.6</v>
      </c>
      <c r="D30" s="5">
        <v>0.98</v>
      </c>
      <c r="E30" s="5">
        <v>-1.7</v>
      </c>
      <c r="F30" s="5">
        <v>62.3</v>
      </c>
      <c r="G30" s="5">
        <v>31.41</v>
      </c>
      <c r="H30" s="5">
        <v>-5.181</v>
      </c>
      <c r="I30" s="5">
        <v>-1.8759999999999999</v>
      </c>
      <c r="J30" s="5">
        <f t="shared" si="0"/>
        <v>5.181</v>
      </c>
      <c r="K30" s="5">
        <f t="shared" si="0"/>
        <v>1.8759999999999999</v>
      </c>
      <c r="L30" s="5">
        <f t="shared" si="1"/>
        <v>3.5285000000000002</v>
      </c>
      <c r="M30" s="5">
        <f t="shared" si="2"/>
        <v>1.6525000000000001</v>
      </c>
      <c r="N30" s="5">
        <f t="shared" si="3"/>
        <v>0.88212500000000005</v>
      </c>
      <c r="O30" s="5">
        <f t="shared" si="4"/>
        <v>1.050378214826021</v>
      </c>
      <c r="P30" s="5">
        <v>86</v>
      </c>
      <c r="Q30" s="5">
        <f t="shared" si="5"/>
        <v>89.669218033313243</v>
      </c>
      <c r="R30" s="10">
        <v>88.520099999999999</v>
      </c>
      <c r="S30" t="s">
        <v>89</v>
      </c>
    </row>
    <row r="31" spans="1:19" ht="15.6" x14ac:dyDescent="0.3">
      <c r="A31" s="6" t="s">
        <v>47</v>
      </c>
      <c r="B31" s="5">
        <v>45.08</v>
      </c>
      <c r="C31" s="5">
        <v>10.7</v>
      </c>
      <c r="D31" s="5">
        <v>-0.13</v>
      </c>
      <c r="E31" s="5">
        <v>0.9</v>
      </c>
      <c r="F31" s="5">
        <v>26</v>
      </c>
      <c r="G31" s="5">
        <v>5.75</v>
      </c>
      <c r="H31" s="5">
        <v>-6.0419999999999998</v>
      </c>
      <c r="I31" s="5">
        <v>7.2220000000000004</v>
      </c>
      <c r="J31" s="5">
        <f t="shared" si="0"/>
        <v>6.0419999999999998</v>
      </c>
      <c r="K31" s="5">
        <f t="shared" si="0"/>
        <v>-7.2220000000000004</v>
      </c>
      <c r="L31" s="5">
        <f t="shared" si="1"/>
        <v>-0.5900000000000003</v>
      </c>
      <c r="M31" s="5">
        <f t="shared" si="2"/>
        <v>6.6319999999999997</v>
      </c>
      <c r="N31" s="5">
        <f t="shared" si="3"/>
        <v>-0.14750000000000008</v>
      </c>
      <c r="O31" s="5">
        <f t="shared" si="4"/>
        <v>0.57222557297949339</v>
      </c>
      <c r="P31" s="5">
        <v>96.4</v>
      </c>
      <c r="Q31" s="5">
        <f t="shared" si="5"/>
        <v>94.122123596453278</v>
      </c>
      <c r="R31" s="10">
        <v>92.679599999999866</v>
      </c>
      <c r="S31" t="s">
        <v>89</v>
      </c>
    </row>
    <row r="32" spans="1:19" ht="15.6" x14ac:dyDescent="0.3">
      <c r="A32" s="6" t="s">
        <v>48</v>
      </c>
      <c r="B32" s="5">
        <v>167.2</v>
      </c>
      <c r="C32" s="5">
        <v>8.9700000000000006</v>
      </c>
      <c r="D32" s="5">
        <v>-0.31</v>
      </c>
      <c r="E32" s="5">
        <v>-0.88</v>
      </c>
      <c r="F32" s="5">
        <v>52.49</v>
      </c>
      <c r="G32" s="5">
        <v>18.2</v>
      </c>
      <c r="H32" s="5">
        <v>-5.8120000000000003</v>
      </c>
      <c r="I32" s="5">
        <v>-1.381</v>
      </c>
      <c r="J32" s="5">
        <f t="shared" si="0"/>
        <v>5.8120000000000003</v>
      </c>
      <c r="K32" s="5">
        <f t="shared" si="0"/>
        <v>1.381</v>
      </c>
      <c r="L32" s="5">
        <f t="shared" si="1"/>
        <v>3.5965000000000003</v>
      </c>
      <c r="M32" s="5">
        <f t="shared" si="2"/>
        <v>2.2155</v>
      </c>
      <c r="N32" s="5">
        <f t="shared" si="3"/>
        <v>0.89912500000000006</v>
      </c>
      <c r="O32" s="5">
        <f t="shared" si="4"/>
        <v>0.76811103588354768</v>
      </c>
      <c r="P32" s="5">
        <v>88</v>
      </c>
      <c r="Q32" s="5">
        <f t="shared" si="5"/>
        <v>88.006644556044549</v>
      </c>
      <c r="R32" s="10">
        <v>89.067400000000021</v>
      </c>
      <c r="S32" t="s">
        <v>89</v>
      </c>
    </row>
    <row r="33" spans="1:19" ht="15.6" x14ac:dyDescent="0.3">
      <c r="A33" s="6" t="s">
        <v>49</v>
      </c>
      <c r="B33" s="5">
        <v>240.34</v>
      </c>
      <c r="C33" s="5">
        <v>9.3000000000000007</v>
      </c>
      <c r="D33" s="5">
        <v>2.98</v>
      </c>
      <c r="E33" s="5">
        <v>-2.8</v>
      </c>
      <c r="F33" s="5">
        <v>16.13</v>
      </c>
      <c r="G33" s="5">
        <v>28.41</v>
      </c>
      <c r="H33" s="5">
        <v>-5.1829999999999998</v>
      </c>
      <c r="I33" s="5">
        <v>-1.7230000000000001</v>
      </c>
      <c r="J33" s="5">
        <f t="shared" si="0"/>
        <v>5.1829999999999998</v>
      </c>
      <c r="K33" s="5">
        <f t="shared" si="0"/>
        <v>1.7230000000000001</v>
      </c>
      <c r="L33" s="5">
        <f t="shared" si="1"/>
        <v>3.4529999999999998</v>
      </c>
      <c r="M33" s="5">
        <f t="shared" si="2"/>
        <v>1.73</v>
      </c>
      <c r="N33" s="5">
        <f t="shared" si="3"/>
        <v>0.86324999999999985</v>
      </c>
      <c r="O33" s="5">
        <f t="shared" si="4"/>
        <v>1.0251445086705202</v>
      </c>
      <c r="P33" s="5">
        <v>98</v>
      </c>
      <c r="Q33" s="5">
        <f t="shared" si="5"/>
        <v>89.917797664623407</v>
      </c>
      <c r="R33" s="10">
        <v>95.605100000000007</v>
      </c>
      <c r="S33" t="s">
        <v>89</v>
      </c>
    </row>
    <row r="34" spans="1:19" ht="15.6" x14ac:dyDescent="0.3">
      <c r="A34" s="6" t="s">
        <v>50</v>
      </c>
      <c r="B34" s="5">
        <v>252.27</v>
      </c>
      <c r="C34" s="5">
        <v>8.3000000000000007</v>
      </c>
      <c r="D34" s="5">
        <v>2.4700000000000002</v>
      </c>
      <c r="E34" s="5">
        <v>-3.6</v>
      </c>
      <c r="F34" s="5">
        <v>58.2</v>
      </c>
      <c r="G34" s="5">
        <v>58.2</v>
      </c>
      <c r="H34" s="5">
        <v>-6.4450000000000003</v>
      </c>
      <c r="I34" s="5">
        <v>-2.016</v>
      </c>
      <c r="J34" s="5">
        <f t="shared" ref="J34:K63" si="6">H34*-1</f>
        <v>6.4450000000000003</v>
      </c>
      <c r="K34" s="5">
        <f t="shared" si="6"/>
        <v>2.016</v>
      </c>
      <c r="L34" s="5">
        <f t="shared" si="1"/>
        <v>4.2305000000000001</v>
      </c>
      <c r="M34" s="5">
        <f t="shared" si="2"/>
        <v>2.2145000000000001</v>
      </c>
      <c r="N34" s="5">
        <f t="shared" si="3"/>
        <v>1.057625</v>
      </c>
      <c r="O34" s="5">
        <f t="shared" si="4"/>
        <v>0.62531045382704897</v>
      </c>
      <c r="P34" s="5">
        <v>89.4</v>
      </c>
      <c r="Q34" s="5">
        <f t="shared" si="5"/>
        <v>88.683290191036505</v>
      </c>
      <c r="R34" s="10">
        <v>89.109799999999908</v>
      </c>
      <c r="S34" t="s">
        <v>89</v>
      </c>
    </row>
    <row r="35" spans="1:19" ht="15.6" x14ac:dyDescent="0.3">
      <c r="A35" s="6" t="s">
        <v>51</v>
      </c>
      <c r="B35" s="5">
        <v>318.3</v>
      </c>
      <c r="C35" s="5">
        <v>9.6999999999999993</v>
      </c>
      <c r="D35" s="5">
        <v>2.41</v>
      </c>
      <c r="E35" s="5">
        <v>-4.5</v>
      </c>
      <c r="F35" s="5">
        <v>66.760000000000005</v>
      </c>
      <c r="G35" s="5">
        <v>32.65</v>
      </c>
      <c r="H35" s="5">
        <v>-6.0670000000000002</v>
      </c>
      <c r="I35" s="5">
        <v>-2.601</v>
      </c>
      <c r="J35" s="5">
        <f t="shared" si="6"/>
        <v>6.0670000000000002</v>
      </c>
      <c r="K35" s="5">
        <f t="shared" si="6"/>
        <v>2.601</v>
      </c>
      <c r="L35" s="5">
        <f t="shared" si="1"/>
        <v>4.3339999999999996</v>
      </c>
      <c r="M35" s="5">
        <f t="shared" si="2"/>
        <v>1.7330000000000001</v>
      </c>
      <c r="N35" s="5">
        <f t="shared" si="3"/>
        <v>1.0834999999999999</v>
      </c>
      <c r="O35" s="5">
        <f t="shared" si="4"/>
        <v>0.76918638199653788</v>
      </c>
      <c r="P35" s="5">
        <v>84.67</v>
      </c>
      <c r="Q35" s="5">
        <f t="shared" si="5"/>
        <v>89.703432553039562</v>
      </c>
      <c r="R35" s="10">
        <v>86.525600000000054</v>
      </c>
      <c r="S35" t="s">
        <v>89</v>
      </c>
    </row>
    <row r="36" spans="1:19" ht="15.6" x14ac:dyDescent="0.3">
      <c r="A36" s="4" t="s">
        <v>52</v>
      </c>
      <c r="B36" s="5">
        <v>477.6</v>
      </c>
      <c r="C36" s="5">
        <v>8.1999999999999993</v>
      </c>
      <c r="D36" s="5">
        <v>-3.1</v>
      </c>
      <c r="E36" s="5">
        <v>-1.6</v>
      </c>
      <c r="F36" s="5">
        <v>199.73</v>
      </c>
      <c r="G36" s="5">
        <v>51.92</v>
      </c>
      <c r="H36" s="5">
        <v>-5.5030000000000001</v>
      </c>
      <c r="I36" s="5">
        <v>4.859</v>
      </c>
      <c r="J36" s="5">
        <f t="shared" si="6"/>
        <v>5.5030000000000001</v>
      </c>
      <c r="K36" s="5">
        <f t="shared" si="6"/>
        <v>-4.859</v>
      </c>
      <c r="L36" s="5">
        <f t="shared" si="1"/>
        <v>0.32200000000000006</v>
      </c>
      <c r="M36" s="5">
        <f t="shared" si="2"/>
        <v>5.181</v>
      </c>
      <c r="N36" s="5">
        <f t="shared" si="3"/>
        <v>8.0500000000000016E-2</v>
      </c>
      <c r="O36" s="5">
        <f t="shared" si="4"/>
        <v>0.64447017950202667</v>
      </c>
      <c r="P36" s="5">
        <v>84.65</v>
      </c>
      <c r="Q36" s="5">
        <f t="shared" si="5"/>
        <v>87.129464656525926</v>
      </c>
      <c r="R36" s="10">
        <v>86.796299999999903</v>
      </c>
      <c r="S36" t="s">
        <v>89</v>
      </c>
    </row>
    <row r="37" spans="1:19" ht="15.6" x14ac:dyDescent="0.3">
      <c r="A37" s="4" t="s">
        <v>53</v>
      </c>
      <c r="B37" s="5">
        <v>111.1451</v>
      </c>
      <c r="C37" s="5">
        <v>14.46</v>
      </c>
      <c r="D37" s="5">
        <v>-0.7</v>
      </c>
      <c r="E37" s="5">
        <v>0.18</v>
      </c>
      <c r="F37" s="5">
        <v>54.7</v>
      </c>
      <c r="G37" s="5">
        <v>12.08</v>
      </c>
      <c r="H37" s="5">
        <v>-5.5490000000000004</v>
      </c>
      <c r="I37" s="5">
        <v>-0.315</v>
      </c>
      <c r="J37" s="5">
        <f t="shared" si="6"/>
        <v>5.5490000000000004</v>
      </c>
      <c r="K37" s="5">
        <f t="shared" si="6"/>
        <v>0.315</v>
      </c>
      <c r="L37" s="5">
        <f t="shared" si="1"/>
        <v>2.9320000000000004</v>
      </c>
      <c r="M37" s="5">
        <f t="shared" si="2"/>
        <v>2.617</v>
      </c>
      <c r="N37" s="5">
        <f t="shared" si="3"/>
        <v>0.7330000000000001</v>
      </c>
      <c r="O37" s="5">
        <f t="shared" si="4"/>
        <v>0.77722583110431787</v>
      </c>
      <c r="P37" s="5">
        <v>95.6</v>
      </c>
      <c r="Q37" s="5">
        <f t="shared" si="5"/>
        <v>89.687338197653645</v>
      </c>
      <c r="R37" s="10">
        <v>92.008600000000115</v>
      </c>
      <c r="S37" t="s">
        <v>89</v>
      </c>
    </row>
    <row r="38" spans="1:19" ht="15.6" x14ac:dyDescent="0.3">
      <c r="A38" s="4" t="s">
        <v>54</v>
      </c>
      <c r="B38" s="5">
        <v>137.13999999999999</v>
      </c>
      <c r="C38" s="5">
        <v>1.82</v>
      </c>
      <c r="D38" s="5">
        <v>-0.7</v>
      </c>
      <c r="E38" s="5">
        <v>0.01</v>
      </c>
      <c r="F38" s="5">
        <v>68.010000000000005</v>
      </c>
      <c r="G38" s="5">
        <v>13.21</v>
      </c>
      <c r="H38" s="5">
        <v>-6.0880000000000001</v>
      </c>
      <c r="I38" s="5">
        <v>-2.67</v>
      </c>
      <c r="J38" s="5">
        <f t="shared" si="6"/>
        <v>6.0880000000000001</v>
      </c>
      <c r="K38" s="5">
        <f t="shared" si="6"/>
        <v>2.67</v>
      </c>
      <c r="L38" s="5">
        <f t="shared" si="1"/>
        <v>4.3789999999999996</v>
      </c>
      <c r="M38" s="5">
        <f t="shared" si="2"/>
        <v>1.7090000000000001</v>
      </c>
      <c r="N38" s="5">
        <f t="shared" si="3"/>
        <v>1.0947499999999999</v>
      </c>
      <c r="O38" s="5">
        <f t="shared" si="4"/>
        <v>0.76682270333528391</v>
      </c>
      <c r="P38" s="5">
        <v>75.400000000000006</v>
      </c>
      <c r="Q38" s="5">
        <f t="shared" si="5"/>
        <v>85.598103279249159</v>
      </c>
      <c r="R38" s="10">
        <v>80.74729999999991</v>
      </c>
      <c r="S38" t="s">
        <v>89</v>
      </c>
    </row>
    <row r="39" spans="1:19" ht="15.6" x14ac:dyDescent="0.3">
      <c r="A39" s="6" t="s">
        <v>55</v>
      </c>
      <c r="B39" s="5">
        <v>484.5</v>
      </c>
      <c r="C39" s="5">
        <v>7.2</v>
      </c>
      <c r="D39" s="5">
        <v>-7.1</v>
      </c>
      <c r="E39" s="5">
        <v>-0.72</v>
      </c>
      <c r="F39" s="5">
        <v>282.61</v>
      </c>
      <c r="G39" s="5">
        <v>47.57</v>
      </c>
      <c r="H39" s="5">
        <v>-5.8520000000000003</v>
      </c>
      <c r="I39" s="5">
        <v>4.5140000000000002</v>
      </c>
      <c r="J39" s="5">
        <f t="shared" si="6"/>
        <v>5.8520000000000003</v>
      </c>
      <c r="K39" s="5">
        <f t="shared" si="6"/>
        <v>-4.5140000000000002</v>
      </c>
      <c r="L39" s="5">
        <f t="shared" si="1"/>
        <v>0.66900000000000004</v>
      </c>
      <c r="M39" s="5">
        <f t="shared" si="2"/>
        <v>5.1829999999999998</v>
      </c>
      <c r="N39" s="5">
        <f t="shared" si="3"/>
        <v>0.16725000000000001</v>
      </c>
      <c r="O39" s="5">
        <f t="shared" si="4"/>
        <v>0.61074667181169207</v>
      </c>
      <c r="P39" s="5">
        <v>90.96</v>
      </c>
      <c r="Q39" s="5">
        <f t="shared" si="5"/>
        <v>88.667471229310635</v>
      </c>
      <c r="R39" s="10">
        <v>89.756299999999939</v>
      </c>
      <c r="S39" t="s">
        <v>89</v>
      </c>
    </row>
    <row r="40" spans="1:19" ht="15.6" x14ac:dyDescent="0.3">
      <c r="A40" s="4" t="s">
        <v>56</v>
      </c>
      <c r="B40" s="5">
        <v>241.28</v>
      </c>
      <c r="C40" s="5">
        <v>4.3</v>
      </c>
      <c r="D40" s="5">
        <v>5.12</v>
      </c>
      <c r="E40" s="5">
        <v>-3.78</v>
      </c>
      <c r="F40" s="5">
        <v>49.33</v>
      </c>
      <c r="G40" s="5">
        <v>49.33</v>
      </c>
      <c r="H40" s="5">
        <v>-5.44</v>
      </c>
      <c r="I40" s="5">
        <v>-2.4830000000000001</v>
      </c>
      <c r="J40" s="5">
        <f t="shared" si="6"/>
        <v>5.44</v>
      </c>
      <c r="K40" s="5">
        <f t="shared" si="6"/>
        <v>2.4830000000000001</v>
      </c>
      <c r="L40" s="5">
        <f t="shared" si="1"/>
        <v>3.9615</v>
      </c>
      <c r="M40" s="5">
        <f t="shared" si="2"/>
        <v>1.4785000000000001</v>
      </c>
      <c r="N40" s="5">
        <f t="shared" si="3"/>
        <v>0.99037500000000001</v>
      </c>
      <c r="O40" s="5">
        <f t="shared" si="4"/>
        <v>1.027561717957389</v>
      </c>
      <c r="P40" s="5">
        <v>95</v>
      </c>
      <c r="Q40" s="5">
        <f t="shared" si="5"/>
        <v>89.150062543319322</v>
      </c>
      <c r="R40" s="10">
        <v>94.232639999999989</v>
      </c>
      <c r="S40" t="s">
        <v>89</v>
      </c>
    </row>
    <row r="41" spans="1:19" ht="15.6" x14ac:dyDescent="0.3">
      <c r="A41" s="4" t="s">
        <v>57</v>
      </c>
      <c r="B41" s="5">
        <v>267.36</v>
      </c>
      <c r="C41" s="5">
        <v>9.6999999999999993</v>
      </c>
      <c r="D41" s="5">
        <v>2.15</v>
      </c>
      <c r="E41" s="5">
        <v>-2.8</v>
      </c>
      <c r="F41" s="5">
        <v>50.72</v>
      </c>
      <c r="G41" s="5">
        <v>31.9</v>
      </c>
      <c r="H41" s="5">
        <v>-5.5839999999999996</v>
      </c>
      <c r="I41" s="5">
        <v>-1.571</v>
      </c>
      <c r="J41" s="5">
        <f t="shared" si="6"/>
        <v>5.5839999999999996</v>
      </c>
      <c r="K41" s="5">
        <f t="shared" si="6"/>
        <v>1.571</v>
      </c>
      <c r="L41" s="5">
        <f t="shared" si="1"/>
        <v>3.5774999999999997</v>
      </c>
      <c r="M41" s="5">
        <f t="shared" si="2"/>
        <v>2.0065</v>
      </c>
      <c r="N41" s="5">
        <f t="shared" si="3"/>
        <v>0.89437499999999992</v>
      </c>
      <c r="O41" s="5">
        <f t="shared" si="4"/>
        <v>0.85285322701221045</v>
      </c>
      <c r="P41" s="5">
        <v>94</v>
      </c>
      <c r="Q41" s="5">
        <f t="shared" si="5"/>
        <v>88.670823174990943</v>
      </c>
      <c r="R41" s="10">
        <v>91.86699999999999</v>
      </c>
      <c r="S41" t="s">
        <v>89</v>
      </c>
    </row>
    <row r="42" spans="1:19" ht="15.6" x14ac:dyDescent="0.3">
      <c r="A42" s="6" t="s">
        <v>58</v>
      </c>
      <c r="B42" s="5">
        <v>171.15</v>
      </c>
      <c r="C42" s="5">
        <v>2.6</v>
      </c>
      <c r="D42" s="5">
        <v>-0.02</v>
      </c>
      <c r="E42" s="5">
        <v>-1.5</v>
      </c>
      <c r="F42" s="5">
        <v>83.87</v>
      </c>
      <c r="G42" s="5">
        <v>15.82</v>
      </c>
      <c r="H42" s="5">
        <v>-6.69</v>
      </c>
      <c r="I42" s="5">
        <v>-3.1789999999999998</v>
      </c>
      <c r="J42" s="5">
        <f t="shared" si="6"/>
        <v>6.69</v>
      </c>
      <c r="K42" s="5">
        <f t="shared" si="6"/>
        <v>3.1789999999999998</v>
      </c>
      <c r="L42" s="5">
        <f t="shared" si="1"/>
        <v>4.9344999999999999</v>
      </c>
      <c r="M42" s="5">
        <f t="shared" si="2"/>
        <v>1.7555000000000003</v>
      </c>
      <c r="N42" s="5">
        <f t="shared" si="3"/>
        <v>1.233625</v>
      </c>
      <c r="O42" s="5">
        <f t="shared" si="4"/>
        <v>0.58829393335232116</v>
      </c>
      <c r="P42" s="5">
        <v>80</v>
      </c>
      <c r="Q42" s="5">
        <f t="shared" si="5"/>
        <v>85.677094858101952</v>
      </c>
      <c r="R42" s="10">
        <v>83.443339999999992</v>
      </c>
      <c r="S42" t="s">
        <v>89</v>
      </c>
    </row>
    <row r="43" spans="1:19" ht="15.6" x14ac:dyDescent="0.3">
      <c r="A43" s="6" t="s">
        <v>59</v>
      </c>
      <c r="B43" s="5">
        <v>230.26</v>
      </c>
      <c r="C43" s="5">
        <v>4.2</v>
      </c>
      <c r="D43" s="5">
        <v>3.18</v>
      </c>
      <c r="E43" s="5">
        <v>-4.16</v>
      </c>
      <c r="F43" s="5">
        <v>46.53</v>
      </c>
      <c r="G43" s="5">
        <v>24.81</v>
      </c>
      <c r="H43" s="5">
        <v>-5.6449999999999996</v>
      </c>
      <c r="I43" s="5">
        <v>-2.5150000000000001</v>
      </c>
      <c r="J43" s="5">
        <f t="shared" si="6"/>
        <v>5.6449999999999996</v>
      </c>
      <c r="K43" s="5">
        <f t="shared" si="6"/>
        <v>2.5150000000000001</v>
      </c>
      <c r="L43" s="5">
        <f t="shared" si="1"/>
        <v>4.08</v>
      </c>
      <c r="M43" s="5">
        <f t="shared" si="2"/>
        <v>1.5649999999999997</v>
      </c>
      <c r="N43" s="5">
        <f t="shared" si="3"/>
        <v>1.02</v>
      </c>
      <c r="O43" s="5">
        <f t="shared" si="4"/>
        <v>0.93290734824281163</v>
      </c>
      <c r="P43" s="5">
        <v>93.14</v>
      </c>
      <c r="Q43" s="5">
        <f t="shared" si="5"/>
        <v>88.014266628434342</v>
      </c>
      <c r="R43" s="10">
        <v>93.13108000000004</v>
      </c>
      <c r="S43" t="s">
        <v>89</v>
      </c>
    </row>
    <row r="44" spans="1:19" ht="15.6" x14ac:dyDescent="0.3">
      <c r="A44" s="6" t="s">
        <v>60</v>
      </c>
      <c r="B44" s="5">
        <v>122.12</v>
      </c>
      <c r="C44" s="5">
        <v>3.35</v>
      </c>
      <c r="D44" s="5">
        <v>-0.37</v>
      </c>
      <c r="E44" s="5">
        <v>0.61</v>
      </c>
      <c r="F44" s="5">
        <v>55.98</v>
      </c>
      <c r="G44" s="5">
        <v>11.71</v>
      </c>
      <c r="H44" s="5">
        <v>-6.0910000000000002</v>
      </c>
      <c r="I44" s="5">
        <v>-2.5649999999999999</v>
      </c>
      <c r="J44" s="5">
        <f t="shared" si="6"/>
        <v>6.0910000000000002</v>
      </c>
      <c r="K44" s="5">
        <f t="shared" si="6"/>
        <v>2.5649999999999999</v>
      </c>
      <c r="L44" s="5">
        <f t="shared" si="1"/>
        <v>4.3280000000000003</v>
      </c>
      <c r="M44" s="5">
        <f t="shared" si="2"/>
        <v>1.7630000000000001</v>
      </c>
      <c r="N44" s="5">
        <f t="shared" si="3"/>
        <v>1.0820000000000001</v>
      </c>
      <c r="O44" s="5">
        <f t="shared" si="4"/>
        <v>0.7577992058990356</v>
      </c>
      <c r="P44" s="5">
        <v>93.6</v>
      </c>
      <c r="Q44" s="5">
        <f t="shared" si="5"/>
        <v>86.25247150213211</v>
      </c>
      <c r="R44" s="10">
        <v>88.97080000000004</v>
      </c>
      <c r="S44" t="s">
        <v>89</v>
      </c>
    </row>
    <row r="45" spans="1:19" ht="15.6" x14ac:dyDescent="0.3">
      <c r="A45" s="4" t="s">
        <v>61</v>
      </c>
      <c r="B45" s="5">
        <v>238.16</v>
      </c>
      <c r="C45" s="5">
        <v>7.2</v>
      </c>
      <c r="D45" s="5">
        <v>-0.47</v>
      </c>
      <c r="E45" s="5">
        <v>-2.8</v>
      </c>
      <c r="F45" s="5">
        <v>118.05</v>
      </c>
      <c r="G45" s="5">
        <v>20.49</v>
      </c>
      <c r="H45" s="5">
        <v>-6.4560000000000004</v>
      </c>
      <c r="I45" s="5">
        <v>-3.9510000000000001</v>
      </c>
      <c r="J45" s="5">
        <f t="shared" si="6"/>
        <v>6.4560000000000004</v>
      </c>
      <c r="K45" s="5">
        <f t="shared" si="6"/>
        <v>3.9510000000000001</v>
      </c>
      <c r="L45" s="5">
        <f t="shared" si="1"/>
        <v>5.2035</v>
      </c>
      <c r="M45" s="5">
        <f t="shared" si="2"/>
        <v>1.2525000000000002</v>
      </c>
      <c r="N45" s="5">
        <f t="shared" si="3"/>
        <v>1.300875</v>
      </c>
      <c r="O45" s="5">
        <f t="shared" si="4"/>
        <v>0.7171656686626745</v>
      </c>
      <c r="P45" s="5">
        <v>97.6</v>
      </c>
      <c r="Q45" s="5">
        <f t="shared" si="5"/>
        <v>89.157141335968149</v>
      </c>
      <c r="R45" s="10">
        <v>92.164140000000074</v>
      </c>
      <c r="S45" t="s">
        <v>89</v>
      </c>
    </row>
    <row r="46" spans="1:19" ht="15.6" x14ac:dyDescent="0.3">
      <c r="A46" s="4" t="s">
        <v>62</v>
      </c>
      <c r="B46" s="5">
        <v>269.39999999999998</v>
      </c>
      <c r="C46" s="5">
        <v>8.4</v>
      </c>
      <c r="D46" s="5">
        <v>3.77</v>
      </c>
      <c r="E46" s="5">
        <v>-4</v>
      </c>
      <c r="F46" s="5">
        <v>12.47</v>
      </c>
      <c r="G46" s="5">
        <v>31.83</v>
      </c>
      <c r="H46" s="5">
        <v>-5.27</v>
      </c>
      <c r="I46" s="5">
        <v>-1.5980000000000001</v>
      </c>
      <c r="J46" s="5">
        <f t="shared" si="6"/>
        <v>5.27</v>
      </c>
      <c r="K46" s="5">
        <f t="shared" si="6"/>
        <v>1.5980000000000001</v>
      </c>
      <c r="L46" s="5">
        <f t="shared" si="1"/>
        <v>3.4339999999999997</v>
      </c>
      <c r="M46" s="5">
        <f t="shared" si="2"/>
        <v>1.8359999999999999</v>
      </c>
      <c r="N46" s="5">
        <f t="shared" si="3"/>
        <v>0.85849999999999993</v>
      </c>
      <c r="O46" s="5">
        <f t="shared" si="4"/>
        <v>0.97113289760348598</v>
      </c>
      <c r="P46" s="5">
        <v>89.75</v>
      </c>
      <c r="Q46" s="5">
        <f t="shared" si="5"/>
        <v>88.673951101524324</v>
      </c>
      <c r="R46" s="10">
        <v>91.410600000000017</v>
      </c>
      <c r="S46" t="s">
        <v>89</v>
      </c>
    </row>
    <row r="47" spans="1:19" ht="15.6" x14ac:dyDescent="0.3">
      <c r="A47" s="6" t="s">
        <v>63</v>
      </c>
      <c r="B47" s="5">
        <v>401.4</v>
      </c>
      <c r="C47" s="5">
        <v>2.84</v>
      </c>
      <c r="D47" s="5">
        <v>2.38</v>
      </c>
      <c r="E47" s="5">
        <v>-3.7</v>
      </c>
      <c r="F47" s="5">
        <v>112.74</v>
      </c>
      <c r="G47" s="5">
        <v>39.61</v>
      </c>
      <c r="H47" s="5">
        <v>-6.3280000000000003</v>
      </c>
      <c r="I47" s="5">
        <v>-2.347</v>
      </c>
      <c r="J47" s="5">
        <f t="shared" si="6"/>
        <v>6.3280000000000003</v>
      </c>
      <c r="K47" s="5">
        <f t="shared" si="6"/>
        <v>2.347</v>
      </c>
      <c r="L47" s="5">
        <f t="shared" si="1"/>
        <v>4.3375000000000004</v>
      </c>
      <c r="M47" s="5">
        <f t="shared" si="2"/>
        <v>1.9905000000000002</v>
      </c>
      <c r="N47" s="5">
        <f t="shared" si="3"/>
        <v>1.0843750000000001</v>
      </c>
      <c r="O47" s="5">
        <f t="shared" si="4"/>
        <v>0.66880180859080618</v>
      </c>
      <c r="P47" s="5">
        <v>93.1</v>
      </c>
      <c r="Q47" s="5">
        <f t="shared" si="5"/>
        <v>85.685721865350104</v>
      </c>
      <c r="R47" s="10">
        <v>86.368139999999997</v>
      </c>
      <c r="S47" t="s">
        <v>89</v>
      </c>
    </row>
    <row r="48" spans="1:19" ht="15.6" x14ac:dyDescent="0.3">
      <c r="A48" s="4" t="s">
        <v>64</v>
      </c>
      <c r="B48" s="5">
        <v>339.4</v>
      </c>
      <c r="C48" s="5">
        <v>5.9</v>
      </c>
      <c r="D48" s="5">
        <v>3.08</v>
      </c>
      <c r="E48" s="5">
        <v>-4.4000000000000004</v>
      </c>
      <c r="F48" s="5">
        <v>49.81</v>
      </c>
      <c r="G48" s="5">
        <v>36.57</v>
      </c>
      <c r="H48" s="5">
        <v>-5.6470000000000002</v>
      </c>
      <c r="I48" s="5">
        <v>-2.456</v>
      </c>
      <c r="J48" s="5">
        <f t="shared" si="6"/>
        <v>5.6470000000000002</v>
      </c>
      <c r="K48" s="5">
        <f t="shared" si="6"/>
        <v>2.456</v>
      </c>
      <c r="L48" s="5">
        <f t="shared" si="1"/>
        <v>4.0514999999999999</v>
      </c>
      <c r="M48" s="5">
        <f t="shared" si="2"/>
        <v>1.5955000000000001</v>
      </c>
      <c r="N48" s="5">
        <f t="shared" si="3"/>
        <v>1.012875</v>
      </c>
      <c r="O48" s="5">
        <f t="shared" si="4"/>
        <v>0.92400501410216229</v>
      </c>
      <c r="P48" s="5">
        <v>91</v>
      </c>
      <c r="Q48" s="5">
        <f t="shared" si="5"/>
        <v>88.70232924222411</v>
      </c>
      <c r="R48" s="10">
        <v>91.623880000000042</v>
      </c>
      <c r="S48" t="s">
        <v>89</v>
      </c>
    </row>
    <row r="49" spans="1:19" ht="15.6" x14ac:dyDescent="0.3">
      <c r="A49" s="6" t="s">
        <v>65</v>
      </c>
      <c r="B49" s="5">
        <v>608.70000000000005</v>
      </c>
      <c r="C49" s="5">
        <v>6.6</v>
      </c>
      <c r="D49" s="5">
        <v>3.53</v>
      </c>
      <c r="E49" s="5">
        <v>-4.7</v>
      </c>
      <c r="F49" s="5">
        <v>117.78</v>
      </c>
      <c r="G49" s="5">
        <v>66.06</v>
      </c>
      <c r="H49" s="5">
        <v>-4.9050000000000002</v>
      </c>
      <c r="I49" s="5">
        <v>-2.3290000000000002</v>
      </c>
      <c r="J49" s="5">
        <f t="shared" si="6"/>
        <v>4.9050000000000002</v>
      </c>
      <c r="K49" s="5">
        <f t="shared" si="6"/>
        <v>2.3290000000000002</v>
      </c>
      <c r="L49" s="5">
        <f t="shared" si="1"/>
        <v>3.617</v>
      </c>
      <c r="M49" s="5">
        <f t="shared" si="2"/>
        <v>1.288</v>
      </c>
      <c r="N49" s="5">
        <f t="shared" si="3"/>
        <v>0.90425</v>
      </c>
      <c r="O49" s="5">
        <f t="shared" si="4"/>
        <v>1.3132763975155279</v>
      </c>
      <c r="P49" s="5">
        <v>94</v>
      </c>
      <c r="Q49" s="5">
        <f t="shared" si="5"/>
        <v>94.552088048757582</v>
      </c>
      <c r="R49" s="10">
        <v>93.50818000000001</v>
      </c>
      <c r="S49" t="s">
        <v>89</v>
      </c>
    </row>
    <row r="50" spans="1:19" ht="15.6" x14ac:dyDescent="0.3">
      <c r="A50" s="4" t="s">
        <v>66</v>
      </c>
      <c r="B50" s="5">
        <v>376.4</v>
      </c>
      <c r="C50" s="5">
        <v>10.199999999999999</v>
      </c>
      <c r="D50" s="5">
        <v>-1.46</v>
      </c>
      <c r="E50" s="5">
        <v>-3.68</v>
      </c>
      <c r="F50" s="5">
        <v>155.05000000000001</v>
      </c>
      <c r="G50" s="5">
        <v>37.5</v>
      </c>
      <c r="H50" s="5">
        <v>-6.1189999999999998</v>
      </c>
      <c r="I50" s="5">
        <v>-4.0209999999999999</v>
      </c>
      <c r="J50" s="5">
        <f t="shared" si="6"/>
        <v>6.1189999999999998</v>
      </c>
      <c r="K50" s="5">
        <f t="shared" si="6"/>
        <v>4.0209999999999999</v>
      </c>
      <c r="L50" s="5">
        <f t="shared" si="1"/>
        <v>5.07</v>
      </c>
      <c r="M50" s="5">
        <f t="shared" si="2"/>
        <v>1.0489999999999999</v>
      </c>
      <c r="N50" s="5">
        <f t="shared" si="3"/>
        <v>1.2675000000000001</v>
      </c>
      <c r="O50" s="5">
        <f t="shared" si="4"/>
        <v>0.91992373689227824</v>
      </c>
      <c r="P50" s="5">
        <v>83.9</v>
      </c>
      <c r="Q50" s="5">
        <f t="shared" si="5"/>
        <v>93.95419676913184</v>
      </c>
      <c r="R50" s="10">
        <v>86.92597999999991</v>
      </c>
      <c r="S50" t="s">
        <v>89</v>
      </c>
    </row>
    <row r="51" spans="1:19" ht="15.6" x14ac:dyDescent="0.3">
      <c r="A51" s="6" t="s">
        <v>67</v>
      </c>
      <c r="B51" s="5">
        <v>822.9</v>
      </c>
      <c r="C51" s="5">
        <v>1.7</v>
      </c>
      <c r="D51" s="5">
        <v>2.77</v>
      </c>
      <c r="E51" s="5">
        <v>-4.3</v>
      </c>
      <c r="F51" s="5">
        <v>220.15</v>
      </c>
      <c r="G51" s="5">
        <v>86.46</v>
      </c>
      <c r="H51" s="5">
        <v>-4.8550000000000004</v>
      </c>
      <c r="I51" s="5">
        <v>-2.8079999999999998</v>
      </c>
      <c r="J51" s="5">
        <f t="shared" si="6"/>
        <v>4.8550000000000004</v>
      </c>
      <c r="K51" s="5">
        <f t="shared" si="6"/>
        <v>2.8079999999999998</v>
      </c>
      <c r="L51" s="5">
        <f t="shared" si="1"/>
        <v>3.8315000000000001</v>
      </c>
      <c r="M51" s="5">
        <f t="shared" si="2"/>
        <v>1.0235000000000003</v>
      </c>
      <c r="N51" s="5">
        <f t="shared" si="3"/>
        <v>0.95787500000000003</v>
      </c>
      <c r="O51" s="5">
        <f t="shared" si="4"/>
        <v>1.5478749389350264</v>
      </c>
      <c r="P51" s="5">
        <v>94.7</v>
      </c>
      <c r="Q51" s="5">
        <f t="shared" si="5"/>
        <v>98.711630412164411</v>
      </c>
      <c r="R51" s="10">
        <v>94.248040000000032</v>
      </c>
      <c r="S51" t="s">
        <v>89</v>
      </c>
    </row>
    <row r="52" spans="1:19" ht="15.6" x14ac:dyDescent="0.3">
      <c r="A52" s="6" t="s">
        <v>68</v>
      </c>
      <c r="B52" s="5">
        <v>183.19</v>
      </c>
      <c r="C52" s="5">
        <v>1.6</v>
      </c>
      <c r="D52" s="5">
        <v>0.45</v>
      </c>
      <c r="E52" s="5">
        <v>-1.4</v>
      </c>
      <c r="F52" s="5">
        <v>63.24</v>
      </c>
      <c r="G52" s="5">
        <v>16.02</v>
      </c>
      <c r="H52" s="5">
        <v>-7.1159999999999997</v>
      </c>
      <c r="I52" s="5">
        <v>-3.9289999999999998</v>
      </c>
      <c r="J52" s="5">
        <f t="shared" si="6"/>
        <v>7.1159999999999997</v>
      </c>
      <c r="K52" s="5">
        <f t="shared" si="6"/>
        <v>3.9289999999999998</v>
      </c>
      <c r="L52" s="5">
        <f t="shared" si="1"/>
        <v>5.5225</v>
      </c>
      <c r="M52" s="5">
        <f t="shared" si="2"/>
        <v>1.5934999999999999</v>
      </c>
      <c r="N52" s="5">
        <f t="shared" si="3"/>
        <v>1.380625</v>
      </c>
      <c r="O52" s="5">
        <f t="shared" si="4"/>
        <v>0.46360213366802638</v>
      </c>
      <c r="P52" s="5">
        <v>83.78</v>
      </c>
      <c r="Q52" s="5">
        <f t="shared" si="5"/>
        <v>84.543224127153991</v>
      </c>
      <c r="R52" s="10">
        <v>85.47773999999994</v>
      </c>
      <c r="S52" t="s">
        <v>89</v>
      </c>
    </row>
    <row r="53" spans="1:19" ht="15.6" x14ac:dyDescent="0.3">
      <c r="A53" s="6" t="s">
        <v>69</v>
      </c>
      <c r="B53" s="5">
        <v>214.25</v>
      </c>
      <c r="C53" s="5">
        <v>2.8</v>
      </c>
      <c r="D53" s="5">
        <v>-0.52</v>
      </c>
      <c r="E53" s="5">
        <v>-2.4</v>
      </c>
      <c r="F53" s="5">
        <v>122.06</v>
      </c>
      <c r="G53" s="5">
        <v>20.38</v>
      </c>
      <c r="H53" s="5">
        <v>-5.9260000000000002</v>
      </c>
      <c r="I53" s="5">
        <v>-2.1030000000000002</v>
      </c>
      <c r="J53" s="5">
        <f t="shared" si="6"/>
        <v>5.9260000000000002</v>
      </c>
      <c r="K53" s="5">
        <f t="shared" si="6"/>
        <v>2.1030000000000002</v>
      </c>
      <c r="L53" s="5">
        <f t="shared" si="1"/>
        <v>4.0145</v>
      </c>
      <c r="M53" s="5">
        <f t="shared" si="2"/>
        <v>1.9115</v>
      </c>
      <c r="N53" s="5">
        <f t="shared" si="3"/>
        <v>1.003625</v>
      </c>
      <c r="O53" s="5">
        <f t="shared" si="4"/>
        <v>0.78093120585927289</v>
      </c>
      <c r="P53" s="5">
        <v>67.7</v>
      </c>
      <c r="Q53" s="5">
        <f t="shared" si="5"/>
        <v>85.547895931612842</v>
      </c>
      <c r="R53" s="10">
        <v>75.982739999999936</v>
      </c>
      <c r="S53" t="s">
        <v>89</v>
      </c>
    </row>
    <row r="54" spans="1:19" ht="15.6" x14ac:dyDescent="0.3">
      <c r="A54" s="4" t="s">
        <v>70</v>
      </c>
      <c r="B54" s="5">
        <v>264.31</v>
      </c>
      <c r="C54" s="5">
        <v>7.1</v>
      </c>
      <c r="D54" s="5">
        <v>0.14000000000000001</v>
      </c>
      <c r="E54" s="5">
        <v>-2.9</v>
      </c>
      <c r="F54" s="5">
        <v>97.97</v>
      </c>
      <c r="G54" s="5">
        <v>26.51</v>
      </c>
      <c r="H54" s="5">
        <v>-6.4249999999999998</v>
      </c>
      <c r="I54" s="5">
        <v>-2.4239999999999999</v>
      </c>
      <c r="J54" s="5">
        <f t="shared" si="6"/>
        <v>6.4249999999999998</v>
      </c>
      <c r="K54" s="5">
        <f t="shared" si="6"/>
        <v>2.4239999999999999</v>
      </c>
      <c r="L54" s="5">
        <f t="shared" si="1"/>
        <v>4.4245000000000001</v>
      </c>
      <c r="M54" s="5">
        <f t="shared" si="2"/>
        <v>2.0004999999999997</v>
      </c>
      <c r="N54" s="5">
        <f t="shared" si="3"/>
        <v>1.106125</v>
      </c>
      <c r="O54" s="5">
        <f t="shared" si="4"/>
        <v>0.64371407148212956</v>
      </c>
      <c r="P54" s="5">
        <v>84.5</v>
      </c>
      <c r="Q54" s="5">
        <f t="shared" si="5"/>
        <v>88.011720737440299</v>
      </c>
      <c r="R54" s="10">
        <v>85.015699999999967</v>
      </c>
      <c r="S54" t="s">
        <v>89</v>
      </c>
    </row>
    <row r="55" spans="1:19" ht="15.6" x14ac:dyDescent="0.3">
      <c r="A55" s="6" t="s">
        <v>71</v>
      </c>
      <c r="B55" s="5">
        <v>253.28</v>
      </c>
      <c r="C55" s="5">
        <v>5.6</v>
      </c>
      <c r="D55" s="5">
        <v>0.89</v>
      </c>
      <c r="E55" s="5">
        <v>2.62</v>
      </c>
      <c r="F55" s="5">
        <v>98.22</v>
      </c>
      <c r="G55" s="5">
        <v>24.99</v>
      </c>
      <c r="H55" s="5">
        <v>-6.1749999999999998</v>
      </c>
      <c r="I55" s="5">
        <v>-2.4950000000000001</v>
      </c>
      <c r="J55" s="5">
        <f t="shared" si="6"/>
        <v>6.1749999999999998</v>
      </c>
      <c r="K55" s="5">
        <f t="shared" si="6"/>
        <v>2.4950000000000001</v>
      </c>
      <c r="L55" s="5">
        <f t="shared" si="1"/>
        <v>4.335</v>
      </c>
      <c r="M55" s="5">
        <f t="shared" si="2"/>
        <v>1.8399999999999999</v>
      </c>
      <c r="N55" s="5">
        <f t="shared" si="3"/>
        <v>1.08375</v>
      </c>
      <c r="O55" s="5">
        <f t="shared" si="4"/>
        <v>0.72418478260869568</v>
      </c>
      <c r="P55" s="5">
        <v>91.6</v>
      </c>
      <c r="Q55" s="5">
        <f t="shared" si="5"/>
        <v>87.260152766303648</v>
      </c>
      <c r="R55" s="10">
        <v>88.722220000000107</v>
      </c>
      <c r="S55" t="s">
        <v>89</v>
      </c>
    </row>
    <row r="56" spans="1:19" ht="15.6" x14ac:dyDescent="0.3">
      <c r="A56" s="4" t="s">
        <v>72</v>
      </c>
      <c r="B56" s="5">
        <v>172.21</v>
      </c>
      <c r="C56" s="5">
        <v>10.4</v>
      </c>
      <c r="D56" s="5">
        <v>-0.62</v>
      </c>
      <c r="E56" s="5">
        <v>-1.36</v>
      </c>
      <c r="F56" s="5">
        <v>86.18</v>
      </c>
      <c r="G56" s="5">
        <v>16.25</v>
      </c>
      <c r="H56" s="5">
        <v>-6.4779999999999998</v>
      </c>
      <c r="I56" s="5">
        <v>-2.4449999999999998</v>
      </c>
      <c r="J56" s="5">
        <f t="shared" si="6"/>
        <v>6.4779999999999998</v>
      </c>
      <c r="K56" s="5">
        <f t="shared" si="6"/>
        <v>2.4449999999999998</v>
      </c>
      <c r="L56" s="5">
        <f t="shared" si="1"/>
        <v>4.4615</v>
      </c>
      <c r="M56" s="5">
        <f t="shared" si="2"/>
        <v>2.0164999999999997</v>
      </c>
      <c r="N56" s="5">
        <f t="shared" si="3"/>
        <v>1.115375</v>
      </c>
      <c r="O56" s="5">
        <f t="shared" si="4"/>
        <v>0.62943218447805616</v>
      </c>
      <c r="P56" s="5">
        <v>93.7</v>
      </c>
      <c r="Q56" s="5">
        <f t="shared" si="5"/>
        <v>89.800582479365204</v>
      </c>
      <c r="R56" s="10">
        <v>89.853699999999947</v>
      </c>
      <c r="S56" t="s">
        <v>89</v>
      </c>
    </row>
    <row r="57" spans="1:19" ht="15.6" x14ac:dyDescent="0.3">
      <c r="A57" s="4" t="s">
        <v>73</v>
      </c>
      <c r="B57" s="5">
        <v>249.29</v>
      </c>
      <c r="C57" s="5">
        <v>8.4</v>
      </c>
      <c r="D57" s="5">
        <v>0.35</v>
      </c>
      <c r="E57" s="5">
        <v>-2.7</v>
      </c>
      <c r="F57" s="5">
        <v>85.08</v>
      </c>
      <c r="G57" s="5">
        <v>24.97</v>
      </c>
      <c r="H57" s="5">
        <v>-6.4189999999999996</v>
      </c>
      <c r="I57" s="5">
        <v>-2.4780000000000002</v>
      </c>
      <c r="J57" s="5">
        <f t="shared" si="6"/>
        <v>6.4189999999999996</v>
      </c>
      <c r="K57" s="5">
        <f t="shared" si="6"/>
        <v>2.4780000000000002</v>
      </c>
      <c r="L57" s="5">
        <f t="shared" si="1"/>
        <v>4.4485000000000001</v>
      </c>
      <c r="M57" s="5">
        <f t="shared" si="2"/>
        <v>1.9704999999999997</v>
      </c>
      <c r="N57" s="5">
        <f t="shared" si="3"/>
        <v>1.112125</v>
      </c>
      <c r="O57" s="5">
        <f t="shared" si="4"/>
        <v>0.64742451154529312</v>
      </c>
      <c r="P57" s="5">
        <v>76.900000000000006</v>
      </c>
      <c r="Q57" s="5">
        <f t="shared" si="5"/>
        <v>88.702189211971415</v>
      </c>
      <c r="R57" s="10">
        <v>80.555679999999924</v>
      </c>
      <c r="S57" t="s">
        <v>89</v>
      </c>
    </row>
    <row r="58" spans="1:19" ht="15.6" x14ac:dyDescent="0.3">
      <c r="A58" s="4" t="s">
        <v>74</v>
      </c>
      <c r="B58" s="5">
        <v>180.16</v>
      </c>
      <c r="C58" s="5">
        <v>9.9</v>
      </c>
      <c r="D58" s="5">
        <v>-0.78</v>
      </c>
      <c r="E58" s="5">
        <v>-1.4</v>
      </c>
      <c r="F58" s="5">
        <v>67.23</v>
      </c>
      <c r="G58" s="5">
        <v>16.850000000000001</v>
      </c>
      <c r="H58" s="5">
        <v>-5.8630000000000004</v>
      </c>
      <c r="I58" s="5">
        <v>-2.073</v>
      </c>
      <c r="J58" s="5">
        <f t="shared" si="6"/>
        <v>5.8630000000000004</v>
      </c>
      <c r="K58" s="5">
        <f t="shared" si="6"/>
        <v>2.073</v>
      </c>
      <c r="L58" s="5">
        <f t="shared" si="1"/>
        <v>3.968</v>
      </c>
      <c r="M58" s="5">
        <f t="shared" si="2"/>
        <v>1.8950000000000002</v>
      </c>
      <c r="N58" s="5">
        <f t="shared" si="3"/>
        <v>0.99199999999999999</v>
      </c>
      <c r="O58" s="5">
        <f t="shared" si="4"/>
        <v>0.79999999999999993</v>
      </c>
      <c r="P58" s="5">
        <v>93</v>
      </c>
      <c r="Q58" s="5">
        <f t="shared" si="5"/>
        <v>89.32405185999886</v>
      </c>
      <c r="R58" s="10">
        <v>90.887000000000029</v>
      </c>
      <c r="S58" t="s">
        <v>89</v>
      </c>
    </row>
    <row r="59" spans="1:19" ht="15.6" x14ac:dyDescent="0.3">
      <c r="A59" s="4" t="s">
        <v>75</v>
      </c>
      <c r="B59" s="5">
        <v>180.16</v>
      </c>
      <c r="C59" s="5">
        <v>8.81</v>
      </c>
      <c r="D59" s="5">
        <v>-0.02</v>
      </c>
      <c r="E59" s="5">
        <v>-0.9</v>
      </c>
      <c r="F59" s="5">
        <v>69.3</v>
      </c>
      <c r="G59" s="5">
        <v>16.86</v>
      </c>
      <c r="H59" s="5">
        <v>-5.8840000000000003</v>
      </c>
      <c r="I59" s="5">
        <v>-2.0840000000000001</v>
      </c>
      <c r="J59" s="5">
        <f t="shared" si="6"/>
        <v>5.8840000000000003</v>
      </c>
      <c r="K59" s="5">
        <f t="shared" si="6"/>
        <v>2.0840000000000001</v>
      </c>
      <c r="L59" s="5">
        <f t="shared" si="1"/>
        <v>3.984</v>
      </c>
      <c r="M59" s="5">
        <f t="shared" si="2"/>
        <v>1.9000000000000001</v>
      </c>
      <c r="N59" s="5">
        <f t="shared" si="3"/>
        <v>0.996</v>
      </c>
      <c r="O59" s="5">
        <f t="shared" si="4"/>
        <v>0.79368421052631577</v>
      </c>
      <c r="P59" s="5">
        <v>90.6</v>
      </c>
      <c r="Q59" s="5">
        <f t="shared" si="5"/>
        <v>88.740562322104381</v>
      </c>
      <c r="R59" s="10">
        <v>89.211840000000137</v>
      </c>
      <c r="S59" t="s">
        <v>89</v>
      </c>
    </row>
    <row r="60" spans="1:19" ht="15.6" x14ac:dyDescent="0.3">
      <c r="A60" s="6" t="s">
        <v>76</v>
      </c>
      <c r="B60" s="5">
        <v>60.055999999999997</v>
      </c>
      <c r="C60" s="5">
        <v>0.2</v>
      </c>
      <c r="D60" s="5">
        <v>-2.11</v>
      </c>
      <c r="E60" s="5">
        <v>0.96</v>
      </c>
      <c r="F60" s="5">
        <v>69.11</v>
      </c>
      <c r="G60" s="5">
        <v>5.0999999999999996</v>
      </c>
      <c r="H60" s="5">
        <v>-6.05</v>
      </c>
      <c r="I60" s="5">
        <v>0.33200000000000002</v>
      </c>
      <c r="J60" s="5">
        <f t="shared" si="6"/>
        <v>6.05</v>
      </c>
      <c r="K60" s="5">
        <f t="shared" si="6"/>
        <v>-0.33200000000000002</v>
      </c>
      <c r="L60" s="5">
        <f t="shared" si="1"/>
        <v>2.859</v>
      </c>
      <c r="M60" s="5">
        <f t="shared" si="2"/>
        <v>3.1909999999999998</v>
      </c>
      <c r="N60" s="5">
        <f t="shared" si="3"/>
        <v>0.71475</v>
      </c>
      <c r="O60" s="5">
        <f t="shared" si="4"/>
        <v>0.64885615794421814</v>
      </c>
      <c r="P60" s="5">
        <v>94.06</v>
      </c>
      <c r="Q60" s="5">
        <f t="shared" si="5"/>
        <v>83.70455230491919</v>
      </c>
      <c r="R60" s="10">
        <v>91.952000000000055</v>
      </c>
      <c r="S60" t="s">
        <v>89</v>
      </c>
    </row>
    <row r="61" spans="1:19" ht="15.6" x14ac:dyDescent="0.3">
      <c r="A61" s="6" t="s">
        <v>77</v>
      </c>
      <c r="B61" s="5">
        <v>308.3</v>
      </c>
      <c r="C61" s="5">
        <v>5.0999999999999996</v>
      </c>
      <c r="D61" s="5">
        <v>2.7</v>
      </c>
      <c r="E61" s="5">
        <v>-3.89</v>
      </c>
      <c r="F61" s="5">
        <v>63.6</v>
      </c>
      <c r="G61" s="5">
        <v>31.93</v>
      </c>
      <c r="H61" s="5">
        <v>-6.0419999999999998</v>
      </c>
      <c r="I61" s="5">
        <v>-2.8420000000000001</v>
      </c>
      <c r="J61" s="5">
        <f t="shared" si="6"/>
        <v>6.0419999999999998</v>
      </c>
      <c r="K61" s="5">
        <f t="shared" si="6"/>
        <v>2.8420000000000001</v>
      </c>
      <c r="L61" s="5">
        <f t="shared" si="1"/>
        <v>4.4420000000000002</v>
      </c>
      <c r="M61" s="5">
        <f t="shared" si="2"/>
        <v>1.5999999999999999</v>
      </c>
      <c r="N61" s="5">
        <f t="shared" si="3"/>
        <v>1.1105</v>
      </c>
      <c r="O61" s="5">
        <f t="shared" si="4"/>
        <v>0.79937500000000006</v>
      </c>
      <c r="P61" s="5">
        <v>93.483999999999995</v>
      </c>
      <c r="Q61" s="5">
        <f t="shared" si="5"/>
        <v>87.755677927500415</v>
      </c>
      <c r="R61" s="10">
        <v>90.203140000000118</v>
      </c>
      <c r="S61" t="s">
        <v>89</v>
      </c>
    </row>
    <row r="62" spans="1:19" ht="15.6" x14ac:dyDescent="0.3">
      <c r="A62" s="6" t="s">
        <v>78</v>
      </c>
      <c r="B62" s="5">
        <v>75.069999999999993</v>
      </c>
      <c r="C62" s="5">
        <v>75.069999999999993</v>
      </c>
      <c r="D62" s="5">
        <v>-3.21</v>
      </c>
      <c r="E62" s="5">
        <v>0.87</v>
      </c>
      <c r="F62" s="5">
        <v>63.32</v>
      </c>
      <c r="G62" s="5">
        <v>6.65</v>
      </c>
      <c r="H62" s="5">
        <v>-6.3390000000000004</v>
      </c>
      <c r="I62" s="5">
        <v>-0.77300000000000002</v>
      </c>
      <c r="J62" s="5">
        <f t="shared" si="6"/>
        <v>6.3390000000000004</v>
      </c>
      <c r="K62" s="5">
        <f t="shared" si="6"/>
        <v>0.77300000000000002</v>
      </c>
      <c r="L62" s="5">
        <f t="shared" si="1"/>
        <v>3.556</v>
      </c>
      <c r="M62" s="5">
        <f t="shared" si="2"/>
        <v>2.7830000000000004</v>
      </c>
      <c r="N62" s="5">
        <f t="shared" si="3"/>
        <v>0.88900000000000001</v>
      </c>
      <c r="O62" s="5">
        <f t="shared" si="4"/>
        <v>0.61875673733381231</v>
      </c>
      <c r="P62" s="5">
        <v>80</v>
      </c>
      <c r="Q62" s="5">
        <f t="shared" si="5"/>
        <v>124.03703441147644</v>
      </c>
      <c r="R62" s="10">
        <v>85.608200000000039</v>
      </c>
      <c r="S62" t="s">
        <v>89</v>
      </c>
    </row>
    <row r="63" spans="1:19" ht="15.6" x14ac:dyDescent="0.3">
      <c r="A63" s="4" t="s">
        <v>79</v>
      </c>
      <c r="B63" s="5">
        <v>250.28</v>
      </c>
      <c r="C63" s="5">
        <v>6.5</v>
      </c>
      <c r="D63" s="5">
        <v>-0.09</v>
      </c>
      <c r="E63" s="5">
        <v>-3.51</v>
      </c>
      <c r="F63" s="5">
        <v>97.97</v>
      </c>
      <c r="G63" s="5">
        <v>24.39</v>
      </c>
      <c r="H63" s="5">
        <v>-4.165</v>
      </c>
      <c r="I63" s="5">
        <v>-2.1259999999999999</v>
      </c>
      <c r="J63" s="5">
        <f t="shared" si="6"/>
        <v>4.165</v>
      </c>
      <c r="K63" s="5">
        <f t="shared" si="6"/>
        <v>2.1259999999999999</v>
      </c>
      <c r="L63" s="5">
        <f t="shared" si="1"/>
        <v>3.1455000000000002</v>
      </c>
      <c r="M63" s="5">
        <f t="shared" si="2"/>
        <v>1.0195000000000001</v>
      </c>
      <c r="N63" s="5">
        <f t="shared" si="3"/>
        <v>0.78637500000000016</v>
      </c>
      <c r="O63" s="5">
        <f t="shared" si="4"/>
        <v>1.8903874448258948</v>
      </c>
      <c r="P63" s="5">
        <v>94</v>
      </c>
      <c r="Q63" s="5">
        <f t="shared" si="5"/>
        <v>106.31196064379638</v>
      </c>
      <c r="R63" s="10">
        <v>93.291539999999998</v>
      </c>
      <c r="S63" t="s">
        <v>89</v>
      </c>
    </row>
    <row r="64" spans="1:19" ht="15.6" x14ac:dyDescent="0.3">
      <c r="A64" s="7" t="s">
        <v>80</v>
      </c>
      <c r="B64" s="8">
        <v>176.12</v>
      </c>
      <c r="C64" s="8">
        <v>4.7</v>
      </c>
      <c r="D64" s="8">
        <v>-1.85</v>
      </c>
      <c r="E64" s="8">
        <v>0.14000000000000001</v>
      </c>
      <c r="F64" s="8">
        <v>107.22</v>
      </c>
      <c r="G64" s="8">
        <v>14.93</v>
      </c>
      <c r="H64" s="8">
        <v>-5.9</v>
      </c>
      <c r="I64" s="8">
        <v>-2.0419999999999998</v>
      </c>
      <c r="J64" s="8">
        <f t="shared" ref="J64:K70" si="7">H64*-1</f>
        <v>5.9</v>
      </c>
      <c r="K64" s="8">
        <f t="shared" si="7"/>
        <v>2.0419999999999998</v>
      </c>
      <c r="L64" s="8">
        <f t="shared" si="1"/>
        <v>3.9710000000000001</v>
      </c>
      <c r="M64" s="8">
        <f t="shared" si="2"/>
        <v>1.9290000000000003</v>
      </c>
      <c r="N64" s="8">
        <f t="shared" si="3"/>
        <v>0.99275000000000002</v>
      </c>
      <c r="O64" s="8">
        <f t="shared" si="4"/>
        <v>0.78512182477967851</v>
      </c>
      <c r="P64" s="8">
        <v>82.9</v>
      </c>
      <c r="Q64" s="8">
        <f t="shared" si="5"/>
        <v>86.492491050285309</v>
      </c>
      <c r="R64" s="11">
        <v>84.845339999999993</v>
      </c>
      <c r="S64" t="s">
        <v>88</v>
      </c>
    </row>
    <row r="65" spans="1:19" ht="15.6" x14ac:dyDescent="0.3">
      <c r="A65" s="7" t="s">
        <v>81</v>
      </c>
      <c r="B65" s="8">
        <v>180.16</v>
      </c>
      <c r="C65" s="8">
        <v>3.5</v>
      </c>
      <c r="D65" s="8">
        <v>1.8</v>
      </c>
      <c r="E65" s="8">
        <v>-2.1</v>
      </c>
      <c r="F65" s="8">
        <v>63.6</v>
      </c>
      <c r="G65" s="8">
        <v>17.100000000000001</v>
      </c>
      <c r="H65" s="8">
        <v>-6.5869999999999997</v>
      </c>
      <c r="I65" s="8">
        <v>-2.7959999999999998</v>
      </c>
      <c r="J65" s="8">
        <f t="shared" si="7"/>
        <v>6.5869999999999997</v>
      </c>
      <c r="K65" s="8">
        <f t="shared" si="7"/>
        <v>2.7959999999999998</v>
      </c>
      <c r="L65" s="8">
        <f t="shared" si="1"/>
        <v>4.6914999999999996</v>
      </c>
      <c r="M65" s="8">
        <f t="shared" si="2"/>
        <v>1.8955</v>
      </c>
      <c r="N65" s="8">
        <f t="shared" si="3"/>
        <v>1.1728749999999999</v>
      </c>
      <c r="O65" s="8">
        <f t="shared" si="4"/>
        <v>0.60894223160116079</v>
      </c>
      <c r="P65" s="8">
        <v>77.91</v>
      </c>
      <c r="Q65" s="8">
        <f t="shared" si="5"/>
        <v>86.203360241291278</v>
      </c>
      <c r="R65" s="11">
        <v>85.408359999999988</v>
      </c>
      <c r="S65" t="s">
        <v>88</v>
      </c>
    </row>
    <row r="66" spans="1:19" ht="15.6" x14ac:dyDescent="0.3">
      <c r="A66" s="9" t="s">
        <v>82</v>
      </c>
      <c r="B66" s="8">
        <v>423.5</v>
      </c>
      <c r="C66" s="8">
        <v>2.15</v>
      </c>
      <c r="D66" s="8">
        <v>-0.1</v>
      </c>
      <c r="E66" s="8">
        <v>-3.4</v>
      </c>
      <c r="F66" s="8">
        <v>125.9</v>
      </c>
      <c r="G66" s="8">
        <v>40.630000000000003</v>
      </c>
      <c r="H66" s="8">
        <v>-6.2549999999999999</v>
      </c>
      <c r="I66" s="8">
        <v>-2.8889999999999998</v>
      </c>
      <c r="J66" s="8">
        <f t="shared" si="7"/>
        <v>6.2549999999999999</v>
      </c>
      <c r="K66" s="8">
        <f t="shared" si="7"/>
        <v>2.8889999999999998</v>
      </c>
      <c r="L66" s="8">
        <f t="shared" ref="L66:L70" si="8">(J66+K66)/2</f>
        <v>4.5720000000000001</v>
      </c>
      <c r="M66" s="8">
        <f t="shared" ref="M66:M70" si="9">(J66-K66)/2</f>
        <v>1.6830000000000001</v>
      </c>
      <c r="N66" s="8">
        <f t="shared" ref="N66:N70" si="10">POWER((J66+K66),2)/(8*(J66+K66))</f>
        <v>1.143</v>
      </c>
      <c r="O66" s="8">
        <f t="shared" ref="O66:O70" si="11">(7-L66)/(2*M66)</f>
        <v>0.72133095662507418</v>
      </c>
      <c r="P66" s="8">
        <v>82.5</v>
      </c>
      <c r="Q66" s="8">
        <f t="shared" ref="Q66:Q70" si="12" xml:space="preserve"> 812.17478*H66+ 33.1669*O66 + 823.463*I66 + 6579.008*N66 + 0.5287*C66</f>
        <v>85.729304805288052</v>
      </c>
      <c r="R66" s="11">
        <v>88.313279999999935</v>
      </c>
      <c r="S66" t="s">
        <v>88</v>
      </c>
    </row>
    <row r="67" spans="1:19" ht="15.6" x14ac:dyDescent="0.3">
      <c r="A67" s="7" t="s">
        <v>83</v>
      </c>
      <c r="B67" s="8">
        <v>444.4</v>
      </c>
      <c r="C67" s="8">
        <v>3.09</v>
      </c>
      <c r="D67" s="8">
        <v>-0.7</v>
      </c>
      <c r="E67" s="8">
        <v>-2.8</v>
      </c>
      <c r="F67" s="8">
        <v>182</v>
      </c>
      <c r="G67" s="8">
        <v>43.65</v>
      </c>
      <c r="H67" s="8">
        <v>-5.6929999999999996</v>
      </c>
      <c r="I67" s="8">
        <v>-3.4540000000000002</v>
      </c>
      <c r="J67" s="8">
        <f t="shared" si="7"/>
        <v>5.6929999999999996</v>
      </c>
      <c r="K67" s="8">
        <f t="shared" si="7"/>
        <v>3.4540000000000002</v>
      </c>
      <c r="L67" s="8">
        <f t="shared" si="8"/>
        <v>4.5735000000000001</v>
      </c>
      <c r="M67" s="8">
        <f t="shared" si="9"/>
        <v>1.1194999999999997</v>
      </c>
      <c r="N67" s="8">
        <f t="shared" si="10"/>
        <v>1.143375</v>
      </c>
      <c r="O67" s="8">
        <f t="shared" si="11"/>
        <v>1.083742742295668</v>
      </c>
      <c r="P67" s="8">
        <v>95.9</v>
      </c>
      <c r="Q67" s="8">
        <f t="shared" si="12"/>
        <v>91.899117619445846</v>
      </c>
      <c r="R67" s="11">
        <v>92.334720000000004</v>
      </c>
      <c r="S67" t="s">
        <v>88</v>
      </c>
    </row>
    <row r="68" spans="1:19" ht="15.6" x14ac:dyDescent="0.3">
      <c r="A68" s="7" t="s">
        <v>84</v>
      </c>
      <c r="B68" s="8">
        <v>232.23</v>
      </c>
      <c r="C68" s="8">
        <v>7.5</v>
      </c>
      <c r="D68" s="8">
        <v>1.47</v>
      </c>
      <c r="E68" s="8">
        <v>-2.9</v>
      </c>
      <c r="F68" s="8">
        <v>75.27</v>
      </c>
      <c r="G68" s="8">
        <v>22.62</v>
      </c>
      <c r="H68" s="8">
        <v>-6.72</v>
      </c>
      <c r="I68" s="8">
        <v>-2.5019999999999998</v>
      </c>
      <c r="J68" s="8">
        <f t="shared" si="7"/>
        <v>6.72</v>
      </c>
      <c r="K68" s="8">
        <f t="shared" si="7"/>
        <v>2.5019999999999998</v>
      </c>
      <c r="L68" s="8">
        <f t="shared" si="8"/>
        <v>4.6109999999999998</v>
      </c>
      <c r="M68" s="8">
        <f t="shared" si="9"/>
        <v>2.109</v>
      </c>
      <c r="N68" s="8">
        <f t="shared" si="10"/>
        <v>1.1527499999999999</v>
      </c>
      <c r="O68" s="8">
        <f t="shared" si="11"/>
        <v>0.56638217164532956</v>
      </c>
      <c r="P68" s="8">
        <v>95</v>
      </c>
      <c r="Q68" s="8">
        <f t="shared" si="12"/>
        <v>88.582915248742921</v>
      </c>
      <c r="R68" s="11">
        <v>89.443699999999978</v>
      </c>
      <c r="S68" t="s">
        <v>88</v>
      </c>
    </row>
    <row r="69" spans="1:19" ht="15.6" x14ac:dyDescent="0.3">
      <c r="A69" s="9" t="s">
        <v>85</v>
      </c>
      <c r="B69" s="8">
        <v>68.08</v>
      </c>
      <c r="C69" s="8">
        <v>7</v>
      </c>
      <c r="D69" s="8">
        <v>-0.08</v>
      </c>
      <c r="E69" s="8">
        <v>0.9</v>
      </c>
      <c r="F69" s="8">
        <v>28.68</v>
      </c>
      <c r="G69" s="8">
        <v>6.56</v>
      </c>
      <c r="H69" s="8">
        <v>-5.8049999999999997</v>
      </c>
      <c r="I69" s="8">
        <v>-0.375</v>
      </c>
      <c r="J69" s="8">
        <f t="shared" si="7"/>
        <v>5.8049999999999997</v>
      </c>
      <c r="K69" s="8">
        <f t="shared" si="7"/>
        <v>0.375</v>
      </c>
      <c r="L69" s="8">
        <f t="shared" si="8"/>
        <v>3.09</v>
      </c>
      <c r="M69" s="8">
        <f t="shared" si="9"/>
        <v>2.7149999999999999</v>
      </c>
      <c r="N69" s="8">
        <f t="shared" si="10"/>
        <v>0.77250000000000008</v>
      </c>
      <c r="O69" s="8">
        <f t="shared" si="11"/>
        <v>0.72007366482504609</v>
      </c>
      <c r="P69" s="8">
        <v>89</v>
      </c>
      <c r="Q69" s="8">
        <f t="shared" si="12"/>
        <v>86.393968333886008</v>
      </c>
      <c r="R69" s="11">
        <v>91.217099999999988</v>
      </c>
      <c r="S69" t="s">
        <v>88</v>
      </c>
    </row>
    <row r="70" spans="1:19" ht="15.6" x14ac:dyDescent="0.3">
      <c r="A70" s="7" t="s">
        <v>86</v>
      </c>
      <c r="B70" s="8">
        <v>290.32</v>
      </c>
      <c r="C70" s="8">
        <v>7.2</v>
      </c>
      <c r="D70" s="8">
        <v>0.91</v>
      </c>
      <c r="E70" s="8">
        <v>-2.86</v>
      </c>
      <c r="F70" s="8">
        <v>105.51</v>
      </c>
      <c r="G70" s="8">
        <v>29.71</v>
      </c>
      <c r="H70" s="8">
        <v>-5.3739999999999997</v>
      </c>
      <c r="I70" s="8">
        <v>-1.3069999999999999</v>
      </c>
      <c r="J70" s="8">
        <f t="shared" si="7"/>
        <v>5.3739999999999997</v>
      </c>
      <c r="K70" s="8">
        <f t="shared" si="7"/>
        <v>1.3069999999999999</v>
      </c>
      <c r="L70" s="8">
        <f t="shared" si="8"/>
        <v>3.3404999999999996</v>
      </c>
      <c r="M70" s="8">
        <f t="shared" si="9"/>
        <v>2.0335000000000001</v>
      </c>
      <c r="N70" s="8">
        <f t="shared" si="10"/>
        <v>0.8351249999999999</v>
      </c>
      <c r="O70" s="8">
        <f t="shared" si="11"/>
        <v>0.89980329481190069</v>
      </c>
      <c r="P70" s="8">
        <v>92</v>
      </c>
      <c r="Q70" s="8">
        <f t="shared" si="12"/>
        <v>87.050973178695344</v>
      </c>
      <c r="R70" s="11">
        <v>90.670099999999962</v>
      </c>
      <c r="S70" t="s">
        <v>88</v>
      </c>
    </row>
    <row r="73" spans="1:19" x14ac:dyDescent="0.3">
      <c r="F73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2022-08-27T22:57:53Z</dcterms:created>
  <dcterms:modified xsi:type="dcterms:W3CDTF">2022-09-19T08:16:05Z</dcterms:modified>
</cp:coreProperties>
</file>