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412fc621fc485b/Matina/Cal Poly/2nd Year/3. Spring 2024/Econ-339/data/"/>
    </mc:Choice>
  </mc:AlternateContent>
  <xr:revisionPtr revIDLastSave="419" documentId="13_ncr:1_{975376BA-4F9F-487E-B760-3B4E5F779A20}" xr6:coauthVersionLast="47" xr6:coauthVersionMax="47" xr10:uidLastSave="{881D2BB8-61D2-4E92-B0E6-4488C854650B}"/>
  <bookViews>
    <workbookView xWindow="3310" yWindow="550" windowWidth="14400" windowHeight="7530" firstSheet="8" activeTab="8" xr2:uid="{6C626033-3C52-4C29-83C2-D43F5AB87DB7}"/>
  </bookViews>
  <sheets>
    <sheet name="CarBuyers" sheetId="15" r:id="rId1"/>
    <sheet name="CarPurchases" sheetId="16" r:id="rId2"/>
    <sheet name="Customers" sheetId="2" r:id="rId3"/>
    <sheet name="Customers2" sheetId="18" r:id="rId4"/>
    <sheet name="Fitness" sheetId="12" r:id="rId5"/>
    <sheet name="Gig" sheetId="1" r:id="rId6"/>
    <sheet name="Grades" sheetId="7" r:id="rId7"/>
    <sheet name="Growth_Value" sheetId="11" r:id="rId8"/>
    <sheet name="IceCream" sheetId="14" r:id="rId9"/>
    <sheet name="Longitudenal" sheetId="13" r:id="rId10"/>
    <sheet name="Match1" sheetId="8" r:id="rId11"/>
    <sheet name="Match2" sheetId="9" r:id="rId12"/>
    <sheet name="Online" sheetId="10" r:id="rId13"/>
    <sheet name="Tax" sheetId="6" r:id="rId14"/>
  </sheets>
  <definedNames>
    <definedName name="_xlnm._FilterDatabase" localSheetId="2" hidden="1">Customers!$A$1:$N$201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4" l="1"/>
  <c r="G9" i="14"/>
  <c r="G8" i="14"/>
  <c r="G6" i="14"/>
  <c r="G5" i="14"/>
  <c r="G3" i="14"/>
  <c r="C2" i="9" a="1"/>
  <c r="C2" i="9" s="1"/>
  <c r="E1" i="9" s="1"/>
  <c r="K2" i="10"/>
  <c r="J3" i="10"/>
  <c r="K3" i="10"/>
  <c r="L3" i="10"/>
  <c r="I3" i="10"/>
  <c r="J2" i="10"/>
  <c r="L2" i="10"/>
  <c r="I2" i="10"/>
  <c r="I1" i="10" a="1"/>
  <c r="I1" i="10" s="1"/>
  <c r="G6" i="11"/>
  <c r="F6" i="11"/>
  <c r="G4" i="11"/>
  <c r="F4" i="11"/>
  <c r="G2" i="11"/>
  <c r="F2" i="11"/>
  <c r="W3" i="2"/>
  <c r="X3" i="2"/>
  <c r="Y3" i="2"/>
  <c r="V3" i="2"/>
  <c r="Y2" i="2"/>
  <c r="W2" i="2"/>
  <c r="X2" i="2"/>
  <c r="V2" i="2"/>
  <c r="V1" i="2" a="1"/>
  <c r="V1" i="2" s="1"/>
  <c r="R2" i="2" a="1"/>
  <c r="R2" i="2" s="1"/>
  <c r="Q2" i="2" a="1"/>
  <c r="Q2" i="2" s="1"/>
  <c r="P2" i="2" a="1"/>
  <c r="P2" i="2" s="1"/>
  <c r="AA8" i="18"/>
  <c r="AC8" i="18"/>
  <c r="AB8" i="18"/>
  <c r="Z8" i="18"/>
  <c r="AC3" i="18"/>
  <c r="AC2" i="18"/>
  <c r="AB3" i="18"/>
  <c r="AB2" i="18"/>
  <c r="AA3" i="18"/>
  <c r="AA2" i="18"/>
  <c r="Z3" i="18"/>
  <c r="Z2" i="18"/>
  <c r="P3" i="13"/>
  <c r="K3" i="13"/>
  <c r="L3" i="13"/>
  <c r="M3" i="13"/>
  <c r="N3" i="13"/>
  <c r="O3" i="13"/>
  <c r="J3" i="13"/>
  <c r="I3" i="13"/>
  <c r="O2" i="13"/>
  <c r="J2" i="13"/>
  <c r="K2" i="13"/>
  <c r="L2" i="13"/>
  <c r="M2" i="13"/>
  <c r="N2" i="13"/>
  <c r="I2" i="13"/>
  <c r="G23" i="16"/>
  <c r="G22" i="16"/>
  <c r="I2" i="16" a="1"/>
  <c r="I2" i="16" s="1"/>
  <c r="F2" i="16" a="1"/>
  <c r="F2" i="16" s="1"/>
  <c r="H2" i="16" a="1"/>
  <c r="H2" i="16" s="1"/>
  <c r="G2" i="16" a="1"/>
  <c r="G2" i="16" s="1"/>
  <c r="H12" i="12"/>
  <c r="H11" i="12"/>
  <c r="F2" i="12"/>
  <c r="H9" i="12"/>
  <c r="H8" i="12"/>
  <c r="G6" i="12"/>
  <c r="H6" i="12"/>
  <c r="I6" i="12"/>
  <c r="F6" i="12"/>
  <c r="F5" i="12" a="1"/>
  <c r="F5" i="12" s="1"/>
  <c r="H12" i="1"/>
  <c r="G12" i="1"/>
  <c r="H11" i="1"/>
  <c r="G11" i="1"/>
  <c r="H10" i="1"/>
  <c r="G10" i="1"/>
  <c r="I7" i="1"/>
  <c r="H7" i="1"/>
  <c r="G7" i="1"/>
  <c r="G3" i="1"/>
  <c r="H3" i="1"/>
  <c r="I3" i="1"/>
  <c r="E2" i="1"/>
  <c r="I6" i="7" a="1"/>
  <c r="I6" i="7" s="1"/>
  <c r="C6" i="7" a="1"/>
  <c r="C6" i="7" s="1"/>
  <c r="C32" i="6"/>
  <c r="D32" i="6"/>
  <c r="E32" i="6"/>
  <c r="B32" i="6"/>
  <c r="C16" i="6"/>
  <c r="B16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29" i="6"/>
  <c r="E29" i="6"/>
  <c r="D30" i="6"/>
  <c r="E30" i="6"/>
  <c r="D31" i="6"/>
  <c r="E31" i="6"/>
  <c r="C21" i="6"/>
  <c r="C22" i="6"/>
  <c r="C23" i="6"/>
  <c r="C24" i="6"/>
  <c r="C25" i="6"/>
  <c r="C26" i="6"/>
  <c r="C27" i="6"/>
  <c r="C28" i="6"/>
  <c r="C29" i="6"/>
  <c r="C30" i="6"/>
  <c r="C31" i="6"/>
  <c r="C20" i="6"/>
  <c r="C5" i="6"/>
  <c r="C6" i="6"/>
  <c r="C7" i="6"/>
  <c r="C8" i="6"/>
  <c r="C9" i="6"/>
  <c r="C10" i="6"/>
  <c r="C11" i="6"/>
  <c r="C12" i="6"/>
  <c r="C13" i="6"/>
  <c r="C14" i="6"/>
  <c r="C15" i="6"/>
  <c r="C4" i="6"/>
  <c r="D6" i="7"/>
  <c r="J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<sst xmlns="http://schemas.openxmlformats.org/spreadsheetml/2006/main" count="3817" uniqueCount="280">
  <si>
    <t>EmployeeID</t>
  </si>
  <si>
    <t>HourlyWage</t>
  </si>
  <si>
    <t>Industry</t>
  </si>
  <si>
    <t>Job</t>
  </si>
  <si>
    <t>Construction</t>
  </si>
  <si>
    <t>Analyst</t>
  </si>
  <si>
    <t>Automotive</t>
  </si>
  <si>
    <t>Engineer</t>
  </si>
  <si>
    <t>Sales Rep</t>
  </si>
  <si>
    <t>Other</t>
  </si>
  <si>
    <t>Accountant</t>
  </si>
  <si>
    <t>Programmer</t>
  </si>
  <si>
    <t>Consultant</t>
  </si>
  <si>
    <t>Tech</t>
  </si>
  <si>
    <t># Records</t>
  </si>
  <si>
    <t>Missing Obs</t>
  </si>
  <si>
    <t># Automotive</t>
  </si>
  <si>
    <t># &gt;$30</t>
  </si>
  <si>
    <t># Both</t>
  </si>
  <si>
    <t>CustID</t>
  </si>
  <si>
    <t>Sex</t>
  </si>
  <si>
    <t>Race</t>
  </si>
  <si>
    <t>BirthDate</t>
  </si>
  <si>
    <t>College</t>
  </si>
  <si>
    <t>HouseholdSize</t>
  </si>
  <si>
    <t>ZipCode</t>
  </si>
  <si>
    <t>Income</t>
  </si>
  <si>
    <t>NumOfOrders</t>
  </si>
  <si>
    <t>DaysSinceLast</t>
  </si>
  <si>
    <t>Satisfaction</t>
  </si>
  <si>
    <t>Channel</t>
  </si>
  <si>
    <t>Female</t>
  </si>
  <si>
    <t>Black</t>
  </si>
  <si>
    <t>Yes</t>
  </si>
  <si>
    <t>Very Dissatisfied</t>
  </si>
  <si>
    <t>SM</t>
  </si>
  <si>
    <t>Male</t>
  </si>
  <si>
    <t>White</t>
  </si>
  <si>
    <t>Neutral</t>
  </si>
  <si>
    <t>TV</t>
  </si>
  <si>
    <t>Very Satisfied</t>
  </si>
  <si>
    <t>Hispanic</t>
  </si>
  <si>
    <t>No</t>
  </si>
  <si>
    <t>Web</t>
  </si>
  <si>
    <t>Referral</t>
  </si>
  <si>
    <t>Asian</t>
  </si>
  <si>
    <t>Pacific Islander</t>
  </si>
  <si>
    <t>American Indian</t>
  </si>
  <si>
    <t>Somewhat Satisfied</t>
  </si>
  <si>
    <t>Somewhat Dissatisfied</t>
  </si>
  <si>
    <t>Spending2020</t>
  </si>
  <si>
    <t>Spending2021</t>
  </si>
  <si>
    <t>Lowest Wage</t>
  </si>
  <si>
    <t>Highest Wage</t>
  </si>
  <si>
    <t>Average</t>
  </si>
  <si>
    <t>Approximate Match (fourth argument set to TRUE)</t>
  </si>
  <si>
    <t>Exact Match (fourth argument set to FALSE)</t>
  </si>
  <si>
    <t>Returns the largest value smaller than the given value</t>
  </si>
  <si>
    <t>Returns N/A if exact match not found</t>
  </si>
  <si>
    <t>Scale</t>
  </si>
  <si>
    <t>Student</t>
  </si>
  <si>
    <t>Grade</t>
  </si>
  <si>
    <t>Formula</t>
  </si>
  <si>
    <t>C-</t>
  </si>
  <si>
    <t>C</t>
  </si>
  <si>
    <t>C+</t>
  </si>
  <si>
    <t>B-</t>
  </si>
  <si>
    <t>B</t>
  </si>
  <si>
    <t>B+</t>
  </si>
  <si>
    <t>A-</t>
  </si>
  <si>
    <t>A</t>
  </si>
  <si>
    <t>Tax Rate</t>
  </si>
  <si>
    <t>Month</t>
  </si>
  <si>
    <t>Earnings</t>
  </si>
  <si>
    <t>Tax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</si>
  <si>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</si>
  <si>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</si>
  <si>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</si>
  <si>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</si>
  <si>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</si>
  <si>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</si>
  <si>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</si>
  <si>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</si>
  <si>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</si>
  <si>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</si>
  <si>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</si>
  <si>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</si>
  <si>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Tax 1</t>
  </si>
  <si>
    <t>Tax 2</t>
  </si>
  <si>
    <t>Tax 3</t>
  </si>
  <si>
    <t>Company Name</t>
  </si>
  <si>
    <t>CEO Compensation</t>
  </si>
  <si>
    <t>3D SYSTEMS CORP</t>
  </si>
  <si>
    <t>3M CO</t>
  </si>
  <si>
    <t>4LICENSING CORP</t>
  </si>
  <si>
    <t>8X8 INC</t>
  </si>
  <si>
    <t>99 CENTS ONLY STORES</t>
  </si>
  <si>
    <t>A. H. BELO CORP</t>
  </si>
  <si>
    <t>AAON INC</t>
  </si>
  <si>
    <t>AARON'S INC</t>
  </si>
  <si>
    <t>ABAXIS INC</t>
  </si>
  <si>
    <t>ABBOTT LABORATORIES</t>
  </si>
  <si>
    <t>ABBVIE INC</t>
  </si>
  <si>
    <t>ABERCROMBIE &amp; FITCH  -CL A</t>
  </si>
  <si>
    <t>ABIOMED INC</t>
  </si>
  <si>
    <t>ABM INDUSTRIES INC</t>
  </si>
  <si>
    <t>ACADIA REALTY TRUST</t>
  </si>
  <si>
    <t>ACCENTURE PLC</t>
  </si>
  <si>
    <t>ACE LTD</t>
  </si>
  <si>
    <t>ACETO CORP</t>
  </si>
  <si>
    <t>ACI WORLDWIDE INC</t>
  </si>
  <si>
    <t>ACORDA THERAPEUTICS INC</t>
  </si>
  <si>
    <t>ACTUANT CORP  -CL A</t>
  </si>
  <si>
    <t>ACUITY BRANDS INC</t>
  </si>
  <si>
    <t>ACXIOM CORP</t>
  </si>
  <si>
    <t>ADOBE SYSTEMS INC</t>
  </si>
  <si>
    <t>ADT CORP</t>
  </si>
  <si>
    <t>ADTRAN INC</t>
  </si>
  <si>
    <t>ADVANCE AUTO PARTS INC</t>
  </si>
  <si>
    <t>ADVANCED ENERGY INDS INC</t>
  </si>
  <si>
    <t>ADVANCED MICRO DEVICES</t>
  </si>
  <si>
    <t>ADVENT SOFTWARE INC</t>
  </si>
  <si>
    <t>AECOM INC</t>
  </si>
  <si>
    <t>AEGION  CORP</t>
  </si>
  <si>
    <t>AEROJET ROCKETDYNE HOLDINGS</t>
  </si>
  <si>
    <t>AEROPOSTALE INC</t>
  </si>
  <si>
    <t>AEROVIRONMENT INC</t>
  </si>
  <si>
    <t>AES CORP</t>
  </si>
  <si>
    <t>AETNA INC</t>
  </si>
  <si>
    <t>AFFILIATED MANAGERS GRP INC</t>
  </si>
  <si>
    <t>AFFYMETRIX INC</t>
  </si>
  <si>
    <t>AFLAC INC</t>
  </si>
  <si>
    <t>AGCO CORP</t>
  </si>
  <si>
    <t>AGILENT TECHNOLOGIES INC</t>
  </si>
  <si>
    <t>AGILYSYS INC</t>
  </si>
  <si>
    <t>AGL RESOURCES INC</t>
  </si>
  <si>
    <t>AGREE REALTY CORP</t>
  </si>
  <si>
    <t>AIR METHODS CORP</t>
  </si>
  <si>
    <t>AIR PRODUCTS &amp; CHEMICALS INC</t>
  </si>
  <si>
    <t>AIRGAS INC</t>
  </si>
  <si>
    <t>AK STEEL HOLDING CORP</t>
  </si>
  <si>
    <t>AKAMAI TECHNOLOGIES INC</t>
  </si>
  <si>
    <t>AKORN INC</t>
  </si>
  <si>
    <t>ALASKA AIR GROUP INC</t>
  </si>
  <si>
    <t>ALBANY INTL CORP  -CL A</t>
  </si>
  <si>
    <t>ALBANY MOLECULAR RESH INC</t>
  </si>
  <si>
    <t>ALBEMARLE CORP</t>
  </si>
  <si>
    <t>ALCOA INC</t>
  </si>
  <si>
    <t>ALERIS CORP</t>
  </si>
  <si>
    <t>ALEXANDER &amp; BALDWIN INC</t>
  </si>
  <si>
    <t>ALEXANDRIA R E EQUITIES INC</t>
  </si>
  <si>
    <t>ALEXION PHARMACEUTICALS INC</t>
  </si>
  <si>
    <t>ALIGN TECHNOLOGY INC</t>
  </si>
  <si>
    <t>ALLEGHANY CORP</t>
  </si>
  <si>
    <t>ALLEGHENY TECHNOLOGIES INC</t>
  </si>
  <si>
    <t>ALLEGIANT TRAVEL CO</t>
  </si>
  <si>
    <t>ALLEGION PLC</t>
  </si>
  <si>
    <t>ALLERGAN INC</t>
  </si>
  <si>
    <t>ALLERGAN PLC</t>
  </si>
  <si>
    <t>ALLETE INC</t>
  </si>
  <si>
    <t>ALLIANCE DATA SYSTEMS CORP</t>
  </si>
  <si>
    <t>ALLIANCE ONE INTL INC</t>
  </si>
  <si>
    <t>ALLIANT ENERGY CORP</t>
  </si>
  <si>
    <t>ALLSCRIPTS HEALTHCARE SOLTNS</t>
  </si>
  <si>
    <t>ALLSTATE CORP</t>
  </si>
  <si>
    <t>ALMOST FAMILY INC</t>
  </si>
  <si>
    <t>ALPHA NATURAL RESOURCES INC</t>
  </si>
  <si>
    <t>ALTERA CORP</t>
  </si>
  <si>
    <t>ALTRIA GROUP INC</t>
  </si>
  <si>
    <t>AMAZON.COM INC</t>
  </si>
  <si>
    <t>AMBAC FINANCIAL GROUP INC</t>
  </si>
  <si>
    <t>AMC NETWORKS INC</t>
  </si>
  <si>
    <t>AMEDISYS INC</t>
  </si>
  <si>
    <t>AMEREN CORP</t>
  </si>
  <si>
    <t>AMERICAN AIRLINES GROUP INC</t>
  </si>
  <si>
    <t>AMERICAN ASSETS TRUST INC</t>
  </si>
  <si>
    <t>AMERICAN CAMPUS COMMUNITIES</t>
  </si>
  <si>
    <t>AMERICAN CAPITAL LTD</t>
  </si>
  <si>
    <t>AMERICAN ELECTRIC POWER CO</t>
  </si>
  <si>
    <t>AMERICAN EQTY INVT LIFE HLDG</t>
  </si>
  <si>
    <t>AMERICAN EXPRESS CO</t>
  </si>
  <si>
    <t>AMERICAN FINANCIAL GROUP INC</t>
  </si>
  <si>
    <t>AMERICAN GREETINGS  -CL A</t>
  </si>
  <si>
    <t>AMERICAN INTERNATIONAL GROUP</t>
  </si>
  <si>
    <t>AMERICAN PUBLIC EDUCATION</t>
  </si>
  <si>
    <t>AMERICAN SCIENCE ENGINEERING</t>
  </si>
  <si>
    <t>AMERICAN STATES WATER CO</t>
  </si>
  <si>
    <t>AMERICAN TOWER CORP</t>
  </si>
  <si>
    <t>AMERICAN VANGUARD CORP</t>
  </si>
  <si>
    <t>AMERICAN WOODMARK CORP</t>
  </si>
  <si>
    <t>AMERIPRISE FINANCIAL INC</t>
  </si>
  <si>
    <t>AMERISAFE INC</t>
  </si>
  <si>
    <t>Total Assets</t>
  </si>
  <si>
    <t>Customer</t>
  </si>
  <si>
    <t>Clothing</t>
  </si>
  <si>
    <t>Health</t>
  </si>
  <si>
    <t>Misc</t>
  </si>
  <si>
    <t>Year</t>
  </si>
  <si>
    <t>Growth</t>
  </si>
  <si>
    <t>Value</t>
  </si>
  <si>
    <t>ID</t>
  </si>
  <si>
    <t>Exercise</t>
  </si>
  <si>
    <t>Married</t>
  </si>
  <si>
    <t>Always</t>
  </si>
  <si>
    <t>Sometimes</t>
  </si>
  <si>
    <t>Never</t>
  </si>
  <si>
    <t>Often</t>
  </si>
  <si>
    <t>Urban</t>
  </si>
  <si>
    <t>Siblings</t>
  </si>
  <si>
    <t>FamilySize</t>
  </si>
  <si>
    <t>Height</t>
  </si>
  <si>
    <t>Weight</t>
  </si>
  <si>
    <t>Hours</t>
  </si>
  <si>
    <t>Hot</t>
  </si>
  <si>
    <t>Holiday</t>
  </si>
  <si>
    <t>All</t>
  </si>
  <si>
    <t>Make</t>
  </si>
  <si>
    <t>Model</t>
  </si>
  <si>
    <t>Purchase date</t>
  </si>
  <si>
    <t>Price</t>
  </si>
  <si>
    <t>CustomerID</t>
  </si>
  <si>
    <t>Name</t>
  </si>
  <si>
    <t>City</t>
  </si>
  <si>
    <t>Age</t>
  </si>
  <si>
    <t>Ferrari</t>
  </si>
  <si>
    <t>Roma</t>
  </si>
  <si>
    <t>Maserati</t>
  </si>
  <si>
    <t>Gran Turismo</t>
  </si>
  <si>
    <t>Porsche</t>
  </si>
  <si>
    <t>Boxster</t>
  </si>
  <si>
    <t>Portofino</t>
  </si>
  <si>
    <t>911</t>
  </si>
  <si>
    <t>MC20</t>
  </si>
  <si>
    <t>McClaren</t>
  </si>
  <si>
    <t>GT</t>
  </si>
  <si>
    <t>F8</t>
  </si>
  <si>
    <t>Artura</t>
  </si>
  <si>
    <t>Customer ID</t>
  </si>
  <si>
    <t>Jane Smith</t>
  </si>
  <si>
    <t>Boston</t>
  </si>
  <si>
    <t>F</t>
  </si>
  <si>
    <t>Tom Perez</t>
  </si>
  <si>
    <t>Worcester</t>
  </si>
  <si>
    <t>M</t>
  </si>
  <si>
    <t>Kate Greenbaum</t>
  </si>
  <si>
    <t>Alisha Washington</t>
  </si>
  <si>
    <t>Springfield</t>
  </si>
  <si>
    <t>Ken Castro</t>
  </si>
  <si>
    <t>Leonard Liu</t>
  </si>
  <si>
    <t>Sam Thurston</t>
  </si>
  <si>
    <t>Sydney Benoit</t>
  </si>
  <si>
    <t xml:space="preserve">Total </t>
  </si>
  <si>
    <t>MEAN</t>
  </si>
  <si>
    <t>Number 1</t>
  </si>
  <si>
    <t>Num Married</t>
  </si>
  <si>
    <t>Num Unmarried</t>
  </si>
  <si>
    <t>Marries Always</t>
  </si>
  <si>
    <t>Unmarried Never</t>
  </si>
  <si>
    <t>Porsche from Bostom</t>
  </si>
  <si>
    <t>Average Price for M</t>
  </si>
  <si>
    <t>TOTAL</t>
  </si>
  <si>
    <t xml:space="preserve">At most 5 observations are removed </t>
  </si>
  <si>
    <t>Household</t>
  </si>
  <si>
    <t>Spending 2021</t>
  </si>
  <si>
    <t>Num of Orders</t>
  </si>
  <si>
    <t>%</t>
  </si>
  <si>
    <t>Avg</t>
  </si>
  <si>
    <t>Referal</t>
  </si>
  <si>
    <t>Tv</t>
  </si>
  <si>
    <t>WEB</t>
  </si>
  <si>
    <t>Number</t>
  </si>
  <si>
    <t>Mean</t>
  </si>
  <si>
    <t>Std Dev</t>
  </si>
  <si>
    <t>Sharpe Ratio</t>
  </si>
  <si>
    <t>Mean Income</t>
  </si>
  <si>
    <t>Mean Hrs</t>
  </si>
  <si>
    <t>Mean Inc, Hot</t>
  </si>
  <si>
    <t>Mean Inc, Not Hot</t>
  </si>
  <si>
    <t>Mean Inc, holiday</t>
  </si>
  <si>
    <t>Mean Inc, non-holiday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</si>
</sst>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0.0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2"/>
      <color theme="0" tint="-0.14999847407452621"/>
      <name val="Times New Roman"/>
      <family val="1"/>
    </font>
    <font>
      <sz val="11"/>
      <color theme="0" tint="-4.9989318521683403E-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u/>
      <sz val="11"/>
      <name val="Calibri"/>
      <family val="2"/>
    </font>
    <font>
      <b/>
      <u/>
      <sz val="11"/>
      <name val="Calibri"/>
      <family val="2"/>
      <scheme val="minor"/>
    </font>
    <font>
      <sz val="12"/>
      <name val="Times New Roman"/>
      <family val="1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0" borderId="0" xfId="0" applyFont="1"/>
    <xf numFmtId="2" fontId="8" fillId="0" borderId="0" xfId="0" applyNumberFormat="1" applyFont="1"/>
    <xf numFmtId="10" fontId="8" fillId="0" borderId="0" xfId="0" applyNumberFormat="1" applyFont="1"/>
    <xf numFmtId="9" fontId="0" fillId="3" borderId="0" xfId="0" applyNumberFormat="1" applyFill="1" applyAlignment="1">
      <alignment horizontal="left"/>
    </xf>
    <xf numFmtId="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10" fillId="4" borderId="1" xfId="0" applyFont="1" applyFill="1" applyBorder="1" applyAlignment="1">
      <alignment horizontal="left" vertical="center"/>
    </xf>
    <xf numFmtId="0" fontId="0" fillId="0" borderId="1" xfId="0" applyBorder="1"/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14" fontId="0" fillId="0" borderId="0" xfId="0" applyNumberFormat="1"/>
    <xf numFmtId="0" fontId="0" fillId="0" borderId="0" xfId="0" quotePrefix="1"/>
    <xf numFmtId="164" fontId="1" fillId="0" borderId="0" xfId="0" applyNumberFormat="1" applyFont="1" applyAlignment="1">
      <alignment horizontal="left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7" fillId="0" borderId="0" xfId="0" applyFont="1" applyAlignment="1">
      <alignment horizontal="left"/>
    </xf>
    <xf numFmtId="0" fontId="3" fillId="2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2" fillId="0" borderId="1" xfId="0" applyFont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44" fontId="3" fillId="0" borderId="1" xfId="1" applyFont="1" applyBorder="1"/>
    <xf numFmtId="0" fontId="15" fillId="0" borderId="0" xfId="0" applyFont="1" applyAlignment="1">
      <alignment horizontal="center"/>
    </xf>
    <xf numFmtId="44" fontId="3" fillId="0" borderId="0" xfId="1" applyFont="1" applyAlignment="1"/>
    <xf numFmtId="0" fontId="0" fillId="3" borderId="0" xfId="0" applyFill="1"/>
    <xf numFmtId="0" fontId="16" fillId="0" borderId="0" xfId="0" applyFont="1"/>
    <xf numFmtId="44" fontId="0" fillId="3" borderId="0" xfId="1" applyFont="1" applyFill="1"/>
    <xf numFmtId="9" fontId="0" fillId="0" borderId="0" xfId="2" applyFon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0" fillId="0" borderId="0" xfId="2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0" fillId="3" borderId="0" xfId="0" applyFill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F29E1B-D4B7-45FD-91AF-C45A674CDBC2}" name="Table5" displayName="Table5" ref="A1:D418" totalsRowShown="0" headerRowDxfId="5" dataDxfId="4">
  <autoFilter ref="A1:D418" xr:uid="{ADF29E1B-D4B7-45FD-91AF-C45A674CDBC2}"/>
  <tableColumns count="4">
    <tableColumn id="1" xr3:uid="{E93D564F-27E8-4880-B24F-04430BF4C384}" name="ID" dataDxfId="3"/>
    <tableColumn id="2" xr3:uid="{94F16FD5-8B21-4F54-9FA5-804C95FB0E79}" name="Exercise" dataDxfId="2"/>
    <tableColumn id="3" xr3:uid="{2BC8F8AE-9313-482E-A6FB-F385C7F5B8A6}" name="Married" dataDxfId="1"/>
    <tableColumn id="4" xr3:uid="{96A71738-5999-4C86-A59E-DD378DD9BCF6}" name="Inc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F40C-ED01-402D-AD66-B946D550CB8C}">
  <dimension ref="A1:E9"/>
  <sheetViews>
    <sheetView workbookViewId="0">
      <selection sqref="A1:E9"/>
    </sheetView>
  </sheetViews>
  <sheetFormatPr defaultColWidth="8.81640625" defaultRowHeight="14.5" x14ac:dyDescent="0.35"/>
  <cols>
    <col min="1" max="1" width="12.1796875" style="26" customWidth="1"/>
    <col min="2" max="2" width="16.1796875" style="26" customWidth="1"/>
    <col min="3" max="3" width="12.453125" style="26" customWidth="1"/>
    <col min="4" max="16384" width="8.81640625" style="26"/>
  </cols>
  <sheetData>
    <row r="1" spans="1:5" x14ac:dyDescent="0.35">
      <c r="A1" s="26" t="s">
        <v>237</v>
      </c>
      <c r="B1" s="26" t="s">
        <v>221</v>
      </c>
      <c r="C1" s="26" t="s">
        <v>222</v>
      </c>
      <c r="D1" s="26" t="s">
        <v>223</v>
      </c>
      <c r="E1" s="26" t="s">
        <v>20</v>
      </c>
    </row>
    <row r="2" spans="1:5" x14ac:dyDescent="0.35">
      <c r="A2" s="26">
        <v>981</v>
      </c>
      <c r="B2" s="26" t="s">
        <v>238</v>
      </c>
      <c r="C2" s="26" t="s">
        <v>239</v>
      </c>
      <c r="D2" s="26">
        <v>56</v>
      </c>
      <c r="E2" s="26" t="s">
        <v>240</v>
      </c>
    </row>
    <row r="3" spans="1:5" x14ac:dyDescent="0.35">
      <c r="A3" s="26">
        <v>459</v>
      </c>
      <c r="B3" s="26" t="s">
        <v>241</v>
      </c>
      <c r="C3" s="26" t="s">
        <v>242</v>
      </c>
      <c r="D3" s="26">
        <v>49</v>
      </c>
      <c r="E3" s="26" t="s">
        <v>243</v>
      </c>
    </row>
    <row r="4" spans="1:5" x14ac:dyDescent="0.35">
      <c r="A4" s="26">
        <v>272</v>
      </c>
      <c r="B4" s="26" t="s">
        <v>244</v>
      </c>
      <c r="C4" s="26" t="s">
        <v>242</v>
      </c>
      <c r="D4" s="26">
        <v>65</v>
      </c>
      <c r="E4" s="26" t="s">
        <v>240</v>
      </c>
    </row>
    <row r="5" spans="1:5" x14ac:dyDescent="0.35">
      <c r="A5" s="26">
        <v>832</v>
      </c>
      <c r="B5" s="26" t="s">
        <v>245</v>
      </c>
      <c r="C5" s="26" t="s">
        <v>246</v>
      </c>
      <c r="D5" s="26">
        <v>42</v>
      </c>
      <c r="E5" s="26" t="s">
        <v>240</v>
      </c>
    </row>
    <row r="6" spans="1:5" x14ac:dyDescent="0.35">
      <c r="A6" s="26">
        <v>553</v>
      </c>
      <c r="B6" s="26" t="s">
        <v>247</v>
      </c>
      <c r="C6" s="26" t="s">
        <v>239</v>
      </c>
      <c r="D6" s="26">
        <v>55</v>
      </c>
      <c r="E6" s="26" t="s">
        <v>243</v>
      </c>
    </row>
    <row r="7" spans="1:5" x14ac:dyDescent="0.35">
      <c r="A7" s="26">
        <v>776</v>
      </c>
      <c r="B7" s="26" t="s">
        <v>248</v>
      </c>
      <c r="C7" s="26" t="s">
        <v>246</v>
      </c>
      <c r="D7" s="26">
        <v>57</v>
      </c>
      <c r="E7" s="26" t="s">
        <v>243</v>
      </c>
    </row>
    <row r="8" spans="1:5" x14ac:dyDescent="0.35">
      <c r="A8" s="26">
        <v>379</v>
      </c>
      <c r="B8" s="26" t="s">
        <v>249</v>
      </c>
      <c r="C8" s="26" t="s">
        <v>242</v>
      </c>
      <c r="D8" s="26">
        <v>40</v>
      </c>
      <c r="E8" s="26" t="s">
        <v>243</v>
      </c>
    </row>
    <row r="9" spans="1:5" x14ac:dyDescent="0.35">
      <c r="A9" s="26">
        <v>742</v>
      </c>
      <c r="B9" s="26" t="s">
        <v>250</v>
      </c>
      <c r="C9" s="26" t="s">
        <v>239</v>
      </c>
      <c r="D9" s="26">
        <v>67</v>
      </c>
      <c r="E9" s="26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200F-9E6C-4FA6-AC75-16DE4AF8966A}">
  <dimension ref="A1:I23"/>
  <sheetViews>
    <sheetView topLeftCell="C5" workbookViewId="0">
      <selection activeCell="E23" sqref="E23"/>
    </sheetView>
  </sheetViews>
  <sheetFormatPr defaultRowHeight="14.5" x14ac:dyDescent="0.35"/>
  <cols>
    <col min="1" max="1" width="10.81640625" customWidth="1"/>
    <col min="2" max="2" width="11.81640625" bestFit="1" customWidth="1"/>
    <col min="3" max="3" width="12.453125" bestFit="1" customWidth="1"/>
    <col min="4" max="4" width="9.54296875" bestFit="1" customWidth="1"/>
    <col min="5" max="5" width="11.7265625" customWidth="1"/>
    <col min="6" max="6" width="17.7265625" bestFit="1" customWidth="1"/>
    <col min="7" max="7" width="12.1796875" bestFit="1" customWidth="1"/>
    <col min="8" max="8" width="7.1796875" customWidth="1"/>
  </cols>
  <sheetData>
    <row r="1" spans="1:9" x14ac:dyDescent="0.35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20</v>
      </c>
    </row>
    <row r="2" spans="1:9" x14ac:dyDescent="0.35">
      <c r="A2" t="s">
        <v>224</v>
      </c>
      <c r="B2" t="s">
        <v>225</v>
      </c>
      <c r="C2" s="29">
        <v>43488</v>
      </c>
      <c r="D2">
        <v>256700</v>
      </c>
      <c r="E2">
        <v>742</v>
      </c>
      <c r="F2" t="str" cm="1">
        <f t="array" ref="F2:F19">VLOOKUP($E$2:$E$19,CarBuyers!$A$1:$E$9,2,FALSE)</f>
        <v>Sydney Benoit</v>
      </c>
      <c r="G2" t="str" cm="1">
        <f t="array" ref="G2:G19">VLOOKUP($E$2:$E$19,CarBuyers!$A$1:$E$9,3,FALSE)</f>
        <v>Boston</v>
      </c>
      <c r="H2" cm="1">
        <f t="array" ref="H2:H19">VLOOKUP($E$2:$E$19,CarBuyers!$A$1:$E$9,4,FALSE)</f>
        <v>67</v>
      </c>
      <c r="I2" t="str" cm="1">
        <f t="array" ref="I2:I19">VLOOKUP($E$2:$E$19,CarBuyers!$A$1:$E$9,5,FALSE)</f>
        <v>F</v>
      </c>
    </row>
    <row r="3" spans="1:9" x14ac:dyDescent="0.35">
      <c r="A3" t="s">
        <v>226</v>
      </c>
      <c r="B3" t="s">
        <v>227</v>
      </c>
      <c r="C3" s="29">
        <v>43714</v>
      </c>
      <c r="D3">
        <v>188000</v>
      </c>
      <c r="E3">
        <v>776</v>
      </c>
      <c r="F3" t="str">
        <v>Leonard Liu</v>
      </c>
      <c r="G3" t="str">
        <v>Springfield</v>
      </c>
      <c r="H3">
        <v>57</v>
      </c>
      <c r="I3" t="str">
        <v>M</v>
      </c>
    </row>
    <row r="4" spans="1:9" x14ac:dyDescent="0.35">
      <c r="A4" t="s">
        <v>228</v>
      </c>
      <c r="B4" t="s">
        <v>229</v>
      </c>
      <c r="C4" s="29">
        <v>43831</v>
      </c>
      <c r="D4">
        <v>156000</v>
      </c>
      <c r="E4">
        <v>459</v>
      </c>
      <c r="F4" t="str">
        <v>Tom Perez</v>
      </c>
      <c r="G4" t="str">
        <v>Worcester</v>
      </c>
      <c r="H4">
        <v>49</v>
      </c>
      <c r="I4" t="str">
        <v>M</v>
      </c>
    </row>
    <row r="5" spans="1:9" x14ac:dyDescent="0.35">
      <c r="A5" t="s">
        <v>224</v>
      </c>
      <c r="B5" t="s">
        <v>230</v>
      </c>
      <c r="C5" s="29">
        <v>43968</v>
      </c>
      <c r="D5">
        <v>268900</v>
      </c>
      <c r="E5">
        <v>379</v>
      </c>
      <c r="F5" t="str">
        <v>Sam Thurston</v>
      </c>
      <c r="G5" t="str">
        <v>Worcester</v>
      </c>
      <c r="H5">
        <v>40</v>
      </c>
      <c r="I5" t="str">
        <v>M</v>
      </c>
    </row>
    <row r="6" spans="1:9" x14ac:dyDescent="0.35">
      <c r="A6" t="s">
        <v>228</v>
      </c>
      <c r="B6" s="30" t="s">
        <v>231</v>
      </c>
      <c r="C6" s="29">
        <v>43999</v>
      </c>
      <c r="D6">
        <v>197000</v>
      </c>
      <c r="E6">
        <v>272</v>
      </c>
      <c r="F6" t="str">
        <v>Kate Greenbaum</v>
      </c>
      <c r="G6" t="str">
        <v>Worcester</v>
      </c>
      <c r="H6">
        <v>65</v>
      </c>
      <c r="I6" t="str">
        <v>F</v>
      </c>
    </row>
    <row r="7" spans="1:9" x14ac:dyDescent="0.35">
      <c r="A7" t="s">
        <v>226</v>
      </c>
      <c r="B7" t="s">
        <v>232</v>
      </c>
      <c r="C7" s="29">
        <v>44040</v>
      </c>
      <c r="D7">
        <v>228000</v>
      </c>
      <c r="E7">
        <v>553</v>
      </c>
      <c r="F7" t="str">
        <v>Ken Castro</v>
      </c>
      <c r="G7" t="str">
        <v>Boston</v>
      </c>
      <c r="H7">
        <v>55</v>
      </c>
      <c r="I7" t="str">
        <v>M</v>
      </c>
    </row>
    <row r="8" spans="1:9" x14ac:dyDescent="0.35">
      <c r="A8" t="s">
        <v>224</v>
      </c>
      <c r="B8" t="s">
        <v>230</v>
      </c>
      <c r="C8" s="29">
        <v>44049</v>
      </c>
      <c r="D8">
        <v>276000</v>
      </c>
      <c r="E8">
        <v>832</v>
      </c>
      <c r="F8" t="str">
        <v>Alisha Washington</v>
      </c>
      <c r="G8" t="str">
        <v>Springfield</v>
      </c>
      <c r="H8">
        <v>42</v>
      </c>
      <c r="I8" t="str">
        <v>F</v>
      </c>
    </row>
    <row r="9" spans="1:9" x14ac:dyDescent="0.35">
      <c r="A9" t="s">
        <v>228</v>
      </c>
      <c r="B9" t="s">
        <v>229</v>
      </c>
      <c r="C9" s="29">
        <v>44225</v>
      </c>
      <c r="D9">
        <v>171000</v>
      </c>
      <c r="E9">
        <v>981</v>
      </c>
      <c r="F9" t="str">
        <v>Jane Smith</v>
      </c>
      <c r="G9" t="str">
        <v>Boston</v>
      </c>
      <c r="H9">
        <v>56</v>
      </c>
      <c r="I9" t="str">
        <v>F</v>
      </c>
    </row>
    <row r="10" spans="1:9" x14ac:dyDescent="0.35">
      <c r="A10" t="s">
        <v>228</v>
      </c>
      <c r="B10" s="30" t="s">
        <v>231</v>
      </c>
      <c r="C10" s="29">
        <v>44301</v>
      </c>
      <c r="D10">
        <v>178000</v>
      </c>
      <c r="E10">
        <v>742</v>
      </c>
      <c r="F10" t="str">
        <v>Sydney Benoit</v>
      </c>
      <c r="G10" t="str">
        <v>Boston</v>
      </c>
      <c r="H10">
        <v>67</v>
      </c>
      <c r="I10" t="str">
        <v>F</v>
      </c>
    </row>
    <row r="11" spans="1:9" x14ac:dyDescent="0.35">
      <c r="A11" t="s">
        <v>233</v>
      </c>
      <c r="B11" t="s">
        <v>234</v>
      </c>
      <c r="C11" s="29">
        <v>44462</v>
      </c>
      <c r="D11">
        <v>237000</v>
      </c>
      <c r="E11">
        <v>459</v>
      </c>
      <c r="F11" t="str">
        <v>Tom Perez</v>
      </c>
      <c r="G11" t="str">
        <v>Worcester</v>
      </c>
      <c r="H11">
        <v>49</v>
      </c>
      <c r="I11" t="str">
        <v>M</v>
      </c>
    </row>
    <row r="12" spans="1:9" x14ac:dyDescent="0.35">
      <c r="A12" t="s">
        <v>233</v>
      </c>
      <c r="B12" t="s">
        <v>234</v>
      </c>
      <c r="C12" s="29">
        <v>44553</v>
      </c>
      <c r="D12">
        <v>224000</v>
      </c>
      <c r="E12">
        <v>272</v>
      </c>
      <c r="F12" t="str">
        <v>Kate Greenbaum</v>
      </c>
      <c r="G12" t="str">
        <v>Worcester</v>
      </c>
      <c r="H12">
        <v>65</v>
      </c>
      <c r="I12" t="str">
        <v>F</v>
      </c>
    </row>
    <row r="13" spans="1:9" x14ac:dyDescent="0.35">
      <c r="A13" t="s">
        <v>224</v>
      </c>
      <c r="B13" t="s">
        <v>235</v>
      </c>
      <c r="C13" s="29">
        <v>44640</v>
      </c>
      <c r="D13">
        <v>294000</v>
      </c>
      <c r="E13">
        <v>832</v>
      </c>
      <c r="F13" t="str">
        <v>Alisha Washington</v>
      </c>
      <c r="G13" t="str">
        <v>Springfield</v>
      </c>
      <c r="H13">
        <v>42</v>
      </c>
      <c r="I13" t="str">
        <v>F</v>
      </c>
    </row>
    <row r="14" spans="1:9" x14ac:dyDescent="0.35">
      <c r="A14" t="s">
        <v>233</v>
      </c>
      <c r="B14" t="s">
        <v>236</v>
      </c>
      <c r="C14" s="29">
        <v>44721</v>
      </c>
      <c r="D14">
        <v>255000</v>
      </c>
      <c r="E14">
        <v>981</v>
      </c>
      <c r="F14" t="str">
        <v>Jane Smith</v>
      </c>
      <c r="G14" t="str">
        <v>Boston</v>
      </c>
      <c r="H14">
        <v>56</v>
      </c>
      <c r="I14" t="str">
        <v>F</v>
      </c>
    </row>
    <row r="15" spans="1:9" x14ac:dyDescent="0.35">
      <c r="A15" t="s">
        <v>226</v>
      </c>
      <c r="B15" t="s">
        <v>232</v>
      </c>
      <c r="C15" s="29">
        <v>44824</v>
      </c>
      <c r="D15">
        <v>231000</v>
      </c>
      <c r="E15">
        <v>553</v>
      </c>
      <c r="F15" t="str">
        <v>Ken Castro</v>
      </c>
      <c r="G15" t="str">
        <v>Boston</v>
      </c>
      <c r="H15">
        <v>55</v>
      </c>
      <c r="I15" t="str">
        <v>M</v>
      </c>
    </row>
    <row r="16" spans="1:9" x14ac:dyDescent="0.35">
      <c r="A16" t="s">
        <v>233</v>
      </c>
      <c r="B16" t="s">
        <v>236</v>
      </c>
      <c r="C16" s="29">
        <v>44847</v>
      </c>
      <c r="D16">
        <v>238000</v>
      </c>
      <c r="E16">
        <v>379</v>
      </c>
      <c r="F16" t="str">
        <v>Sam Thurston</v>
      </c>
      <c r="G16" t="str">
        <v>Worcester</v>
      </c>
      <c r="H16">
        <v>40</v>
      </c>
      <c r="I16" t="str">
        <v>M</v>
      </c>
    </row>
    <row r="17" spans="1:9" x14ac:dyDescent="0.35">
      <c r="A17" t="s">
        <v>226</v>
      </c>
      <c r="B17" t="s">
        <v>227</v>
      </c>
      <c r="C17" s="29">
        <v>44868</v>
      </c>
      <c r="D17">
        <v>199900</v>
      </c>
      <c r="E17">
        <v>776</v>
      </c>
      <c r="F17" t="str">
        <v>Leonard Liu</v>
      </c>
      <c r="G17" t="str">
        <v>Springfield</v>
      </c>
      <c r="H17">
        <v>57</v>
      </c>
      <c r="I17" t="str">
        <v>M</v>
      </c>
    </row>
    <row r="18" spans="1:9" x14ac:dyDescent="0.35">
      <c r="A18" t="s">
        <v>228</v>
      </c>
      <c r="B18" t="s">
        <v>229</v>
      </c>
      <c r="C18" s="29">
        <v>44873</v>
      </c>
      <c r="D18">
        <v>165000</v>
      </c>
      <c r="E18">
        <v>272</v>
      </c>
      <c r="F18" t="str">
        <v>Kate Greenbaum</v>
      </c>
      <c r="G18" t="str">
        <v>Worcester</v>
      </c>
      <c r="H18">
        <v>65</v>
      </c>
      <c r="I18" t="str">
        <v>F</v>
      </c>
    </row>
    <row r="19" spans="1:9" x14ac:dyDescent="0.35">
      <c r="A19" t="s">
        <v>224</v>
      </c>
      <c r="B19" t="s">
        <v>225</v>
      </c>
      <c r="C19" s="29">
        <v>44906</v>
      </c>
      <c r="D19">
        <v>266900</v>
      </c>
      <c r="E19">
        <v>459</v>
      </c>
      <c r="F19" t="str">
        <v>Tom Perez</v>
      </c>
      <c r="G19" t="str">
        <v>Worcester</v>
      </c>
      <c r="H19">
        <v>49</v>
      </c>
      <c r="I19" t="str">
        <v>M</v>
      </c>
    </row>
    <row r="22" spans="1:9" x14ac:dyDescent="0.35">
      <c r="E22" s="45" t="s">
        <v>259</v>
      </c>
      <c r="G22" s="46">
        <f>AVERAGEIF(_xlfn.ANCHORARRAY(I2),"M",D2:D19)</f>
        <v>223744.44444444444</v>
      </c>
    </row>
    <row r="23" spans="1:9" x14ac:dyDescent="0.35">
      <c r="E23" s="45" t="s">
        <v>258</v>
      </c>
      <c r="G23" s="44">
        <f>COUNTIFS(A2:A19,"Porsche",_xlfn.ANCHORARRAY(G2),"Boston")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98C3-9288-409F-B397-83647522E788}">
  <dimension ref="A1:Y201"/>
  <sheetViews>
    <sheetView topLeftCell="I1" zoomScale="79" workbookViewId="0">
      <selection activeCell="V5" sqref="V5"/>
    </sheetView>
  </sheetViews>
  <sheetFormatPr defaultColWidth="9.1796875" defaultRowHeight="14.5" x14ac:dyDescent="0.35"/>
  <cols>
    <col min="1" max="1" width="8" style="3" bestFit="1" customWidth="1"/>
    <col min="2" max="2" width="7.54296875" style="3" bestFit="1" customWidth="1"/>
    <col min="3" max="3" width="15.54296875" style="3" bestFit="1" customWidth="1"/>
    <col min="4" max="4" width="10.54296875" style="3" bestFit="1" customWidth="1"/>
    <col min="5" max="5" width="7.54296875" style="3" bestFit="1" customWidth="1"/>
    <col min="6" max="6" width="14.453125" style="3" bestFit="1" customWidth="1"/>
    <col min="7" max="7" width="8.453125" style="3" bestFit="1" customWidth="1"/>
    <col min="8" max="8" width="7.54296875" style="3" bestFit="1" customWidth="1"/>
    <col min="9" max="10" width="13.453125" style="3" bestFit="1" customWidth="1"/>
    <col min="11" max="11" width="13.54296875" style="3" bestFit="1" customWidth="1"/>
    <col min="12" max="12" width="13.453125" style="3" bestFit="1" customWidth="1"/>
    <col min="13" max="13" width="21.54296875" style="3" bestFit="1" customWidth="1"/>
    <col min="14" max="14" width="8.453125" style="3" bestFit="1" customWidth="1"/>
    <col min="15" max="16384" width="9.1796875" style="3"/>
  </cols>
  <sheetData>
    <row r="1" spans="1:25" x14ac:dyDescent="0.3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50</v>
      </c>
      <c r="J1" s="3" t="s">
        <v>51</v>
      </c>
      <c r="K1" s="3" t="s">
        <v>27</v>
      </c>
      <c r="L1" s="3" t="s">
        <v>28</v>
      </c>
      <c r="M1" s="3" t="s">
        <v>29</v>
      </c>
      <c r="N1" s="3" t="s">
        <v>30</v>
      </c>
      <c r="P1" s="3" t="s">
        <v>44</v>
      </c>
      <c r="Q1" s="3" t="s">
        <v>35</v>
      </c>
      <c r="R1" s="3" t="s">
        <v>39</v>
      </c>
      <c r="U1" s="3" t="s">
        <v>30</v>
      </c>
      <c r="V1" s="3" t="str" cm="1">
        <f t="array" ref="V1:X1">P1:R1</f>
        <v>Referral</v>
      </c>
      <c r="W1" s="3" t="str">
        <v>SM</v>
      </c>
      <c r="X1" s="3" t="str">
        <v>TV</v>
      </c>
      <c r="Y1" s="3" t="s">
        <v>43</v>
      </c>
    </row>
    <row r="2" spans="1:25" x14ac:dyDescent="0.35">
      <c r="A2" s="3">
        <v>1530016</v>
      </c>
      <c r="B2" s="3" t="s">
        <v>31</v>
      </c>
      <c r="C2" s="3" t="s">
        <v>32</v>
      </c>
      <c r="D2" s="4">
        <v>31762</v>
      </c>
      <c r="E2" s="3" t="s">
        <v>33</v>
      </c>
      <c r="F2" s="3">
        <v>5</v>
      </c>
      <c r="G2" s="3">
        <v>90047</v>
      </c>
      <c r="H2" s="3">
        <v>53000</v>
      </c>
      <c r="I2" s="3">
        <v>287</v>
      </c>
      <c r="J2" s="3">
        <v>241</v>
      </c>
      <c r="K2" s="3">
        <v>3</v>
      </c>
      <c r="L2" s="3">
        <v>101</v>
      </c>
      <c r="M2" s="3" t="s">
        <v>34</v>
      </c>
      <c r="N2" s="3" t="s">
        <v>35</v>
      </c>
      <c r="P2" s="3" cm="1">
        <f t="array" ref="P2:P201">IF(N2:N201 ="Referral", 1,0)</f>
        <v>0</v>
      </c>
      <c r="Q2" s="3" cm="1">
        <f t="array" ref="Q2:Q201">IF($N$2:$N$201 ="SM", 1,0)</f>
        <v>1</v>
      </c>
      <c r="R2" s="3" cm="1">
        <f t="array" ref="R2:R201">IF($N$2:$N$201 ="TV", 1,0)</f>
        <v>0</v>
      </c>
      <c r="U2" s="3" t="s">
        <v>270</v>
      </c>
      <c r="V2" s="3">
        <f>SUM(_xlfn.ANCHORARRAY(P2))</f>
        <v>38</v>
      </c>
      <c r="W2" s="3">
        <f t="shared" ref="W2:X2" si="0">SUM(_xlfn.ANCHORARRAY(Q2))</f>
        <v>39</v>
      </c>
      <c r="X2" s="3">
        <f t="shared" si="0"/>
        <v>57</v>
      </c>
      <c r="Y2" s="3">
        <f>201-SUM(V2:X2)</f>
        <v>67</v>
      </c>
    </row>
    <row r="3" spans="1:25" x14ac:dyDescent="0.35">
      <c r="A3" s="3">
        <v>1531136</v>
      </c>
      <c r="B3" s="3" t="s">
        <v>36</v>
      </c>
      <c r="C3" s="3" t="s">
        <v>37</v>
      </c>
      <c r="D3" s="4">
        <v>34098</v>
      </c>
      <c r="E3" s="3" t="s">
        <v>33</v>
      </c>
      <c r="F3" s="3">
        <v>5</v>
      </c>
      <c r="G3" s="3">
        <v>90026</v>
      </c>
      <c r="H3" s="3">
        <v>94000</v>
      </c>
      <c r="I3" s="3">
        <v>1227</v>
      </c>
      <c r="J3" s="3">
        <v>843</v>
      </c>
      <c r="K3" s="3">
        <v>12</v>
      </c>
      <c r="L3" s="3">
        <v>262</v>
      </c>
      <c r="M3" s="3" t="s">
        <v>38</v>
      </c>
      <c r="N3" s="3" t="s">
        <v>39</v>
      </c>
      <c r="P3" s="3">
        <v>0</v>
      </c>
      <c r="Q3" s="3">
        <v>0</v>
      </c>
      <c r="R3" s="3">
        <v>1</v>
      </c>
      <c r="V3" s="47">
        <f>V2/COUNTA($N$2:$N$201)</f>
        <v>0.19</v>
      </c>
      <c r="W3" s="47">
        <f t="shared" ref="W3:Y3" si="1">W2/COUNTA($N$2:$N$201)</f>
        <v>0.19500000000000001</v>
      </c>
      <c r="X3" s="47">
        <f t="shared" si="1"/>
        <v>0.28499999999999998</v>
      </c>
      <c r="Y3" s="47">
        <f t="shared" si="1"/>
        <v>0.33500000000000002</v>
      </c>
    </row>
    <row r="4" spans="1:25" x14ac:dyDescent="0.35">
      <c r="A4" s="3">
        <v>1532160</v>
      </c>
      <c r="B4" s="3" t="s">
        <v>36</v>
      </c>
      <c r="C4" s="3" t="s">
        <v>32</v>
      </c>
      <c r="D4" s="4">
        <v>24249</v>
      </c>
      <c r="E4" s="3" t="s">
        <v>33</v>
      </c>
      <c r="F4" s="3">
        <v>2</v>
      </c>
      <c r="G4" s="3">
        <v>90027</v>
      </c>
      <c r="H4" s="3">
        <v>64000</v>
      </c>
      <c r="I4" s="3">
        <v>523</v>
      </c>
      <c r="J4" s="3">
        <v>719</v>
      </c>
      <c r="K4" s="3">
        <v>9</v>
      </c>
      <c r="L4" s="3">
        <v>122</v>
      </c>
      <c r="M4" s="3" t="s">
        <v>40</v>
      </c>
      <c r="N4" s="3" t="s">
        <v>39</v>
      </c>
      <c r="P4" s="3">
        <v>0</v>
      </c>
      <c r="Q4" s="3">
        <v>0</v>
      </c>
      <c r="R4" s="3">
        <v>1</v>
      </c>
    </row>
    <row r="5" spans="1:25" x14ac:dyDescent="0.35">
      <c r="A5" s="3">
        <v>1532307</v>
      </c>
      <c r="B5" s="3" t="s">
        <v>36</v>
      </c>
      <c r="C5" s="3" t="s">
        <v>37</v>
      </c>
      <c r="D5" s="4">
        <v>23636</v>
      </c>
      <c r="E5" s="3" t="s">
        <v>33</v>
      </c>
      <c r="F5" s="3">
        <v>4</v>
      </c>
      <c r="G5" s="3">
        <v>90029</v>
      </c>
      <c r="H5" s="3">
        <v>60000</v>
      </c>
      <c r="I5" s="3">
        <v>516</v>
      </c>
      <c r="J5" s="3">
        <v>582</v>
      </c>
      <c r="K5" s="3">
        <v>13</v>
      </c>
      <c r="L5" s="3">
        <v>129</v>
      </c>
      <c r="M5" s="3" t="s">
        <v>34</v>
      </c>
      <c r="N5" s="3" t="s">
        <v>35</v>
      </c>
      <c r="P5" s="3">
        <v>0</v>
      </c>
      <c r="Q5" s="3">
        <v>1</v>
      </c>
      <c r="R5" s="3">
        <v>0</v>
      </c>
    </row>
    <row r="6" spans="1:25" x14ac:dyDescent="0.35">
      <c r="A6" s="3">
        <v>1532356</v>
      </c>
      <c r="B6" s="3" t="s">
        <v>31</v>
      </c>
      <c r="C6" s="3" t="s">
        <v>41</v>
      </c>
      <c r="D6" s="4">
        <v>23573</v>
      </c>
      <c r="E6" s="3" t="s">
        <v>42</v>
      </c>
      <c r="F6" s="3">
        <v>5</v>
      </c>
      <c r="G6" s="3">
        <v>90017</v>
      </c>
      <c r="H6" s="3">
        <v>47000</v>
      </c>
      <c r="I6" s="3">
        <v>555</v>
      </c>
      <c r="J6" s="3">
        <v>845</v>
      </c>
      <c r="K6" s="3">
        <v>7</v>
      </c>
      <c r="L6" s="3">
        <v>97</v>
      </c>
      <c r="M6" s="3" t="s">
        <v>34</v>
      </c>
      <c r="N6" s="3" t="s">
        <v>43</v>
      </c>
      <c r="P6" s="3">
        <v>0</v>
      </c>
      <c r="Q6" s="3">
        <v>0</v>
      </c>
      <c r="R6" s="3">
        <v>0</v>
      </c>
    </row>
    <row r="7" spans="1:25" x14ac:dyDescent="0.35">
      <c r="A7" s="3">
        <v>1532387</v>
      </c>
      <c r="B7" s="3" t="s">
        <v>36</v>
      </c>
      <c r="C7" s="3" t="s">
        <v>37</v>
      </c>
      <c r="D7" s="4">
        <v>21059</v>
      </c>
      <c r="E7" s="3" t="s">
        <v>33</v>
      </c>
      <c r="F7" s="3">
        <v>2</v>
      </c>
      <c r="G7" s="3">
        <v>90028</v>
      </c>
      <c r="H7" s="3">
        <v>67000</v>
      </c>
      <c r="I7" s="3">
        <v>631</v>
      </c>
      <c r="J7" s="3">
        <v>452</v>
      </c>
      <c r="K7" s="3">
        <v>9</v>
      </c>
      <c r="L7" s="3">
        <v>150</v>
      </c>
      <c r="M7" s="3" t="s">
        <v>38</v>
      </c>
      <c r="N7" s="3" t="s">
        <v>35</v>
      </c>
      <c r="P7" s="3">
        <v>0</v>
      </c>
      <c r="Q7" s="3">
        <v>1</v>
      </c>
      <c r="R7" s="3">
        <v>0</v>
      </c>
    </row>
    <row r="8" spans="1:25" x14ac:dyDescent="0.35">
      <c r="A8" s="3">
        <v>1533017</v>
      </c>
      <c r="B8" s="3" t="s">
        <v>31</v>
      </c>
      <c r="C8" s="3" t="s">
        <v>41</v>
      </c>
      <c r="D8" s="4">
        <v>31181</v>
      </c>
      <c r="E8" s="3" t="s">
        <v>33</v>
      </c>
      <c r="F8" s="3">
        <v>3</v>
      </c>
      <c r="G8" s="3">
        <v>90063</v>
      </c>
      <c r="H8" s="3">
        <v>84000</v>
      </c>
      <c r="I8" s="3">
        <v>229</v>
      </c>
      <c r="J8" s="3">
        <v>153</v>
      </c>
      <c r="K8" s="3">
        <v>2</v>
      </c>
      <c r="L8" s="3">
        <v>144</v>
      </c>
      <c r="M8" s="3" t="s">
        <v>40</v>
      </c>
      <c r="N8" s="3" t="s">
        <v>43</v>
      </c>
      <c r="P8" s="3">
        <v>0</v>
      </c>
      <c r="Q8" s="3">
        <v>0</v>
      </c>
      <c r="R8" s="3">
        <v>0</v>
      </c>
    </row>
    <row r="9" spans="1:25" x14ac:dyDescent="0.35">
      <c r="A9" s="3">
        <v>1533561</v>
      </c>
      <c r="B9" s="3" t="s">
        <v>36</v>
      </c>
      <c r="C9" s="3" t="s">
        <v>41</v>
      </c>
      <c r="D9" s="4">
        <v>29627</v>
      </c>
      <c r="E9" s="3" t="s">
        <v>33</v>
      </c>
      <c r="F9" s="3">
        <v>5</v>
      </c>
      <c r="G9" s="3">
        <v>90050</v>
      </c>
      <c r="H9" s="3">
        <v>76000</v>
      </c>
      <c r="I9" s="3">
        <v>1474</v>
      </c>
      <c r="J9" s="3">
        <v>1079</v>
      </c>
      <c r="K9" s="3">
        <v>23</v>
      </c>
      <c r="L9" s="3">
        <v>122</v>
      </c>
      <c r="M9" s="3" t="s">
        <v>40</v>
      </c>
      <c r="N9" s="3" t="s">
        <v>44</v>
      </c>
      <c r="P9" s="3">
        <v>1</v>
      </c>
      <c r="Q9" s="3">
        <v>0</v>
      </c>
      <c r="R9" s="3">
        <v>0</v>
      </c>
    </row>
    <row r="10" spans="1:25" x14ac:dyDescent="0.35">
      <c r="A10" s="3">
        <v>1533697</v>
      </c>
      <c r="B10" s="3" t="s">
        <v>31</v>
      </c>
      <c r="C10" s="3" t="s">
        <v>45</v>
      </c>
      <c r="D10" s="4">
        <v>27310</v>
      </c>
      <c r="E10" s="3" t="s">
        <v>33</v>
      </c>
      <c r="F10" s="3">
        <v>3</v>
      </c>
      <c r="G10" s="3">
        <v>90038</v>
      </c>
      <c r="H10" s="3">
        <v>42000</v>
      </c>
      <c r="I10" s="3">
        <v>300</v>
      </c>
      <c r="J10" s="3">
        <v>247</v>
      </c>
      <c r="K10" s="3">
        <v>3</v>
      </c>
      <c r="L10" s="3">
        <v>238</v>
      </c>
      <c r="M10" s="3" t="s">
        <v>40</v>
      </c>
      <c r="N10" s="3" t="s">
        <v>43</v>
      </c>
      <c r="P10" s="3">
        <v>0</v>
      </c>
      <c r="Q10" s="3">
        <v>0</v>
      </c>
      <c r="R10" s="3">
        <v>0</v>
      </c>
    </row>
    <row r="11" spans="1:25" x14ac:dyDescent="0.35">
      <c r="A11" s="3">
        <v>1533766</v>
      </c>
      <c r="B11" s="3" t="s">
        <v>36</v>
      </c>
      <c r="C11" s="3" t="s">
        <v>41</v>
      </c>
      <c r="D11" s="4">
        <v>26192</v>
      </c>
      <c r="E11" s="3" t="s">
        <v>33</v>
      </c>
      <c r="F11" s="3">
        <v>2</v>
      </c>
      <c r="G11" s="3">
        <v>90057</v>
      </c>
      <c r="H11" s="3">
        <v>71000</v>
      </c>
      <c r="I11" s="3">
        <v>925</v>
      </c>
      <c r="J11" s="3">
        <v>708</v>
      </c>
      <c r="K11" s="3">
        <v>4</v>
      </c>
      <c r="L11" s="3">
        <v>171</v>
      </c>
      <c r="M11" s="3" t="s">
        <v>38</v>
      </c>
      <c r="N11" s="3" t="s">
        <v>39</v>
      </c>
      <c r="P11" s="3">
        <v>0</v>
      </c>
      <c r="Q11" s="3">
        <v>0</v>
      </c>
      <c r="R11" s="3">
        <v>1</v>
      </c>
    </row>
    <row r="12" spans="1:25" x14ac:dyDescent="0.35">
      <c r="A12" s="3">
        <v>1533791</v>
      </c>
      <c r="B12" s="3" t="s">
        <v>36</v>
      </c>
      <c r="C12" s="3" t="s">
        <v>37</v>
      </c>
      <c r="D12" s="4">
        <v>36460</v>
      </c>
      <c r="E12" s="3" t="s">
        <v>33</v>
      </c>
      <c r="F12" s="3">
        <v>1</v>
      </c>
      <c r="G12" s="3">
        <v>90060</v>
      </c>
      <c r="H12" s="3">
        <v>97000</v>
      </c>
      <c r="I12" s="3">
        <v>828</v>
      </c>
      <c r="J12" s="3">
        <v>1028</v>
      </c>
      <c r="K12" s="3">
        <v>17</v>
      </c>
      <c r="L12" s="3">
        <v>110</v>
      </c>
      <c r="M12" s="3" t="s">
        <v>34</v>
      </c>
      <c r="N12" s="3" t="s">
        <v>43</v>
      </c>
      <c r="P12" s="3">
        <v>0</v>
      </c>
      <c r="Q12" s="3">
        <v>0</v>
      </c>
      <c r="R12" s="3">
        <v>0</v>
      </c>
    </row>
    <row r="13" spans="1:25" x14ac:dyDescent="0.35">
      <c r="A13" s="3">
        <v>1533917</v>
      </c>
      <c r="B13" s="3" t="s">
        <v>31</v>
      </c>
      <c r="C13" s="3" t="s">
        <v>32</v>
      </c>
      <c r="D13" s="4">
        <v>34031</v>
      </c>
      <c r="E13" s="3" t="s">
        <v>33</v>
      </c>
      <c r="F13" s="3">
        <v>3</v>
      </c>
      <c r="G13" s="3">
        <v>90045</v>
      </c>
      <c r="H13" s="3">
        <v>64000</v>
      </c>
      <c r="I13" s="3">
        <v>768</v>
      </c>
      <c r="J13" s="3">
        <v>915</v>
      </c>
      <c r="K13" s="3">
        <v>15</v>
      </c>
      <c r="L13" s="3">
        <v>19</v>
      </c>
      <c r="M13" s="3" t="s">
        <v>40</v>
      </c>
      <c r="N13" s="3" t="s">
        <v>44</v>
      </c>
      <c r="P13" s="3">
        <v>1</v>
      </c>
      <c r="Q13" s="3">
        <v>0</v>
      </c>
      <c r="R13" s="3">
        <v>0</v>
      </c>
    </row>
    <row r="14" spans="1:25" x14ac:dyDescent="0.35">
      <c r="A14" s="3">
        <v>1534502</v>
      </c>
      <c r="B14" s="3" t="s">
        <v>36</v>
      </c>
      <c r="C14" s="3" t="s">
        <v>41</v>
      </c>
      <c r="D14" s="4">
        <v>32868</v>
      </c>
      <c r="E14" s="3" t="s">
        <v>33</v>
      </c>
      <c r="F14" s="3">
        <v>2</v>
      </c>
      <c r="G14" s="3">
        <v>90056</v>
      </c>
      <c r="H14" s="3">
        <v>114000</v>
      </c>
      <c r="I14" s="3">
        <v>938</v>
      </c>
      <c r="J14" s="3">
        <v>665</v>
      </c>
      <c r="K14" s="3">
        <v>7</v>
      </c>
      <c r="L14" s="3">
        <v>262</v>
      </c>
      <c r="M14" s="3" t="s">
        <v>34</v>
      </c>
      <c r="N14" s="3" t="s">
        <v>39</v>
      </c>
      <c r="P14" s="3">
        <v>0</v>
      </c>
      <c r="Q14" s="3">
        <v>0</v>
      </c>
      <c r="R14" s="3">
        <v>1</v>
      </c>
    </row>
    <row r="15" spans="1:25" x14ac:dyDescent="0.35">
      <c r="A15" s="3">
        <v>1534928</v>
      </c>
      <c r="B15" s="3" t="s">
        <v>36</v>
      </c>
      <c r="C15" s="3" t="s">
        <v>41</v>
      </c>
      <c r="D15" s="4">
        <v>21568</v>
      </c>
      <c r="E15" s="3" t="s">
        <v>33</v>
      </c>
      <c r="F15" s="3">
        <v>5</v>
      </c>
      <c r="G15" s="3">
        <v>90033</v>
      </c>
      <c r="H15" s="3">
        <v>96000</v>
      </c>
      <c r="I15" s="3">
        <v>631</v>
      </c>
      <c r="J15" s="3">
        <v>796</v>
      </c>
      <c r="K15" s="3">
        <v>13</v>
      </c>
      <c r="L15" s="3">
        <v>68</v>
      </c>
      <c r="M15" s="3" t="s">
        <v>38</v>
      </c>
      <c r="N15" s="3" t="s">
        <v>44</v>
      </c>
      <c r="P15" s="3">
        <v>1</v>
      </c>
      <c r="Q15" s="3">
        <v>0</v>
      </c>
      <c r="R15" s="3">
        <v>0</v>
      </c>
    </row>
    <row r="16" spans="1:25" x14ac:dyDescent="0.35">
      <c r="A16" s="3">
        <v>1535063</v>
      </c>
      <c r="B16" s="3" t="s">
        <v>31</v>
      </c>
      <c r="C16" s="3" t="s">
        <v>37</v>
      </c>
      <c r="D16" s="4">
        <v>30302</v>
      </c>
      <c r="E16" s="3" t="s">
        <v>33</v>
      </c>
      <c r="F16" s="3">
        <v>3</v>
      </c>
      <c r="G16" s="3">
        <v>90024</v>
      </c>
      <c r="H16" s="3">
        <v>42000</v>
      </c>
      <c r="I16" s="3">
        <v>341</v>
      </c>
      <c r="J16" s="3">
        <v>313</v>
      </c>
      <c r="K16" s="3">
        <v>4</v>
      </c>
      <c r="L16" s="3">
        <v>300</v>
      </c>
      <c r="M16" s="3" t="s">
        <v>34</v>
      </c>
      <c r="N16" s="3" t="s">
        <v>39</v>
      </c>
      <c r="P16" s="3">
        <v>0</v>
      </c>
      <c r="Q16" s="3">
        <v>0</v>
      </c>
      <c r="R16" s="3">
        <v>1</v>
      </c>
    </row>
    <row r="17" spans="1:18" x14ac:dyDescent="0.35">
      <c r="A17" s="3">
        <v>1535406</v>
      </c>
      <c r="B17" s="3" t="s">
        <v>36</v>
      </c>
      <c r="C17" s="3" t="s">
        <v>37</v>
      </c>
      <c r="D17" s="4">
        <v>30716</v>
      </c>
      <c r="E17" s="3" t="s">
        <v>42</v>
      </c>
      <c r="F17" s="3">
        <v>5</v>
      </c>
      <c r="G17" s="3">
        <v>90051</v>
      </c>
      <c r="H17" s="3">
        <v>55000</v>
      </c>
      <c r="I17" s="3">
        <v>129</v>
      </c>
      <c r="J17" s="3">
        <v>100</v>
      </c>
      <c r="K17" s="3">
        <v>1</v>
      </c>
      <c r="L17" s="3">
        <v>80</v>
      </c>
      <c r="M17" s="3" t="s">
        <v>34</v>
      </c>
      <c r="N17" s="3" t="s">
        <v>43</v>
      </c>
      <c r="P17" s="3">
        <v>0</v>
      </c>
      <c r="Q17" s="3">
        <v>0</v>
      </c>
      <c r="R17" s="3">
        <v>0</v>
      </c>
    </row>
    <row r="18" spans="1:18" x14ac:dyDescent="0.35">
      <c r="A18" s="3">
        <v>1535449</v>
      </c>
      <c r="B18" s="3" t="s">
        <v>36</v>
      </c>
      <c r="C18" s="3" t="s">
        <v>32</v>
      </c>
      <c r="D18" s="4">
        <v>21449</v>
      </c>
      <c r="E18" s="3" t="s">
        <v>42</v>
      </c>
      <c r="F18" s="3">
        <v>2</v>
      </c>
      <c r="G18" s="3">
        <v>90062</v>
      </c>
      <c r="H18" s="3">
        <v>56000</v>
      </c>
      <c r="I18" s="3">
        <v>435</v>
      </c>
      <c r="J18" s="3">
        <v>384</v>
      </c>
      <c r="K18" s="3">
        <v>6</v>
      </c>
      <c r="L18" s="3">
        <v>180</v>
      </c>
      <c r="M18" s="3" t="s">
        <v>34</v>
      </c>
      <c r="N18" s="3" t="s">
        <v>39</v>
      </c>
      <c r="P18" s="3">
        <v>0</v>
      </c>
      <c r="Q18" s="3">
        <v>0</v>
      </c>
      <c r="R18" s="3">
        <v>1</v>
      </c>
    </row>
    <row r="19" spans="1:18" x14ac:dyDescent="0.35">
      <c r="A19" s="3">
        <v>1535927</v>
      </c>
      <c r="B19" s="3" t="s">
        <v>36</v>
      </c>
      <c r="C19" s="3" t="s">
        <v>37</v>
      </c>
      <c r="D19" s="4">
        <v>28867</v>
      </c>
      <c r="E19" s="3" t="s">
        <v>33</v>
      </c>
      <c r="F19" s="3">
        <v>1</v>
      </c>
      <c r="G19" s="3">
        <v>90003</v>
      </c>
      <c r="H19" s="3">
        <v>66000</v>
      </c>
      <c r="I19" s="3">
        <v>1283</v>
      </c>
      <c r="J19" s="3">
        <v>879</v>
      </c>
      <c r="K19" s="3">
        <v>10</v>
      </c>
      <c r="L19" s="3">
        <v>35</v>
      </c>
      <c r="M19" s="3" t="s">
        <v>40</v>
      </c>
      <c r="N19" s="3" t="s">
        <v>44</v>
      </c>
      <c r="P19" s="3">
        <v>1</v>
      </c>
      <c r="Q19" s="3">
        <v>0</v>
      </c>
      <c r="R19" s="3">
        <v>0</v>
      </c>
    </row>
    <row r="20" spans="1:18" x14ac:dyDescent="0.35">
      <c r="A20" s="3">
        <v>1536475</v>
      </c>
      <c r="B20" s="3" t="s">
        <v>36</v>
      </c>
      <c r="C20" s="3" t="s">
        <v>46</v>
      </c>
      <c r="D20" s="4">
        <v>21322</v>
      </c>
      <c r="E20" s="3" t="s">
        <v>33</v>
      </c>
      <c r="F20" s="3">
        <v>2</v>
      </c>
      <c r="G20" s="3">
        <v>90019</v>
      </c>
      <c r="H20" s="3">
        <v>73000</v>
      </c>
      <c r="I20" s="3">
        <v>1276</v>
      </c>
      <c r="J20" s="3">
        <v>1108</v>
      </c>
      <c r="K20" s="3">
        <v>20</v>
      </c>
      <c r="L20" s="3">
        <v>56</v>
      </c>
      <c r="M20" s="3" t="s">
        <v>38</v>
      </c>
      <c r="N20" s="3" t="s">
        <v>43</v>
      </c>
      <c r="P20" s="3">
        <v>0</v>
      </c>
      <c r="Q20" s="3">
        <v>0</v>
      </c>
      <c r="R20" s="3">
        <v>0</v>
      </c>
    </row>
    <row r="21" spans="1:18" x14ac:dyDescent="0.35">
      <c r="A21" s="3">
        <v>1536814</v>
      </c>
      <c r="B21" s="3" t="s">
        <v>36</v>
      </c>
      <c r="C21" s="3" t="s">
        <v>32</v>
      </c>
      <c r="D21" s="4">
        <v>22852</v>
      </c>
      <c r="E21" s="3" t="s">
        <v>33</v>
      </c>
      <c r="F21" s="3">
        <v>5</v>
      </c>
      <c r="G21" s="3">
        <v>90036</v>
      </c>
      <c r="H21" s="3">
        <v>86000</v>
      </c>
      <c r="I21" s="3">
        <v>478</v>
      </c>
      <c r="J21" s="3">
        <v>401</v>
      </c>
      <c r="K21" s="3">
        <v>3</v>
      </c>
      <c r="L21" s="3">
        <v>80</v>
      </c>
      <c r="M21" s="3" t="s">
        <v>34</v>
      </c>
      <c r="N21" s="3" t="s">
        <v>43</v>
      </c>
      <c r="P21" s="3">
        <v>0</v>
      </c>
      <c r="Q21" s="3">
        <v>0</v>
      </c>
      <c r="R21" s="3">
        <v>0</v>
      </c>
    </row>
    <row r="22" spans="1:18" x14ac:dyDescent="0.35">
      <c r="A22" s="3">
        <v>1537373</v>
      </c>
      <c r="B22" s="3" t="s">
        <v>31</v>
      </c>
      <c r="C22" s="3" t="s">
        <v>32</v>
      </c>
      <c r="D22" s="4">
        <v>26318</v>
      </c>
      <c r="E22" s="3" t="s">
        <v>42</v>
      </c>
      <c r="F22" s="3">
        <v>5</v>
      </c>
      <c r="G22" s="3">
        <v>90035</v>
      </c>
      <c r="H22" s="3">
        <v>44000</v>
      </c>
      <c r="I22" s="3">
        <v>615</v>
      </c>
      <c r="J22" s="3">
        <v>748</v>
      </c>
      <c r="K22" s="3">
        <v>15</v>
      </c>
      <c r="L22" s="3">
        <v>295</v>
      </c>
      <c r="M22" s="3" t="s">
        <v>40</v>
      </c>
      <c r="N22" s="3" t="s">
        <v>43</v>
      </c>
      <c r="P22" s="3">
        <v>0</v>
      </c>
      <c r="Q22" s="3">
        <v>0</v>
      </c>
      <c r="R22" s="3">
        <v>0</v>
      </c>
    </row>
    <row r="23" spans="1:18" x14ac:dyDescent="0.35">
      <c r="A23" s="3">
        <v>1537553</v>
      </c>
      <c r="B23" s="3" t="s">
        <v>31</v>
      </c>
      <c r="C23" s="3" t="s">
        <v>37</v>
      </c>
      <c r="D23" s="4">
        <v>22469</v>
      </c>
      <c r="E23" s="3" t="s">
        <v>42</v>
      </c>
      <c r="F23" s="3">
        <v>4</v>
      </c>
      <c r="G23" s="3">
        <v>90060</v>
      </c>
      <c r="H23" s="3">
        <v>36000</v>
      </c>
      <c r="I23" s="3">
        <v>153</v>
      </c>
      <c r="J23" s="3">
        <v>141</v>
      </c>
      <c r="K23" s="3">
        <v>2</v>
      </c>
      <c r="L23" s="3">
        <v>360</v>
      </c>
      <c r="M23" s="3" t="s">
        <v>40</v>
      </c>
      <c r="N23" s="3" t="s">
        <v>39</v>
      </c>
      <c r="P23" s="3">
        <v>0</v>
      </c>
      <c r="Q23" s="3">
        <v>0</v>
      </c>
      <c r="R23" s="3">
        <v>1</v>
      </c>
    </row>
    <row r="24" spans="1:18" x14ac:dyDescent="0.35">
      <c r="A24" s="3">
        <v>1538886</v>
      </c>
      <c r="B24" s="3" t="s">
        <v>36</v>
      </c>
      <c r="C24" s="3" t="s">
        <v>47</v>
      </c>
      <c r="D24" s="4">
        <v>35323</v>
      </c>
      <c r="E24" s="3" t="s">
        <v>33</v>
      </c>
      <c r="F24" s="3">
        <v>2</v>
      </c>
      <c r="G24" s="3">
        <v>90014</v>
      </c>
      <c r="H24" s="3">
        <v>94000</v>
      </c>
      <c r="I24" s="3">
        <v>590</v>
      </c>
      <c r="J24" s="3">
        <v>524</v>
      </c>
      <c r="K24" s="3">
        <v>7</v>
      </c>
      <c r="L24" s="3">
        <v>177</v>
      </c>
      <c r="M24" s="3" t="s">
        <v>48</v>
      </c>
      <c r="N24" s="3" t="s">
        <v>44</v>
      </c>
      <c r="P24" s="3">
        <v>1</v>
      </c>
      <c r="Q24" s="3">
        <v>0</v>
      </c>
      <c r="R24" s="3">
        <v>0</v>
      </c>
    </row>
    <row r="25" spans="1:18" x14ac:dyDescent="0.35">
      <c r="A25" s="3">
        <v>1539494</v>
      </c>
      <c r="B25" s="3" t="s">
        <v>36</v>
      </c>
      <c r="C25" s="3" t="s">
        <v>37</v>
      </c>
      <c r="D25" s="4">
        <v>26985</v>
      </c>
      <c r="E25" s="3" t="s">
        <v>33</v>
      </c>
      <c r="F25" s="3">
        <v>4</v>
      </c>
      <c r="G25" s="3">
        <v>90038</v>
      </c>
      <c r="H25" s="3">
        <v>54000</v>
      </c>
      <c r="I25" s="3">
        <v>451</v>
      </c>
      <c r="J25" s="3">
        <v>307</v>
      </c>
      <c r="K25" s="3">
        <v>6</v>
      </c>
      <c r="L25" s="3">
        <v>35</v>
      </c>
      <c r="M25" s="3" t="s">
        <v>38</v>
      </c>
      <c r="N25" s="3" t="s">
        <v>43</v>
      </c>
      <c r="P25" s="3">
        <v>0</v>
      </c>
      <c r="Q25" s="3">
        <v>0</v>
      </c>
      <c r="R25" s="3">
        <v>0</v>
      </c>
    </row>
    <row r="26" spans="1:18" x14ac:dyDescent="0.35">
      <c r="A26" s="3">
        <v>1539808</v>
      </c>
      <c r="B26" s="3" t="s">
        <v>36</v>
      </c>
      <c r="C26" s="3" t="s">
        <v>32</v>
      </c>
      <c r="D26" s="4">
        <v>19938</v>
      </c>
      <c r="E26" s="3" t="s">
        <v>33</v>
      </c>
      <c r="F26" s="3">
        <v>5</v>
      </c>
      <c r="G26" s="3">
        <v>90024</v>
      </c>
      <c r="H26" s="3">
        <v>82000</v>
      </c>
      <c r="I26" s="3">
        <v>389</v>
      </c>
      <c r="J26" s="3">
        <v>486</v>
      </c>
      <c r="K26" s="3">
        <v>6</v>
      </c>
      <c r="L26" s="3">
        <v>167</v>
      </c>
      <c r="M26" s="3" t="s">
        <v>38</v>
      </c>
      <c r="N26" s="3" t="s">
        <v>43</v>
      </c>
      <c r="P26" s="3">
        <v>0</v>
      </c>
      <c r="Q26" s="3">
        <v>0</v>
      </c>
      <c r="R26" s="3">
        <v>0</v>
      </c>
    </row>
    <row r="27" spans="1:18" x14ac:dyDescent="0.35">
      <c r="A27" s="3">
        <v>1539941</v>
      </c>
      <c r="B27" s="3" t="s">
        <v>36</v>
      </c>
      <c r="C27" s="3" t="s">
        <v>41</v>
      </c>
      <c r="D27" s="4">
        <v>34507</v>
      </c>
      <c r="E27" s="3" t="s">
        <v>42</v>
      </c>
      <c r="F27" s="3">
        <v>1</v>
      </c>
      <c r="G27" s="3">
        <v>90033</v>
      </c>
      <c r="H27" s="3">
        <v>42000</v>
      </c>
      <c r="I27" s="3">
        <v>697</v>
      </c>
      <c r="J27" s="3">
        <v>1150</v>
      </c>
      <c r="K27" s="3">
        <v>22</v>
      </c>
      <c r="L27" s="3">
        <v>267</v>
      </c>
      <c r="M27" s="3" t="s">
        <v>40</v>
      </c>
      <c r="N27" s="3" t="s">
        <v>44</v>
      </c>
      <c r="P27" s="3">
        <v>1</v>
      </c>
      <c r="Q27" s="3">
        <v>0</v>
      </c>
      <c r="R27" s="3">
        <v>0</v>
      </c>
    </row>
    <row r="28" spans="1:18" x14ac:dyDescent="0.35">
      <c r="A28" s="3">
        <v>1539995</v>
      </c>
      <c r="B28" s="3" t="s">
        <v>31</v>
      </c>
      <c r="C28" s="3" t="s">
        <v>41</v>
      </c>
      <c r="D28" s="4">
        <v>20740</v>
      </c>
      <c r="E28" s="3" t="s">
        <v>33</v>
      </c>
      <c r="F28" s="3">
        <v>2</v>
      </c>
      <c r="G28" s="3">
        <v>90067</v>
      </c>
      <c r="H28" s="3">
        <v>96000</v>
      </c>
      <c r="I28" s="3">
        <v>631</v>
      </c>
      <c r="J28" s="3">
        <v>802</v>
      </c>
      <c r="K28" s="3">
        <v>17</v>
      </c>
      <c r="L28" s="3">
        <v>354</v>
      </c>
      <c r="M28" s="3" t="s">
        <v>48</v>
      </c>
      <c r="N28" s="3" t="s">
        <v>39</v>
      </c>
      <c r="P28" s="3">
        <v>0</v>
      </c>
      <c r="Q28" s="3">
        <v>0</v>
      </c>
      <c r="R28" s="3">
        <v>1</v>
      </c>
    </row>
    <row r="29" spans="1:18" x14ac:dyDescent="0.35">
      <c r="A29" s="3">
        <v>1540076</v>
      </c>
      <c r="B29" s="3" t="s">
        <v>36</v>
      </c>
      <c r="C29" s="3" t="s">
        <v>47</v>
      </c>
      <c r="D29" s="4">
        <v>28514</v>
      </c>
      <c r="E29" s="3" t="s">
        <v>33</v>
      </c>
      <c r="F29" s="3">
        <v>5</v>
      </c>
      <c r="G29" s="3">
        <v>90012</v>
      </c>
      <c r="H29" s="3">
        <v>60000</v>
      </c>
      <c r="I29" s="3">
        <v>63</v>
      </c>
      <c r="J29" s="3">
        <v>113</v>
      </c>
      <c r="K29" s="3">
        <v>1</v>
      </c>
      <c r="L29" s="3">
        <v>178</v>
      </c>
      <c r="M29" s="3" t="s">
        <v>40</v>
      </c>
      <c r="N29" s="3" t="s">
        <v>39</v>
      </c>
      <c r="P29" s="3">
        <v>0</v>
      </c>
      <c r="Q29" s="3">
        <v>0</v>
      </c>
      <c r="R29" s="3">
        <v>1</v>
      </c>
    </row>
    <row r="30" spans="1:18" x14ac:dyDescent="0.35">
      <c r="A30" s="3">
        <v>1540183</v>
      </c>
      <c r="B30" s="3" t="s">
        <v>36</v>
      </c>
      <c r="C30" s="3" t="s">
        <v>37</v>
      </c>
      <c r="D30" s="4">
        <v>33296</v>
      </c>
      <c r="E30" s="3" t="s">
        <v>33</v>
      </c>
      <c r="F30" s="3">
        <v>1</v>
      </c>
      <c r="G30" s="3">
        <v>90066</v>
      </c>
      <c r="H30" s="3">
        <v>91000</v>
      </c>
      <c r="I30" s="3">
        <v>1018</v>
      </c>
      <c r="J30" s="3">
        <v>800</v>
      </c>
      <c r="K30" s="3">
        <v>10</v>
      </c>
      <c r="L30" s="3">
        <v>6</v>
      </c>
      <c r="M30" s="3" t="s">
        <v>48</v>
      </c>
      <c r="N30" s="3" t="s">
        <v>43</v>
      </c>
      <c r="P30" s="3">
        <v>0</v>
      </c>
      <c r="Q30" s="3">
        <v>0</v>
      </c>
      <c r="R30" s="3">
        <v>0</v>
      </c>
    </row>
    <row r="31" spans="1:18" x14ac:dyDescent="0.35">
      <c r="A31" s="3">
        <v>1540217</v>
      </c>
      <c r="B31" s="3" t="s">
        <v>36</v>
      </c>
      <c r="C31" s="3" t="s">
        <v>41</v>
      </c>
      <c r="D31" s="4">
        <v>25498</v>
      </c>
      <c r="E31" s="3" t="s">
        <v>33</v>
      </c>
      <c r="F31" s="3">
        <v>1</v>
      </c>
      <c r="G31" s="3">
        <v>90011</v>
      </c>
      <c r="H31" s="3">
        <v>76000</v>
      </c>
      <c r="I31" s="3">
        <v>546</v>
      </c>
      <c r="J31" s="3">
        <v>1037</v>
      </c>
      <c r="K31" s="3">
        <v>26</v>
      </c>
      <c r="L31" s="3">
        <v>271</v>
      </c>
      <c r="M31" s="3" t="s">
        <v>48</v>
      </c>
      <c r="N31" s="3" t="s">
        <v>35</v>
      </c>
      <c r="P31" s="3">
        <v>0</v>
      </c>
      <c r="Q31" s="3">
        <v>1</v>
      </c>
      <c r="R31" s="3">
        <v>0</v>
      </c>
    </row>
    <row r="32" spans="1:18" x14ac:dyDescent="0.35">
      <c r="A32" s="3">
        <v>1540539</v>
      </c>
      <c r="B32" s="3" t="s">
        <v>36</v>
      </c>
      <c r="C32" s="3" t="s">
        <v>37</v>
      </c>
      <c r="D32" s="4">
        <v>22064</v>
      </c>
      <c r="E32" s="3" t="s">
        <v>33</v>
      </c>
      <c r="F32" s="3">
        <v>5</v>
      </c>
      <c r="G32" s="3">
        <v>90049</v>
      </c>
      <c r="H32" s="3">
        <v>100000</v>
      </c>
      <c r="I32" s="3">
        <v>50</v>
      </c>
      <c r="J32" s="3">
        <v>50</v>
      </c>
      <c r="K32" s="3">
        <v>1</v>
      </c>
      <c r="L32" s="3">
        <v>240</v>
      </c>
      <c r="M32" s="3" t="s">
        <v>48</v>
      </c>
      <c r="N32" s="3" t="s">
        <v>43</v>
      </c>
      <c r="P32" s="3">
        <v>0</v>
      </c>
      <c r="Q32" s="3">
        <v>0</v>
      </c>
      <c r="R32" s="3">
        <v>0</v>
      </c>
    </row>
    <row r="33" spans="1:18" x14ac:dyDescent="0.35">
      <c r="A33" s="3">
        <v>1540604</v>
      </c>
      <c r="B33" s="3" t="s">
        <v>31</v>
      </c>
      <c r="C33" s="3" t="s">
        <v>37</v>
      </c>
      <c r="D33" s="4">
        <v>25680</v>
      </c>
      <c r="E33" s="3" t="s">
        <v>33</v>
      </c>
      <c r="F33" s="3">
        <v>3</v>
      </c>
      <c r="G33" s="3">
        <v>90011</v>
      </c>
      <c r="H33" s="3">
        <v>73000</v>
      </c>
      <c r="I33" s="3">
        <v>428</v>
      </c>
      <c r="J33" s="3">
        <v>539</v>
      </c>
      <c r="K33" s="3">
        <v>5</v>
      </c>
      <c r="L33" s="3">
        <v>12</v>
      </c>
      <c r="M33" s="3" t="s">
        <v>40</v>
      </c>
      <c r="N33" s="3" t="s">
        <v>43</v>
      </c>
      <c r="P33" s="3">
        <v>0</v>
      </c>
      <c r="Q33" s="3">
        <v>0</v>
      </c>
      <c r="R33" s="3">
        <v>0</v>
      </c>
    </row>
    <row r="34" spans="1:18" x14ac:dyDescent="0.35">
      <c r="A34" s="3">
        <v>1541742</v>
      </c>
      <c r="B34" s="3" t="s">
        <v>36</v>
      </c>
      <c r="C34" s="3" t="s">
        <v>32</v>
      </c>
      <c r="D34" s="4">
        <v>21990</v>
      </c>
      <c r="E34" s="3" t="s">
        <v>33</v>
      </c>
      <c r="F34" s="3">
        <v>2</v>
      </c>
      <c r="G34" s="3">
        <v>90052</v>
      </c>
      <c r="H34" s="3">
        <v>106000</v>
      </c>
      <c r="I34" s="3">
        <v>775</v>
      </c>
      <c r="J34" s="3">
        <v>536</v>
      </c>
      <c r="K34" s="3">
        <v>12</v>
      </c>
      <c r="L34" s="3">
        <v>140</v>
      </c>
      <c r="M34" s="3" t="s">
        <v>49</v>
      </c>
      <c r="N34" s="3" t="s">
        <v>44</v>
      </c>
      <c r="P34" s="3">
        <v>1</v>
      </c>
      <c r="Q34" s="3">
        <v>0</v>
      </c>
      <c r="R34" s="3">
        <v>0</v>
      </c>
    </row>
    <row r="35" spans="1:18" x14ac:dyDescent="0.35">
      <c r="A35" s="3">
        <v>1541931</v>
      </c>
      <c r="B35" s="3" t="s">
        <v>36</v>
      </c>
      <c r="C35" s="3" t="s">
        <v>32</v>
      </c>
      <c r="D35" s="4">
        <v>20458</v>
      </c>
      <c r="E35" s="3" t="s">
        <v>33</v>
      </c>
      <c r="F35" s="3">
        <v>3</v>
      </c>
      <c r="G35" s="3">
        <v>90011</v>
      </c>
      <c r="H35" s="3">
        <v>55000</v>
      </c>
      <c r="I35" s="3">
        <v>561</v>
      </c>
      <c r="J35" s="3">
        <v>587</v>
      </c>
      <c r="K35" s="3">
        <v>11</v>
      </c>
      <c r="L35" s="3">
        <v>302</v>
      </c>
      <c r="M35" s="3" t="s">
        <v>48</v>
      </c>
      <c r="N35" s="3" t="s">
        <v>39</v>
      </c>
      <c r="P35" s="3">
        <v>0</v>
      </c>
      <c r="Q35" s="3">
        <v>0</v>
      </c>
      <c r="R35" s="3">
        <v>1</v>
      </c>
    </row>
    <row r="36" spans="1:18" x14ac:dyDescent="0.35">
      <c r="A36" s="3">
        <v>1542099</v>
      </c>
      <c r="B36" s="3" t="s">
        <v>36</v>
      </c>
      <c r="C36" s="3" t="s">
        <v>45</v>
      </c>
      <c r="D36" s="4">
        <v>30869</v>
      </c>
      <c r="E36" s="3" t="s">
        <v>33</v>
      </c>
      <c r="F36" s="3">
        <v>2</v>
      </c>
      <c r="G36" s="3">
        <v>90038</v>
      </c>
      <c r="H36" s="3">
        <v>86000</v>
      </c>
      <c r="I36" s="3">
        <v>234</v>
      </c>
      <c r="J36" s="3">
        <v>314</v>
      </c>
      <c r="K36" s="3">
        <v>7</v>
      </c>
      <c r="L36" s="3">
        <v>96</v>
      </c>
      <c r="M36" s="3" t="s">
        <v>49</v>
      </c>
      <c r="N36" s="3" t="s">
        <v>35</v>
      </c>
      <c r="P36" s="3">
        <v>0</v>
      </c>
      <c r="Q36" s="3">
        <v>1</v>
      </c>
      <c r="R36" s="3">
        <v>0</v>
      </c>
    </row>
    <row r="37" spans="1:18" x14ac:dyDescent="0.35">
      <c r="A37" s="3">
        <v>1542147</v>
      </c>
      <c r="B37" s="3" t="s">
        <v>36</v>
      </c>
      <c r="C37" s="3" t="s">
        <v>32</v>
      </c>
      <c r="D37" s="4">
        <v>32594</v>
      </c>
      <c r="E37" s="3" t="s">
        <v>33</v>
      </c>
      <c r="F37" s="3">
        <v>5</v>
      </c>
      <c r="G37" s="3">
        <v>90030</v>
      </c>
      <c r="H37" s="3">
        <v>51000</v>
      </c>
      <c r="I37" s="3">
        <v>398</v>
      </c>
      <c r="J37" s="3">
        <v>573</v>
      </c>
      <c r="K37" s="3">
        <v>8</v>
      </c>
      <c r="L37" s="3">
        <v>218</v>
      </c>
      <c r="M37" s="3" t="s">
        <v>48</v>
      </c>
      <c r="N37" s="3" t="s">
        <v>35</v>
      </c>
      <c r="P37" s="3">
        <v>0</v>
      </c>
      <c r="Q37" s="3">
        <v>1</v>
      </c>
      <c r="R37" s="3">
        <v>0</v>
      </c>
    </row>
    <row r="38" spans="1:18" x14ac:dyDescent="0.35">
      <c r="A38" s="3">
        <v>1542352</v>
      </c>
      <c r="B38" s="3" t="s">
        <v>36</v>
      </c>
      <c r="C38" s="3" t="s">
        <v>37</v>
      </c>
      <c r="D38" s="4">
        <v>28583</v>
      </c>
      <c r="E38" s="3" t="s">
        <v>33</v>
      </c>
      <c r="F38" s="3">
        <v>4</v>
      </c>
      <c r="G38" s="3">
        <v>90048</v>
      </c>
      <c r="H38" s="3">
        <v>60000</v>
      </c>
      <c r="I38" s="3">
        <v>84</v>
      </c>
      <c r="J38" s="3">
        <v>132</v>
      </c>
      <c r="K38" s="3">
        <v>3</v>
      </c>
      <c r="L38" s="3">
        <v>349</v>
      </c>
      <c r="M38" s="3" t="s">
        <v>38</v>
      </c>
      <c r="N38" s="3" t="s">
        <v>35</v>
      </c>
      <c r="P38" s="3">
        <v>0</v>
      </c>
      <c r="Q38" s="3">
        <v>1</v>
      </c>
      <c r="R38" s="3">
        <v>0</v>
      </c>
    </row>
    <row r="39" spans="1:18" x14ac:dyDescent="0.35">
      <c r="A39" s="3">
        <v>1542818</v>
      </c>
      <c r="B39" s="3" t="s">
        <v>31</v>
      </c>
      <c r="C39" s="3" t="s">
        <v>37</v>
      </c>
      <c r="D39" s="4">
        <v>22260</v>
      </c>
      <c r="E39" s="3" t="s">
        <v>33</v>
      </c>
      <c r="F39" s="3">
        <v>1</v>
      </c>
      <c r="G39" s="3">
        <v>90048</v>
      </c>
      <c r="H39" s="3">
        <v>63000</v>
      </c>
      <c r="I39" s="3">
        <v>969</v>
      </c>
      <c r="J39" s="3">
        <v>814</v>
      </c>
      <c r="K39" s="3">
        <v>14</v>
      </c>
      <c r="L39" s="3">
        <v>58</v>
      </c>
      <c r="M39" s="3" t="s">
        <v>38</v>
      </c>
      <c r="N39" s="3" t="s">
        <v>39</v>
      </c>
      <c r="P39" s="3">
        <v>0</v>
      </c>
      <c r="Q39" s="3">
        <v>0</v>
      </c>
      <c r="R39" s="3">
        <v>1</v>
      </c>
    </row>
    <row r="40" spans="1:18" x14ac:dyDescent="0.35">
      <c r="A40" s="3">
        <v>1543502</v>
      </c>
      <c r="B40" s="3" t="s">
        <v>36</v>
      </c>
      <c r="C40" s="3" t="s">
        <v>41</v>
      </c>
      <c r="D40" s="4">
        <v>30047</v>
      </c>
      <c r="E40" s="3" t="s">
        <v>33</v>
      </c>
      <c r="F40" s="3">
        <v>2</v>
      </c>
      <c r="G40" s="3">
        <v>90007</v>
      </c>
      <c r="H40" s="3">
        <v>55000</v>
      </c>
      <c r="I40" s="3">
        <v>461</v>
      </c>
      <c r="J40" s="3">
        <v>563</v>
      </c>
      <c r="K40" s="3">
        <v>12</v>
      </c>
      <c r="L40" s="3">
        <v>17</v>
      </c>
      <c r="M40" s="3" t="s">
        <v>48</v>
      </c>
      <c r="N40" s="3" t="s">
        <v>35</v>
      </c>
      <c r="P40" s="3">
        <v>0</v>
      </c>
      <c r="Q40" s="3">
        <v>1</v>
      </c>
      <c r="R40" s="3">
        <v>0</v>
      </c>
    </row>
    <row r="41" spans="1:18" x14ac:dyDescent="0.35">
      <c r="A41" s="3">
        <v>1543582</v>
      </c>
      <c r="B41" s="3" t="s">
        <v>36</v>
      </c>
      <c r="C41" s="3" t="s">
        <v>37</v>
      </c>
      <c r="D41" s="4">
        <v>26777</v>
      </c>
      <c r="E41" s="3" t="s">
        <v>33</v>
      </c>
      <c r="F41" s="3">
        <v>3</v>
      </c>
      <c r="G41" s="3">
        <v>90047</v>
      </c>
      <c r="H41" s="3">
        <v>101000</v>
      </c>
      <c r="I41" s="3">
        <v>1166</v>
      </c>
      <c r="J41" s="3">
        <v>1064</v>
      </c>
      <c r="K41" s="3">
        <v>13</v>
      </c>
      <c r="L41" s="3">
        <v>108</v>
      </c>
      <c r="M41" s="3" t="s">
        <v>49</v>
      </c>
      <c r="N41" s="3" t="s">
        <v>43</v>
      </c>
      <c r="P41" s="3">
        <v>0</v>
      </c>
      <c r="Q41" s="3">
        <v>0</v>
      </c>
      <c r="R41" s="3">
        <v>0</v>
      </c>
    </row>
    <row r="42" spans="1:18" x14ac:dyDescent="0.35">
      <c r="A42" s="3">
        <v>1543734</v>
      </c>
      <c r="B42" s="3" t="s">
        <v>36</v>
      </c>
      <c r="C42" s="3" t="s">
        <v>46</v>
      </c>
      <c r="D42" s="4">
        <v>32938</v>
      </c>
      <c r="E42" s="3" t="s">
        <v>33</v>
      </c>
      <c r="F42" s="3">
        <v>5</v>
      </c>
      <c r="G42" s="3">
        <v>90042</v>
      </c>
      <c r="H42" s="3">
        <v>69000</v>
      </c>
      <c r="I42" s="3">
        <v>390</v>
      </c>
      <c r="J42" s="3">
        <v>442</v>
      </c>
      <c r="K42" s="3">
        <v>3</v>
      </c>
      <c r="L42" s="3">
        <v>265</v>
      </c>
      <c r="M42" s="3" t="s">
        <v>48</v>
      </c>
      <c r="N42" s="3" t="s">
        <v>39</v>
      </c>
      <c r="P42" s="3">
        <v>0</v>
      </c>
      <c r="Q42" s="3">
        <v>0</v>
      </c>
      <c r="R42" s="3">
        <v>1</v>
      </c>
    </row>
    <row r="43" spans="1:18" x14ac:dyDescent="0.35">
      <c r="A43" s="3">
        <v>1543850</v>
      </c>
      <c r="B43" s="3" t="s">
        <v>36</v>
      </c>
      <c r="C43" s="3" t="s">
        <v>37</v>
      </c>
      <c r="D43" s="4">
        <v>19700</v>
      </c>
      <c r="E43" s="3" t="s">
        <v>33</v>
      </c>
      <c r="F43" s="3">
        <v>1</v>
      </c>
      <c r="G43" s="3">
        <v>90008</v>
      </c>
      <c r="H43" s="3">
        <v>66000</v>
      </c>
      <c r="I43" s="3">
        <v>1851</v>
      </c>
      <c r="J43" s="3">
        <v>1241</v>
      </c>
      <c r="K43" s="3">
        <v>21</v>
      </c>
      <c r="L43" s="3">
        <v>315</v>
      </c>
      <c r="M43" s="3" t="s">
        <v>40</v>
      </c>
      <c r="N43" s="3" t="s">
        <v>35</v>
      </c>
      <c r="P43" s="3">
        <v>0</v>
      </c>
      <c r="Q43" s="3">
        <v>1</v>
      </c>
      <c r="R43" s="3">
        <v>0</v>
      </c>
    </row>
    <row r="44" spans="1:18" x14ac:dyDescent="0.35">
      <c r="A44" s="3">
        <v>1543988</v>
      </c>
      <c r="B44" s="3" t="s">
        <v>36</v>
      </c>
      <c r="C44" s="3" t="s">
        <v>41</v>
      </c>
      <c r="D44" s="4">
        <v>23181</v>
      </c>
      <c r="E44" s="3" t="s">
        <v>33</v>
      </c>
      <c r="F44" s="3">
        <v>3</v>
      </c>
      <c r="G44" s="3">
        <v>90060</v>
      </c>
      <c r="H44" s="3">
        <v>83000</v>
      </c>
      <c r="I44" s="3">
        <v>449</v>
      </c>
      <c r="J44" s="3">
        <v>813</v>
      </c>
      <c r="K44" s="3">
        <v>11</v>
      </c>
      <c r="L44" s="3">
        <v>263</v>
      </c>
      <c r="M44" s="3" t="s">
        <v>48</v>
      </c>
      <c r="N44" s="3" t="s">
        <v>43</v>
      </c>
      <c r="P44" s="3">
        <v>0</v>
      </c>
      <c r="Q44" s="3">
        <v>0</v>
      </c>
      <c r="R44" s="3">
        <v>0</v>
      </c>
    </row>
    <row r="45" spans="1:18" x14ac:dyDescent="0.35">
      <c r="A45" s="3">
        <v>1544003</v>
      </c>
      <c r="B45" s="3" t="s">
        <v>36</v>
      </c>
      <c r="C45" s="3" t="s">
        <v>41</v>
      </c>
      <c r="D45" s="4">
        <v>30810</v>
      </c>
      <c r="E45" s="3" t="s">
        <v>33</v>
      </c>
      <c r="F45" s="3">
        <v>4</v>
      </c>
      <c r="G45" s="3">
        <v>90010</v>
      </c>
      <c r="H45" s="3">
        <v>68000</v>
      </c>
      <c r="I45" s="3">
        <v>1357</v>
      </c>
      <c r="J45" s="3">
        <v>1214</v>
      </c>
      <c r="K45" s="3">
        <v>31</v>
      </c>
      <c r="L45" s="3">
        <v>95</v>
      </c>
      <c r="M45" s="3" t="s">
        <v>48</v>
      </c>
      <c r="N45" s="3" t="s">
        <v>44</v>
      </c>
      <c r="P45" s="3">
        <v>1</v>
      </c>
      <c r="Q45" s="3">
        <v>0</v>
      </c>
      <c r="R45" s="3">
        <v>0</v>
      </c>
    </row>
    <row r="46" spans="1:18" x14ac:dyDescent="0.35">
      <c r="A46" s="3">
        <v>1544391</v>
      </c>
      <c r="B46" s="3" t="s">
        <v>36</v>
      </c>
      <c r="C46" s="3" t="s">
        <v>37</v>
      </c>
      <c r="D46" s="4">
        <v>35662</v>
      </c>
      <c r="E46" s="3" t="s">
        <v>33</v>
      </c>
      <c r="F46" s="3">
        <v>2</v>
      </c>
      <c r="G46" s="3">
        <v>90005</v>
      </c>
      <c r="H46" s="3">
        <v>68000</v>
      </c>
      <c r="I46" s="3">
        <v>1314</v>
      </c>
      <c r="J46" s="3">
        <v>1027</v>
      </c>
      <c r="K46" s="3">
        <v>25</v>
      </c>
      <c r="L46" s="3">
        <v>92</v>
      </c>
      <c r="M46" s="3" t="s">
        <v>48</v>
      </c>
      <c r="N46" s="3" t="s">
        <v>39</v>
      </c>
      <c r="P46" s="3">
        <v>0</v>
      </c>
      <c r="Q46" s="3">
        <v>0</v>
      </c>
      <c r="R46" s="3">
        <v>1</v>
      </c>
    </row>
    <row r="47" spans="1:18" x14ac:dyDescent="0.35">
      <c r="A47" s="3">
        <v>1544417</v>
      </c>
      <c r="B47" s="3" t="s">
        <v>36</v>
      </c>
      <c r="C47" s="3" t="s">
        <v>41</v>
      </c>
      <c r="D47" s="4">
        <v>29294</v>
      </c>
      <c r="E47" s="3" t="s">
        <v>33</v>
      </c>
      <c r="F47" s="3">
        <v>4</v>
      </c>
      <c r="G47" s="3">
        <v>90040</v>
      </c>
      <c r="H47" s="3">
        <v>46000</v>
      </c>
      <c r="I47" s="3">
        <v>299</v>
      </c>
      <c r="J47" s="3">
        <v>369</v>
      </c>
      <c r="K47" s="3">
        <v>3</v>
      </c>
      <c r="L47" s="3">
        <v>281</v>
      </c>
      <c r="M47" s="3" t="s">
        <v>48</v>
      </c>
      <c r="N47" s="3" t="s">
        <v>39</v>
      </c>
      <c r="P47" s="3">
        <v>0</v>
      </c>
      <c r="Q47" s="3">
        <v>0</v>
      </c>
      <c r="R47" s="3">
        <v>1</v>
      </c>
    </row>
    <row r="48" spans="1:18" x14ac:dyDescent="0.35">
      <c r="A48" s="3">
        <v>1544461</v>
      </c>
      <c r="B48" s="3" t="s">
        <v>31</v>
      </c>
      <c r="C48" s="3" t="s">
        <v>32</v>
      </c>
      <c r="D48" s="4">
        <v>26514</v>
      </c>
      <c r="E48" s="3" t="s">
        <v>42</v>
      </c>
      <c r="F48" s="3">
        <v>5</v>
      </c>
      <c r="G48" s="3">
        <v>90033</v>
      </c>
      <c r="H48" s="3">
        <v>47000</v>
      </c>
      <c r="I48" s="3">
        <v>328</v>
      </c>
      <c r="J48" s="3">
        <v>300</v>
      </c>
      <c r="K48" s="3">
        <v>4</v>
      </c>
      <c r="L48" s="3">
        <v>66</v>
      </c>
      <c r="M48" s="3" t="s">
        <v>38</v>
      </c>
      <c r="N48" s="3" t="s">
        <v>35</v>
      </c>
      <c r="P48" s="3">
        <v>0</v>
      </c>
      <c r="Q48" s="3">
        <v>1</v>
      </c>
      <c r="R48" s="3">
        <v>0</v>
      </c>
    </row>
    <row r="49" spans="1:18" x14ac:dyDescent="0.35">
      <c r="A49" s="3">
        <v>1544588</v>
      </c>
      <c r="B49" s="3" t="s">
        <v>36</v>
      </c>
      <c r="C49" s="3" t="s">
        <v>37</v>
      </c>
      <c r="D49" s="4">
        <v>34943</v>
      </c>
      <c r="E49" s="3" t="s">
        <v>33</v>
      </c>
      <c r="F49" s="3">
        <v>3</v>
      </c>
      <c r="G49" s="3">
        <v>90028</v>
      </c>
      <c r="H49" s="3">
        <v>78000</v>
      </c>
      <c r="I49" s="3">
        <v>562</v>
      </c>
      <c r="J49" s="3">
        <v>1057</v>
      </c>
      <c r="K49" s="3">
        <v>16</v>
      </c>
      <c r="L49" s="3">
        <v>224</v>
      </c>
      <c r="M49" s="3" t="s">
        <v>38</v>
      </c>
      <c r="N49" s="3" t="s">
        <v>35</v>
      </c>
      <c r="P49" s="3">
        <v>0</v>
      </c>
      <c r="Q49" s="3">
        <v>1</v>
      </c>
      <c r="R49" s="3">
        <v>0</v>
      </c>
    </row>
    <row r="50" spans="1:18" x14ac:dyDescent="0.35">
      <c r="A50" s="3">
        <v>1544628</v>
      </c>
      <c r="B50" s="3" t="s">
        <v>36</v>
      </c>
      <c r="C50" s="3" t="s">
        <v>37</v>
      </c>
      <c r="D50" s="4">
        <v>30574</v>
      </c>
      <c r="E50" s="3" t="s">
        <v>33</v>
      </c>
      <c r="F50" s="3">
        <v>3</v>
      </c>
      <c r="G50" s="3">
        <v>90021</v>
      </c>
      <c r="H50" s="3">
        <v>69000</v>
      </c>
      <c r="I50" s="3">
        <v>215</v>
      </c>
      <c r="J50" s="3">
        <v>173</v>
      </c>
      <c r="K50" s="3">
        <v>3</v>
      </c>
      <c r="L50" s="3">
        <v>11</v>
      </c>
      <c r="M50" s="3" t="s">
        <v>48</v>
      </c>
      <c r="N50" s="3" t="s">
        <v>43</v>
      </c>
      <c r="P50" s="3">
        <v>0</v>
      </c>
      <c r="Q50" s="3">
        <v>0</v>
      </c>
      <c r="R50" s="3">
        <v>0</v>
      </c>
    </row>
    <row r="51" spans="1:18" x14ac:dyDescent="0.35">
      <c r="A51" s="3">
        <v>1544649</v>
      </c>
      <c r="B51" s="3" t="s">
        <v>36</v>
      </c>
      <c r="C51" s="3" t="s">
        <v>37</v>
      </c>
      <c r="D51" s="4">
        <v>22969</v>
      </c>
      <c r="E51" s="3" t="s">
        <v>42</v>
      </c>
      <c r="F51" s="3">
        <v>4</v>
      </c>
      <c r="G51" s="3">
        <v>90055</v>
      </c>
      <c r="H51" s="3">
        <v>55000</v>
      </c>
      <c r="I51" s="3">
        <v>1081</v>
      </c>
      <c r="J51" s="3">
        <v>1116</v>
      </c>
      <c r="K51" s="3">
        <v>28</v>
      </c>
      <c r="L51" s="3">
        <v>328</v>
      </c>
      <c r="M51" s="3" t="s">
        <v>49</v>
      </c>
      <c r="N51" s="3" t="s">
        <v>39</v>
      </c>
      <c r="P51" s="3">
        <v>0</v>
      </c>
      <c r="Q51" s="3">
        <v>0</v>
      </c>
      <c r="R51" s="3">
        <v>1</v>
      </c>
    </row>
    <row r="52" spans="1:18" x14ac:dyDescent="0.35">
      <c r="A52" s="3">
        <v>1544764</v>
      </c>
      <c r="B52" s="3" t="s">
        <v>31</v>
      </c>
      <c r="C52" s="3" t="s">
        <v>32</v>
      </c>
      <c r="D52" s="4">
        <v>35049</v>
      </c>
      <c r="E52" s="3" t="s">
        <v>33</v>
      </c>
      <c r="F52" s="3">
        <v>5</v>
      </c>
      <c r="G52" s="3">
        <v>90045</v>
      </c>
      <c r="H52" s="3">
        <v>97000</v>
      </c>
      <c r="I52" s="3">
        <v>1272</v>
      </c>
      <c r="J52" s="3">
        <v>911</v>
      </c>
      <c r="K52" s="3">
        <v>16</v>
      </c>
      <c r="L52" s="3">
        <v>59</v>
      </c>
      <c r="M52" s="3" t="s">
        <v>48</v>
      </c>
      <c r="N52" s="3" t="s">
        <v>43</v>
      </c>
      <c r="P52" s="3">
        <v>0</v>
      </c>
      <c r="Q52" s="3">
        <v>0</v>
      </c>
      <c r="R52" s="3">
        <v>0</v>
      </c>
    </row>
    <row r="53" spans="1:18" x14ac:dyDescent="0.35">
      <c r="A53" s="3">
        <v>1545054</v>
      </c>
      <c r="B53" s="3" t="s">
        <v>36</v>
      </c>
      <c r="C53" s="3" t="s">
        <v>41</v>
      </c>
      <c r="D53" s="4">
        <v>30813</v>
      </c>
      <c r="E53" s="3" t="s">
        <v>33</v>
      </c>
      <c r="F53" s="3">
        <v>5</v>
      </c>
      <c r="G53" s="3">
        <v>90014</v>
      </c>
      <c r="H53" s="3">
        <v>102000</v>
      </c>
      <c r="I53" s="3">
        <v>356</v>
      </c>
      <c r="J53" s="3">
        <v>626</v>
      </c>
      <c r="K53" s="3">
        <v>9</v>
      </c>
      <c r="L53" s="3">
        <v>320</v>
      </c>
      <c r="M53" s="3" t="s">
        <v>40</v>
      </c>
      <c r="N53" s="3" t="s">
        <v>44</v>
      </c>
      <c r="P53" s="3">
        <v>1</v>
      </c>
      <c r="Q53" s="3">
        <v>0</v>
      </c>
      <c r="R53" s="3">
        <v>0</v>
      </c>
    </row>
    <row r="54" spans="1:18" x14ac:dyDescent="0.35">
      <c r="A54" s="3">
        <v>1545822</v>
      </c>
      <c r="B54" s="3" t="s">
        <v>36</v>
      </c>
      <c r="C54" s="3" t="s">
        <v>41</v>
      </c>
      <c r="D54" s="4">
        <v>23667</v>
      </c>
      <c r="E54" s="3" t="s">
        <v>33</v>
      </c>
      <c r="F54" s="3">
        <v>4</v>
      </c>
      <c r="G54" s="3">
        <v>90023</v>
      </c>
      <c r="H54" s="3">
        <v>96000</v>
      </c>
      <c r="I54" s="3">
        <v>613</v>
      </c>
      <c r="J54" s="3">
        <v>1196</v>
      </c>
      <c r="K54" s="3">
        <v>9</v>
      </c>
      <c r="L54" s="3">
        <v>240</v>
      </c>
      <c r="M54" s="3" t="s">
        <v>40</v>
      </c>
      <c r="N54" s="3" t="s">
        <v>43</v>
      </c>
      <c r="P54" s="3">
        <v>0</v>
      </c>
      <c r="Q54" s="3">
        <v>0</v>
      </c>
      <c r="R54" s="3">
        <v>0</v>
      </c>
    </row>
    <row r="55" spans="1:18" x14ac:dyDescent="0.35">
      <c r="A55" s="3">
        <v>1546050</v>
      </c>
      <c r="B55" s="3" t="s">
        <v>36</v>
      </c>
      <c r="C55" s="3" t="s">
        <v>32</v>
      </c>
      <c r="D55" s="4">
        <v>23804</v>
      </c>
      <c r="E55" s="3" t="s">
        <v>33</v>
      </c>
      <c r="F55" s="3">
        <v>2</v>
      </c>
      <c r="G55" s="3">
        <v>90050</v>
      </c>
      <c r="H55" s="3">
        <v>148000</v>
      </c>
      <c r="I55" s="3">
        <v>1172</v>
      </c>
      <c r="J55" s="3">
        <v>892</v>
      </c>
      <c r="K55" s="3">
        <v>19</v>
      </c>
      <c r="L55" s="3">
        <v>9</v>
      </c>
      <c r="M55" s="3" t="s">
        <v>48</v>
      </c>
      <c r="N55" s="3" t="s">
        <v>39</v>
      </c>
      <c r="P55" s="3">
        <v>0</v>
      </c>
      <c r="Q55" s="3">
        <v>0</v>
      </c>
      <c r="R55" s="3">
        <v>1</v>
      </c>
    </row>
    <row r="56" spans="1:18" x14ac:dyDescent="0.35">
      <c r="A56" s="3">
        <v>1546105</v>
      </c>
      <c r="B56" s="3" t="s">
        <v>36</v>
      </c>
      <c r="C56" s="3" t="s">
        <v>32</v>
      </c>
      <c r="D56" s="4">
        <v>22110</v>
      </c>
      <c r="E56" s="3" t="s">
        <v>33</v>
      </c>
      <c r="F56" s="3">
        <v>2</v>
      </c>
      <c r="G56" s="3">
        <v>90033</v>
      </c>
      <c r="H56" s="3">
        <v>123000</v>
      </c>
      <c r="I56" s="3">
        <v>1000</v>
      </c>
      <c r="J56" s="3">
        <v>799</v>
      </c>
      <c r="K56" s="3">
        <v>8</v>
      </c>
      <c r="L56" s="3">
        <v>360</v>
      </c>
      <c r="M56" s="3" t="s">
        <v>48</v>
      </c>
      <c r="N56" s="3" t="s">
        <v>44</v>
      </c>
      <c r="P56" s="3">
        <v>1</v>
      </c>
      <c r="Q56" s="3">
        <v>0</v>
      </c>
      <c r="R56" s="3">
        <v>0</v>
      </c>
    </row>
    <row r="57" spans="1:18" x14ac:dyDescent="0.35">
      <c r="A57" s="3">
        <v>1546138</v>
      </c>
      <c r="B57" s="3" t="s">
        <v>31</v>
      </c>
      <c r="C57" s="3" t="s">
        <v>32</v>
      </c>
      <c r="D57" s="4">
        <v>29653</v>
      </c>
      <c r="E57" s="3" t="s">
        <v>33</v>
      </c>
      <c r="F57" s="3">
        <v>1</v>
      </c>
      <c r="G57" s="3">
        <v>90024</v>
      </c>
      <c r="H57" s="3">
        <v>72000</v>
      </c>
      <c r="I57" s="3">
        <v>1170</v>
      </c>
      <c r="J57" s="3">
        <v>1125</v>
      </c>
      <c r="K57" s="3">
        <v>26</v>
      </c>
      <c r="L57" s="3">
        <v>100</v>
      </c>
      <c r="M57" s="3" t="s">
        <v>48</v>
      </c>
      <c r="N57" s="3" t="s">
        <v>35</v>
      </c>
      <c r="P57" s="3">
        <v>0</v>
      </c>
      <c r="Q57" s="3">
        <v>1</v>
      </c>
      <c r="R57" s="3">
        <v>0</v>
      </c>
    </row>
    <row r="58" spans="1:18" x14ac:dyDescent="0.35">
      <c r="A58" s="3">
        <v>1546179</v>
      </c>
      <c r="B58" s="3" t="s">
        <v>31</v>
      </c>
      <c r="C58" s="3" t="s">
        <v>32</v>
      </c>
      <c r="D58" s="4">
        <v>27294</v>
      </c>
      <c r="E58" s="3" t="s">
        <v>33</v>
      </c>
      <c r="F58" s="3">
        <v>4</v>
      </c>
      <c r="G58" s="3">
        <v>90034</v>
      </c>
      <c r="H58" s="3">
        <v>50000</v>
      </c>
      <c r="I58" s="3">
        <v>911</v>
      </c>
      <c r="J58" s="3">
        <v>850</v>
      </c>
      <c r="K58" s="3">
        <v>10</v>
      </c>
      <c r="L58" s="3">
        <v>47</v>
      </c>
      <c r="M58" s="3" t="s">
        <v>48</v>
      </c>
      <c r="N58" s="3" t="s">
        <v>35</v>
      </c>
      <c r="P58" s="3">
        <v>0</v>
      </c>
      <c r="Q58" s="3">
        <v>1</v>
      </c>
      <c r="R58" s="3">
        <v>0</v>
      </c>
    </row>
    <row r="59" spans="1:18" x14ac:dyDescent="0.35">
      <c r="A59" s="3">
        <v>1546224</v>
      </c>
      <c r="B59" s="3" t="s">
        <v>31</v>
      </c>
      <c r="C59" s="3" t="s">
        <v>45</v>
      </c>
      <c r="D59" s="4">
        <v>29489</v>
      </c>
      <c r="E59" s="3" t="s">
        <v>33</v>
      </c>
      <c r="F59" s="3">
        <v>5</v>
      </c>
      <c r="G59" s="3">
        <v>90043</v>
      </c>
      <c r="H59" s="3">
        <v>99000</v>
      </c>
      <c r="I59" s="3">
        <v>228</v>
      </c>
      <c r="J59" s="3">
        <v>417</v>
      </c>
      <c r="K59" s="3">
        <v>9</v>
      </c>
      <c r="L59" s="3">
        <v>76</v>
      </c>
      <c r="M59" s="3" t="s">
        <v>48</v>
      </c>
      <c r="N59" s="3" t="s">
        <v>43</v>
      </c>
      <c r="P59" s="3">
        <v>0</v>
      </c>
      <c r="Q59" s="3">
        <v>0</v>
      </c>
      <c r="R59" s="3">
        <v>0</v>
      </c>
    </row>
    <row r="60" spans="1:18" x14ac:dyDescent="0.35">
      <c r="A60" s="3">
        <v>1546623</v>
      </c>
      <c r="B60" s="3" t="s">
        <v>31</v>
      </c>
      <c r="C60" s="3" t="s">
        <v>41</v>
      </c>
      <c r="D60" s="4">
        <v>29365</v>
      </c>
      <c r="E60" s="3" t="s">
        <v>33</v>
      </c>
      <c r="F60" s="3">
        <v>2</v>
      </c>
      <c r="G60" s="3">
        <v>90029</v>
      </c>
      <c r="H60" s="3">
        <v>56000</v>
      </c>
      <c r="I60" s="3">
        <v>723</v>
      </c>
      <c r="J60" s="3">
        <v>1038</v>
      </c>
      <c r="K60" s="3">
        <v>22</v>
      </c>
      <c r="L60" s="3">
        <v>188</v>
      </c>
      <c r="M60" s="3" t="s">
        <v>48</v>
      </c>
      <c r="N60" s="3" t="s">
        <v>44</v>
      </c>
      <c r="P60" s="3">
        <v>1</v>
      </c>
      <c r="Q60" s="3">
        <v>0</v>
      </c>
      <c r="R60" s="3">
        <v>0</v>
      </c>
    </row>
    <row r="61" spans="1:18" x14ac:dyDescent="0.35">
      <c r="A61" s="3">
        <v>1546870</v>
      </c>
      <c r="B61" s="3" t="s">
        <v>31</v>
      </c>
      <c r="C61" s="3" t="s">
        <v>32</v>
      </c>
      <c r="D61" s="4">
        <v>23155</v>
      </c>
      <c r="E61" s="3" t="s">
        <v>33</v>
      </c>
      <c r="F61" s="3">
        <v>4</v>
      </c>
      <c r="G61" s="3">
        <v>90062</v>
      </c>
      <c r="H61" s="3">
        <v>71000</v>
      </c>
      <c r="I61" s="3">
        <v>870</v>
      </c>
      <c r="J61" s="3">
        <v>1127</v>
      </c>
      <c r="K61" s="3">
        <v>19</v>
      </c>
      <c r="L61" s="3">
        <v>40</v>
      </c>
      <c r="M61" s="3" t="s">
        <v>40</v>
      </c>
      <c r="N61" s="3" t="s">
        <v>44</v>
      </c>
      <c r="P61" s="3">
        <v>1</v>
      </c>
      <c r="Q61" s="3">
        <v>0</v>
      </c>
      <c r="R61" s="3">
        <v>0</v>
      </c>
    </row>
    <row r="62" spans="1:18" x14ac:dyDescent="0.35">
      <c r="A62" s="3">
        <v>1547473</v>
      </c>
      <c r="B62" s="3" t="s">
        <v>36</v>
      </c>
      <c r="C62" s="3" t="s">
        <v>37</v>
      </c>
      <c r="D62" s="4">
        <v>33934</v>
      </c>
      <c r="E62" s="3" t="s">
        <v>33</v>
      </c>
      <c r="F62" s="3">
        <v>4</v>
      </c>
      <c r="G62" s="3">
        <v>90027</v>
      </c>
      <c r="H62" s="3">
        <v>65000</v>
      </c>
      <c r="I62" s="3">
        <v>42</v>
      </c>
      <c r="J62" s="3">
        <v>78</v>
      </c>
      <c r="K62" s="3">
        <v>2</v>
      </c>
      <c r="L62" s="3">
        <v>11</v>
      </c>
      <c r="M62" s="3" t="s">
        <v>48</v>
      </c>
      <c r="N62" s="3" t="s">
        <v>44</v>
      </c>
      <c r="P62" s="3">
        <v>1</v>
      </c>
      <c r="Q62" s="3">
        <v>0</v>
      </c>
      <c r="R62" s="3">
        <v>0</v>
      </c>
    </row>
    <row r="63" spans="1:18" x14ac:dyDescent="0.35">
      <c r="A63" s="3">
        <v>1547620</v>
      </c>
      <c r="B63" s="3" t="s">
        <v>36</v>
      </c>
      <c r="C63" s="3" t="s">
        <v>37</v>
      </c>
      <c r="D63" s="4">
        <v>22955</v>
      </c>
      <c r="E63" s="3" t="s">
        <v>33</v>
      </c>
      <c r="F63" s="3">
        <v>2</v>
      </c>
      <c r="G63" s="3">
        <v>90001</v>
      </c>
      <c r="H63" s="3">
        <v>63000</v>
      </c>
      <c r="I63" s="3">
        <v>95</v>
      </c>
      <c r="J63" s="3">
        <v>113</v>
      </c>
      <c r="K63" s="3">
        <v>2</v>
      </c>
      <c r="L63" s="3">
        <v>241</v>
      </c>
      <c r="M63" s="3" t="s">
        <v>48</v>
      </c>
      <c r="N63" s="3" t="s">
        <v>39</v>
      </c>
      <c r="P63" s="3">
        <v>0</v>
      </c>
      <c r="Q63" s="3">
        <v>0</v>
      </c>
      <c r="R63" s="3">
        <v>1</v>
      </c>
    </row>
    <row r="64" spans="1:18" x14ac:dyDescent="0.35">
      <c r="A64" s="3">
        <v>1547771</v>
      </c>
      <c r="B64" s="3" t="s">
        <v>36</v>
      </c>
      <c r="C64" s="3" t="s">
        <v>45</v>
      </c>
      <c r="D64" s="4">
        <v>35134</v>
      </c>
      <c r="E64" s="3" t="s">
        <v>33</v>
      </c>
      <c r="F64" s="3">
        <v>3</v>
      </c>
      <c r="G64" s="3">
        <v>90023</v>
      </c>
      <c r="H64" s="3">
        <v>56000</v>
      </c>
      <c r="I64" s="3">
        <v>679</v>
      </c>
      <c r="J64" s="3">
        <v>790</v>
      </c>
      <c r="K64" s="3">
        <v>10</v>
      </c>
      <c r="L64" s="3">
        <v>352</v>
      </c>
      <c r="M64" s="3" t="s">
        <v>38</v>
      </c>
      <c r="N64" s="3" t="s">
        <v>43</v>
      </c>
      <c r="P64" s="3">
        <v>0</v>
      </c>
      <c r="Q64" s="3">
        <v>0</v>
      </c>
      <c r="R64" s="3">
        <v>0</v>
      </c>
    </row>
    <row r="65" spans="1:18" x14ac:dyDescent="0.35">
      <c r="A65" s="3">
        <v>1547864</v>
      </c>
      <c r="B65" s="3" t="s">
        <v>31</v>
      </c>
      <c r="C65" s="3" t="s">
        <v>41</v>
      </c>
      <c r="D65" s="4">
        <v>31943</v>
      </c>
      <c r="E65" s="3" t="s">
        <v>33</v>
      </c>
      <c r="F65" s="3">
        <v>2</v>
      </c>
      <c r="G65" s="3">
        <v>90050</v>
      </c>
      <c r="H65" s="3">
        <v>44000</v>
      </c>
      <c r="I65" s="3">
        <v>397</v>
      </c>
      <c r="J65" s="3">
        <v>500</v>
      </c>
      <c r="K65" s="3">
        <v>5</v>
      </c>
      <c r="L65" s="3">
        <v>333</v>
      </c>
      <c r="M65" s="3" t="s">
        <v>48</v>
      </c>
      <c r="N65" s="3" t="s">
        <v>39</v>
      </c>
      <c r="P65" s="3">
        <v>0</v>
      </c>
      <c r="Q65" s="3">
        <v>0</v>
      </c>
      <c r="R65" s="3">
        <v>1</v>
      </c>
    </row>
    <row r="66" spans="1:18" x14ac:dyDescent="0.35">
      <c r="A66" s="3">
        <v>1548038</v>
      </c>
      <c r="B66" s="3" t="s">
        <v>36</v>
      </c>
      <c r="C66" s="3" t="s">
        <v>41</v>
      </c>
      <c r="D66" s="4">
        <v>35351</v>
      </c>
      <c r="E66" s="3" t="s">
        <v>42</v>
      </c>
      <c r="F66" s="3">
        <v>3</v>
      </c>
      <c r="G66" s="3">
        <v>90014</v>
      </c>
      <c r="H66" s="3">
        <v>72000</v>
      </c>
      <c r="I66" s="3">
        <v>182</v>
      </c>
      <c r="J66" s="3">
        <v>163</v>
      </c>
      <c r="K66" s="3">
        <v>1</v>
      </c>
      <c r="L66" s="3">
        <v>52</v>
      </c>
      <c r="M66" s="3" t="s">
        <v>48</v>
      </c>
      <c r="N66" s="3" t="s">
        <v>43</v>
      </c>
      <c r="P66" s="3">
        <v>0</v>
      </c>
      <c r="Q66" s="3">
        <v>0</v>
      </c>
      <c r="R66" s="3">
        <v>0</v>
      </c>
    </row>
    <row r="67" spans="1:18" x14ac:dyDescent="0.35">
      <c r="A67" s="3">
        <v>1548419</v>
      </c>
      <c r="B67" s="3" t="s">
        <v>31</v>
      </c>
      <c r="C67" s="3" t="s">
        <v>41</v>
      </c>
      <c r="D67" s="4">
        <v>19871</v>
      </c>
      <c r="E67" s="3" t="s">
        <v>42</v>
      </c>
      <c r="F67" s="3">
        <v>4</v>
      </c>
      <c r="G67" s="3">
        <v>90067</v>
      </c>
      <c r="H67" s="3">
        <v>42000</v>
      </c>
      <c r="I67" s="3">
        <v>476</v>
      </c>
      <c r="J67" s="3">
        <v>453</v>
      </c>
      <c r="K67" s="3">
        <v>4</v>
      </c>
      <c r="L67" s="3">
        <v>26</v>
      </c>
      <c r="M67" s="3" t="s">
        <v>40</v>
      </c>
      <c r="N67" s="3" t="s">
        <v>44</v>
      </c>
      <c r="P67" s="3">
        <v>1</v>
      </c>
      <c r="Q67" s="3">
        <v>0</v>
      </c>
      <c r="R67" s="3">
        <v>0</v>
      </c>
    </row>
    <row r="68" spans="1:18" x14ac:dyDescent="0.35">
      <c r="A68" s="3">
        <v>1549186</v>
      </c>
      <c r="B68" s="3" t="s">
        <v>36</v>
      </c>
      <c r="C68" s="3" t="s">
        <v>41</v>
      </c>
      <c r="D68" s="4">
        <v>20897</v>
      </c>
      <c r="E68" s="3" t="s">
        <v>33</v>
      </c>
      <c r="F68" s="3">
        <v>2</v>
      </c>
      <c r="G68" s="3">
        <v>90045</v>
      </c>
      <c r="H68" s="3">
        <v>94000</v>
      </c>
      <c r="I68" s="3">
        <v>967</v>
      </c>
      <c r="J68" s="3">
        <v>764</v>
      </c>
      <c r="K68" s="3">
        <v>7</v>
      </c>
      <c r="L68" s="3">
        <v>262</v>
      </c>
      <c r="M68" s="3" t="s">
        <v>38</v>
      </c>
      <c r="N68" s="3" t="s">
        <v>39</v>
      </c>
      <c r="P68" s="3">
        <v>0</v>
      </c>
      <c r="Q68" s="3">
        <v>0</v>
      </c>
      <c r="R68" s="3">
        <v>1</v>
      </c>
    </row>
    <row r="69" spans="1:18" x14ac:dyDescent="0.35">
      <c r="A69" s="3">
        <v>1549239</v>
      </c>
      <c r="B69" s="3" t="s">
        <v>36</v>
      </c>
      <c r="C69" s="3" t="s">
        <v>32</v>
      </c>
      <c r="D69" s="4">
        <v>33062</v>
      </c>
      <c r="E69" s="3" t="s">
        <v>33</v>
      </c>
      <c r="F69" s="3">
        <v>1</v>
      </c>
      <c r="G69" s="3">
        <v>90010</v>
      </c>
      <c r="H69" s="3">
        <v>151000</v>
      </c>
      <c r="I69" s="3">
        <v>667</v>
      </c>
      <c r="J69" s="3">
        <v>688</v>
      </c>
      <c r="K69" s="3">
        <v>17</v>
      </c>
      <c r="L69" s="3">
        <v>296</v>
      </c>
      <c r="M69" s="3" t="s">
        <v>40</v>
      </c>
      <c r="N69" s="3" t="s">
        <v>35</v>
      </c>
      <c r="P69" s="3">
        <v>0</v>
      </c>
      <c r="Q69" s="3">
        <v>1</v>
      </c>
      <c r="R69" s="3">
        <v>0</v>
      </c>
    </row>
    <row r="70" spans="1:18" x14ac:dyDescent="0.35">
      <c r="A70" s="3">
        <v>1549430</v>
      </c>
      <c r="B70" s="3" t="s">
        <v>36</v>
      </c>
      <c r="C70" s="3" t="s">
        <v>37</v>
      </c>
      <c r="D70" s="4">
        <v>35880</v>
      </c>
      <c r="E70" s="3" t="s">
        <v>33</v>
      </c>
      <c r="F70" s="3">
        <v>2</v>
      </c>
      <c r="G70" s="3">
        <v>90066</v>
      </c>
      <c r="H70" s="3">
        <v>97000</v>
      </c>
      <c r="I70" s="3">
        <v>1334</v>
      </c>
      <c r="J70" s="3">
        <v>1020</v>
      </c>
      <c r="K70" s="3">
        <v>24</v>
      </c>
      <c r="L70" s="3">
        <v>176</v>
      </c>
      <c r="M70" s="3" t="s">
        <v>48</v>
      </c>
      <c r="N70" s="3" t="s">
        <v>39</v>
      </c>
      <c r="P70" s="3">
        <v>0</v>
      </c>
      <c r="Q70" s="3">
        <v>0</v>
      </c>
      <c r="R70" s="3">
        <v>1</v>
      </c>
    </row>
    <row r="71" spans="1:18" x14ac:dyDescent="0.35">
      <c r="A71" s="3">
        <v>1549535</v>
      </c>
      <c r="B71" s="3" t="s">
        <v>36</v>
      </c>
      <c r="C71" s="3" t="s">
        <v>41</v>
      </c>
      <c r="D71" s="4">
        <v>22559</v>
      </c>
      <c r="E71" s="3" t="s">
        <v>33</v>
      </c>
      <c r="F71" s="3">
        <v>4</v>
      </c>
      <c r="G71" s="3">
        <v>90008</v>
      </c>
      <c r="H71" s="3">
        <v>87000</v>
      </c>
      <c r="I71" s="3">
        <v>438</v>
      </c>
      <c r="J71" s="3">
        <v>538</v>
      </c>
      <c r="K71" s="3">
        <v>8</v>
      </c>
      <c r="L71" s="3">
        <v>320</v>
      </c>
      <c r="M71" s="3" t="s">
        <v>48</v>
      </c>
      <c r="N71" s="3" t="s">
        <v>43</v>
      </c>
      <c r="P71" s="3">
        <v>0</v>
      </c>
      <c r="Q71" s="3">
        <v>0</v>
      </c>
      <c r="R71" s="3">
        <v>0</v>
      </c>
    </row>
    <row r="72" spans="1:18" x14ac:dyDescent="0.35">
      <c r="A72" s="3">
        <v>1549652</v>
      </c>
      <c r="B72" s="3" t="s">
        <v>31</v>
      </c>
      <c r="C72" s="3" t="s">
        <v>32</v>
      </c>
      <c r="D72" s="4">
        <v>21157</v>
      </c>
      <c r="E72" s="3" t="s">
        <v>33</v>
      </c>
      <c r="F72" s="3">
        <v>4</v>
      </c>
      <c r="G72" s="3">
        <v>90025</v>
      </c>
      <c r="H72" s="3">
        <v>94000</v>
      </c>
      <c r="I72" s="3">
        <v>572</v>
      </c>
      <c r="J72" s="3">
        <v>767</v>
      </c>
      <c r="K72" s="3">
        <v>7</v>
      </c>
      <c r="L72" s="3">
        <v>227</v>
      </c>
      <c r="M72" s="3" t="s">
        <v>49</v>
      </c>
      <c r="N72" s="3" t="s">
        <v>39</v>
      </c>
      <c r="P72" s="3">
        <v>0</v>
      </c>
      <c r="Q72" s="3">
        <v>0</v>
      </c>
      <c r="R72" s="3">
        <v>1</v>
      </c>
    </row>
    <row r="73" spans="1:18" x14ac:dyDescent="0.35">
      <c r="A73" s="3">
        <v>1549708</v>
      </c>
      <c r="B73" s="3" t="s">
        <v>36</v>
      </c>
      <c r="C73" s="3" t="s">
        <v>37</v>
      </c>
      <c r="D73" s="4">
        <v>23529</v>
      </c>
      <c r="E73" s="3" t="s">
        <v>33</v>
      </c>
      <c r="F73" s="3">
        <v>3</v>
      </c>
      <c r="G73" s="3">
        <v>90032</v>
      </c>
      <c r="H73" s="3">
        <v>78000</v>
      </c>
      <c r="I73" s="3">
        <v>516</v>
      </c>
      <c r="J73" s="3">
        <v>388</v>
      </c>
      <c r="K73" s="3">
        <v>8</v>
      </c>
      <c r="L73" s="3">
        <v>330</v>
      </c>
      <c r="M73" s="3" t="s">
        <v>40</v>
      </c>
      <c r="N73" s="3" t="s">
        <v>43</v>
      </c>
      <c r="P73" s="3">
        <v>0</v>
      </c>
      <c r="Q73" s="3">
        <v>0</v>
      </c>
      <c r="R73" s="3">
        <v>0</v>
      </c>
    </row>
    <row r="74" spans="1:18" x14ac:dyDescent="0.35">
      <c r="A74" s="3">
        <v>1550134</v>
      </c>
      <c r="B74" s="3" t="s">
        <v>36</v>
      </c>
      <c r="C74" s="3" t="s">
        <v>45</v>
      </c>
      <c r="D74" s="4">
        <v>35437</v>
      </c>
      <c r="E74" s="3" t="s">
        <v>33</v>
      </c>
      <c r="F74" s="3">
        <v>4</v>
      </c>
      <c r="G74" s="3">
        <v>90021</v>
      </c>
      <c r="H74" s="3">
        <v>91000</v>
      </c>
      <c r="I74" s="3">
        <v>571</v>
      </c>
      <c r="J74" s="3">
        <v>423</v>
      </c>
      <c r="K74" s="3">
        <v>6</v>
      </c>
      <c r="L74" s="3">
        <v>18</v>
      </c>
      <c r="M74" s="3" t="s">
        <v>48</v>
      </c>
      <c r="N74" s="3" t="s">
        <v>39</v>
      </c>
      <c r="P74" s="3">
        <v>0</v>
      </c>
      <c r="Q74" s="3">
        <v>0</v>
      </c>
      <c r="R74" s="3">
        <v>1</v>
      </c>
    </row>
    <row r="75" spans="1:18" x14ac:dyDescent="0.35">
      <c r="A75" s="3">
        <v>1550268</v>
      </c>
      <c r="B75" s="3" t="s">
        <v>31</v>
      </c>
      <c r="C75" s="3" t="s">
        <v>37</v>
      </c>
      <c r="D75" s="4">
        <v>33520</v>
      </c>
      <c r="E75" s="3" t="s">
        <v>33</v>
      </c>
      <c r="F75" s="3">
        <v>5</v>
      </c>
      <c r="G75" s="3">
        <v>90010</v>
      </c>
      <c r="H75" s="3">
        <v>62000</v>
      </c>
      <c r="I75" s="3">
        <v>986</v>
      </c>
      <c r="J75" s="3">
        <v>862</v>
      </c>
      <c r="K75" s="3">
        <v>19</v>
      </c>
      <c r="L75" s="3">
        <v>273</v>
      </c>
      <c r="M75" s="3" t="s">
        <v>40</v>
      </c>
      <c r="N75" s="3" t="s">
        <v>43</v>
      </c>
      <c r="P75" s="3">
        <v>0</v>
      </c>
      <c r="Q75" s="3">
        <v>0</v>
      </c>
      <c r="R75" s="3">
        <v>0</v>
      </c>
    </row>
    <row r="76" spans="1:18" x14ac:dyDescent="0.35">
      <c r="A76" s="3">
        <v>1550307</v>
      </c>
      <c r="B76" s="3" t="s">
        <v>36</v>
      </c>
      <c r="C76" s="3" t="s">
        <v>45</v>
      </c>
      <c r="D76" s="4">
        <v>20054</v>
      </c>
      <c r="E76" s="3" t="s">
        <v>33</v>
      </c>
      <c r="F76" s="3">
        <v>1</v>
      </c>
      <c r="G76" s="3">
        <v>90013</v>
      </c>
      <c r="H76" s="3">
        <v>97000</v>
      </c>
      <c r="I76" s="3">
        <v>887</v>
      </c>
      <c r="J76" s="3">
        <v>1195</v>
      </c>
      <c r="K76" s="3">
        <v>12</v>
      </c>
      <c r="L76" s="3">
        <v>49</v>
      </c>
      <c r="M76" s="3" t="s">
        <v>49</v>
      </c>
      <c r="N76" s="3" t="s">
        <v>44</v>
      </c>
      <c r="P76" s="3">
        <v>1</v>
      </c>
      <c r="Q76" s="3">
        <v>0</v>
      </c>
      <c r="R76" s="3">
        <v>0</v>
      </c>
    </row>
    <row r="77" spans="1:18" x14ac:dyDescent="0.35">
      <c r="A77" s="3">
        <v>1550486</v>
      </c>
      <c r="B77" s="3" t="s">
        <v>36</v>
      </c>
      <c r="C77" s="3" t="s">
        <v>37</v>
      </c>
      <c r="D77" s="4">
        <v>20207</v>
      </c>
      <c r="E77" s="3" t="s">
        <v>42</v>
      </c>
      <c r="F77" s="3">
        <v>3</v>
      </c>
      <c r="G77" s="3">
        <v>90001</v>
      </c>
      <c r="H77" s="3">
        <v>122000</v>
      </c>
      <c r="I77" s="3">
        <v>124</v>
      </c>
      <c r="J77" s="3">
        <v>130</v>
      </c>
      <c r="K77" s="3">
        <v>1</v>
      </c>
      <c r="L77" s="3">
        <v>205</v>
      </c>
      <c r="M77" s="3" t="s">
        <v>40</v>
      </c>
      <c r="N77" s="3" t="s">
        <v>39</v>
      </c>
      <c r="P77" s="3">
        <v>0</v>
      </c>
      <c r="Q77" s="3">
        <v>0</v>
      </c>
      <c r="R77" s="3">
        <v>1</v>
      </c>
    </row>
    <row r="78" spans="1:18" x14ac:dyDescent="0.35">
      <c r="A78" s="3">
        <v>1550596</v>
      </c>
      <c r="B78" s="3" t="s">
        <v>31</v>
      </c>
      <c r="C78" s="3" t="s">
        <v>32</v>
      </c>
      <c r="D78" s="4">
        <v>31948</v>
      </c>
      <c r="E78" s="3" t="s">
        <v>33</v>
      </c>
      <c r="F78" s="3">
        <v>5</v>
      </c>
      <c r="G78" s="3">
        <v>90038</v>
      </c>
      <c r="H78" s="3">
        <v>92000</v>
      </c>
      <c r="I78" s="3">
        <v>125</v>
      </c>
      <c r="J78" s="3">
        <v>183</v>
      </c>
      <c r="K78" s="3">
        <v>1</v>
      </c>
      <c r="L78" s="3">
        <v>26</v>
      </c>
      <c r="M78" s="3" t="s">
        <v>38</v>
      </c>
      <c r="N78" s="3" t="s">
        <v>44</v>
      </c>
      <c r="P78" s="3">
        <v>1</v>
      </c>
      <c r="Q78" s="3">
        <v>0</v>
      </c>
      <c r="R78" s="3">
        <v>0</v>
      </c>
    </row>
    <row r="79" spans="1:18" x14ac:dyDescent="0.35">
      <c r="A79" s="3">
        <v>1550597</v>
      </c>
      <c r="B79" s="3" t="s">
        <v>36</v>
      </c>
      <c r="C79" s="3" t="s">
        <v>37</v>
      </c>
      <c r="D79" s="4">
        <v>23135</v>
      </c>
      <c r="E79" s="3" t="s">
        <v>33</v>
      </c>
      <c r="F79" s="3">
        <v>1</v>
      </c>
      <c r="G79" s="3">
        <v>90020</v>
      </c>
      <c r="H79" s="3">
        <v>93000</v>
      </c>
      <c r="I79" s="3">
        <v>618</v>
      </c>
      <c r="J79" s="3">
        <v>489</v>
      </c>
      <c r="K79" s="3">
        <v>7</v>
      </c>
      <c r="L79" s="3">
        <v>308</v>
      </c>
      <c r="M79" s="3" t="s">
        <v>48</v>
      </c>
      <c r="N79" s="3" t="s">
        <v>39</v>
      </c>
      <c r="P79" s="3">
        <v>0</v>
      </c>
      <c r="Q79" s="3">
        <v>0</v>
      </c>
      <c r="R79" s="3">
        <v>1</v>
      </c>
    </row>
    <row r="80" spans="1:18" x14ac:dyDescent="0.35">
      <c r="A80" s="3">
        <v>1550751</v>
      </c>
      <c r="B80" s="3" t="s">
        <v>36</v>
      </c>
      <c r="C80" s="3" t="s">
        <v>41</v>
      </c>
      <c r="D80" s="4">
        <v>19374</v>
      </c>
      <c r="E80" s="3" t="s">
        <v>33</v>
      </c>
      <c r="F80" s="3">
        <v>3</v>
      </c>
      <c r="G80" s="3">
        <v>90013</v>
      </c>
      <c r="H80" s="3">
        <v>56000</v>
      </c>
      <c r="I80" s="3">
        <v>65</v>
      </c>
      <c r="J80" s="3">
        <v>87</v>
      </c>
      <c r="K80" s="3">
        <v>1</v>
      </c>
      <c r="L80" s="3">
        <v>341</v>
      </c>
      <c r="M80" s="3" t="s">
        <v>48</v>
      </c>
      <c r="N80" s="3" t="s">
        <v>43</v>
      </c>
      <c r="P80" s="3">
        <v>0</v>
      </c>
      <c r="Q80" s="3">
        <v>0</v>
      </c>
      <c r="R80" s="3">
        <v>0</v>
      </c>
    </row>
    <row r="81" spans="1:18" x14ac:dyDescent="0.35">
      <c r="A81" s="3">
        <v>1550842</v>
      </c>
      <c r="B81" s="3" t="s">
        <v>36</v>
      </c>
      <c r="C81" s="3" t="s">
        <v>37</v>
      </c>
      <c r="D81" s="4">
        <v>30989</v>
      </c>
      <c r="E81" s="3" t="s">
        <v>33</v>
      </c>
      <c r="F81" s="3">
        <v>4</v>
      </c>
      <c r="G81" s="3">
        <v>90053</v>
      </c>
      <c r="H81" s="3">
        <v>60000</v>
      </c>
      <c r="I81" s="3">
        <v>403</v>
      </c>
      <c r="J81" s="3">
        <v>684</v>
      </c>
      <c r="K81" s="3">
        <v>14</v>
      </c>
      <c r="L81" s="3">
        <v>195</v>
      </c>
      <c r="M81" s="3" t="s">
        <v>40</v>
      </c>
      <c r="N81" s="3" t="s">
        <v>39</v>
      </c>
      <c r="P81" s="3">
        <v>0</v>
      </c>
      <c r="Q81" s="3">
        <v>0</v>
      </c>
      <c r="R81" s="3">
        <v>1</v>
      </c>
    </row>
    <row r="82" spans="1:18" x14ac:dyDescent="0.35">
      <c r="A82" s="3">
        <v>1550969</v>
      </c>
      <c r="B82" s="3" t="s">
        <v>31</v>
      </c>
      <c r="C82" s="3" t="s">
        <v>37</v>
      </c>
      <c r="D82" s="4">
        <v>28588</v>
      </c>
      <c r="E82" s="3" t="s">
        <v>33</v>
      </c>
      <c r="F82" s="3">
        <v>4</v>
      </c>
      <c r="G82" s="3">
        <v>90030</v>
      </c>
      <c r="H82" s="3">
        <v>47000</v>
      </c>
      <c r="I82" s="3">
        <v>1045</v>
      </c>
      <c r="J82" s="3">
        <v>774</v>
      </c>
      <c r="K82" s="3">
        <v>16</v>
      </c>
      <c r="L82" s="3">
        <v>76</v>
      </c>
      <c r="M82" s="3" t="s">
        <v>38</v>
      </c>
      <c r="N82" s="3" t="s">
        <v>39</v>
      </c>
      <c r="P82" s="3">
        <v>0</v>
      </c>
      <c r="Q82" s="3">
        <v>0</v>
      </c>
      <c r="R82" s="3">
        <v>1</v>
      </c>
    </row>
    <row r="83" spans="1:18" x14ac:dyDescent="0.35">
      <c r="A83" s="3">
        <v>1551391</v>
      </c>
      <c r="B83" s="3" t="s">
        <v>31</v>
      </c>
      <c r="C83" s="3" t="s">
        <v>32</v>
      </c>
      <c r="D83" s="4">
        <v>31938</v>
      </c>
      <c r="E83" s="3" t="s">
        <v>33</v>
      </c>
      <c r="F83" s="3">
        <v>5</v>
      </c>
      <c r="G83" s="3">
        <v>90051</v>
      </c>
      <c r="H83" s="3">
        <v>63000</v>
      </c>
      <c r="I83" s="3">
        <v>105</v>
      </c>
      <c r="J83" s="3">
        <v>188</v>
      </c>
      <c r="K83" s="3">
        <v>4</v>
      </c>
      <c r="L83" s="3">
        <v>183</v>
      </c>
      <c r="M83" s="3" t="s">
        <v>48</v>
      </c>
      <c r="N83" s="3" t="s">
        <v>43</v>
      </c>
      <c r="P83" s="3">
        <v>0</v>
      </c>
      <c r="Q83" s="3">
        <v>0</v>
      </c>
      <c r="R83" s="3">
        <v>0</v>
      </c>
    </row>
    <row r="84" spans="1:18" x14ac:dyDescent="0.35">
      <c r="A84" s="3">
        <v>1551454</v>
      </c>
      <c r="B84" s="3" t="s">
        <v>36</v>
      </c>
      <c r="C84" s="3" t="s">
        <v>32</v>
      </c>
      <c r="D84" s="4">
        <v>36377</v>
      </c>
      <c r="E84" s="3" t="s">
        <v>33</v>
      </c>
      <c r="F84" s="3">
        <v>3</v>
      </c>
      <c r="G84" s="3">
        <v>90034</v>
      </c>
      <c r="H84" s="3">
        <v>94000</v>
      </c>
      <c r="I84" s="3">
        <v>675</v>
      </c>
      <c r="J84" s="3">
        <v>580</v>
      </c>
      <c r="K84" s="3">
        <v>15</v>
      </c>
      <c r="L84" s="3">
        <v>342</v>
      </c>
      <c r="M84" s="3" t="s">
        <v>40</v>
      </c>
      <c r="N84" s="3" t="s">
        <v>43</v>
      </c>
      <c r="P84" s="3">
        <v>0</v>
      </c>
      <c r="Q84" s="3">
        <v>0</v>
      </c>
      <c r="R84" s="3">
        <v>0</v>
      </c>
    </row>
    <row r="85" spans="1:18" x14ac:dyDescent="0.35">
      <c r="A85" s="3">
        <v>1551735</v>
      </c>
      <c r="B85" s="3" t="s">
        <v>36</v>
      </c>
      <c r="C85" s="3" t="s">
        <v>45</v>
      </c>
      <c r="D85" s="4">
        <v>28030</v>
      </c>
      <c r="E85" s="3" t="s">
        <v>33</v>
      </c>
      <c r="F85" s="3">
        <v>4</v>
      </c>
      <c r="G85" s="3">
        <v>90028</v>
      </c>
      <c r="H85" s="3">
        <v>73000</v>
      </c>
      <c r="I85" s="3">
        <v>107</v>
      </c>
      <c r="J85" s="3">
        <v>148</v>
      </c>
      <c r="K85" s="3">
        <v>4</v>
      </c>
      <c r="L85" s="3">
        <v>214</v>
      </c>
      <c r="M85" s="3" t="s">
        <v>38</v>
      </c>
      <c r="N85" s="3" t="s">
        <v>43</v>
      </c>
      <c r="P85" s="3">
        <v>0</v>
      </c>
      <c r="Q85" s="3">
        <v>0</v>
      </c>
      <c r="R85" s="3">
        <v>0</v>
      </c>
    </row>
    <row r="86" spans="1:18" x14ac:dyDescent="0.35">
      <c r="A86" s="3">
        <v>1551796</v>
      </c>
      <c r="B86" s="3" t="s">
        <v>36</v>
      </c>
      <c r="C86" s="3" t="s">
        <v>32</v>
      </c>
      <c r="D86" s="4">
        <v>22599</v>
      </c>
      <c r="E86" s="3" t="s">
        <v>42</v>
      </c>
      <c r="F86" s="3">
        <v>4</v>
      </c>
      <c r="G86" s="3">
        <v>90045</v>
      </c>
      <c r="H86" s="3">
        <v>46000</v>
      </c>
      <c r="I86" s="3">
        <v>1730</v>
      </c>
      <c r="J86" s="3">
        <v>1206</v>
      </c>
      <c r="K86" s="3">
        <v>19</v>
      </c>
      <c r="L86" s="3">
        <v>159</v>
      </c>
      <c r="M86" s="3" t="s">
        <v>40</v>
      </c>
      <c r="N86" s="3" t="s">
        <v>43</v>
      </c>
      <c r="P86" s="3">
        <v>0</v>
      </c>
      <c r="Q86" s="3">
        <v>0</v>
      </c>
      <c r="R86" s="3">
        <v>0</v>
      </c>
    </row>
    <row r="87" spans="1:18" x14ac:dyDescent="0.35">
      <c r="A87" s="3">
        <v>1552447</v>
      </c>
      <c r="B87" s="3" t="s">
        <v>31</v>
      </c>
      <c r="C87" s="3" t="s">
        <v>37</v>
      </c>
      <c r="D87" s="4">
        <v>35247</v>
      </c>
      <c r="E87" s="3" t="s">
        <v>33</v>
      </c>
      <c r="F87" s="3">
        <v>1</v>
      </c>
      <c r="G87" s="3">
        <v>90010</v>
      </c>
      <c r="H87" s="3">
        <v>55000</v>
      </c>
      <c r="I87" s="3">
        <v>312</v>
      </c>
      <c r="J87" s="3">
        <v>602</v>
      </c>
      <c r="K87" s="3">
        <v>5</v>
      </c>
      <c r="L87" s="3">
        <v>200</v>
      </c>
      <c r="M87" s="3" t="s">
        <v>49</v>
      </c>
      <c r="N87" s="3" t="s">
        <v>43</v>
      </c>
      <c r="P87" s="3">
        <v>0</v>
      </c>
      <c r="Q87" s="3">
        <v>0</v>
      </c>
      <c r="R87" s="3">
        <v>0</v>
      </c>
    </row>
    <row r="88" spans="1:18" x14ac:dyDescent="0.35">
      <c r="A88" s="3">
        <v>1552841</v>
      </c>
      <c r="B88" s="3" t="s">
        <v>31</v>
      </c>
      <c r="C88" s="3" t="s">
        <v>37</v>
      </c>
      <c r="D88" s="4">
        <v>28017</v>
      </c>
      <c r="E88" s="3" t="s">
        <v>33</v>
      </c>
      <c r="F88" s="3">
        <v>3</v>
      </c>
      <c r="G88" s="3">
        <v>90068</v>
      </c>
      <c r="H88" s="3">
        <v>52000</v>
      </c>
      <c r="I88" s="3">
        <v>860</v>
      </c>
      <c r="J88" s="3">
        <v>582</v>
      </c>
      <c r="K88" s="3">
        <v>12</v>
      </c>
      <c r="L88" s="3">
        <v>218</v>
      </c>
      <c r="M88" s="3" t="s">
        <v>48</v>
      </c>
      <c r="N88" s="3" t="s">
        <v>44</v>
      </c>
      <c r="P88" s="3">
        <v>1</v>
      </c>
      <c r="Q88" s="3">
        <v>0</v>
      </c>
      <c r="R88" s="3">
        <v>0</v>
      </c>
    </row>
    <row r="89" spans="1:18" x14ac:dyDescent="0.35">
      <c r="A89" s="3">
        <v>1553405</v>
      </c>
      <c r="B89" s="3" t="s">
        <v>31</v>
      </c>
      <c r="C89" s="3" t="s">
        <v>45</v>
      </c>
      <c r="D89" s="4">
        <v>23385</v>
      </c>
      <c r="E89" s="3" t="s">
        <v>33</v>
      </c>
      <c r="F89" s="3">
        <v>1</v>
      </c>
      <c r="G89" s="3">
        <v>90042</v>
      </c>
      <c r="H89" s="3">
        <v>50000</v>
      </c>
      <c r="I89" s="3">
        <v>1566</v>
      </c>
      <c r="J89" s="3">
        <v>1193</v>
      </c>
      <c r="K89" s="3">
        <v>27</v>
      </c>
      <c r="L89" s="3">
        <v>251</v>
      </c>
      <c r="M89" s="3" t="s">
        <v>48</v>
      </c>
      <c r="N89" s="3" t="s">
        <v>35</v>
      </c>
      <c r="P89" s="3">
        <v>0</v>
      </c>
      <c r="Q89" s="3">
        <v>1</v>
      </c>
      <c r="R89" s="3">
        <v>0</v>
      </c>
    </row>
    <row r="90" spans="1:18" x14ac:dyDescent="0.35">
      <c r="A90" s="3">
        <v>1553430</v>
      </c>
      <c r="B90" s="3" t="s">
        <v>36</v>
      </c>
      <c r="C90" s="3" t="s">
        <v>37</v>
      </c>
      <c r="D90" s="4">
        <v>19308</v>
      </c>
      <c r="E90" s="3" t="s">
        <v>33</v>
      </c>
      <c r="F90" s="3">
        <v>4</v>
      </c>
      <c r="G90" s="3">
        <v>90044</v>
      </c>
      <c r="H90" s="3">
        <v>77000</v>
      </c>
      <c r="I90" s="3">
        <v>707</v>
      </c>
      <c r="J90" s="3">
        <v>587</v>
      </c>
      <c r="K90" s="3">
        <v>5</v>
      </c>
      <c r="L90" s="3">
        <v>180</v>
      </c>
      <c r="M90" s="3" t="s">
        <v>40</v>
      </c>
      <c r="N90" s="3" t="s">
        <v>44</v>
      </c>
      <c r="P90" s="3">
        <v>1</v>
      </c>
      <c r="Q90" s="3">
        <v>0</v>
      </c>
      <c r="R90" s="3">
        <v>0</v>
      </c>
    </row>
    <row r="91" spans="1:18" x14ac:dyDescent="0.35">
      <c r="A91" s="3">
        <v>1553530</v>
      </c>
      <c r="B91" s="3" t="s">
        <v>36</v>
      </c>
      <c r="C91" s="3" t="s">
        <v>32</v>
      </c>
      <c r="D91" s="4">
        <v>36784</v>
      </c>
      <c r="E91" s="3" t="s">
        <v>33</v>
      </c>
      <c r="F91" s="3">
        <v>5</v>
      </c>
      <c r="G91" s="3">
        <v>90033</v>
      </c>
      <c r="H91" s="3">
        <v>109000</v>
      </c>
      <c r="I91" s="3">
        <v>1028</v>
      </c>
      <c r="J91" s="3">
        <v>1113</v>
      </c>
      <c r="K91" s="3">
        <v>13</v>
      </c>
      <c r="L91" s="3">
        <v>29</v>
      </c>
      <c r="M91" s="3" t="s">
        <v>48</v>
      </c>
      <c r="N91" s="3" t="s">
        <v>43</v>
      </c>
      <c r="P91" s="3">
        <v>0</v>
      </c>
      <c r="Q91" s="3">
        <v>0</v>
      </c>
      <c r="R91" s="3">
        <v>0</v>
      </c>
    </row>
    <row r="92" spans="1:18" x14ac:dyDescent="0.35">
      <c r="A92" s="3">
        <v>1553559</v>
      </c>
      <c r="B92" s="3" t="s">
        <v>36</v>
      </c>
      <c r="C92" s="3" t="s">
        <v>37</v>
      </c>
      <c r="D92" s="4">
        <v>35668</v>
      </c>
      <c r="E92" s="3" t="s">
        <v>33</v>
      </c>
      <c r="F92" s="3">
        <v>4</v>
      </c>
      <c r="G92" s="3">
        <v>90065</v>
      </c>
      <c r="H92" s="3">
        <v>68000</v>
      </c>
      <c r="I92" s="3">
        <v>87</v>
      </c>
      <c r="J92" s="3">
        <v>82</v>
      </c>
      <c r="K92" s="3">
        <v>2</v>
      </c>
      <c r="L92" s="3">
        <v>149</v>
      </c>
      <c r="M92" s="3" t="s">
        <v>49</v>
      </c>
      <c r="N92" s="3" t="s">
        <v>35</v>
      </c>
      <c r="P92" s="3">
        <v>0</v>
      </c>
      <c r="Q92" s="3">
        <v>1</v>
      </c>
      <c r="R92" s="3">
        <v>0</v>
      </c>
    </row>
    <row r="93" spans="1:18" x14ac:dyDescent="0.35">
      <c r="A93" s="3">
        <v>1553637</v>
      </c>
      <c r="B93" s="3" t="s">
        <v>36</v>
      </c>
      <c r="C93" s="3" t="s">
        <v>32</v>
      </c>
      <c r="D93" s="4">
        <v>21424</v>
      </c>
      <c r="E93" s="3" t="s">
        <v>33</v>
      </c>
      <c r="F93" s="3">
        <v>5</v>
      </c>
      <c r="G93" s="3">
        <v>90002</v>
      </c>
      <c r="H93" s="3">
        <v>57000</v>
      </c>
      <c r="I93" s="3">
        <v>547</v>
      </c>
      <c r="J93" s="3">
        <v>900</v>
      </c>
      <c r="K93" s="3">
        <v>15</v>
      </c>
      <c r="L93" s="3">
        <v>158</v>
      </c>
      <c r="M93" s="3" t="s">
        <v>48</v>
      </c>
      <c r="N93" s="3" t="s">
        <v>35</v>
      </c>
      <c r="P93" s="3">
        <v>0</v>
      </c>
      <c r="Q93" s="3">
        <v>1</v>
      </c>
      <c r="R93" s="3">
        <v>0</v>
      </c>
    </row>
    <row r="94" spans="1:18" x14ac:dyDescent="0.35">
      <c r="A94" s="3">
        <v>1553660</v>
      </c>
      <c r="B94" s="3" t="s">
        <v>31</v>
      </c>
      <c r="C94" s="3" t="s">
        <v>37</v>
      </c>
      <c r="D94" s="4">
        <v>32357</v>
      </c>
      <c r="E94" s="3" t="s">
        <v>33</v>
      </c>
      <c r="F94" s="3">
        <v>2</v>
      </c>
      <c r="G94" s="3">
        <v>90023</v>
      </c>
      <c r="H94" s="3">
        <v>47000</v>
      </c>
      <c r="I94" s="3">
        <v>698</v>
      </c>
      <c r="J94" s="3">
        <v>745</v>
      </c>
      <c r="K94" s="3">
        <v>5</v>
      </c>
      <c r="L94" s="3">
        <v>160</v>
      </c>
      <c r="M94" s="3" t="s">
        <v>48</v>
      </c>
      <c r="N94" s="3" t="s">
        <v>35</v>
      </c>
      <c r="P94" s="3">
        <v>0</v>
      </c>
      <c r="Q94" s="3">
        <v>1</v>
      </c>
      <c r="R94" s="3">
        <v>0</v>
      </c>
    </row>
    <row r="95" spans="1:18" x14ac:dyDescent="0.35">
      <c r="A95" s="3">
        <v>1553692</v>
      </c>
      <c r="B95" s="3" t="s">
        <v>36</v>
      </c>
      <c r="C95" s="3" t="s">
        <v>41</v>
      </c>
      <c r="D95" s="4">
        <v>34812</v>
      </c>
      <c r="E95" s="3" t="s">
        <v>42</v>
      </c>
      <c r="F95" s="3">
        <v>4</v>
      </c>
      <c r="G95" s="3">
        <v>90019</v>
      </c>
      <c r="H95" s="3">
        <v>70000</v>
      </c>
      <c r="I95" s="3">
        <v>63</v>
      </c>
      <c r="J95" s="3">
        <v>60</v>
      </c>
      <c r="K95" s="3">
        <v>1</v>
      </c>
      <c r="L95" s="3">
        <v>288</v>
      </c>
      <c r="M95" s="3" t="s">
        <v>40</v>
      </c>
      <c r="N95" s="3" t="s">
        <v>43</v>
      </c>
      <c r="P95" s="3">
        <v>0</v>
      </c>
      <c r="Q95" s="3">
        <v>0</v>
      </c>
      <c r="R95" s="3">
        <v>0</v>
      </c>
    </row>
    <row r="96" spans="1:18" x14ac:dyDescent="0.35">
      <c r="A96" s="3">
        <v>1553737</v>
      </c>
      <c r="B96" s="3" t="s">
        <v>31</v>
      </c>
      <c r="C96" s="3" t="s">
        <v>41</v>
      </c>
      <c r="D96" s="4">
        <v>29087</v>
      </c>
      <c r="E96" s="3" t="s">
        <v>33</v>
      </c>
      <c r="F96" s="3">
        <v>5</v>
      </c>
      <c r="G96" s="3">
        <v>90052</v>
      </c>
      <c r="H96" s="3">
        <v>83000</v>
      </c>
      <c r="I96" s="3">
        <v>1210</v>
      </c>
      <c r="J96" s="3">
        <v>867</v>
      </c>
      <c r="K96" s="3">
        <v>16</v>
      </c>
      <c r="L96" s="3">
        <v>95</v>
      </c>
      <c r="M96" s="3" t="s">
        <v>38</v>
      </c>
      <c r="N96" s="3" t="s">
        <v>39</v>
      </c>
      <c r="P96" s="3">
        <v>0</v>
      </c>
      <c r="Q96" s="3">
        <v>0</v>
      </c>
      <c r="R96" s="3">
        <v>1</v>
      </c>
    </row>
    <row r="97" spans="1:18" x14ac:dyDescent="0.35">
      <c r="A97" s="3">
        <v>1553843</v>
      </c>
      <c r="B97" s="3" t="s">
        <v>36</v>
      </c>
      <c r="C97" s="3" t="s">
        <v>37</v>
      </c>
      <c r="D97" s="4">
        <v>29538</v>
      </c>
      <c r="E97" s="3" t="s">
        <v>33</v>
      </c>
      <c r="F97" s="3">
        <v>5</v>
      </c>
      <c r="G97" s="3">
        <v>90014</v>
      </c>
      <c r="H97" s="3">
        <v>136000</v>
      </c>
      <c r="I97" s="3">
        <v>363</v>
      </c>
      <c r="J97" s="3">
        <v>289</v>
      </c>
      <c r="K97" s="3">
        <v>4</v>
      </c>
      <c r="L97" s="3">
        <v>89</v>
      </c>
      <c r="M97" s="3" t="s">
        <v>48</v>
      </c>
      <c r="N97" s="3" t="s">
        <v>43</v>
      </c>
      <c r="P97" s="3">
        <v>0</v>
      </c>
      <c r="Q97" s="3">
        <v>0</v>
      </c>
      <c r="R97" s="3">
        <v>0</v>
      </c>
    </row>
    <row r="98" spans="1:18" x14ac:dyDescent="0.35">
      <c r="A98" s="3">
        <v>1553952</v>
      </c>
      <c r="B98" s="3" t="s">
        <v>36</v>
      </c>
      <c r="C98" s="3" t="s">
        <v>32</v>
      </c>
      <c r="D98" s="4">
        <v>30920</v>
      </c>
      <c r="E98" s="3" t="s">
        <v>42</v>
      </c>
      <c r="F98" s="3">
        <v>5</v>
      </c>
      <c r="G98" s="3">
        <v>90060</v>
      </c>
      <c r="H98" s="3">
        <v>43000</v>
      </c>
      <c r="I98" s="3">
        <v>771</v>
      </c>
      <c r="J98" s="3">
        <v>1250</v>
      </c>
      <c r="K98" s="3">
        <v>20</v>
      </c>
      <c r="L98" s="3">
        <v>267</v>
      </c>
      <c r="M98" s="3" t="s">
        <v>48</v>
      </c>
      <c r="N98" s="3" t="s">
        <v>39</v>
      </c>
      <c r="P98" s="3">
        <v>0</v>
      </c>
      <c r="Q98" s="3">
        <v>0</v>
      </c>
      <c r="R98" s="3">
        <v>1</v>
      </c>
    </row>
    <row r="99" spans="1:18" x14ac:dyDescent="0.35">
      <c r="A99" s="3">
        <v>1554342</v>
      </c>
      <c r="B99" s="3" t="s">
        <v>36</v>
      </c>
      <c r="C99" s="3" t="s">
        <v>41</v>
      </c>
      <c r="D99" s="4">
        <v>25511</v>
      </c>
      <c r="E99" s="3" t="s">
        <v>33</v>
      </c>
      <c r="F99" s="3">
        <v>1</v>
      </c>
      <c r="G99" s="3">
        <v>90018</v>
      </c>
      <c r="H99" s="3">
        <v>97000</v>
      </c>
      <c r="I99" s="3">
        <v>1495</v>
      </c>
      <c r="J99" s="3">
        <v>1126</v>
      </c>
      <c r="K99" s="3">
        <v>26</v>
      </c>
      <c r="L99" s="3">
        <v>313</v>
      </c>
      <c r="M99" s="3" t="s">
        <v>49</v>
      </c>
      <c r="N99" s="3" t="s">
        <v>39</v>
      </c>
      <c r="P99" s="3">
        <v>0</v>
      </c>
      <c r="Q99" s="3">
        <v>0</v>
      </c>
      <c r="R99" s="3">
        <v>1</v>
      </c>
    </row>
    <row r="100" spans="1:18" x14ac:dyDescent="0.35">
      <c r="A100" s="3">
        <v>1554589</v>
      </c>
      <c r="B100" s="3" t="s">
        <v>36</v>
      </c>
      <c r="C100" s="3" t="s">
        <v>45</v>
      </c>
      <c r="D100" s="4">
        <v>34962</v>
      </c>
      <c r="E100" s="3" t="s">
        <v>42</v>
      </c>
      <c r="F100" s="3">
        <v>2</v>
      </c>
      <c r="G100" s="3">
        <v>90030</v>
      </c>
      <c r="H100" s="3">
        <v>56000</v>
      </c>
      <c r="I100" s="3">
        <v>1489</v>
      </c>
      <c r="J100" s="3">
        <v>1226</v>
      </c>
      <c r="K100" s="3">
        <v>12</v>
      </c>
      <c r="L100" s="3">
        <v>12</v>
      </c>
      <c r="M100" s="3" t="s">
        <v>48</v>
      </c>
      <c r="N100" s="3" t="s">
        <v>39</v>
      </c>
      <c r="P100" s="3">
        <v>0</v>
      </c>
      <c r="Q100" s="3">
        <v>0</v>
      </c>
      <c r="R100" s="3">
        <v>1</v>
      </c>
    </row>
    <row r="101" spans="1:18" x14ac:dyDescent="0.35">
      <c r="A101" s="3">
        <v>1555143</v>
      </c>
      <c r="B101" s="3" t="s">
        <v>36</v>
      </c>
      <c r="C101" s="3" t="s">
        <v>45</v>
      </c>
      <c r="D101" s="4">
        <v>27677</v>
      </c>
      <c r="E101" s="3" t="s">
        <v>33</v>
      </c>
      <c r="F101" s="3">
        <v>1</v>
      </c>
      <c r="G101" s="3">
        <v>90059</v>
      </c>
      <c r="H101" s="3">
        <v>84000</v>
      </c>
      <c r="I101" s="3">
        <v>870</v>
      </c>
      <c r="J101" s="3">
        <v>950</v>
      </c>
      <c r="K101" s="3">
        <v>18</v>
      </c>
      <c r="L101" s="3">
        <v>211</v>
      </c>
      <c r="M101" s="3" t="s">
        <v>49</v>
      </c>
      <c r="N101" s="3" t="s">
        <v>43</v>
      </c>
      <c r="P101" s="3">
        <v>0</v>
      </c>
      <c r="Q101" s="3">
        <v>0</v>
      </c>
      <c r="R101" s="3">
        <v>0</v>
      </c>
    </row>
    <row r="102" spans="1:18" x14ac:dyDescent="0.35">
      <c r="A102" s="3">
        <v>1555266</v>
      </c>
      <c r="B102" s="3" t="s">
        <v>36</v>
      </c>
      <c r="C102" s="3" t="s">
        <v>37</v>
      </c>
      <c r="D102" s="4">
        <v>36254</v>
      </c>
      <c r="E102" s="3" t="s">
        <v>33</v>
      </c>
      <c r="F102" s="3">
        <v>3</v>
      </c>
      <c r="G102" s="3">
        <v>90063</v>
      </c>
      <c r="H102" s="3">
        <v>50000</v>
      </c>
      <c r="I102" s="3">
        <v>324</v>
      </c>
      <c r="J102" s="3">
        <v>482</v>
      </c>
      <c r="K102" s="3">
        <v>11</v>
      </c>
      <c r="L102" s="3">
        <v>130</v>
      </c>
      <c r="M102" s="3" t="s">
        <v>48</v>
      </c>
      <c r="N102" s="3" t="s">
        <v>35</v>
      </c>
      <c r="P102" s="3">
        <v>0</v>
      </c>
      <c r="Q102" s="3">
        <v>1</v>
      </c>
      <c r="R102" s="3">
        <v>0</v>
      </c>
    </row>
    <row r="103" spans="1:18" x14ac:dyDescent="0.35">
      <c r="A103" s="3">
        <v>1555356</v>
      </c>
      <c r="B103" s="3" t="s">
        <v>36</v>
      </c>
      <c r="C103" s="3" t="s">
        <v>41</v>
      </c>
      <c r="D103" s="4">
        <v>31993</v>
      </c>
      <c r="E103" s="3" t="s">
        <v>33</v>
      </c>
      <c r="F103" s="3">
        <v>3</v>
      </c>
      <c r="G103" s="3">
        <v>90028</v>
      </c>
      <c r="H103" s="3">
        <v>89000</v>
      </c>
      <c r="I103" s="3">
        <v>899</v>
      </c>
      <c r="J103" s="3">
        <v>1004</v>
      </c>
      <c r="K103" s="3">
        <v>16</v>
      </c>
      <c r="L103" s="3">
        <v>132</v>
      </c>
      <c r="M103" s="3" t="s">
        <v>48</v>
      </c>
      <c r="N103" s="3" t="s">
        <v>43</v>
      </c>
      <c r="P103" s="3">
        <v>0</v>
      </c>
      <c r="Q103" s="3">
        <v>0</v>
      </c>
      <c r="R103" s="3">
        <v>0</v>
      </c>
    </row>
    <row r="104" spans="1:18" x14ac:dyDescent="0.35">
      <c r="A104" s="3">
        <v>1555414</v>
      </c>
      <c r="B104" s="3" t="s">
        <v>36</v>
      </c>
      <c r="C104" s="3" t="s">
        <v>37</v>
      </c>
      <c r="D104" s="4">
        <v>20523</v>
      </c>
      <c r="E104" s="3" t="s">
        <v>42</v>
      </c>
      <c r="F104" s="3">
        <v>5</v>
      </c>
      <c r="G104" s="3">
        <v>90031</v>
      </c>
      <c r="H104" s="3">
        <v>109000</v>
      </c>
      <c r="I104" s="3">
        <v>652</v>
      </c>
      <c r="J104" s="3">
        <v>1046</v>
      </c>
      <c r="K104" s="3">
        <v>10</v>
      </c>
      <c r="L104" s="3">
        <v>351</v>
      </c>
      <c r="M104" s="3" t="s">
        <v>38</v>
      </c>
      <c r="N104" s="3" t="s">
        <v>35</v>
      </c>
      <c r="P104" s="3">
        <v>0</v>
      </c>
      <c r="Q104" s="3">
        <v>1</v>
      </c>
      <c r="R104" s="3">
        <v>0</v>
      </c>
    </row>
    <row r="105" spans="1:18" x14ac:dyDescent="0.35">
      <c r="A105" s="3">
        <v>1555438</v>
      </c>
      <c r="B105" s="3" t="s">
        <v>31</v>
      </c>
      <c r="C105" s="3" t="s">
        <v>37</v>
      </c>
      <c r="D105" s="4">
        <v>24128</v>
      </c>
      <c r="E105" s="3" t="s">
        <v>33</v>
      </c>
      <c r="F105" s="3">
        <v>5</v>
      </c>
      <c r="G105" s="3">
        <v>90016</v>
      </c>
      <c r="H105" s="3">
        <v>65000</v>
      </c>
      <c r="I105" s="3">
        <v>637</v>
      </c>
      <c r="J105" s="3">
        <v>728</v>
      </c>
      <c r="K105" s="3">
        <v>12</v>
      </c>
      <c r="L105" s="3">
        <v>22</v>
      </c>
      <c r="M105" s="3" t="s">
        <v>49</v>
      </c>
      <c r="N105" s="3" t="s">
        <v>43</v>
      </c>
      <c r="P105" s="3">
        <v>0</v>
      </c>
      <c r="Q105" s="3">
        <v>0</v>
      </c>
      <c r="R105" s="3">
        <v>0</v>
      </c>
    </row>
    <row r="106" spans="1:18" x14ac:dyDescent="0.35">
      <c r="A106" s="3">
        <v>1555539</v>
      </c>
      <c r="B106" s="3" t="s">
        <v>31</v>
      </c>
      <c r="C106" s="3" t="s">
        <v>32</v>
      </c>
      <c r="D106" s="4">
        <v>29747</v>
      </c>
      <c r="E106" s="3" t="s">
        <v>33</v>
      </c>
      <c r="F106" s="3">
        <v>2</v>
      </c>
      <c r="G106" s="3">
        <v>90061</v>
      </c>
      <c r="H106" s="3">
        <v>41000</v>
      </c>
      <c r="I106" s="3">
        <v>913</v>
      </c>
      <c r="J106" s="3">
        <v>1182</v>
      </c>
      <c r="K106" s="3">
        <v>8</v>
      </c>
      <c r="L106" s="3">
        <v>301</v>
      </c>
      <c r="M106" s="3" t="s">
        <v>40</v>
      </c>
      <c r="N106" s="3" t="s">
        <v>39</v>
      </c>
      <c r="P106" s="3">
        <v>0</v>
      </c>
      <c r="Q106" s="3">
        <v>0</v>
      </c>
      <c r="R106" s="3">
        <v>1</v>
      </c>
    </row>
    <row r="107" spans="1:18" x14ac:dyDescent="0.35">
      <c r="A107" s="3">
        <v>1555659</v>
      </c>
      <c r="B107" s="3" t="s">
        <v>31</v>
      </c>
      <c r="C107" s="3" t="s">
        <v>32</v>
      </c>
      <c r="D107" s="4">
        <v>34564</v>
      </c>
      <c r="E107" s="3" t="s">
        <v>33</v>
      </c>
      <c r="F107" s="3">
        <v>3</v>
      </c>
      <c r="G107" s="3">
        <v>90029</v>
      </c>
      <c r="H107" s="3">
        <v>42000</v>
      </c>
      <c r="I107" s="3">
        <v>1456</v>
      </c>
      <c r="J107" s="3">
        <v>1101</v>
      </c>
      <c r="K107" s="3">
        <v>11</v>
      </c>
      <c r="L107" s="3">
        <v>38</v>
      </c>
      <c r="M107" s="3" t="s">
        <v>40</v>
      </c>
      <c r="N107" s="3" t="s">
        <v>39</v>
      </c>
      <c r="P107" s="3">
        <v>0</v>
      </c>
      <c r="Q107" s="3">
        <v>0</v>
      </c>
      <c r="R107" s="3">
        <v>1</v>
      </c>
    </row>
    <row r="108" spans="1:18" x14ac:dyDescent="0.35">
      <c r="A108" s="3">
        <v>1555979</v>
      </c>
      <c r="B108" s="3" t="s">
        <v>36</v>
      </c>
      <c r="C108" s="3" t="s">
        <v>37</v>
      </c>
      <c r="D108" s="4">
        <v>20476</v>
      </c>
      <c r="E108" s="3" t="s">
        <v>33</v>
      </c>
      <c r="F108" s="3">
        <v>2</v>
      </c>
      <c r="G108" s="3">
        <v>90055</v>
      </c>
      <c r="H108" s="3">
        <v>69000</v>
      </c>
      <c r="I108" s="3">
        <v>636</v>
      </c>
      <c r="J108" s="3">
        <v>706</v>
      </c>
      <c r="K108" s="3">
        <v>12</v>
      </c>
      <c r="L108" s="3">
        <v>67</v>
      </c>
      <c r="M108" s="3" t="s">
        <v>48</v>
      </c>
      <c r="N108" s="3" t="s">
        <v>39</v>
      </c>
      <c r="P108" s="3">
        <v>0</v>
      </c>
      <c r="Q108" s="3">
        <v>0</v>
      </c>
      <c r="R108" s="3">
        <v>1</v>
      </c>
    </row>
    <row r="109" spans="1:18" x14ac:dyDescent="0.35">
      <c r="A109" s="3">
        <v>1556518</v>
      </c>
      <c r="B109" s="3" t="s">
        <v>31</v>
      </c>
      <c r="C109" s="3" t="s">
        <v>37</v>
      </c>
      <c r="D109" s="4">
        <v>35241</v>
      </c>
      <c r="E109" s="3" t="s">
        <v>33</v>
      </c>
      <c r="F109" s="3">
        <v>5</v>
      </c>
      <c r="G109" s="3">
        <v>90025</v>
      </c>
      <c r="H109" s="3">
        <v>62000</v>
      </c>
      <c r="I109" s="3">
        <v>794</v>
      </c>
      <c r="J109" s="3">
        <v>724</v>
      </c>
      <c r="K109" s="3">
        <v>19</v>
      </c>
      <c r="L109" s="3">
        <v>305</v>
      </c>
      <c r="M109" s="3" t="s">
        <v>48</v>
      </c>
      <c r="N109" s="3" t="s">
        <v>44</v>
      </c>
      <c r="P109" s="3">
        <v>1</v>
      </c>
      <c r="Q109" s="3">
        <v>0</v>
      </c>
      <c r="R109" s="3">
        <v>0</v>
      </c>
    </row>
    <row r="110" spans="1:18" x14ac:dyDescent="0.35">
      <c r="A110" s="3">
        <v>1556823</v>
      </c>
      <c r="B110" s="3" t="s">
        <v>31</v>
      </c>
      <c r="C110" s="3" t="s">
        <v>41</v>
      </c>
      <c r="D110" s="4">
        <v>30432</v>
      </c>
      <c r="E110" s="3" t="s">
        <v>33</v>
      </c>
      <c r="F110" s="3">
        <v>4</v>
      </c>
      <c r="G110" s="3">
        <v>90032</v>
      </c>
      <c r="H110" s="3">
        <v>58000</v>
      </c>
      <c r="I110" s="3">
        <v>686</v>
      </c>
      <c r="J110" s="3">
        <v>1123</v>
      </c>
      <c r="K110" s="3">
        <v>8</v>
      </c>
      <c r="L110" s="3">
        <v>254</v>
      </c>
      <c r="M110" s="3" t="s">
        <v>48</v>
      </c>
      <c r="N110" s="3" t="s">
        <v>44</v>
      </c>
      <c r="P110" s="3">
        <v>1</v>
      </c>
      <c r="Q110" s="3">
        <v>0</v>
      </c>
      <c r="R110" s="3">
        <v>0</v>
      </c>
    </row>
    <row r="111" spans="1:18" x14ac:dyDescent="0.35">
      <c r="A111" s="3">
        <v>1557181</v>
      </c>
      <c r="B111" s="3" t="s">
        <v>36</v>
      </c>
      <c r="C111" s="3" t="s">
        <v>37</v>
      </c>
      <c r="D111" s="4">
        <v>25253</v>
      </c>
      <c r="E111" s="3" t="s">
        <v>33</v>
      </c>
      <c r="F111" s="3">
        <v>1</v>
      </c>
      <c r="G111" s="3">
        <v>90067</v>
      </c>
      <c r="H111" s="3">
        <v>105000</v>
      </c>
      <c r="I111" s="3">
        <v>428</v>
      </c>
      <c r="J111" s="3">
        <v>327</v>
      </c>
      <c r="K111" s="3">
        <v>2</v>
      </c>
      <c r="L111" s="3">
        <v>345</v>
      </c>
      <c r="M111" s="3" t="s">
        <v>40</v>
      </c>
      <c r="N111" s="3" t="s">
        <v>35</v>
      </c>
      <c r="P111" s="3">
        <v>0</v>
      </c>
      <c r="Q111" s="3">
        <v>1</v>
      </c>
      <c r="R111" s="3">
        <v>0</v>
      </c>
    </row>
    <row r="112" spans="1:18" x14ac:dyDescent="0.35">
      <c r="A112" s="3">
        <v>1557273</v>
      </c>
      <c r="B112" s="3" t="s">
        <v>36</v>
      </c>
      <c r="C112" s="3" t="s">
        <v>32</v>
      </c>
      <c r="D112" s="4">
        <v>24443</v>
      </c>
      <c r="E112" s="3" t="s">
        <v>33</v>
      </c>
      <c r="F112" s="3">
        <v>2</v>
      </c>
      <c r="G112" s="3">
        <v>90007</v>
      </c>
      <c r="H112" s="3">
        <v>61000</v>
      </c>
      <c r="I112" s="3">
        <v>275</v>
      </c>
      <c r="J112" s="3">
        <v>431</v>
      </c>
      <c r="K112" s="3">
        <v>6</v>
      </c>
      <c r="L112" s="3">
        <v>205</v>
      </c>
      <c r="M112" s="3" t="s">
        <v>48</v>
      </c>
      <c r="N112" s="3" t="s">
        <v>43</v>
      </c>
      <c r="P112" s="3">
        <v>0</v>
      </c>
      <c r="Q112" s="3">
        <v>0</v>
      </c>
      <c r="R112" s="3">
        <v>0</v>
      </c>
    </row>
    <row r="113" spans="1:18" x14ac:dyDescent="0.35">
      <c r="A113" s="3">
        <v>1557386</v>
      </c>
      <c r="B113" s="3" t="s">
        <v>36</v>
      </c>
      <c r="C113" s="3" t="s">
        <v>32</v>
      </c>
      <c r="D113" s="4">
        <v>27660</v>
      </c>
      <c r="E113" s="3" t="s">
        <v>42</v>
      </c>
      <c r="F113" s="3">
        <v>3</v>
      </c>
      <c r="G113" s="3">
        <v>90032</v>
      </c>
      <c r="H113" s="3">
        <v>66000</v>
      </c>
      <c r="I113" s="3">
        <v>706</v>
      </c>
      <c r="J113" s="3">
        <v>564</v>
      </c>
      <c r="K113" s="3">
        <v>4</v>
      </c>
      <c r="L113" s="3">
        <v>69</v>
      </c>
      <c r="M113" s="3" t="s">
        <v>38</v>
      </c>
      <c r="N113" s="3" t="s">
        <v>39</v>
      </c>
      <c r="P113" s="3">
        <v>0</v>
      </c>
      <c r="Q113" s="3">
        <v>0</v>
      </c>
      <c r="R113" s="3">
        <v>1</v>
      </c>
    </row>
    <row r="114" spans="1:18" x14ac:dyDescent="0.35">
      <c r="A114" s="3">
        <v>1557407</v>
      </c>
      <c r="B114" s="3" t="s">
        <v>36</v>
      </c>
      <c r="C114" s="3" t="s">
        <v>37</v>
      </c>
      <c r="D114" s="4">
        <v>28120</v>
      </c>
      <c r="E114" s="3" t="s">
        <v>33</v>
      </c>
      <c r="F114" s="3">
        <v>4</v>
      </c>
      <c r="G114" s="3">
        <v>90015</v>
      </c>
      <c r="H114" s="3">
        <v>48000</v>
      </c>
      <c r="I114" s="3">
        <v>1398</v>
      </c>
      <c r="J114" s="3">
        <v>1163</v>
      </c>
      <c r="K114" s="3">
        <v>16</v>
      </c>
      <c r="L114" s="3">
        <v>16</v>
      </c>
      <c r="M114" s="3" t="s">
        <v>48</v>
      </c>
      <c r="N114" s="3" t="s">
        <v>44</v>
      </c>
      <c r="P114" s="3">
        <v>1</v>
      </c>
      <c r="Q114" s="3">
        <v>0</v>
      </c>
      <c r="R114" s="3">
        <v>0</v>
      </c>
    </row>
    <row r="115" spans="1:18" x14ac:dyDescent="0.35">
      <c r="A115" s="3">
        <v>1557679</v>
      </c>
      <c r="B115" s="3" t="s">
        <v>31</v>
      </c>
      <c r="C115" s="3" t="s">
        <v>37</v>
      </c>
      <c r="D115" s="4">
        <v>30953</v>
      </c>
      <c r="E115" s="3" t="s">
        <v>33</v>
      </c>
      <c r="F115" s="3">
        <v>2</v>
      </c>
      <c r="G115" s="3">
        <v>90004</v>
      </c>
      <c r="H115" s="3">
        <v>72000</v>
      </c>
      <c r="I115" s="3">
        <v>571</v>
      </c>
      <c r="J115" s="3">
        <v>728</v>
      </c>
      <c r="K115" s="3">
        <v>13</v>
      </c>
      <c r="L115" s="3">
        <v>241</v>
      </c>
      <c r="M115" s="3" t="s">
        <v>48</v>
      </c>
      <c r="N115" s="3" t="s">
        <v>39</v>
      </c>
      <c r="P115" s="3">
        <v>0</v>
      </c>
      <c r="Q115" s="3">
        <v>0</v>
      </c>
      <c r="R115" s="3">
        <v>1</v>
      </c>
    </row>
    <row r="116" spans="1:18" x14ac:dyDescent="0.35">
      <c r="A116" s="3">
        <v>1557697</v>
      </c>
      <c r="B116" s="3" t="s">
        <v>31</v>
      </c>
      <c r="C116" s="3" t="s">
        <v>37</v>
      </c>
      <c r="D116" s="4">
        <v>22340</v>
      </c>
      <c r="E116" s="3" t="s">
        <v>33</v>
      </c>
      <c r="F116" s="3">
        <v>2</v>
      </c>
      <c r="G116" s="3">
        <v>90007</v>
      </c>
      <c r="H116" s="3">
        <v>64000</v>
      </c>
      <c r="I116" s="3">
        <v>1112</v>
      </c>
      <c r="J116" s="3">
        <v>897</v>
      </c>
      <c r="K116" s="3">
        <v>10</v>
      </c>
      <c r="L116" s="3">
        <v>239</v>
      </c>
      <c r="M116" s="3" t="s">
        <v>48</v>
      </c>
      <c r="N116" s="3" t="s">
        <v>35</v>
      </c>
      <c r="P116" s="3">
        <v>0</v>
      </c>
      <c r="Q116" s="3">
        <v>1</v>
      </c>
      <c r="R116" s="3">
        <v>0</v>
      </c>
    </row>
    <row r="117" spans="1:18" x14ac:dyDescent="0.35">
      <c r="A117" s="3">
        <v>1557820</v>
      </c>
      <c r="B117" s="3" t="s">
        <v>36</v>
      </c>
      <c r="C117" s="3" t="s">
        <v>32</v>
      </c>
      <c r="D117" s="4">
        <v>24363</v>
      </c>
      <c r="E117" s="3" t="s">
        <v>33</v>
      </c>
      <c r="F117" s="3">
        <v>3</v>
      </c>
      <c r="G117" s="3">
        <v>90039</v>
      </c>
      <c r="H117" s="3">
        <v>80000</v>
      </c>
      <c r="I117" s="3">
        <v>578</v>
      </c>
      <c r="J117" s="3">
        <v>568</v>
      </c>
      <c r="K117" s="3">
        <v>10</v>
      </c>
      <c r="L117" s="3">
        <v>353</v>
      </c>
      <c r="M117" s="3" t="s">
        <v>38</v>
      </c>
      <c r="N117" s="3" t="s">
        <v>35</v>
      </c>
      <c r="P117" s="3">
        <v>0</v>
      </c>
      <c r="Q117" s="3">
        <v>1</v>
      </c>
      <c r="R117" s="3">
        <v>0</v>
      </c>
    </row>
    <row r="118" spans="1:18" x14ac:dyDescent="0.35">
      <c r="A118" s="3">
        <v>1559734</v>
      </c>
      <c r="B118" s="3" t="s">
        <v>36</v>
      </c>
      <c r="C118" s="3" t="s">
        <v>47</v>
      </c>
      <c r="D118" s="4">
        <v>25015</v>
      </c>
      <c r="E118" s="3" t="s">
        <v>33</v>
      </c>
      <c r="F118" s="3">
        <v>1</v>
      </c>
      <c r="G118" s="3">
        <v>90004</v>
      </c>
      <c r="H118" s="3">
        <v>75000</v>
      </c>
      <c r="I118" s="3">
        <v>822</v>
      </c>
      <c r="J118" s="3">
        <v>603</v>
      </c>
      <c r="K118" s="3">
        <v>9</v>
      </c>
      <c r="L118" s="3">
        <v>252</v>
      </c>
      <c r="M118" s="3" t="s">
        <v>38</v>
      </c>
      <c r="N118" s="3" t="s">
        <v>39</v>
      </c>
      <c r="P118" s="3">
        <v>0</v>
      </c>
      <c r="Q118" s="3">
        <v>0</v>
      </c>
      <c r="R118" s="3">
        <v>1</v>
      </c>
    </row>
    <row r="119" spans="1:18" x14ac:dyDescent="0.35">
      <c r="A119" s="3">
        <v>1560021</v>
      </c>
      <c r="B119" s="3" t="s">
        <v>36</v>
      </c>
      <c r="C119" s="3" t="s">
        <v>32</v>
      </c>
      <c r="D119" s="4">
        <v>35609</v>
      </c>
      <c r="E119" s="3" t="s">
        <v>33</v>
      </c>
      <c r="F119" s="3">
        <v>5</v>
      </c>
      <c r="G119" s="3">
        <v>90054</v>
      </c>
      <c r="H119" s="3">
        <v>50000</v>
      </c>
      <c r="I119" s="3">
        <v>181</v>
      </c>
      <c r="J119" s="3">
        <v>210</v>
      </c>
      <c r="K119" s="3">
        <v>3</v>
      </c>
      <c r="L119" s="3">
        <v>309</v>
      </c>
      <c r="M119" s="3" t="s">
        <v>38</v>
      </c>
      <c r="N119" s="3" t="s">
        <v>35</v>
      </c>
      <c r="P119" s="3">
        <v>0</v>
      </c>
      <c r="Q119" s="3">
        <v>1</v>
      </c>
      <c r="R119" s="3">
        <v>0</v>
      </c>
    </row>
    <row r="120" spans="1:18" x14ac:dyDescent="0.35">
      <c r="A120" s="3">
        <v>1560248</v>
      </c>
      <c r="B120" s="3" t="s">
        <v>36</v>
      </c>
      <c r="C120" s="3" t="s">
        <v>32</v>
      </c>
      <c r="D120" s="4">
        <v>28192</v>
      </c>
      <c r="E120" s="3" t="s">
        <v>42</v>
      </c>
      <c r="F120" s="3">
        <v>2</v>
      </c>
      <c r="G120" s="3">
        <v>90021</v>
      </c>
      <c r="H120" s="3">
        <v>54000</v>
      </c>
      <c r="I120" s="3">
        <v>284</v>
      </c>
      <c r="J120" s="3">
        <v>439</v>
      </c>
      <c r="K120" s="3">
        <v>9</v>
      </c>
      <c r="L120" s="3">
        <v>196</v>
      </c>
      <c r="M120" s="3" t="s">
        <v>48</v>
      </c>
      <c r="N120" s="3" t="s">
        <v>43</v>
      </c>
      <c r="P120" s="3">
        <v>0</v>
      </c>
      <c r="Q120" s="3">
        <v>0</v>
      </c>
      <c r="R120" s="3">
        <v>0</v>
      </c>
    </row>
    <row r="121" spans="1:18" x14ac:dyDescent="0.35">
      <c r="A121" s="3">
        <v>1560301</v>
      </c>
      <c r="B121" s="3" t="s">
        <v>36</v>
      </c>
      <c r="C121" s="3" t="s">
        <v>37</v>
      </c>
      <c r="D121" s="4">
        <v>31129</v>
      </c>
      <c r="E121" s="3" t="s">
        <v>42</v>
      </c>
      <c r="F121" s="3">
        <v>3</v>
      </c>
      <c r="G121" s="3">
        <v>90054</v>
      </c>
      <c r="H121" s="3">
        <v>93000</v>
      </c>
      <c r="I121" s="3">
        <v>553</v>
      </c>
      <c r="J121" s="3">
        <v>907</v>
      </c>
      <c r="K121" s="3">
        <v>17</v>
      </c>
      <c r="L121" s="3">
        <v>164</v>
      </c>
      <c r="M121" s="3" t="s">
        <v>40</v>
      </c>
      <c r="N121" s="3" t="s">
        <v>44</v>
      </c>
      <c r="P121" s="3">
        <v>1</v>
      </c>
      <c r="Q121" s="3">
        <v>0</v>
      </c>
      <c r="R121" s="3">
        <v>0</v>
      </c>
    </row>
    <row r="122" spans="1:18" x14ac:dyDescent="0.35">
      <c r="A122" s="3">
        <v>1560457</v>
      </c>
      <c r="B122" s="3" t="s">
        <v>36</v>
      </c>
      <c r="C122" s="3" t="s">
        <v>32</v>
      </c>
      <c r="D122" s="4">
        <v>32849</v>
      </c>
      <c r="E122" s="3" t="s">
        <v>33</v>
      </c>
      <c r="F122" s="3">
        <v>3</v>
      </c>
      <c r="G122" s="3">
        <v>90015</v>
      </c>
      <c r="H122" s="3">
        <v>46000</v>
      </c>
      <c r="I122" s="3">
        <v>789</v>
      </c>
      <c r="J122" s="3">
        <v>745</v>
      </c>
      <c r="K122" s="3">
        <v>15</v>
      </c>
      <c r="L122" s="3">
        <v>318</v>
      </c>
      <c r="M122" s="3" t="s">
        <v>49</v>
      </c>
      <c r="N122" s="3" t="s">
        <v>35</v>
      </c>
      <c r="P122" s="3">
        <v>0</v>
      </c>
      <c r="Q122" s="3">
        <v>1</v>
      </c>
      <c r="R122" s="3">
        <v>0</v>
      </c>
    </row>
    <row r="123" spans="1:18" x14ac:dyDescent="0.35">
      <c r="A123" s="3">
        <v>1560632</v>
      </c>
      <c r="B123" s="3" t="s">
        <v>31</v>
      </c>
      <c r="C123" s="3" t="s">
        <v>32</v>
      </c>
      <c r="D123" s="4">
        <v>19313</v>
      </c>
      <c r="E123" s="3" t="s">
        <v>33</v>
      </c>
      <c r="F123" s="3">
        <v>2</v>
      </c>
      <c r="G123" s="3">
        <v>90062</v>
      </c>
      <c r="H123" s="3">
        <v>84000</v>
      </c>
      <c r="I123" s="3">
        <v>532</v>
      </c>
      <c r="J123" s="3">
        <v>467</v>
      </c>
      <c r="K123" s="3">
        <v>11</v>
      </c>
      <c r="L123" s="3">
        <v>108</v>
      </c>
      <c r="M123" s="3" t="s">
        <v>48</v>
      </c>
      <c r="N123" s="3" t="s">
        <v>39</v>
      </c>
      <c r="P123" s="3">
        <v>0</v>
      </c>
      <c r="Q123" s="3">
        <v>0</v>
      </c>
      <c r="R123" s="3">
        <v>1</v>
      </c>
    </row>
    <row r="124" spans="1:18" x14ac:dyDescent="0.35">
      <c r="A124" s="3">
        <v>1560809</v>
      </c>
      <c r="B124" s="3" t="s">
        <v>36</v>
      </c>
      <c r="C124" s="3" t="s">
        <v>45</v>
      </c>
      <c r="D124" s="4">
        <v>30554</v>
      </c>
      <c r="E124" s="3" t="s">
        <v>33</v>
      </c>
      <c r="F124" s="3">
        <v>4</v>
      </c>
      <c r="G124" s="3">
        <v>90047</v>
      </c>
      <c r="H124" s="3">
        <v>58000</v>
      </c>
      <c r="I124" s="3">
        <v>542</v>
      </c>
      <c r="J124" s="3">
        <v>673</v>
      </c>
      <c r="K124" s="3">
        <v>15</v>
      </c>
      <c r="L124" s="3">
        <v>149</v>
      </c>
      <c r="M124" s="3" t="s">
        <v>48</v>
      </c>
      <c r="N124" s="3" t="s">
        <v>35</v>
      </c>
      <c r="P124" s="3">
        <v>0</v>
      </c>
      <c r="Q124" s="3">
        <v>1</v>
      </c>
      <c r="R124" s="3">
        <v>0</v>
      </c>
    </row>
    <row r="125" spans="1:18" x14ac:dyDescent="0.35">
      <c r="A125" s="3">
        <v>1560830</v>
      </c>
      <c r="B125" s="3" t="s">
        <v>31</v>
      </c>
      <c r="C125" s="3" t="s">
        <v>32</v>
      </c>
      <c r="D125" s="4">
        <v>27064</v>
      </c>
      <c r="E125" s="3" t="s">
        <v>33</v>
      </c>
      <c r="F125" s="3">
        <v>3</v>
      </c>
      <c r="G125" s="3">
        <v>90034</v>
      </c>
      <c r="H125" s="3">
        <v>63000</v>
      </c>
      <c r="I125" s="3">
        <v>463</v>
      </c>
      <c r="J125" s="3">
        <v>383</v>
      </c>
      <c r="K125" s="3">
        <v>9</v>
      </c>
      <c r="L125" s="3">
        <v>145</v>
      </c>
      <c r="M125" s="3" t="s">
        <v>48</v>
      </c>
      <c r="N125" s="3" t="s">
        <v>43</v>
      </c>
      <c r="P125" s="3">
        <v>0</v>
      </c>
      <c r="Q125" s="3">
        <v>0</v>
      </c>
      <c r="R125" s="3">
        <v>0</v>
      </c>
    </row>
    <row r="126" spans="1:18" x14ac:dyDescent="0.35">
      <c r="A126" s="3">
        <v>1561447</v>
      </c>
      <c r="B126" s="3" t="s">
        <v>31</v>
      </c>
      <c r="C126" s="3" t="s">
        <v>32</v>
      </c>
      <c r="D126" s="4">
        <v>27360</v>
      </c>
      <c r="E126" s="3" t="s">
        <v>33</v>
      </c>
      <c r="F126" s="3">
        <v>3</v>
      </c>
      <c r="G126" s="3">
        <v>90043</v>
      </c>
      <c r="H126" s="3">
        <v>43000</v>
      </c>
      <c r="I126" s="3">
        <v>447</v>
      </c>
      <c r="J126" s="3">
        <v>626</v>
      </c>
      <c r="K126" s="3">
        <v>13</v>
      </c>
      <c r="L126" s="3">
        <v>296</v>
      </c>
      <c r="M126" s="3" t="s">
        <v>48</v>
      </c>
      <c r="N126" s="3" t="s">
        <v>35</v>
      </c>
      <c r="P126" s="3">
        <v>0</v>
      </c>
      <c r="Q126" s="3">
        <v>1</v>
      </c>
      <c r="R126" s="3">
        <v>0</v>
      </c>
    </row>
    <row r="127" spans="1:18" x14ac:dyDescent="0.35">
      <c r="A127" s="3">
        <v>1562348</v>
      </c>
      <c r="B127" s="3" t="s">
        <v>31</v>
      </c>
      <c r="C127" s="3" t="s">
        <v>37</v>
      </c>
      <c r="D127" s="4">
        <v>23347</v>
      </c>
      <c r="E127" s="3" t="s">
        <v>33</v>
      </c>
      <c r="F127" s="3">
        <v>3</v>
      </c>
      <c r="G127" s="3">
        <v>90031</v>
      </c>
      <c r="H127" s="3">
        <v>97000</v>
      </c>
      <c r="I127" s="3">
        <v>877</v>
      </c>
      <c r="J127" s="3">
        <v>860</v>
      </c>
      <c r="K127" s="3">
        <v>7</v>
      </c>
      <c r="L127" s="3">
        <v>115</v>
      </c>
      <c r="M127" s="3" t="s">
        <v>38</v>
      </c>
      <c r="N127" s="3" t="s">
        <v>39</v>
      </c>
      <c r="P127" s="3">
        <v>0</v>
      </c>
      <c r="Q127" s="3">
        <v>0</v>
      </c>
      <c r="R127" s="3">
        <v>1</v>
      </c>
    </row>
    <row r="128" spans="1:18" x14ac:dyDescent="0.35">
      <c r="A128" s="3">
        <v>1562398</v>
      </c>
      <c r="B128" s="3" t="s">
        <v>36</v>
      </c>
      <c r="C128" s="3" t="s">
        <v>37</v>
      </c>
      <c r="D128" s="4">
        <v>32088</v>
      </c>
      <c r="E128" s="3" t="s">
        <v>42</v>
      </c>
      <c r="F128" s="3">
        <v>5</v>
      </c>
      <c r="G128" s="3">
        <v>90047</v>
      </c>
      <c r="H128" s="3">
        <v>70000</v>
      </c>
      <c r="I128" s="3">
        <v>280</v>
      </c>
      <c r="J128" s="3">
        <v>233</v>
      </c>
      <c r="K128" s="3">
        <v>2</v>
      </c>
      <c r="L128" s="3">
        <v>117</v>
      </c>
      <c r="M128" s="3" t="s">
        <v>48</v>
      </c>
      <c r="N128" s="3" t="s">
        <v>43</v>
      </c>
      <c r="P128" s="3">
        <v>0</v>
      </c>
      <c r="Q128" s="3">
        <v>0</v>
      </c>
      <c r="R128" s="3">
        <v>0</v>
      </c>
    </row>
    <row r="129" spans="1:18" x14ac:dyDescent="0.35">
      <c r="A129" s="3">
        <v>1562550</v>
      </c>
      <c r="B129" s="3" t="s">
        <v>31</v>
      </c>
      <c r="C129" s="3" t="s">
        <v>37</v>
      </c>
      <c r="D129" s="4">
        <v>28387</v>
      </c>
      <c r="E129" s="3" t="s">
        <v>33</v>
      </c>
      <c r="F129" s="3">
        <v>4</v>
      </c>
      <c r="G129" s="3">
        <v>90035</v>
      </c>
      <c r="H129" s="3">
        <v>48000</v>
      </c>
      <c r="I129" s="3">
        <v>1514</v>
      </c>
      <c r="J129" s="3">
        <v>1106</v>
      </c>
      <c r="K129" s="3">
        <v>26</v>
      </c>
      <c r="L129" s="3">
        <v>342</v>
      </c>
      <c r="M129" s="3" t="s">
        <v>40</v>
      </c>
      <c r="N129" s="3" t="s">
        <v>39</v>
      </c>
      <c r="P129" s="3">
        <v>0</v>
      </c>
      <c r="Q129" s="3">
        <v>0</v>
      </c>
      <c r="R129" s="3">
        <v>1</v>
      </c>
    </row>
    <row r="130" spans="1:18" x14ac:dyDescent="0.35">
      <c r="A130" s="3">
        <v>1562867</v>
      </c>
      <c r="B130" s="3" t="s">
        <v>31</v>
      </c>
      <c r="C130" s="3" t="s">
        <v>32</v>
      </c>
      <c r="D130" s="4">
        <v>26116</v>
      </c>
      <c r="E130" s="3" t="s">
        <v>33</v>
      </c>
      <c r="F130" s="3">
        <v>5</v>
      </c>
      <c r="G130" s="3">
        <v>90064</v>
      </c>
      <c r="H130" s="3">
        <v>97000</v>
      </c>
      <c r="I130" s="3">
        <v>660</v>
      </c>
      <c r="J130" s="3">
        <v>739</v>
      </c>
      <c r="K130" s="3">
        <v>5</v>
      </c>
      <c r="L130" s="3">
        <v>76</v>
      </c>
      <c r="M130" s="3" t="s">
        <v>48</v>
      </c>
      <c r="N130" s="3" t="s">
        <v>39</v>
      </c>
      <c r="P130" s="3">
        <v>0</v>
      </c>
      <c r="Q130" s="3">
        <v>0</v>
      </c>
      <c r="R130" s="3">
        <v>1</v>
      </c>
    </row>
    <row r="131" spans="1:18" x14ac:dyDescent="0.35">
      <c r="A131" s="3">
        <v>1563068</v>
      </c>
      <c r="B131" s="3" t="s">
        <v>31</v>
      </c>
      <c r="C131" s="3" t="s">
        <v>37</v>
      </c>
      <c r="D131" s="4">
        <v>34266</v>
      </c>
      <c r="E131" s="3" t="s">
        <v>42</v>
      </c>
      <c r="F131" s="3">
        <v>5</v>
      </c>
      <c r="G131" s="3">
        <v>90029</v>
      </c>
      <c r="H131" s="3">
        <v>38000</v>
      </c>
      <c r="I131" s="3">
        <v>369</v>
      </c>
      <c r="J131" s="3">
        <v>267</v>
      </c>
      <c r="K131" s="3">
        <v>6</v>
      </c>
      <c r="L131" s="3">
        <v>308</v>
      </c>
      <c r="M131" s="3" t="s">
        <v>48</v>
      </c>
      <c r="N131" s="3" t="s">
        <v>39</v>
      </c>
      <c r="P131" s="3">
        <v>0</v>
      </c>
      <c r="Q131" s="3">
        <v>0</v>
      </c>
      <c r="R131" s="3">
        <v>1</v>
      </c>
    </row>
    <row r="132" spans="1:18" x14ac:dyDescent="0.35">
      <c r="A132" s="3">
        <v>1563186</v>
      </c>
      <c r="B132" s="3" t="s">
        <v>36</v>
      </c>
      <c r="C132" s="3" t="s">
        <v>32</v>
      </c>
      <c r="D132" s="4">
        <v>23458</v>
      </c>
      <c r="E132" s="3" t="s">
        <v>33</v>
      </c>
      <c r="F132" s="3">
        <v>5</v>
      </c>
      <c r="G132" s="3">
        <v>90020</v>
      </c>
      <c r="H132" s="3">
        <v>70000</v>
      </c>
      <c r="I132" s="3">
        <v>779</v>
      </c>
      <c r="J132" s="3">
        <v>871</v>
      </c>
      <c r="K132" s="3">
        <v>13</v>
      </c>
      <c r="L132" s="3">
        <v>76</v>
      </c>
      <c r="M132" s="3" t="s">
        <v>48</v>
      </c>
      <c r="N132" s="3" t="s">
        <v>43</v>
      </c>
      <c r="P132" s="3">
        <v>0</v>
      </c>
      <c r="Q132" s="3">
        <v>0</v>
      </c>
      <c r="R132" s="3">
        <v>0</v>
      </c>
    </row>
    <row r="133" spans="1:18" x14ac:dyDescent="0.35">
      <c r="A133" s="3">
        <v>1563296</v>
      </c>
      <c r="B133" s="3" t="s">
        <v>36</v>
      </c>
      <c r="C133" s="3" t="s">
        <v>37</v>
      </c>
      <c r="D133" s="4">
        <v>36384</v>
      </c>
      <c r="E133" s="3" t="s">
        <v>33</v>
      </c>
      <c r="F133" s="3">
        <v>3</v>
      </c>
      <c r="G133" s="3">
        <v>90027</v>
      </c>
      <c r="H133" s="3">
        <v>95000</v>
      </c>
      <c r="I133" s="3">
        <v>474</v>
      </c>
      <c r="J133" s="3">
        <v>407</v>
      </c>
      <c r="K133" s="3">
        <v>9</v>
      </c>
      <c r="L133" s="3">
        <v>30</v>
      </c>
      <c r="M133" s="3" t="s">
        <v>40</v>
      </c>
      <c r="N133" s="3" t="s">
        <v>35</v>
      </c>
      <c r="P133" s="3">
        <v>0</v>
      </c>
      <c r="Q133" s="3">
        <v>1</v>
      </c>
      <c r="R133" s="3">
        <v>0</v>
      </c>
    </row>
    <row r="134" spans="1:18" x14ac:dyDescent="0.35">
      <c r="A134" s="3">
        <v>1563548</v>
      </c>
      <c r="B134" s="3" t="s">
        <v>36</v>
      </c>
      <c r="C134" s="3" t="s">
        <v>47</v>
      </c>
      <c r="D134" s="4">
        <v>32418</v>
      </c>
      <c r="E134" s="3" t="s">
        <v>33</v>
      </c>
      <c r="F134" s="3">
        <v>5</v>
      </c>
      <c r="G134" s="3">
        <v>90043</v>
      </c>
      <c r="H134" s="3">
        <v>167000</v>
      </c>
      <c r="I134" s="3">
        <v>1019</v>
      </c>
      <c r="J134" s="3">
        <v>692</v>
      </c>
      <c r="K134" s="3">
        <v>12</v>
      </c>
      <c r="L134" s="3">
        <v>221</v>
      </c>
      <c r="M134" s="3" t="s">
        <v>40</v>
      </c>
      <c r="N134" s="3" t="s">
        <v>35</v>
      </c>
      <c r="P134" s="3">
        <v>0</v>
      </c>
      <c r="Q134" s="3">
        <v>1</v>
      </c>
      <c r="R134" s="3">
        <v>0</v>
      </c>
    </row>
    <row r="135" spans="1:18" x14ac:dyDescent="0.35">
      <c r="A135" s="3">
        <v>1563690</v>
      </c>
      <c r="B135" s="3" t="s">
        <v>36</v>
      </c>
      <c r="C135" s="3" t="s">
        <v>37</v>
      </c>
      <c r="D135" s="4">
        <v>23508</v>
      </c>
      <c r="E135" s="3" t="s">
        <v>33</v>
      </c>
      <c r="F135" s="3">
        <v>4</v>
      </c>
      <c r="G135" s="3">
        <v>90057</v>
      </c>
      <c r="H135" s="3">
        <v>100000</v>
      </c>
      <c r="I135" s="3">
        <v>281</v>
      </c>
      <c r="J135" s="3">
        <v>221</v>
      </c>
      <c r="K135" s="3">
        <v>4</v>
      </c>
      <c r="L135" s="3">
        <v>354</v>
      </c>
      <c r="M135" s="3" t="s">
        <v>40</v>
      </c>
      <c r="N135" s="3" t="s">
        <v>43</v>
      </c>
      <c r="P135" s="3">
        <v>0</v>
      </c>
      <c r="Q135" s="3">
        <v>0</v>
      </c>
      <c r="R135" s="3">
        <v>0</v>
      </c>
    </row>
    <row r="136" spans="1:18" x14ac:dyDescent="0.35">
      <c r="A136" s="3">
        <v>1563805</v>
      </c>
      <c r="B136" s="3" t="s">
        <v>31</v>
      </c>
      <c r="C136" s="3" t="s">
        <v>37</v>
      </c>
      <c r="D136" s="4">
        <v>28996</v>
      </c>
      <c r="E136" s="3" t="s">
        <v>33</v>
      </c>
      <c r="F136" s="3">
        <v>5</v>
      </c>
      <c r="G136" s="3">
        <v>90032</v>
      </c>
      <c r="H136" s="3">
        <v>54000</v>
      </c>
      <c r="I136" s="3">
        <v>194</v>
      </c>
      <c r="J136" s="3">
        <v>151</v>
      </c>
      <c r="K136" s="3">
        <v>2</v>
      </c>
      <c r="L136" s="3">
        <v>234</v>
      </c>
      <c r="M136" s="3" t="s">
        <v>48</v>
      </c>
      <c r="N136" s="3" t="s">
        <v>43</v>
      </c>
      <c r="P136" s="3">
        <v>0</v>
      </c>
      <c r="Q136" s="3">
        <v>0</v>
      </c>
      <c r="R136" s="3">
        <v>0</v>
      </c>
    </row>
    <row r="137" spans="1:18" x14ac:dyDescent="0.35">
      <c r="A137" s="3">
        <v>1563935</v>
      </c>
      <c r="B137" s="3" t="s">
        <v>36</v>
      </c>
      <c r="C137" s="3" t="s">
        <v>41</v>
      </c>
      <c r="D137" s="4">
        <v>27102</v>
      </c>
      <c r="E137" s="3" t="s">
        <v>33</v>
      </c>
      <c r="F137" s="3">
        <v>1</v>
      </c>
      <c r="G137" s="3">
        <v>90063</v>
      </c>
      <c r="H137" s="3">
        <v>74000</v>
      </c>
      <c r="I137" s="3">
        <v>1062</v>
      </c>
      <c r="J137" s="3">
        <v>1075</v>
      </c>
      <c r="K137" s="3">
        <v>28</v>
      </c>
      <c r="L137" s="3">
        <v>145</v>
      </c>
      <c r="M137" s="3" t="s">
        <v>48</v>
      </c>
      <c r="N137" s="3" t="s">
        <v>43</v>
      </c>
      <c r="P137" s="3">
        <v>0</v>
      </c>
      <c r="Q137" s="3">
        <v>0</v>
      </c>
      <c r="R137" s="3">
        <v>0</v>
      </c>
    </row>
    <row r="138" spans="1:18" x14ac:dyDescent="0.35">
      <c r="A138" s="3">
        <v>1563995</v>
      </c>
      <c r="B138" s="3" t="s">
        <v>36</v>
      </c>
      <c r="C138" s="3" t="s">
        <v>45</v>
      </c>
      <c r="D138" s="4">
        <v>21529</v>
      </c>
      <c r="E138" s="3" t="s">
        <v>33</v>
      </c>
      <c r="F138" s="3">
        <v>2</v>
      </c>
      <c r="G138" s="3">
        <v>90010</v>
      </c>
      <c r="H138" s="3">
        <v>109000</v>
      </c>
      <c r="I138" s="3">
        <v>178</v>
      </c>
      <c r="J138" s="3">
        <v>127</v>
      </c>
      <c r="K138" s="3">
        <v>1</v>
      </c>
      <c r="L138" s="3">
        <v>319</v>
      </c>
      <c r="M138" s="3" t="s">
        <v>40</v>
      </c>
      <c r="N138" s="3" t="s">
        <v>43</v>
      </c>
      <c r="P138" s="3">
        <v>0</v>
      </c>
      <c r="Q138" s="3">
        <v>0</v>
      </c>
      <c r="R138" s="3">
        <v>0</v>
      </c>
    </row>
    <row r="139" spans="1:18" x14ac:dyDescent="0.35">
      <c r="A139" s="3">
        <v>1564191</v>
      </c>
      <c r="B139" s="3" t="s">
        <v>36</v>
      </c>
      <c r="C139" s="3" t="s">
        <v>37</v>
      </c>
      <c r="D139" s="4">
        <v>35020</v>
      </c>
      <c r="E139" s="3" t="s">
        <v>42</v>
      </c>
      <c r="F139" s="3">
        <v>3</v>
      </c>
      <c r="G139" s="3">
        <v>90059</v>
      </c>
      <c r="H139" s="3">
        <v>38000</v>
      </c>
      <c r="I139" s="3">
        <v>794</v>
      </c>
      <c r="J139" s="3">
        <v>555</v>
      </c>
      <c r="K139" s="3">
        <v>6</v>
      </c>
      <c r="L139" s="3">
        <v>14</v>
      </c>
      <c r="M139" s="3" t="s">
        <v>48</v>
      </c>
      <c r="N139" s="3" t="s">
        <v>44</v>
      </c>
      <c r="P139" s="3">
        <v>1</v>
      </c>
      <c r="Q139" s="3">
        <v>0</v>
      </c>
      <c r="R139" s="3">
        <v>0</v>
      </c>
    </row>
    <row r="140" spans="1:18" x14ac:dyDescent="0.35">
      <c r="A140" s="3">
        <v>1564329</v>
      </c>
      <c r="B140" s="3" t="s">
        <v>31</v>
      </c>
      <c r="C140" s="3" t="s">
        <v>41</v>
      </c>
      <c r="D140" s="4">
        <v>29961</v>
      </c>
      <c r="E140" s="3" t="s">
        <v>33</v>
      </c>
      <c r="F140" s="3">
        <v>4</v>
      </c>
      <c r="G140" s="3">
        <v>90029</v>
      </c>
      <c r="H140" s="3">
        <v>102000</v>
      </c>
      <c r="I140" s="3">
        <v>522</v>
      </c>
      <c r="J140" s="3">
        <v>449</v>
      </c>
      <c r="K140" s="3">
        <v>6</v>
      </c>
      <c r="L140" s="3">
        <v>296</v>
      </c>
      <c r="M140" s="3" t="s">
        <v>48</v>
      </c>
      <c r="N140" s="3" t="s">
        <v>43</v>
      </c>
      <c r="P140" s="3">
        <v>0</v>
      </c>
      <c r="Q140" s="3">
        <v>0</v>
      </c>
      <c r="R140" s="3">
        <v>0</v>
      </c>
    </row>
    <row r="141" spans="1:18" x14ac:dyDescent="0.35">
      <c r="A141" s="3">
        <v>1565323</v>
      </c>
      <c r="B141" s="3" t="s">
        <v>31</v>
      </c>
      <c r="C141" s="3" t="s">
        <v>37</v>
      </c>
      <c r="D141" s="4">
        <v>24316</v>
      </c>
      <c r="E141" s="3" t="s">
        <v>33</v>
      </c>
      <c r="F141" s="3">
        <v>3</v>
      </c>
      <c r="G141" s="3">
        <v>90059</v>
      </c>
      <c r="H141" s="3">
        <v>73000</v>
      </c>
      <c r="I141" s="3">
        <v>451</v>
      </c>
      <c r="J141" s="3">
        <v>421</v>
      </c>
      <c r="K141" s="3">
        <v>10</v>
      </c>
      <c r="L141" s="3">
        <v>180</v>
      </c>
      <c r="M141" s="3" t="s">
        <v>48</v>
      </c>
      <c r="N141" s="3" t="s">
        <v>35</v>
      </c>
      <c r="P141" s="3">
        <v>0</v>
      </c>
      <c r="Q141" s="3">
        <v>1</v>
      </c>
      <c r="R141" s="3">
        <v>0</v>
      </c>
    </row>
    <row r="142" spans="1:18" x14ac:dyDescent="0.35">
      <c r="A142" s="3">
        <v>1565499</v>
      </c>
      <c r="B142" s="3" t="s">
        <v>36</v>
      </c>
      <c r="C142" s="3" t="s">
        <v>37</v>
      </c>
      <c r="D142" s="4">
        <v>30634</v>
      </c>
      <c r="E142" s="3" t="s">
        <v>33</v>
      </c>
      <c r="F142" s="3">
        <v>1</v>
      </c>
      <c r="G142" s="3">
        <v>90018</v>
      </c>
      <c r="H142" s="3">
        <v>69000</v>
      </c>
      <c r="I142" s="3">
        <v>424</v>
      </c>
      <c r="J142" s="3">
        <v>499</v>
      </c>
      <c r="K142" s="3">
        <v>9</v>
      </c>
      <c r="L142" s="3">
        <v>279</v>
      </c>
      <c r="M142" s="3" t="s">
        <v>48</v>
      </c>
      <c r="N142" s="3" t="s">
        <v>44</v>
      </c>
      <c r="P142" s="3">
        <v>1</v>
      </c>
      <c r="Q142" s="3">
        <v>0</v>
      </c>
      <c r="R142" s="3">
        <v>0</v>
      </c>
    </row>
    <row r="143" spans="1:18" x14ac:dyDescent="0.35">
      <c r="A143" s="3">
        <v>1565587</v>
      </c>
      <c r="B143" s="3" t="s">
        <v>36</v>
      </c>
      <c r="C143" s="3" t="s">
        <v>32</v>
      </c>
      <c r="D143" s="4">
        <v>31194</v>
      </c>
      <c r="E143" s="3" t="s">
        <v>33</v>
      </c>
      <c r="F143" s="3">
        <v>4</v>
      </c>
      <c r="G143" s="3">
        <v>90063</v>
      </c>
      <c r="H143" s="3">
        <v>91000</v>
      </c>
      <c r="I143" s="3">
        <v>657</v>
      </c>
      <c r="J143" s="3">
        <v>842</v>
      </c>
      <c r="K143" s="3">
        <v>7</v>
      </c>
      <c r="L143" s="3">
        <v>103</v>
      </c>
      <c r="M143" s="3" t="s">
        <v>48</v>
      </c>
      <c r="N143" s="3" t="s">
        <v>39</v>
      </c>
      <c r="P143" s="3">
        <v>0</v>
      </c>
      <c r="Q143" s="3">
        <v>0</v>
      </c>
      <c r="R143" s="3">
        <v>1</v>
      </c>
    </row>
    <row r="144" spans="1:18" x14ac:dyDescent="0.35">
      <c r="A144" s="3">
        <v>1565651</v>
      </c>
      <c r="B144" s="3" t="s">
        <v>36</v>
      </c>
      <c r="C144" s="3" t="s">
        <v>41</v>
      </c>
      <c r="D144" s="4">
        <v>19025</v>
      </c>
      <c r="E144" s="3" t="s">
        <v>33</v>
      </c>
      <c r="F144" s="3">
        <v>3</v>
      </c>
      <c r="G144" s="3">
        <v>90032</v>
      </c>
      <c r="H144" s="3">
        <v>65000</v>
      </c>
      <c r="I144" s="3">
        <v>1646</v>
      </c>
      <c r="J144" s="3">
        <v>1110</v>
      </c>
      <c r="K144" s="3">
        <v>7</v>
      </c>
      <c r="L144" s="3">
        <v>250</v>
      </c>
      <c r="M144" s="3" t="s">
        <v>38</v>
      </c>
      <c r="N144" s="3" t="s">
        <v>35</v>
      </c>
      <c r="P144" s="3">
        <v>0</v>
      </c>
      <c r="Q144" s="3">
        <v>1</v>
      </c>
      <c r="R144" s="3">
        <v>0</v>
      </c>
    </row>
    <row r="145" spans="1:18" x14ac:dyDescent="0.35">
      <c r="A145" s="3">
        <v>1565786</v>
      </c>
      <c r="B145" s="3" t="s">
        <v>36</v>
      </c>
      <c r="C145" s="3" t="s">
        <v>45</v>
      </c>
      <c r="D145" s="4">
        <v>21969</v>
      </c>
      <c r="E145" s="3" t="s">
        <v>33</v>
      </c>
      <c r="F145" s="3">
        <v>3</v>
      </c>
      <c r="G145" s="3">
        <v>90031</v>
      </c>
      <c r="H145" s="3">
        <v>80000</v>
      </c>
      <c r="I145" s="3">
        <v>415</v>
      </c>
      <c r="J145" s="3">
        <v>300</v>
      </c>
      <c r="K145" s="3">
        <v>4</v>
      </c>
      <c r="L145" s="3">
        <v>139</v>
      </c>
      <c r="M145" s="3" t="s">
        <v>38</v>
      </c>
      <c r="N145" s="3" t="s">
        <v>44</v>
      </c>
      <c r="P145" s="3">
        <v>1</v>
      </c>
      <c r="Q145" s="3">
        <v>0</v>
      </c>
      <c r="R145" s="3">
        <v>0</v>
      </c>
    </row>
    <row r="146" spans="1:18" x14ac:dyDescent="0.35">
      <c r="A146" s="3">
        <v>1566013</v>
      </c>
      <c r="B146" s="3" t="s">
        <v>31</v>
      </c>
      <c r="C146" s="3" t="s">
        <v>32</v>
      </c>
      <c r="D146" s="4">
        <v>36384</v>
      </c>
      <c r="E146" s="3" t="s">
        <v>33</v>
      </c>
      <c r="F146" s="3">
        <v>1</v>
      </c>
      <c r="G146" s="3">
        <v>90022</v>
      </c>
      <c r="H146" s="3">
        <v>34000</v>
      </c>
      <c r="I146" s="3">
        <v>960</v>
      </c>
      <c r="J146" s="3">
        <v>761</v>
      </c>
      <c r="K146" s="3">
        <v>12</v>
      </c>
      <c r="L146" s="3">
        <v>296</v>
      </c>
      <c r="M146" s="3" t="s">
        <v>48</v>
      </c>
      <c r="N146" s="3" t="s">
        <v>35</v>
      </c>
      <c r="P146" s="3">
        <v>0</v>
      </c>
      <c r="Q146" s="3">
        <v>1</v>
      </c>
      <c r="R146" s="3">
        <v>0</v>
      </c>
    </row>
    <row r="147" spans="1:18" x14ac:dyDescent="0.35">
      <c r="A147" s="3">
        <v>1566051</v>
      </c>
      <c r="B147" s="3" t="s">
        <v>36</v>
      </c>
      <c r="C147" s="3" t="s">
        <v>41</v>
      </c>
      <c r="D147" s="4">
        <v>34967</v>
      </c>
      <c r="E147" s="3" t="s">
        <v>33</v>
      </c>
      <c r="F147" s="3">
        <v>1</v>
      </c>
      <c r="G147" s="3">
        <v>90029</v>
      </c>
      <c r="H147" s="3">
        <v>47000</v>
      </c>
      <c r="I147" s="3">
        <v>274</v>
      </c>
      <c r="J147" s="3">
        <v>517</v>
      </c>
      <c r="K147" s="3">
        <v>10</v>
      </c>
      <c r="L147" s="3">
        <v>345</v>
      </c>
      <c r="M147" s="3" t="s">
        <v>38</v>
      </c>
      <c r="N147" s="3" t="s">
        <v>39</v>
      </c>
      <c r="P147" s="3">
        <v>0</v>
      </c>
      <c r="Q147" s="3">
        <v>0</v>
      </c>
      <c r="R147" s="3">
        <v>1</v>
      </c>
    </row>
    <row r="148" spans="1:18" x14ac:dyDescent="0.35">
      <c r="A148" s="3">
        <v>1566110</v>
      </c>
      <c r="B148" s="3" t="s">
        <v>36</v>
      </c>
      <c r="C148" s="3" t="s">
        <v>41</v>
      </c>
      <c r="D148" s="4">
        <v>24291</v>
      </c>
      <c r="E148" s="3" t="s">
        <v>42</v>
      </c>
      <c r="F148" s="3">
        <v>3</v>
      </c>
      <c r="G148" s="3">
        <v>90055</v>
      </c>
      <c r="H148" s="3">
        <v>51000</v>
      </c>
      <c r="I148" s="3">
        <v>683</v>
      </c>
      <c r="J148" s="3">
        <v>1092</v>
      </c>
      <c r="K148" s="3">
        <v>22</v>
      </c>
      <c r="L148" s="3">
        <v>358</v>
      </c>
      <c r="M148" s="3" t="s">
        <v>48</v>
      </c>
      <c r="N148" s="3" t="s">
        <v>43</v>
      </c>
      <c r="P148" s="3">
        <v>0</v>
      </c>
      <c r="Q148" s="3">
        <v>0</v>
      </c>
      <c r="R148" s="3">
        <v>0</v>
      </c>
    </row>
    <row r="149" spans="1:18" x14ac:dyDescent="0.35">
      <c r="A149" s="3">
        <v>1566529</v>
      </c>
      <c r="B149" s="3" t="s">
        <v>31</v>
      </c>
      <c r="C149" s="3" t="s">
        <v>37</v>
      </c>
      <c r="D149" s="4">
        <v>33666</v>
      </c>
      <c r="E149" s="3" t="s">
        <v>33</v>
      </c>
      <c r="F149" s="3">
        <v>3</v>
      </c>
      <c r="G149" s="3">
        <v>90016</v>
      </c>
      <c r="H149" s="3">
        <v>78000</v>
      </c>
      <c r="I149" s="3">
        <v>1164</v>
      </c>
      <c r="J149" s="3">
        <v>1105</v>
      </c>
      <c r="K149" s="3">
        <v>13</v>
      </c>
      <c r="L149" s="3">
        <v>280</v>
      </c>
      <c r="M149" s="3" t="s">
        <v>49</v>
      </c>
      <c r="N149" s="3" t="s">
        <v>43</v>
      </c>
      <c r="P149" s="3">
        <v>0</v>
      </c>
      <c r="Q149" s="3">
        <v>0</v>
      </c>
      <c r="R149" s="3">
        <v>0</v>
      </c>
    </row>
    <row r="150" spans="1:18" x14ac:dyDescent="0.35">
      <c r="A150" s="3">
        <v>1567124</v>
      </c>
      <c r="B150" s="3" t="s">
        <v>31</v>
      </c>
      <c r="C150" s="3" t="s">
        <v>32</v>
      </c>
      <c r="D150" s="4">
        <v>20798</v>
      </c>
      <c r="E150" s="3" t="s">
        <v>42</v>
      </c>
      <c r="F150" s="3">
        <v>5</v>
      </c>
      <c r="G150" s="3">
        <v>90015</v>
      </c>
      <c r="H150" s="3">
        <v>67000</v>
      </c>
      <c r="I150" s="3">
        <v>610</v>
      </c>
      <c r="J150" s="3">
        <v>1128</v>
      </c>
      <c r="K150" s="3">
        <v>10</v>
      </c>
      <c r="L150" s="3">
        <v>59</v>
      </c>
      <c r="M150" s="3" t="s">
        <v>38</v>
      </c>
      <c r="N150" s="3" t="s">
        <v>43</v>
      </c>
      <c r="P150" s="3">
        <v>0</v>
      </c>
      <c r="Q150" s="3">
        <v>0</v>
      </c>
      <c r="R150" s="3">
        <v>0</v>
      </c>
    </row>
    <row r="151" spans="1:18" x14ac:dyDescent="0.35">
      <c r="A151" s="3">
        <v>1567193</v>
      </c>
      <c r="B151" s="3" t="s">
        <v>31</v>
      </c>
      <c r="C151" s="3" t="s">
        <v>37</v>
      </c>
      <c r="D151" s="4">
        <v>23665</v>
      </c>
      <c r="E151" s="3" t="s">
        <v>33</v>
      </c>
      <c r="F151" s="3">
        <v>3</v>
      </c>
      <c r="G151" s="3">
        <v>90010</v>
      </c>
      <c r="H151" s="3">
        <v>61000</v>
      </c>
      <c r="I151" s="3">
        <v>1157</v>
      </c>
      <c r="J151" s="3">
        <v>962</v>
      </c>
      <c r="K151" s="3">
        <v>22</v>
      </c>
      <c r="L151" s="3">
        <v>168</v>
      </c>
      <c r="M151" s="3" t="s">
        <v>49</v>
      </c>
      <c r="N151" s="3" t="s">
        <v>39</v>
      </c>
      <c r="P151" s="3">
        <v>0</v>
      </c>
      <c r="Q151" s="3">
        <v>0</v>
      </c>
      <c r="R151" s="3">
        <v>1</v>
      </c>
    </row>
    <row r="152" spans="1:18" x14ac:dyDescent="0.35">
      <c r="A152" s="3">
        <v>1567195</v>
      </c>
      <c r="B152" s="3" t="s">
        <v>36</v>
      </c>
      <c r="C152" s="3" t="s">
        <v>37</v>
      </c>
      <c r="D152" s="4">
        <v>21379</v>
      </c>
      <c r="E152" s="3" t="s">
        <v>33</v>
      </c>
      <c r="F152" s="3">
        <v>2</v>
      </c>
      <c r="G152" s="3">
        <v>90047</v>
      </c>
      <c r="H152" s="3">
        <v>136000</v>
      </c>
      <c r="I152" s="3">
        <v>333</v>
      </c>
      <c r="J152" s="3">
        <v>563</v>
      </c>
      <c r="K152" s="3">
        <v>14</v>
      </c>
      <c r="L152" s="3">
        <v>15</v>
      </c>
      <c r="M152" s="3" t="s">
        <v>48</v>
      </c>
      <c r="N152" s="3" t="s">
        <v>43</v>
      </c>
      <c r="P152" s="3">
        <v>0</v>
      </c>
      <c r="Q152" s="3">
        <v>0</v>
      </c>
      <c r="R152" s="3">
        <v>0</v>
      </c>
    </row>
    <row r="153" spans="1:18" x14ac:dyDescent="0.35">
      <c r="A153" s="3">
        <v>1567250</v>
      </c>
      <c r="B153" s="3" t="s">
        <v>36</v>
      </c>
      <c r="C153" s="3" t="s">
        <v>37</v>
      </c>
      <c r="D153" s="4">
        <v>28197</v>
      </c>
      <c r="E153" s="3" t="s">
        <v>33</v>
      </c>
      <c r="F153" s="3">
        <v>4</v>
      </c>
      <c r="G153" s="3">
        <v>90050</v>
      </c>
      <c r="H153" s="3">
        <v>77000</v>
      </c>
      <c r="I153" s="3">
        <v>275</v>
      </c>
      <c r="J153" s="3">
        <v>288</v>
      </c>
      <c r="K153" s="3">
        <v>2</v>
      </c>
      <c r="L153" s="3">
        <v>174</v>
      </c>
      <c r="M153" s="3" t="s">
        <v>48</v>
      </c>
      <c r="N153" s="3" t="s">
        <v>35</v>
      </c>
      <c r="P153" s="3">
        <v>0</v>
      </c>
      <c r="Q153" s="3">
        <v>1</v>
      </c>
      <c r="R153" s="3">
        <v>0</v>
      </c>
    </row>
    <row r="154" spans="1:18" x14ac:dyDescent="0.35">
      <c r="A154" s="3">
        <v>1567389</v>
      </c>
      <c r="B154" s="3" t="s">
        <v>31</v>
      </c>
      <c r="C154" s="3" t="s">
        <v>32</v>
      </c>
      <c r="D154" s="4">
        <v>36869</v>
      </c>
      <c r="E154" s="3" t="s">
        <v>33</v>
      </c>
      <c r="F154" s="3">
        <v>2</v>
      </c>
      <c r="G154" s="3">
        <v>90030</v>
      </c>
      <c r="H154" s="3">
        <v>41000</v>
      </c>
      <c r="I154" s="3">
        <v>1344</v>
      </c>
      <c r="J154" s="3">
        <v>979</v>
      </c>
      <c r="K154" s="3">
        <v>9</v>
      </c>
      <c r="L154" s="3">
        <v>213</v>
      </c>
      <c r="M154" s="3" t="s">
        <v>40</v>
      </c>
      <c r="N154" s="3" t="s">
        <v>43</v>
      </c>
      <c r="P154" s="3">
        <v>0</v>
      </c>
      <c r="Q154" s="3">
        <v>0</v>
      </c>
      <c r="R154" s="3">
        <v>0</v>
      </c>
    </row>
    <row r="155" spans="1:18" x14ac:dyDescent="0.35">
      <c r="A155" s="3">
        <v>1567469</v>
      </c>
      <c r="B155" s="3" t="s">
        <v>36</v>
      </c>
      <c r="C155" s="3" t="s">
        <v>37</v>
      </c>
      <c r="D155" s="4">
        <v>21964</v>
      </c>
      <c r="E155" s="3" t="s">
        <v>33</v>
      </c>
      <c r="F155" s="3">
        <v>1</v>
      </c>
      <c r="G155" s="3">
        <v>90065</v>
      </c>
      <c r="H155" s="3">
        <v>87000</v>
      </c>
      <c r="I155" s="3">
        <v>157</v>
      </c>
      <c r="J155" s="3">
        <v>247</v>
      </c>
      <c r="K155" s="3">
        <v>4</v>
      </c>
      <c r="L155" s="3">
        <v>129</v>
      </c>
      <c r="M155" s="3" t="s">
        <v>48</v>
      </c>
      <c r="N155" s="3" t="s">
        <v>44</v>
      </c>
      <c r="P155" s="3">
        <v>1</v>
      </c>
      <c r="Q155" s="3">
        <v>0</v>
      </c>
      <c r="R155" s="3">
        <v>0</v>
      </c>
    </row>
    <row r="156" spans="1:18" x14ac:dyDescent="0.35">
      <c r="A156" s="3">
        <v>1567597</v>
      </c>
      <c r="B156" s="3" t="s">
        <v>36</v>
      </c>
      <c r="C156" s="3" t="s">
        <v>37</v>
      </c>
      <c r="D156" s="4">
        <v>29834</v>
      </c>
      <c r="E156" s="3" t="s">
        <v>42</v>
      </c>
      <c r="F156" s="3">
        <v>1</v>
      </c>
      <c r="G156" s="3">
        <v>90032</v>
      </c>
      <c r="H156" s="3">
        <v>71000</v>
      </c>
      <c r="I156" s="3">
        <v>882</v>
      </c>
      <c r="J156" s="3">
        <v>659</v>
      </c>
      <c r="K156" s="3">
        <v>11</v>
      </c>
      <c r="L156" s="3">
        <v>121</v>
      </c>
      <c r="M156" s="3" t="s">
        <v>40</v>
      </c>
      <c r="N156" s="3" t="s">
        <v>44</v>
      </c>
      <c r="P156" s="3">
        <v>1</v>
      </c>
      <c r="Q156" s="3">
        <v>0</v>
      </c>
      <c r="R156" s="3">
        <v>0</v>
      </c>
    </row>
    <row r="157" spans="1:18" x14ac:dyDescent="0.35">
      <c r="A157" s="3">
        <v>1567998</v>
      </c>
      <c r="B157" s="3" t="s">
        <v>31</v>
      </c>
      <c r="C157" s="3" t="s">
        <v>37</v>
      </c>
      <c r="D157" s="4">
        <v>32290</v>
      </c>
      <c r="E157" s="3" t="s">
        <v>33</v>
      </c>
      <c r="F157" s="3">
        <v>2</v>
      </c>
      <c r="G157" s="3">
        <v>90014</v>
      </c>
      <c r="H157" s="3">
        <v>40000</v>
      </c>
      <c r="I157" s="3">
        <v>653</v>
      </c>
      <c r="J157" s="3">
        <v>556</v>
      </c>
      <c r="K157" s="3">
        <v>5</v>
      </c>
      <c r="L157" s="3">
        <v>100</v>
      </c>
      <c r="M157" s="3" t="s">
        <v>48</v>
      </c>
      <c r="N157" s="3" t="s">
        <v>44</v>
      </c>
      <c r="P157" s="3">
        <v>1</v>
      </c>
      <c r="Q157" s="3">
        <v>0</v>
      </c>
      <c r="R157" s="3">
        <v>0</v>
      </c>
    </row>
    <row r="158" spans="1:18" x14ac:dyDescent="0.35">
      <c r="A158" s="3">
        <v>1568380</v>
      </c>
      <c r="B158" s="3" t="s">
        <v>31</v>
      </c>
      <c r="C158" s="3" t="s">
        <v>46</v>
      </c>
      <c r="D158" s="4">
        <v>20686</v>
      </c>
      <c r="E158" s="3" t="s">
        <v>33</v>
      </c>
      <c r="F158" s="3">
        <v>2</v>
      </c>
      <c r="G158" s="3">
        <v>90020</v>
      </c>
      <c r="H158" s="3">
        <v>62000</v>
      </c>
      <c r="I158" s="3">
        <v>1096</v>
      </c>
      <c r="J158" s="3">
        <v>963</v>
      </c>
      <c r="K158" s="3">
        <v>9</v>
      </c>
      <c r="L158" s="3">
        <v>231</v>
      </c>
      <c r="M158" s="3" t="s">
        <v>38</v>
      </c>
      <c r="N158" s="3" t="s">
        <v>39</v>
      </c>
      <c r="P158" s="3">
        <v>0</v>
      </c>
      <c r="Q158" s="3">
        <v>0</v>
      </c>
      <c r="R158" s="3">
        <v>1</v>
      </c>
    </row>
    <row r="159" spans="1:18" x14ac:dyDescent="0.35">
      <c r="A159" s="3">
        <v>1568821</v>
      </c>
      <c r="B159" s="3" t="s">
        <v>31</v>
      </c>
      <c r="C159" s="3" t="s">
        <v>37</v>
      </c>
      <c r="D159" s="4">
        <v>27207</v>
      </c>
      <c r="E159" s="3" t="s">
        <v>33</v>
      </c>
      <c r="F159" s="3">
        <v>2</v>
      </c>
      <c r="G159" s="3">
        <v>90034</v>
      </c>
      <c r="H159" s="3">
        <v>52000</v>
      </c>
      <c r="I159" s="3">
        <v>572</v>
      </c>
      <c r="J159" s="3">
        <v>698</v>
      </c>
      <c r="K159" s="3">
        <v>10</v>
      </c>
      <c r="L159" s="3">
        <v>345</v>
      </c>
      <c r="M159" s="3" t="s">
        <v>48</v>
      </c>
      <c r="N159" s="3" t="s">
        <v>39</v>
      </c>
      <c r="P159" s="3">
        <v>0</v>
      </c>
      <c r="Q159" s="3">
        <v>0</v>
      </c>
      <c r="R159" s="3">
        <v>1</v>
      </c>
    </row>
    <row r="160" spans="1:18" x14ac:dyDescent="0.35">
      <c r="A160" s="3">
        <v>1569187</v>
      </c>
      <c r="B160" s="3" t="s">
        <v>36</v>
      </c>
      <c r="C160" s="3" t="s">
        <v>32</v>
      </c>
      <c r="D160" s="4">
        <v>20497</v>
      </c>
      <c r="E160" s="3" t="s">
        <v>33</v>
      </c>
      <c r="F160" s="3">
        <v>4</v>
      </c>
      <c r="G160" s="3">
        <v>90054</v>
      </c>
      <c r="H160" s="3">
        <v>68000</v>
      </c>
      <c r="I160" s="3">
        <v>758</v>
      </c>
      <c r="J160" s="3">
        <v>620</v>
      </c>
      <c r="K160" s="3">
        <v>11</v>
      </c>
      <c r="L160" s="3">
        <v>97</v>
      </c>
      <c r="M160" s="3" t="s">
        <v>49</v>
      </c>
      <c r="N160" s="3" t="s">
        <v>43</v>
      </c>
      <c r="P160" s="3">
        <v>0</v>
      </c>
      <c r="Q160" s="3">
        <v>0</v>
      </c>
      <c r="R160" s="3">
        <v>0</v>
      </c>
    </row>
    <row r="161" spans="1:18" x14ac:dyDescent="0.35">
      <c r="A161" s="3">
        <v>1569198</v>
      </c>
      <c r="B161" s="3" t="s">
        <v>36</v>
      </c>
      <c r="C161" s="3" t="s">
        <v>41</v>
      </c>
      <c r="D161" s="4">
        <v>19878</v>
      </c>
      <c r="E161" s="3" t="s">
        <v>33</v>
      </c>
      <c r="F161" s="3">
        <v>4</v>
      </c>
      <c r="G161" s="3">
        <v>90064</v>
      </c>
      <c r="H161" s="3">
        <v>54000</v>
      </c>
      <c r="I161" s="3">
        <v>835</v>
      </c>
      <c r="J161" s="3">
        <v>920</v>
      </c>
      <c r="K161" s="3">
        <v>23</v>
      </c>
      <c r="L161" s="3">
        <v>331</v>
      </c>
      <c r="M161" s="3" t="s">
        <v>48</v>
      </c>
      <c r="N161" s="3" t="s">
        <v>43</v>
      </c>
      <c r="P161" s="3">
        <v>0</v>
      </c>
      <c r="Q161" s="3">
        <v>0</v>
      </c>
      <c r="R161" s="3">
        <v>0</v>
      </c>
    </row>
    <row r="162" spans="1:18" x14ac:dyDescent="0.35">
      <c r="A162" s="3">
        <v>1569840</v>
      </c>
      <c r="B162" s="3" t="s">
        <v>31</v>
      </c>
      <c r="C162" s="3" t="s">
        <v>37</v>
      </c>
      <c r="D162" s="4">
        <v>32745</v>
      </c>
      <c r="E162" s="3" t="s">
        <v>33</v>
      </c>
      <c r="F162" s="3">
        <v>1</v>
      </c>
      <c r="G162" s="3">
        <v>90007</v>
      </c>
      <c r="H162" s="3">
        <v>44000</v>
      </c>
      <c r="I162" s="3">
        <v>700</v>
      </c>
      <c r="J162" s="3">
        <v>823</v>
      </c>
      <c r="K162" s="3">
        <v>20</v>
      </c>
      <c r="L162" s="3">
        <v>173</v>
      </c>
      <c r="M162" s="3" t="s">
        <v>48</v>
      </c>
      <c r="N162" s="3" t="s">
        <v>43</v>
      </c>
      <c r="P162" s="3">
        <v>0</v>
      </c>
      <c r="Q162" s="3">
        <v>0</v>
      </c>
      <c r="R162" s="3">
        <v>0</v>
      </c>
    </row>
    <row r="163" spans="1:18" x14ac:dyDescent="0.35">
      <c r="A163" s="3">
        <v>1570150</v>
      </c>
      <c r="B163" s="3" t="s">
        <v>31</v>
      </c>
      <c r="C163" s="3" t="s">
        <v>37</v>
      </c>
      <c r="D163" s="4">
        <v>23078</v>
      </c>
      <c r="E163" s="3" t="s">
        <v>42</v>
      </c>
      <c r="F163" s="3">
        <v>3</v>
      </c>
      <c r="G163" s="3">
        <v>90054</v>
      </c>
      <c r="H163" s="3">
        <v>53000</v>
      </c>
      <c r="I163" s="3">
        <v>947</v>
      </c>
      <c r="J163" s="3">
        <v>1155</v>
      </c>
      <c r="K163" s="3">
        <v>27</v>
      </c>
      <c r="L163" s="3">
        <v>352</v>
      </c>
      <c r="M163" s="3" t="s">
        <v>40</v>
      </c>
      <c r="N163" s="3" t="s">
        <v>39</v>
      </c>
      <c r="P163" s="3">
        <v>0</v>
      </c>
      <c r="Q163" s="3">
        <v>0</v>
      </c>
      <c r="R163" s="3">
        <v>1</v>
      </c>
    </row>
    <row r="164" spans="1:18" x14ac:dyDescent="0.35">
      <c r="A164" s="3">
        <v>1571158</v>
      </c>
      <c r="B164" s="3" t="s">
        <v>36</v>
      </c>
      <c r="C164" s="3" t="s">
        <v>32</v>
      </c>
      <c r="D164" s="4">
        <v>29181</v>
      </c>
      <c r="E164" s="3" t="s">
        <v>33</v>
      </c>
      <c r="F164" s="3">
        <v>1</v>
      </c>
      <c r="G164" s="3">
        <v>90052</v>
      </c>
      <c r="H164" s="3">
        <v>74000</v>
      </c>
      <c r="I164" s="3">
        <v>214</v>
      </c>
      <c r="J164" s="3">
        <v>220</v>
      </c>
      <c r="K164" s="3">
        <v>2</v>
      </c>
      <c r="L164" s="3">
        <v>134</v>
      </c>
      <c r="M164" s="3" t="s">
        <v>48</v>
      </c>
      <c r="N164" s="3" t="s">
        <v>43</v>
      </c>
      <c r="P164" s="3">
        <v>0</v>
      </c>
      <c r="Q164" s="3">
        <v>0</v>
      </c>
      <c r="R164" s="3">
        <v>0</v>
      </c>
    </row>
    <row r="165" spans="1:18" x14ac:dyDescent="0.35">
      <c r="A165" s="3">
        <v>1571419</v>
      </c>
      <c r="B165" s="3" t="s">
        <v>31</v>
      </c>
      <c r="C165" s="3" t="s">
        <v>32</v>
      </c>
      <c r="D165" s="4">
        <v>23606</v>
      </c>
      <c r="E165" s="3" t="s">
        <v>33</v>
      </c>
      <c r="F165" s="3">
        <v>5</v>
      </c>
      <c r="G165" s="3">
        <v>90064</v>
      </c>
      <c r="H165" s="3">
        <v>41000</v>
      </c>
      <c r="I165" s="3">
        <v>1285</v>
      </c>
      <c r="J165" s="3">
        <v>1137</v>
      </c>
      <c r="K165" s="3">
        <v>18</v>
      </c>
      <c r="L165" s="3">
        <v>44</v>
      </c>
      <c r="M165" s="3" t="s">
        <v>40</v>
      </c>
      <c r="N165" s="3" t="s">
        <v>43</v>
      </c>
      <c r="P165" s="3">
        <v>0</v>
      </c>
      <c r="Q165" s="3">
        <v>0</v>
      </c>
      <c r="R165" s="3">
        <v>0</v>
      </c>
    </row>
    <row r="166" spans="1:18" x14ac:dyDescent="0.35">
      <c r="A166" s="3">
        <v>1571455</v>
      </c>
      <c r="B166" s="3" t="s">
        <v>36</v>
      </c>
      <c r="C166" s="3" t="s">
        <v>45</v>
      </c>
      <c r="D166" s="4">
        <v>21980</v>
      </c>
      <c r="E166" s="3" t="s">
        <v>33</v>
      </c>
      <c r="F166" s="3">
        <v>4</v>
      </c>
      <c r="G166" s="3">
        <v>90043</v>
      </c>
      <c r="H166" s="3">
        <v>95000</v>
      </c>
      <c r="I166" s="3">
        <v>585</v>
      </c>
      <c r="J166" s="3">
        <v>1144</v>
      </c>
      <c r="K166" s="3">
        <v>7</v>
      </c>
      <c r="L166" s="3">
        <v>176</v>
      </c>
      <c r="M166" s="3" t="s">
        <v>40</v>
      </c>
      <c r="N166" s="3" t="s">
        <v>43</v>
      </c>
      <c r="P166" s="3">
        <v>0</v>
      </c>
      <c r="Q166" s="3">
        <v>0</v>
      </c>
      <c r="R166" s="3">
        <v>0</v>
      </c>
    </row>
    <row r="167" spans="1:18" x14ac:dyDescent="0.35">
      <c r="A167" s="3">
        <v>1571457</v>
      </c>
      <c r="B167" s="3" t="s">
        <v>36</v>
      </c>
      <c r="C167" s="3" t="s">
        <v>37</v>
      </c>
      <c r="D167" s="4">
        <v>35114</v>
      </c>
      <c r="E167" s="3" t="s">
        <v>33</v>
      </c>
      <c r="F167" s="3">
        <v>1</v>
      </c>
      <c r="G167" s="3">
        <v>90001</v>
      </c>
      <c r="H167" s="3">
        <v>99000</v>
      </c>
      <c r="I167" s="3">
        <v>963</v>
      </c>
      <c r="J167" s="3">
        <v>1099</v>
      </c>
      <c r="K167" s="3">
        <v>13</v>
      </c>
      <c r="L167" s="3">
        <v>248</v>
      </c>
      <c r="M167" s="3" t="s">
        <v>48</v>
      </c>
      <c r="N167" s="3" t="s">
        <v>35</v>
      </c>
      <c r="P167" s="3">
        <v>0</v>
      </c>
      <c r="Q167" s="3">
        <v>1</v>
      </c>
      <c r="R167" s="3">
        <v>0</v>
      </c>
    </row>
    <row r="168" spans="1:18" x14ac:dyDescent="0.35">
      <c r="A168" s="3">
        <v>1571887</v>
      </c>
      <c r="B168" s="3" t="s">
        <v>36</v>
      </c>
      <c r="C168" s="3" t="s">
        <v>32</v>
      </c>
      <c r="D168" s="4">
        <v>27983</v>
      </c>
      <c r="E168" s="3" t="s">
        <v>33</v>
      </c>
      <c r="F168" s="3">
        <v>5</v>
      </c>
      <c r="G168" s="3">
        <v>90013</v>
      </c>
      <c r="H168" s="3">
        <v>99000</v>
      </c>
      <c r="I168" s="3">
        <v>610</v>
      </c>
      <c r="J168" s="3">
        <v>520</v>
      </c>
      <c r="K168" s="3">
        <v>7</v>
      </c>
      <c r="L168" s="3">
        <v>68</v>
      </c>
      <c r="M168" s="3" t="s">
        <v>38</v>
      </c>
      <c r="N168" s="3" t="s">
        <v>35</v>
      </c>
      <c r="P168" s="3">
        <v>0</v>
      </c>
      <c r="Q168" s="3">
        <v>1</v>
      </c>
      <c r="R168" s="3">
        <v>0</v>
      </c>
    </row>
    <row r="169" spans="1:18" x14ac:dyDescent="0.35">
      <c r="A169" s="3">
        <v>1571944</v>
      </c>
      <c r="B169" s="3" t="s">
        <v>36</v>
      </c>
      <c r="C169" s="3" t="s">
        <v>37</v>
      </c>
      <c r="D169" s="4">
        <v>24796</v>
      </c>
      <c r="E169" s="3" t="s">
        <v>33</v>
      </c>
      <c r="F169" s="3">
        <v>5</v>
      </c>
      <c r="G169" s="3">
        <v>90001</v>
      </c>
      <c r="H169" s="3">
        <v>86000</v>
      </c>
      <c r="I169" s="3">
        <v>312</v>
      </c>
      <c r="J169" s="3">
        <v>226</v>
      </c>
      <c r="K169" s="3">
        <v>2</v>
      </c>
      <c r="L169" s="3">
        <v>100</v>
      </c>
      <c r="M169" s="3" t="s">
        <v>48</v>
      </c>
      <c r="N169" s="3" t="s">
        <v>39</v>
      </c>
      <c r="P169" s="3">
        <v>0</v>
      </c>
      <c r="Q169" s="3">
        <v>0</v>
      </c>
      <c r="R169" s="3">
        <v>1</v>
      </c>
    </row>
    <row r="170" spans="1:18" x14ac:dyDescent="0.35">
      <c r="A170" s="3">
        <v>1572715</v>
      </c>
      <c r="B170" s="3" t="s">
        <v>31</v>
      </c>
      <c r="C170" s="3" t="s">
        <v>32</v>
      </c>
      <c r="D170" s="4">
        <v>35545</v>
      </c>
      <c r="E170" s="3" t="s">
        <v>42</v>
      </c>
      <c r="F170" s="3">
        <v>4</v>
      </c>
      <c r="G170" s="3">
        <v>90026</v>
      </c>
      <c r="H170" s="3">
        <v>43000</v>
      </c>
      <c r="I170" s="3">
        <v>93</v>
      </c>
      <c r="J170" s="3">
        <v>69</v>
      </c>
      <c r="K170" s="3">
        <v>1</v>
      </c>
      <c r="L170" s="3">
        <v>223</v>
      </c>
      <c r="M170" s="3" t="s">
        <v>48</v>
      </c>
      <c r="N170" s="3" t="s">
        <v>39</v>
      </c>
      <c r="P170" s="3">
        <v>0</v>
      </c>
      <c r="Q170" s="3">
        <v>0</v>
      </c>
      <c r="R170" s="3">
        <v>1</v>
      </c>
    </row>
    <row r="171" spans="1:18" x14ac:dyDescent="0.35">
      <c r="A171" s="3">
        <v>1572877</v>
      </c>
      <c r="B171" s="3" t="s">
        <v>31</v>
      </c>
      <c r="C171" s="3" t="s">
        <v>37</v>
      </c>
      <c r="D171" s="4">
        <v>36369</v>
      </c>
      <c r="E171" s="3" t="s">
        <v>42</v>
      </c>
      <c r="F171" s="3">
        <v>1</v>
      </c>
      <c r="G171" s="3">
        <v>90032</v>
      </c>
      <c r="H171" s="3">
        <v>42000</v>
      </c>
      <c r="I171" s="3">
        <v>245</v>
      </c>
      <c r="J171" s="3">
        <v>183</v>
      </c>
      <c r="K171" s="3">
        <v>4</v>
      </c>
      <c r="L171" s="3">
        <v>60</v>
      </c>
      <c r="M171" s="3" t="s">
        <v>48</v>
      </c>
      <c r="N171" s="3" t="s">
        <v>39</v>
      </c>
      <c r="P171" s="3">
        <v>0</v>
      </c>
      <c r="Q171" s="3">
        <v>0</v>
      </c>
      <c r="R171" s="3">
        <v>1</v>
      </c>
    </row>
    <row r="172" spans="1:18" x14ac:dyDescent="0.35">
      <c r="A172" s="3">
        <v>1573196</v>
      </c>
      <c r="B172" s="3" t="s">
        <v>31</v>
      </c>
      <c r="C172" s="3" t="s">
        <v>32</v>
      </c>
      <c r="D172" s="4">
        <v>36834</v>
      </c>
      <c r="E172" s="3" t="s">
        <v>33</v>
      </c>
      <c r="F172" s="3">
        <v>4</v>
      </c>
      <c r="G172" s="3">
        <v>90012</v>
      </c>
      <c r="H172" s="3">
        <v>70000</v>
      </c>
      <c r="I172" s="3">
        <v>127</v>
      </c>
      <c r="J172" s="3">
        <v>104</v>
      </c>
      <c r="K172" s="3">
        <v>3</v>
      </c>
      <c r="L172" s="3">
        <v>137</v>
      </c>
      <c r="M172" s="3" t="s">
        <v>38</v>
      </c>
      <c r="N172" s="3" t="s">
        <v>44</v>
      </c>
      <c r="P172" s="3">
        <v>1</v>
      </c>
      <c r="Q172" s="3">
        <v>0</v>
      </c>
      <c r="R172" s="3">
        <v>0</v>
      </c>
    </row>
    <row r="173" spans="1:18" x14ac:dyDescent="0.35">
      <c r="A173" s="3">
        <v>1573273</v>
      </c>
      <c r="B173" s="3" t="s">
        <v>36</v>
      </c>
      <c r="C173" s="3" t="s">
        <v>37</v>
      </c>
      <c r="D173" s="4">
        <v>27646</v>
      </c>
      <c r="E173" s="3" t="s">
        <v>33</v>
      </c>
      <c r="F173" s="3">
        <v>5</v>
      </c>
      <c r="G173" s="3">
        <v>90023</v>
      </c>
      <c r="H173" s="3">
        <v>110000</v>
      </c>
      <c r="I173" s="3">
        <v>1497</v>
      </c>
      <c r="J173" s="3">
        <v>1157</v>
      </c>
      <c r="K173" s="3">
        <v>28</v>
      </c>
      <c r="L173" s="3">
        <v>220</v>
      </c>
      <c r="M173" s="3" t="s">
        <v>48</v>
      </c>
      <c r="N173" s="3" t="s">
        <v>43</v>
      </c>
      <c r="P173" s="3">
        <v>0</v>
      </c>
      <c r="Q173" s="3">
        <v>0</v>
      </c>
      <c r="R173" s="3">
        <v>0</v>
      </c>
    </row>
    <row r="174" spans="1:18" x14ac:dyDescent="0.35">
      <c r="A174" s="3">
        <v>1573758</v>
      </c>
      <c r="B174" s="3" t="s">
        <v>31</v>
      </c>
      <c r="C174" s="3" t="s">
        <v>41</v>
      </c>
      <c r="D174" s="4">
        <v>36684</v>
      </c>
      <c r="E174" s="3" t="s">
        <v>42</v>
      </c>
      <c r="F174" s="3">
        <v>3</v>
      </c>
      <c r="G174" s="3">
        <v>90013</v>
      </c>
      <c r="H174" s="3">
        <v>57000</v>
      </c>
      <c r="I174" s="3">
        <v>531</v>
      </c>
      <c r="J174" s="3">
        <v>986</v>
      </c>
      <c r="K174" s="3">
        <v>15</v>
      </c>
      <c r="L174" s="3">
        <v>13</v>
      </c>
      <c r="M174" s="3" t="s">
        <v>48</v>
      </c>
      <c r="N174" s="3" t="s">
        <v>39</v>
      </c>
      <c r="P174" s="3">
        <v>0</v>
      </c>
      <c r="Q174" s="3">
        <v>0</v>
      </c>
      <c r="R174" s="3">
        <v>1</v>
      </c>
    </row>
    <row r="175" spans="1:18" x14ac:dyDescent="0.35">
      <c r="A175" s="3">
        <v>1573908</v>
      </c>
      <c r="B175" s="3" t="s">
        <v>36</v>
      </c>
      <c r="C175" s="3" t="s">
        <v>37</v>
      </c>
      <c r="D175" s="4">
        <v>33126</v>
      </c>
      <c r="E175" s="3" t="s">
        <v>42</v>
      </c>
      <c r="F175" s="3">
        <v>4</v>
      </c>
      <c r="G175" s="3">
        <v>90039</v>
      </c>
      <c r="H175" s="3">
        <v>71000</v>
      </c>
      <c r="I175" s="3">
        <v>213</v>
      </c>
      <c r="J175" s="3">
        <v>293</v>
      </c>
      <c r="K175" s="3">
        <v>2</v>
      </c>
      <c r="L175" s="3">
        <v>42</v>
      </c>
      <c r="M175" s="3" t="s">
        <v>40</v>
      </c>
      <c r="N175" s="3" t="s">
        <v>44</v>
      </c>
      <c r="P175" s="3">
        <v>1</v>
      </c>
      <c r="Q175" s="3">
        <v>0</v>
      </c>
      <c r="R175" s="3">
        <v>0</v>
      </c>
    </row>
    <row r="176" spans="1:18" x14ac:dyDescent="0.35">
      <c r="A176" s="3">
        <v>1574015</v>
      </c>
      <c r="B176" s="3" t="s">
        <v>36</v>
      </c>
      <c r="C176" s="3" t="s">
        <v>37</v>
      </c>
      <c r="D176" s="4">
        <v>32258</v>
      </c>
      <c r="E176" s="3" t="s">
        <v>42</v>
      </c>
      <c r="F176" s="3">
        <v>2</v>
      </c>
      <c r="G176" s="3">
        <v>90049</v>
      </c>
      <c r="H176" s="3">
        <v>67000</v>
      </c>
      <c r="I176" s="3">
        <v>708</v>
      </c>
      <c r="J176" s="3">
        <v>549</v>
      </c>
      <c r="K176" s="3">
        <v>12</v>
      </c>
      <c r="L176" s="3">
        <v>133</v>
      </c>
      <c r="M176" s="3" t="s">
        <v>38</v>
      </c>
      <c r="N176" s="3" t="s">
        <v>43</v>
      </c>
      <c r="P176" s="3">
        <v>0</v>
      </c>
      <c r="Q176" s="3">
        <v>0</v>
      </c>
      <c r="R176" s="3">
        <v>0</v>
      </c>
    </row>
    <row r="177" spans="1:18" x14ac:dyDescent="0.35">
      <c r="A177" s="3">
        <v>1574042</v>
      </c>
      <c r="B177" s="3" t="s">
        <v>31</v>
      </c>
      <c r="C177" s="3" t="s">
        <v>41</v>
      </c>
      <c r="D177" s="4">
        <v>27321</v>
      </c>
      <c r="E177" s="3" t="s">
        <v>33</v>
      </c>
      <c r="F177" s="3">
        <v>3</v>
      </c>
      <c r="G177" s="3">
        <v>90013</v>
      </c>
      <c r="H177" s="3">
        <v>108000</v>
      </c>
      <c r="I177" s="3">
        <v>593</v>
      </c>
      <c r="J177" s="3">
        <v>1044</v>
      </c>
      <c r="K177" s="3">
        <v>9</v>
      </c>
      <c r="L177" s="3">
        <v>213</v>
      </c>
      <c r="M177" s="3" t="s">
        <v>48</v>
      </c>
      <c r="N177" s="3" t="s">
        <v>39</v>
      </c>
      <c r="P177" s="3">
        <v>0</v>
      </c>
      <c r="Q177" s="3">
        <v>0</v>
      </c>
      <c r="R177" s="3">
        <v>1</v>
      </c>
    </row>
    <row r="178" spans="1:18" x14ac:dyDescent="0.35">
      <c r="A178" s="3">
        <v>1574047</v>
      </c>
      <c r="B178" s="3" t="s">
        <v>31</v>
      </c>
      <c r="C178" s="3" t="s">
        <v>32</v>
      </c>
      <c r="D178" s="4">
        <v>26333</v>
      </c>
      <c r="E178" s="3" t="s">
        <v>33</v>
      </c>
      <c r="F178" s="3">
        <v>1</v>
      </c>
      <c r="G178" s="3">
        <v>90010</v>
      </c>
      <c r="H178" s="3">
        <v>49000</v>
      </c>
      <c r="I178" s="3">
        <v>298</v>
      </c>
      <c r="J178" s="3">
        <v>202</v>
      </c>
      <c r="K178" s="3">
        <v>2</v>
      </c>
      <c r="L178" s="3">
        <v>248</v>
      </c>
      <c r="M178" s="3" t="s">
        <v>48</v>
      </c>
      <c r="N178" s="3" t="s">
        <v>39</v>
      </c>
      <c r="P178" s="3">
        <v>0</v>
      </c>
      <c r="Q178" s="3">
        <v>0</v>
      </c>
      <c r="R178" s="3">
        <v>1</v>
      </c>
    </row>
    <row r="179" spans="1:18" x14ac:dyDescent="0.35">
      <c r="A179" s="3">
        <v>1574098</v>
      </c>
      <c r="B179" s="3" t="s">
        <v>36</v>
      </c>
      <c r="C179" s="3" t="s">
        <v>41</v>
      </c>
      <c r="D179" s="4">
        <v>29183</v>
      </c>
      <c r="E179" s="3" t="s">
        <v>33</v>
      </c>
      <c r="F179" s="3">
        <v>4</v>
      </c>
      <c r="G179" s="3">
        <v>90050</v>
      </c>
      <c r="H179" s="3">
        <v>86000</v>
      </c>
      <c r="I179" s="3">
        <v>75</v>
      </c>
      <c r="J179" s="3">
        <v>68</v>
      </c>
      <c r="K179" s="3">
        <v>1</v>
      </c>
      <c r="L179" s="3">
        <v>176</v>
      </c>
      <c r="M179" s="3" t="s">
        <v>48</v>
      </c>
      <c r="N179" s="3" t="s">
        <v>44</v>
      </c>
      <c r="P179" s="3">
        <v>1</v>
      </c>
      <c r="Q179" s="3">
        <v>0</v>
      </c>
      <c r="R179" s="3">
        <v>0</v>
      </c>
    </row>
    <row r="180" spans="1:18" x14ac:dyDescent="0.35">
      <c r="A180" s="3">
        <v>1574151</v>
      </c>
      <c r="B180" s="3" t="s">
        <v>31</v>
      </c>
      <c r="C180" s="3" t="s">
        <v>32</v>
      </c>
      <c r="D180" s="4">
        <v>29248</v>
      </c>
      <c r="E180" s="3" t="s">
        <v>33</v>
      </c>
      <c r="F180" s="3">
        <v>5</v>
      </c>
      <c r="G180" s="3">
        <v>90012</v>
      </c>
      <c r="H180" s="3">
        <v>61000</v>
      </c>
      <c r="I180" s="3">
        <v>778</v>
      </c>
      <c r="J180" s="3">
        <v>1144</v>
      </c>
      <c r="K180" s="3">
        <v>28</v>
      </c>
      <c r="L180" s="3">
        <v>95</v>
      </c>
      <c r="M180" s="3" t="s">
        <v>48</v>
      </c>
      <c r="N180" s="3" t="s">
        <v>39</v>
      </c>
      <c r="P180" s="3">
        <v>0</v>
      </c>
      <c r="Q180" s="3">
        <v>0</v>
      </c>
      <c r="R180" s="3">
        <v>1</v>
      </c>
    </row>
    <row r="181" spans="1:18" x14ac:dyDescent="0.35">
      <c r="A181" s="3">
        <v>1574379</v>
      </c>
      <c r="B181" s="3" t="s">
        <v>36</v>
      </c>
      <c r="C181" s="3" t="s">
        <v>32</v>
      </c>
      <c r="D181" s="4">
        <v>29099</v>
      </c>
      <c r="E181" s="3" t="s">
        <v>33</v>
      </c>
      <c r="F181" s="3">
        <v>2</v>
      </c>
      <c r="G181" s="3">
        <v>90047</v>
      </c>
      <c r="H181" s="3">
        <v>60000</v>
      </c>
      <c r="I181" s="3">
        <v>514</v>
      </c>
      <c r="J181" s="3">
        <v>636</v>
      </c>
      <c r="K181" s="3">
        <v>10</v>
      </c>
      <c r="L181" s="3">
        <v>265</v>
      </c>
      <c r="M181" s="3" t="s">
        <v>38</v>
      </c>
      <c r="N181" s="3" t="s">
        <v>44</v>
      </c>
      <c r="P181" s="3">
        <v>1</v>
      </c>
      <c r="Q181" s="3">
        <v>0</v>
      </c>
      <c r="R181" s="3">
        <v>0</v>
      </c>
    </row>
    <row r="182" spans="1:18" x14ac:dyDescent="0.35">
      <c r="A182" s="3">
        <v>1574687</v>
      </c>
      <c r="B182" s="3" t="s">
        <v>31</v>
      </c>
      <c r="C182" s="3" t="s">
        <v>32</v>
      </c>
      <c r="D182" s="4">
        <v>25123</v>
      </c>
      <c r="E182" s="3" t="s">
        <v>33</v>
      </c>
      <c r="F182" s="3">
        <v>1</v>
      </c>
      <c r="G182" s="3">
        <v>90030</v>
      </c>
      <c r="H182" s="3">
        <v>54000</v>
      </c>
      <c r="I182" s="3">
        <v>266</v>
      </c>
      <c r="J182" s="3">
        <v>338</v>
      </c>
      <c r="K182" s="3">
        <v>5</v>
      </c>
      <c r="L182" s="3">
        <v>281</v>
      </c>
      <c r="M182" s="3" t="s">
        <v>40</v>
      </c>
      <c r="N182" s="3" t="s">
        <v>44</v>
      </c>
      <c r="P182" s="3">
        <v>1</v>
      </c>
      <c r="Q182" s="3">
        <v>0</v>
      </c>
      <c r="R182" s="3">
        <v>0</v>
      </c>
    </row>
    <row r="183" spans="1:18" x14ac:dyDescent="0.35">
      <c r="A183" s="3">
        <v>1574764</v>
      </c>
      <c r="B183" s="3" t="s">
        <v>31</v>
      </c>
      <c r="C183" s="3" t="s">
        <v>37</v>
      </c>
      <c r="D183" s="4">
        <v>29270</v>
      </c>
      <c r="E183" s="3" t="s">
        <v>33</v>
      </c>
      <c r="F183" s="3">
        <v>4</v>
      </c>
      <c r="G183" s="3">
        <v>90041</v>
      </c>
      <c r="H183" s="3">
        <v>87000</v>
      </c>
      <c r="I183" s="3">
        <v>841</v>
      </c>
      <c r="J183" s="3">
        <v>689</v>
      </c>
      <c r="K183" s="3">
        <v>7</v>
      </c>
      <c r="L183" s="3">
        <v>181</v>
      </c>
      <c r="M183" s="3" t="s">
        <v>48</v>
      </c>
      <c r="N183" s="3" t="s">
        <v>39</v>
      </c>
      <c r="P183" s="3">
        <v>0</v>
      </c>
      <c r="Q183" s="3">
        <v>0</v>
      </c>
      <c r="R183" s="3">
        <v>1</v>
      </c>
    </row>
    <row r="184" spans="1:18" x14ac:dyDescent="0.35">
      <c r="A184" s="3">
        <v>1574841</v>
      </c>
      <c r="B184" s="3" t="s">
        <v>31</v>
      </c>
      <c r="C184" s="3" t="s">
        <v>37</v>
      </c>
      <c r="D184" s="4">
        <v>29896</v>
      </c>
      <c r="E184" s="3" t="s">
        <v>33</v>
      </c>
      <c r="F184" s="3">
        <v>2</v>
      </c>
      <c r="G184" s="3">
        <v>90037</v>
      </c>
      <c r="H184" s="3">
        <v>57000</v>
      </c>
      <c r="I184" s="3">
        <v>1212</v>
      </c>
      <c r="J184" s="3">
        <v>1122</v>
      </c>
      <c r="K184" s="3">
        <v>28</v>
      </c>
      <c r="L184" s="3">
        <v>228</v>
      </c>
      <c r="M184" s="3" t="s">
        <v>40</v>
      </c>
      <c r="N184" s="3" t="s">
        <v>44</v>
      </c>
      <c r="P184" s="3">
        <v>1</v>
      </c>
      <c r="Q184" s="3">
        <v>0</v>
      </c>
      <c r="R184" s="3">
        <v>0</v>
      </c>
    </row>
    <row r="185" spans="1:18" x14ac:dyDescent="0.35">
      <c r="A185" s="3">
        <v>1575294</v>
      </c>
      <c r="B185" s="3" t="s">
        <v>36</v>
      </c>
      <c r="C185" s="3" t="s">
        <v>37</v>
      </c>
      <c r="D185" s="4">
        <v>23248</v>
      </c>
      <c r="E185" s="3" t="s">
        <v>33</v>
      </c>
      <c r="F185" s="3">
        <v>3</v>
      </c>
      <c r="G185" s="3">
        <v>90061</v>
      </c>
      <c r="H185" s="3">
        <v>75000</v>
      </c>
      <c r="I185" s="3">
        <v>175</v>
      </c>
      <c r="J185" s="3">
        <v>172</v>
      </c>
      <c r="K185" s="3">
        <v>2</v>
      </c>
      <c r="L185" s="3">
        <v>211</v>
      </c>
      <c r="M185" s="3" t="s">
        <v>48</v>
      </c>
      <c r="N185" s="3" t="s">
        <v>44</v>
      </c>
      <c r="P185" s="3">
        <v>1</v>
      </c>
      <c r="Q185" s="3">
        <v>0</v>
      </c>
      <c r="R185" s="3">
        <v>0</v>
      </c>
    </row>
    <row r="186" spans="1:18" x14ac:dyDescent="0.35">
      <c r="A186" s="3">
        <v>1575448</v>
      </c>
      <c r="B186" s="3" t="s">
        <v>36</v>
      </c>
      <c r="C186" s="3" t="s">
        <v>41</v>
      </c>
      <c r="D186" s="4">
        <v>35965</v>
      </c>
      <c r="E186" s="3" t="s">
        <v>33</v>
      </c>
      <c r="F186" s="3">
        <v>4</v>
      </c>
      <c r="G186" s="3">
        <v>90050</v>
      </c>
      <c r="H186" s="3">
        <v>100000</v>
      </c>
      <c r="I186" s="3">
        <v>486</v>
      </c>
      <c r="J186" s="3">
        <v>437</v>
      </c>
      <c r="K186" s="3">
        <v>5</v>
      </c>
      <c r="L186" s="3">
        <v>223</v>
      </c>
      <c r="M186" s="3" t="s">
        <v>48</v>
      </c>
      <c r="N186" s="3" t="s">
        <v>44</v>
      </c>
      <c r="P186" s="3">
        <v>1</v>
      </c>
      <c r="Q186" s="3">
        <v>0</v>
      </c>
      <c r="R186" s="3">
        <v>0</v>
      </c>
    </row>
    <row r="187" spans="1:18" x14ac:dyDescent="0.35">
      <c r="A187" s="3">
        <v>1575538</v>
      </c>
      <c r="B187" s="3" t="s">
        <v>36</v>
      </c>
      <c r="C187" s="3" t="s">
        <v>41</v>
      </c>
      <c r="D187" s="4">
        <v>35371</v>
      </c>
      <c r="E187" s="3" t="s">
        <v>33</v>
      </c>
      <c r="F187" s="3">
        <v>5</v>
      </c>
      <c r="G187" s="3">
        <v>90063</v>
      </c>
      <c r="H187" s="3">
        <v>129000</v>
      </c>
      <c r="I187" s="3">
        <v>813</v>
      </c>
      <c r="J187" s="3">
        <v>949</v>
      </c>
      <c r="K187" s="3">
        <v>24</v>
      </c>
      <c r="L187" s="3">
        <v>140</v>
      </c>
      <c r="M187" s="3" t="s">
        <v>38</v>
      </c>
      <c r="N187" s="3" t="s">
        <v>43</v>
      </c>
      <c r="P187" s="3">
        <v>0</v>
      </c>
      <c r="Q187" s="3">
        <v>0</v>
      </c>
      <c r="R187" s="3">
        <v>0</v>
      </c>
    </row>
    <row r="188" spans="1:18" x14ac:dyDescent="0.35">
      <c r="A188" s="3">
        <v>1575993</v>
      </c>
      <c r="B188" s="3" t="s">
        <v>36</v>
      </c>
      <c r="C188" s="3" t="s">
        <v>37</v>
      </c>
      <c r="D188" s="4">
        <v>31726</v>
      </c>
      <c r="E188" s="3" t="s">
        <v>33</v>
      </c>
      <c r="F188" s="3">
        <v>3</v>
      </c>
      <c r="G188" s="3">
        <v>90036</v>
      </c>
      <c r="H188" s="3">
        <v>92000</v>
      </c>
      <c r="I188" s="3">
        <v>406</v>
      </c>
      <c r="J188" s="3">
        <v>409</v>
      </c>
      <c r="K188" s="3">
        <v>3</v>
      </c>
      <c r="L188" s="3">
        <v>294</v>
      </c>
      <c r="M188" s="3" t="s">
        <v>48</v>
      </c>
      <c r="N188" s="3" t="s">
        <v>35</v>
      </c>
      <c r="P188" s="3">
        <v>0</v>
      </c>
      <c r="Q188" s="3">
        <v>1</v>
      </c>
      <c r="R188" s="3">
        <v>0</v>
      </c>
    </row>
    <row r="189" spans="1:18" x14ac:dyDescent="0.35">
      <c r="A189" s="3">
        <v>1576211</v>
      </c>
      <c r="B189" s="3" t="s">
        <v>31</v>
      </c>
      <c r="C189" s="3" t="s">
        <v>37</v>
      </c>
      <c r="D189" s="4">
        <v>31273</v>
      </c>
      <c r="E189" s="3" t="s">
        <v>42</v>
      </c>
      <c r="F189" s="3">
        <v>1</v>
      </c>
      <c r="G189" s="3">
        <v>90017</v>
      </c>
      <c r="H189" s="3">
        <v>31000</v>
      </c>
      <c r="I189" s="3">
        <v>1336</v>
      </c>
      <c r="J189" s="3">
        <v>1244</v>
      </c>
      <c r="K189" s="3">
        <v>15</v>
      </c>
      <c r="L189" s="3">
        <v>280</v>
      </c>
      <c r="M189" s="3" t="s">
        <v>40</v>
      </c>
      <c r="N189" s="3" t="s">
        <v>43</v>
      </c>
      <c r="P189" s="3">
        <v>0</v>
      </c>
      <c r="Q189" s="3">
        <v>0</v>
      </c>
      <c r="R189" s="3">
        <v>0</v>
      </c>
    </row>
    <row r="190" spans="1:18" x14ac:dyDescent="0.35">
      <c r="A190" s="3">
        <v>1576752</v>
      </c>
      <c r="B190" s="3" t="s">
        <v>36</v>
      </c>
      <c r="C190" s="3" t="s">
        <v>32</v>
      </c>
      <c r="D190" s="4">
        <v>25037</v>
      </c>
      <c r="E190" s="3" t="s">
        <v>33</v>
      </c>
      <c r="F190" s="3">
        <v>4</v>
      </c>
      <c r="G190" s="3">
        <v>90044</v>
      </c>
      <c r="H190" s="3">
        <v>82000</v>
      </c>
      <c r="I190" s="3">
        <v>1322</v>
      </c>
      <c r="J190" s="3">
        <v>1241</v>
      </c>
      <c r="K190" s="3">
        <v>11</v>
      </c>
      <c r="L190" s="3">
        <v>159</v>
      </c>
      <c r="M190" s="3" t="s">
        <v>40</v>
      </c>
      <c r="N190" s="3" t="s">
        <v>39</v>
      </c>
      <c r="P190" s="3">
        <v>0</v>
      </c>
      <c r="Q190" s="3">
        <v>0</v>
      </c>
      <c r="R190" s="3">
        <v>1</v>
      </c>
    </row>
    <row r="191" spans="1:18" x14ac:dyDescent="0.35">
      <c r="A191" s="3">
        <v>1576984</v>
      </c>
      <c r="B191" s="3" t="s">
        <v>36</v>
      </c>
      <c r="C191" s="3" t="s">
        <v>32</v>
      </c>
      <c r="D191" s="4">
        <v>24158</v>
      </c>
      <c r="E191" s="3" t="s">
        <v>33</v>
      </c>
      <c r="F191" s="3">
        <v>4</v>
      </c>
      <c r="G191" s="3">
        <v>90050</v>
      </c>
      <c r="H191" s="3">
        <v>87000</v>
      </c>
      <c r="I191" s="3">
        <v>152</v>
      </c>
      <c r="J191" s="3">
        <v>247</v>
      </c>
      <c r="K191" s="3">
        <v>6</v>
      </c>
      <c r="L191" s="3">
        <v>148</v>
      </c>
      <c r="M191" s="3" t="s">
        <v>38</v>
      </c>
      <c r="N191" s="3" t="s">
        <v>43</v>
      </c>
      <c r="P191" s="3">
        <v>0</v>
      </c>
      <c r="Q191" s="3">
        <v>0</v>
      </c>
      <c r="R191" s="3">
        <v>0</v>
      </c>
    </row>
    <row r="192" spans="1:18" x14ac:dyDescent="0.35">
      <c r="A192" s="3">
        <v>1577095</v>
      </c>
      <c r="B192" s="3" t="s">
        <v>36</v>
      </c>
      <c r="C192" s="3" t="s">
        <v>37</v>
      </c>
      <c r="D192" s="4">
        <v>35768</v>
      </c>
      <c r="E192" s="3" t="s">
        <v>33</v>
      </c>
      <c r="F192" s="3">
        <v>2</v>
      </c>
      <c r="G192" s="3">
        <v>90030</v>
      </c>
      <c r="H192" s="3">
        <v>58000</v>
      </c>
      <c r="I192" s="3">
        <v>471</v>
      </c>
      <c r="J192" s="3">
        <v>319</v>
      </c>
      <c r="K192" s="3">
        <v>2</v>
      </c>
      <c r="L192" s="3">
        <v>128</v>
      </c>
      <c r="M192" s="3" t="s">
        <v>48</v>
      </c>
      <c r="N192" s="3" t="s">
        <v>35</v>
      </c>
      <c r="P192" s="3">
        <v>0</v>
      </c>
      <c r="Q192" s="3">
        <v>1</v>
      </c>
      <c r="R192" s="3">
        <v>0</v>
      </c>
    </row>
    <row r="193" spans="1:18" x14ac:dyDescent="0.35">
      <c r="A193" s="3">
        <v>1577691</v>
      </c>
      <c r="B193" s="3" t="s">
        <v>36</v>
      </c>
      <c r="C193" s="3" t="s">
        <v>41</v>
      </c>
      <c r="D193" s="4">
        <v>27846</v>
      </c>
      <c r="E193" s="3" t="s">
        <v>33</v>
      </c>
      <c r="F193" s="3">
        <v>5</v>
      </c>
      <c r="G193" s="3">
        <v>90001</v>
      </c>
      <c r="H193" s="3">
        <v>97000</v>
      </c>
      <c r="I193" s="3">
        <v>70</v>
      </c>
      <c r="J193" s="3">
        <v>89</v>
      </c>
      <c r="K193" s="3">
        <v>2</v>
      </c>
      <c r="L193" s="3">
        <v>205</v>
      </c>
      <c r="M193" s="3" t="s">
        <v>48</v>
      </c>
      <c r="N193" s="3" t="s">
        <v>39</v>
      </c>
      <c r="P193" s="3">
        <v>0</v>
      </c>
      <c r="Q193" s="3">
        <v>0</v>
      </c>
      <c r="R193" s="3">
        <v>1</v>
      </c>
    </row>
    <row r="194" spans="1:18" x14ac:dyDescent="0.35">
      <c r="A194" s="3">
        <v>1577940</v>
      </c>
      <c r="B194" s="3" t="s">
        <v>31</v>
      </c>
      <c r="C194" s="3" t="s">
        <v>32</v>
      </c>
      <c r="D194" s="4">
        <v>26722</v>
      </c>
      <c r="E194" s="3" t="s">
        <v>33</v>
      </c>
      <c r="F194" s="3">
        <v>5</v>
      </c>
      <c r="G194" s="3">
        <v>90019</v>
      </c>
      <c r="H194" s="3">
        <v>94000</v>
      </c>
      <c r="I194" s="3">
        <v>634</v>
      </c>
      <c r="J194" s="3">
        <v>1206</v>
      </c>
      <c r="K194" s="3">
        <v>18</v>
      </c>
      <c r="L194" s="3">
        <v>181</v>
      </c>
      <c r="M194" s="3" t="s">
        <v>48</v>
      </c>
      <c r="N194" s="3" t="s">
        <v>43</v>
      </c>
      <c r="P194" s="3">
        <v>0</v>
      </c>
      <c r="Q194" s="3">
        <v>0</v>
      </c>
      <c r="R194" s="3">
        <v>0</v>
      </c>
    </row>
    <row r="195" spans="1:18" x14ac:dyDescent="0.35">
      <c r="A195" s="3">
        <v>1578327</v>
      </c>
      <c r="B195" s="3" t="s">
        <v>36</v>
      </c>
      <c r="C195" s="3" t="s">
        <v>41</v>
      </c>
      <c r="D195" s="4">
        <v>24708</v>
      </c>
      <c r="E195" s="3" t="s">
        <v>33</v>
      </c>
      <c r="F195" s="3">
        <v>1</v>
      </c>
      <c r="G195" s="3">
        <v>90024</v>
      </c>
      <c r="H195" s="3">
        <v>49000</v>
      </c>
      <c r="I195" s="3">
        <v>1015</v>
      </c>
      <c r="J195" s="3">
        <v>760</v>
      </c>
      <c r="K195" s="3">
        <v>11</v>
      </c>
      <c r="L195" s="3">
        <v>136</v>
      </c>
      <c r="M195" s="3" t="s">
        <v>38</v>
      </c>
      <c r="N195" s="3" t="s">
        <v>35</v>
      </c>
      <c r="P195" s="3">
        <v>0</v>
      </c>
      <c r="Q195" s="3">
        <v>1</v>
      </c>
      <c r="R195" s="3">
        <v>0</v>
      </c>
    </row>
    <row r="196" spans="1:18" x14ac:dyDescent="0.35">
      <c r="A196" s="3">
        <v>1578472</v>
      </c>
      <c r="B196" s="3" t="s">
        <v>31</v>
      </c>
      <c r="C196" s="3" t="s">
        <v>32</v>
      </c>
      <c r="D196" s="4">
        <v>22831</v>
      </c>
      <c r="E196" s="3" t="s">
        <v>33</v>
      </c>
      <c r="F196" s="3">
        <v>2</v>
      </c>
      <c r="G196" s="3">
        <v>90067</v>
      </c>
      <c r="H196" s="3">
        <v>76000</v>
      </c>
      <c r="I196" s="3">
        <v>385</v>
      </c>
      <c r="J196" s="3">
        <v>322</v>
      </c>
      <c r="K196" s="3">
        <v>7</v>
      </c>
      <c r="L196" s="3">
        <v>344</v>
      </c>
      <c r="M196" s="3" t="s">
        <v>40</v>
      </c>
      <c r="N196" s="3" t="s">
        <v>43</v>
      </c>
      <c r="P196" s="3">
        <v>0</v>
      </c>
      <c r="Q196" s="3">
        <v>0</v>
      </c>
      <c r="R196" s="3">
        <v>0</v>
      </c>
    </row>
    <row r="197" spans="1:18" x14ac:dyDescent="0.35">
      <c r="A197" s="3">
        <v>1578525</v>
      </c>
      <c r="B197" s="3" t="s">
        <v>36</v>
      </c>
      <c r="C197" s="3" t="s">
        <v>41</v>
      </c>
      <c r="D197" s="4">
        <v>23357</v>
      </c>
      <c r="E197" s="3" t="s">
        <v>33</v>
      </c>
      <c r="F197" s="3">
        <v>1</v>
      </c>
      <c r="G197" s="3">
        <v>90005</v>
      </c>
      <c r="H197" s="3">
        <v>82000</v>
      </c>
      <c r="I197" s="3">
        <v>1521</v>
      </c>
      <c r="J197" s="3">
        <v>1121</v>
      </c>
      <c r="K197" s="3">
        <v>25</v>
      </c>
      <c r="L197" s="3">
        <v>302</v>
      </c>
      <c r="M197" s="3" t="s">
        <v>48</v>
      </c>
      <c r="N197" s="3" t="s">
        <v>43</v>
      </c>
      <c r="P197" s="3">
        <v>0</v>
      </c>
      <c r="Q197" s="3">
        <v>0</v>
      </c>
      <c r="R197" s="3">
        <v>0</v>
      </c>
    </row>
    <row r="198" spans="1:18" x14ac:dyDescent="0.35">
      <c r="A198" s="3">
        <v>1579349</v>
      </c>
      <c r="B198" s="3" t="s">
        <v>36</v>
      </c>
      <c r="C198" s="3" t="s">
        <v>45</v>
      </c>
      <c r="D198" s="4">
        <v>29574</v>
      </c>
      <c r="E198" s="3" t="s">
        <v>33</v>
      </c>
      <c r="F198" s="3">
        <v>1</v>
      </c>
      <c r="G198" s="3">
        <v>90010</v>
      </c>
      <c r="H198" s="3">
        <v>49000</v>
      </c>
      <c r="I198" s="3">
        <v>217</v>
      </c>
      <c r="J198" s="3">
        <v>397</v>
      </c>
      <c r="K198" s="3">
        <v>10</v>
      </c>
      <c r="L198" s="3">
        <v>200</v>
      </c>
      <c r="M198" s="3" t="s">
        <v>48</v>
      </c>
      <c r="N198" s="3" t="s">
        <v>43</v>
      </c>
      <c r="P198" s="3">
        <v>0</v>
      </c>
      <c r="Q198" s="3">
        <v>0</v>
      </c>
      <c r="R198" s="3">
        <v>0</v>
      </c>
    </row>
    <row r="199" spans="1:18" x14ac:dyDescent="0.35">
      <c r="A199" s="3">
        <v>1579389</v>
      </c>
      <c r="B199" s="3" t="s">
        <v>31</v>
      </c>
      <c r="C199" s="3" t="s">
        <v>47</v>
      </c>
      <c r="D199" s="4">
        <v>36667</v>
      </c>
      <c r="E199" s="3" t="s">
        <v>33</v>
      </c>
      <c r="F199" s="3">
        <v>1</v>
      </c>
      <c r="G199" s="3">
        <v>90009</v>
      </c>
      <c r="H199" s="3">
        <v>50000</v>
      </c>
      <c r="I199" s="3">
        <v>625</v>
      </c>
      <c r="J199" s="3">
        <v>514</v>
      </c>
      <c r="K199" s="3">
        <v>10</v>
      </c>
      <c r="L199" s="3">
        <v>233</v>
      </c>
      <c r="M199" s="3" t="s">
        <v>49</v>
      </c>
      <c r="N199" s="3" t="s">
        <v>44</v>
      </c>
      <c r="P199" s="3">
        <v>1</v>
      </c>
      <c r="Q199" s="3">
        <v>0</v>
      </c>
      <c r="R199" s="3">
        <v>0</v>
      </c>
    </row>
    <row r="200" spans="1:18" x14ac:dyDescent="0.35">
      <c r="A200" s="3">
        <v>1579857</v>
      </c>
      <c r="B200" s="3" t="s">
        <v>31</v>
      </c>
      <c r="C200" s="3" t="s">
        <v>37</v>
      </c>
      <c r="D200" s="4">
        <v>33264</v>
      </c>
      <c r="E200" s="3" t="s">
        <v>33</v>
      </c>
      <c r="F200" s="3">
        <v>1</v>
      </c>
      <c r="G200" s="3">
        <v>90055</v>
      </c>
      <c r="H200" s="3">
        <v>52000</v>
      </c>
      <c r="I200" s="3">
        <v>325</v>
      </c>
      <c r="J200" s="3">
        <v>586</v>
      </c>
      <c r="K200" s="3">
        <v>13</v>
      </c>
      <c r="L200" s="3">
        <v>219</v>
      </c>
      <c r="M200" s="3" t="s">
        <v>49</v>
      </c>
      <c r="N200" s="3" t="s">
        <v>44</v>
      </c>
      <c r="P200" s="3">
        <v>1</v>
      </c>
      <c r="Q200" s="3">
        <v>0</v>
      </c>
      <c r="R200" s="3">
        <v>0</v>
      </c>
    </row>
    <row r="201" spans="1:18" x14ac:dyDescent="0.35">
      <c r="A201" s="3">
        <v>1579979</v>
      </c>
      <c r="B201" s="3" t="s">
        <v>36</v>
      </c>
      <c r="C201" s="3" t="s">
        <v>37</v>
      </c>
      <c r="D201" s="4">
        <v>36346</v>
      </c>
      <c r="E201" s="3" t="s">
        <v>33</v>
      </c>
      <c r="F201" s="3">
        <v>5</v>
      </c>
      <c r="G201" s="3">
        <v>90043</v>
      </c>
      <c r="H201" s="3">
        <v>102000</v>
      </c>
      <c r="I201" s="3">
        <v>1080</v>
      </c>
      <c r="J201" s="3">
        <v>926</v>
      </c>
      <c r="K201" s="3">
        <v>10</v>
      </c>
      <c r="L201" s="3">
        <v>113</v>
      </c>
      <c r="M201" s="3" t="s">
        <v>48</v>
      </c>
      <c r="N201" s="3" t="s">
        <v>35</v>
      </c>
      <c r="P201" s="3">
        <v>0</v>
      </c>
      <c r="Q201" s="3">
        <v>1</v>
      </c>
      <c r="R20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E75E-054B-4C10-9A30-2D25160A1EC7}">
  <dimension ref="A1:AE60"/>
  <sheetViews>
    <sheetView topLeftCell="M1" zoomScale="82" workbookViewId="0">
      <selection activeCell="W1" sqref="W1"/>
    </sheetView>
  </sheetViews>
  <sheetFormatPr defaultRowHeight="14.5" x14ac:dyDescent="0.35"/>
  <cols>
    <col min="9" max="9" width="13.1796875" bestFit="1" customWidth="1"/>
    <col min="11" max="11" width="12.453125" bestFit="1" customWidth="1"/>
    <col min="12" max="12" width="12.54296875" bestFit="1" customWidth="1"/>
    <col min="16" max="16" width="13.1796875" bestFit="1" customWidth="1"/>
    <col min="18" max="18" width="12.453125" bestFit="1" customWidth="1"/>
    <col min="19" max="19" width="12.54296875" bestFit="1" customWidth="1"/>
  </cols>
  <sheetData>
    <row r="1" spans="1:31" x14ac:dyDescent="0.35">
      <c r="A1" s="3" t="s">
        <v>20</v>
      </c>
      <c r="B1" s="3" t="s">
        <v>24</v>
      </c>
      <c r="C1" s="3" t="s">
        <v>26</v>
      </c>
      <c r="D1" s="3" t="s">
        <v>51</v>
      </c>
      <c r="E1" s="3" t="s">
        <v>27</v>
      </c>
      <c r="F1" s="3" t="s">
        <v>30</v>
      </c>
      <c r="H1" s="3" t="s">
        <v>20</v>
      </c>
      <c r="I1" s="3" t="s">
        <v>24</v>
      </c>
      <c r="J1" s="3" t="s">
        <v>26</v>
      </c>
      <c r="K1" s="3" t="s">
        <v>51</v>
      </c>
      <c r="L1" s="3" t="s">
        <v>27</v>
      </c>
      <c r="M1" s="3" t="s">
        <v>30</v>
      </c>
      <c r="O1" s="3" t="s">
        <v>20</v>
      </c>
      <c r="P1" s="3" t="s">
        <v>24</v>
      </c>
      <c r="Q1" s="3" t="s">
        <v>26</v>
      </c>
      <c r="R1" s="3" t="s">
        <v>51</v>
      </c>
      <c r="S1" s="3" t="s">
        <v>27</v>
      </c>
      <c r="T1" s="3" t="s">
        <v>30</v>
      </c>
      <c r="U1" s="3"/>
      <c r="V1" s="3" t="s">
        <v>267</v>
      </c>
      <c r="W1" s="3"/>
      <c r="Z1" s="3" t="s">
        <v>262</v>
      </c>
      <c r="AA1" s="3" t="s">
        <v>26</v>
      </c>
      <c r="AB1" s="3" t="s">
        <v>263</v>
      </c>
      <c r="AC1" s="3" t="s">
        <v>264</v>
      </c>
      <c r="AD1" s="3" t="s">
        <v>35</v>
      </c>
      <c r="AE1" s="3" t="s">
        <v>43</v>
      </c>
    </row>
    <row r="2" spans="1:31" x14ac:dyDescent="0.35">
      <c r="A2" s="3" t="s">
        <v>31</v>
      </c>
      <c r="B2" s="3">
        <v>5</v>
      </c>
      <c r="C2" s="3">
        <v>53000</v>
      </c>
      <c r="D2" s="3">
        <v>241</v>
      </c>
      <c r="E2" s="3">
        <v>3</v>
      </c>
      <c r="F2" s="3" t="s">
        <v>35</v>
      </c>
      <c r="H2" s="3" t="s">
        <v>31</v>
      </c>
      <c r="I2" s="3">
        <v>5</v>
      </c>
      <c r="J2" s="3">
        <v>53000</v>
      </c>
      <c r="K2" s="3">
        <v>241</v>
      </c>
      <c r="L2" s="3">
        <v>3</v>
      </c>
      <c r="M2" s="3" t="s">
        <v>35</v>
      </c>
      <c r="O2" s="3" t="s">
        <v>36</v>
      </c>
      <c r="P2" s="3">
        <v>5</v>
      </c>
      <c r="Q2" s="3">
        <v>94000</v>
      </c>
      <c r="R2" s="3">
        <v>843</v>
      </c>
      <c r="S2" s="3">
        <v>12</v>
      </c>
      <c r="T2" s="3" t="s">
        <v>39</v>
      </c>
      <c r="U2" s="3"/>
      <c r="V2" s="3"/>
      <c r="W2" s="3"/>
      <c r="Y2" t="s">
        <v>31</v>
      </c>
      <c r="Z2">
        <f>AVERAGE(I2:I22)</f>
        <v>3.0952380952380953</v>
      </c>
      <c r="AA2">
        <f>AVERAGE(J2:J22)</f>
        <v>61285.714285714283</v>
      </c>
      <c r="AB2">
        <f>AVERAGE(K2:K22)</f>
        <v>646.14285714285711</v>
      </c>
      <c r="AC2">
        <f>AVERAGE(L2:L22)</f>
        <v>9.4761904761904763</v>
      </c>
    </row>
    <row r="3" spans="1:31" x14ac:dyDescent="0.35">
      <c r="A3" s="3" t="s">
        <v>31</v>
      </c>
      <c r="B3" s="3">
        <v>3</v>
      </c>
      <c r="C3" s="3">
        <v>84000</v>
      </c>
      <c r="D3" s="3">
        <v>153</v>
      </c>
      <c r="E3" s="3">
        <v>2</v>
      </c>
      <c r="F3" s="3" t="s">
        <v>43</v>
      </c>
      <c r="H3" s="3" t="s">
        <v>31</v>
      </c>
      <c r="I3" s="3">
        <v>3</v>
      </c>
      <c r="J3" s="3">
        <v>84000</v>
      </c>
      <c r="K3" s="3">
        <v>153</v>
      </c>
      <c r="L3" s="3">
        <v>2</v>
      </c>
      <c r="M3" s="3" t="s">
        <v>43</v>
      </c>
      <c r="O3" s="3" t="s">
        <v>36</v>
      </c>
      <c r="P3" s="3">
        <v>1</v>
      </c>
      <c r="Q3" s="3">
        <v>97000</v>
      </c>
      <c r="R3" s="3">
        <v>1028</v>
      </c>
      <c r="S3" s="3">
        <v>17</v>
      </c>
      <c r="T3" s="3" t="s">
        <v>43</v>
      </c>
      <c r="U3" s="3"/>
      <c r="V3" s="3"/>
      <c r="W3" s="3"/>
      <c r="Y3" t="s">
        <v>36</v>
      </c>
      <c r="Z3">
        <f>AVERAGE(P2:P39)</f>
        <v>3.1315789473684212</v>
      </c>
      <c r="AA3">
        <f>AVERAGE(Q2:Q39)</f>
        <v>83157.894736842107</v>
      </c>
      <c r="AB3">
        <f>AVERAGE(R2:R39)</f>
        <v>642.21052631578948</v>
      </c>
      <c r="AC3">
        <f>AVERAGE(S2:S39)</f>
        <v>11.078947368421053</v>
      </c>
    </row>
    <row r="4" spans="1:31" x14ac:dyDescent="0.35">
      <c r="A4" s="3" t="s">
        <v>31</v>
      </c>
      <c r="B4" s="3">
        <v>3</v>
      </c>
      <c r="C4" s="3">
        <v>64000</v>
      </c>
      <c r="D4" s="3">
        <v>915</v>
      </c>
      <c r="E4" s="3">
        <v>15</v>
      </c>
      <c r="F4" s="3" t="s">
        <v>44</v>
      </c>
      <c r="H4" s="3" t="s">
        <v>31</v>
      </c>
      <c r="I4" s="3">
        <v>3</v>
      </c>
      <c r="J4" s="3">
        <v>64000</v>
      </c>
      <c r="K4" s="3">
        <v>915</v>
      </c>
      <c r="L4" s="3">
        <v>15</v>
      </c>
      <c r="M4" s="3" t="s">
        <v>44</v>
      </c>
      <c r="O4" s="3" t="s">
        <v>36</v>
      </c>
      <c r="P4" s="3">
        <v>2</v>
      </c>
      <c r="Q4" s="3">
        <v>114000</v>
      </c>
      <c r="R4" s="3">
        <v>665</v>
      </c>
      <c r="S4" s="3">
        <v>7</v>
      </c>
      <c r="T4" s="3" t="s">
        <v>39</v>
      </c>
      <c r="U4" s="3"/>
      <c r="V4" s="3"/>
      <c r="W4" s="3"/>
      <c r="Z4" t="s">
        <v>266</v>
      </c>
      <c r="AA4" t="s">
        <v>266</v>
      </c>
      <c r="AB4" t="s">
        <v>266</v>
      </c>
      <c r="AC4" t="s">
        <v>266</v>
      </c>
      <c r="AD4" t="s">
        <v>265</v>
      </c>
      <c r="AE4" t="s">
        <v>265</v>
      </c>
    </row>
    <row r="5" spans="1:31" x14ac:dyDescent="0.35">
      <c r="A5" s="3" t="s">
        <v>31</v>
      </c>
      <c r="B5" s="3">
        <v>3</v>
      </c>
      <c r="C5" s="3">
        <v>42000</v>
      </c>
      <c r="D5" s="3">
        <v>313</v>
      </c>
      <c r="E5" s="3">
        <v>4</v>
      </c>
      <c r="F5" s="3" t="s">
        <v>39</v>
      </c>
      <c r="H5" s="3" t="s">
        <v>31</v>
      </c>
      <c r="I5" s="3">
        <v>3</v>
      </c>
      <c r="J5" s="3">
        <v>42000</v>
      </c>
      <c r="K5" s="3">
        <v>313</v>
      </c>
      <c r="L5" s="3">
        <v>4</v>
      </c>
      <c r="M5" s="3" t="s">
        <v>39</v>
      </c>
      <c r="O5" s="3" t="s">
        <v>36</v>
      </c>
      <c r="P5" s="3">
        <v>2</v>
      </c>
      <c r="Q5" s="3">
        <v>94000</v>
      </c>
      <c r="R5" s="3">
        <v>524</v>
      </c>
      <c r="S5" s="3">
        <v>7</v>
      </c>
      <c r="T5" s="3" t="s">
        <v>44</v>
      </c>
      <c r="U5" s="3"/>
      <c r="V5" s="3"/>
      <c r="W5" s="3"/>
    </row>
    <row r="6" spans="1:31" x14ac:dyDescent="0.35">
      <c r="A6" s="3" t="s">
        <v>31</v>
      </c>
      <c r="B6" s="3">
        <v>5</v>
      </c>
      <c r="C6" s="3">
        <v>97000</v>
      </c>
      <c r="D6" s="3">
        <v>911</v>
      </c>
      <c r="E6" s="3">
        <v>16</v>
      </c>
      <c r="F6" s="3" t="s">
        <v>43</v>
      </c>
      <c r="H6" s="3" t="s">
        <v>31</v>
      </c>
      <c r="I6" s="3">
        <v>5</v>
      </c>
      <c r="J6" s="3">
        <v>97000</v>
      </c>
      <c r="K6" s="3">
        <v>911</v>
      </c>
      <c r="L6" s="3">
        <v>16</v>
      </c>
      <c r="M6" s="3" t="s">
        <v>43</v>
      </c>
      <c r="O6" s="3" t="s">
        <v>36</v>
      </c>
      <c r="P6" s="3">
        <v>1</v>
      </c>
      <c r="Q6" s="3">
        <v>91000</v>
      </c>
      <c r="R6" s="3">
        <v>800</v>
      </c>
      <c r="S6" s="3">
        <v>10</v>
      </c>
      <c r="T6" s="3" t="s">
        <v>43</v>
      </c>
      <c r="U6" s="3"/>
      <c r="V6" s="3"/>
      <c r="W6" s="3"/>
    </row>
    <row r="7" spans="1:31" x14ac:dyDescent="0.35">
      <c r="A7" s="3" t="s">
        <v>31</v>
      </c>
      <c r="B7" s="3">
        <v>2</v>
      </c>
      <c r="C7" s="3">
        <v>44000</v>
      </c>
      <c r="D7" s="3">
        <v>500</v>
      </c>
      <c r="E7" s="3">
        <v>5</v>
      </c>
      <c r="F7" s="3" t="s">
        <v>39</v>
      </c>
      <c r="H7" s="3" t="s">
        <v>31</v>
      </c>
      <c r="I7" s="3">
        <v>2</v>
      </c>
      <c r="J7" s="3">
        <v>44000</v>
      </c>
      <c r="K7" s="3">
        <v>500</v>
      </c>
      <c r="L7" s="3">
        <v>5</v>
      </c>
      <c r="M7" s="3" t="s">
        <v>39</v>
      </c>
      <c r="O7" s="3" t="s">
        <v>36</v>
      </c>
      <c r="P7" s="3">
        <v>2</v>
      </c>
      <c r="Q7" s="3">
        <v>86000</v>
      </c>
      <c r="R7" s="3">
        <v>314</v>
      </c>
      <c r="S7" s="3">
        <v>7</v>
      </c>
      <c r="T7" s="3" t="s">
        <v>35</v>
      </c>
      <c r="U7" s="3"/>
      <c r="V7" s="3"/>
      <c r="W7" s="3"/>
      <c r="Z7" t="s">
        <v>267</v>
      </c>
      <c r="AA7" t="s">
        <v>35</v>
      </c>
      <c r="AB7" t="s">
        <v>268</v>
      </c>
      <c r="AC7" t="s">
        <v>269</v>
      </c>
    </row>
    <row r="8" spans="1:31" x14ac:dyDescent="0.35">
      <c r="A8" s="3" t="s">
        <v>31</v>
      </c>
      <c r="B8" s="3">
        <v>5</v>
      </c>
      <c r="C8" s="3">
        <v>62000</v>
      </c>
      <c r="D8" s="3">
        <v>862</v>
      </c>
      <c r="E8" s="3">
        <v>19</v>
      </c>
      <c r="F8" s="3" t="s">
        <v>43</v>
      </c>
      <c r="H8" s="3" t="s">
        <v>31</v>
      </c>
      <c r="I8" s="3">
        <v>5</v>
      </c>
      <c r="J8" s="3">
        <v>62000</v>
      </c>
      <c r="K8" s="3">
        <v>862</v>
      </c>
      <c r="L8" s="3">
        <v>19</v>
      </c>
      <c r="M8" s="3" t="s">
        <v>43</v>
      </c>
      <c r="O8" s="3" t="s">
        <v>36</v>
      </c>
      <c r="P8" s="3">
        <v>5</v>
      </c>
      <c r="Q8" s="3">
        <v>51000</v>
      </c>
      <c r="R8" s="3">
        <v>573</v>
      </c>
      <c r="S8" s="3">
        <v>8</v>
      </c>
      <c r="T8" s="3" t="s">
        <v>35</v>
      </c>
      <c r="U8" s="3"/>
      <c r="V8" s="3"/>
      <c r="W8" s="3"/>
      <c r="Z8">
        <f>COUNTIF($T$2:$T$39,"referral")</f>
        <v>6</v>
      </c>
      <c r="AA8">
        <f>COUNTIF($T$2:$T$39,"referral")</f>
        <v>6</v>
      </c>
      <c r="AB8">
        <f t="shared" ref="AB8:AC8" si="0">COUNTIF($T$2:$T$39,"referral")</f>
        <v>6</v>
      </c>
      <c r="AC8">
        <f t="shared" si="0"/>
        <v>6</v>
      </c>
    </row>
    <row r="9" spans="1:31" x14ac:dyDescent="0.35">
      <c r="A9" s="3" t="s">
        <v>31</v>
      </c>
      <c r="B9" s="3">
        <v>5</v>
      </c>
      <c r="C9" s="3">
        <v>92000</v>
      </c>
      <c r="D9" s="3">
        <v>183</v>
      </c>
      <c r="E9" s="3">
        <v>1</v>
      </c>
      <c r="F9" s="3" t="s">
        <v>44</v>
      </c>
      <c r="H9" s="3" t="s">
        <v>31</v>
      </c>
      <c r="I9" s="3">
        <v>5</v>
      </c>
      <c r="J9" s="3">
        <v>92000</v>
      </c>
      <c r="K9" s="3">
        <v>183</v>
      </c>
      <c r="L9" s="3">
        <v>1</v>
      </c>
      <c r="M9" s="3" t="s">
        <v>44</v>
      </c>
      <c r="O9" s="3" t="s">
        <v>36</v>
      </c>
      <c r="P9" s="3">
        <v>2</v>
      </c>
      <c r="Q9" s="3">
        <v>55000</v>
      </c>
      <c r="R9" s="3">
        <v>563</v>
      </c>
      <c r="S9" s="3">
        <v>12</v>
      </c>
      <c r="T9" s="3" t="s">
        <v>35</v>
      </c>
      <c r="U9" s="3"/>
      <c r="V9" s="3"/>
      <c r="W9" s="3"/>
    </row>
    <row r="10" spans="1:31" x14ac:dyDescent="0.35">
      <c r="A10" s="3" t="s">
        <v>31</v>
      </c>
      <c r="B10" s="3">
        <v>5</v>
      </c>
      <c r="C10" s="3">
        <v>63000</v>
      </c>
      <c r="D10" s="3">
        <v>188</v>
      </c>
      <c r="E10" s="3">
        <v>4</v>
      </c>
      <c r="F10" s="3" t="s">
        <v>43</v>
      </c>
      <c r="H10" s="3" t="s">
        <v>31</v>
      </c>
      <c r="I10" s="3">
        <v>5</v>
      </c>
      <c r="J10" s="3">
        <v>63000</v>
      </c>
      <c r="K10" s="3">
        <v>188</v>
      </c>
      <c r="L10" s="3">
        <v>4</v>
      </c>
      <c r="M10" s="3" t="s">
        <v>43</v>
      </c>
      <c r="O10" s="3" t="s">
        <v>36</v>
      </c>
      <c r="P10" s="3">
        <v>5</v>
      </c>
      <c r="Q10" s="3">
        <v>69000</v>
      </c>
      <c r="R10" s="3">
        <v>442</v>
      </c>
      <c r="S10" s="3">
        <v>3</v>
      </c>
      <c r="T10" s="3" t="s">
        <v>39</v>
      </c>
      <c r="U10" s="3"/>
      <c r="V10" s="3"/>
      <c r="W10" s="3"/>
    </row>
    <row r="11" spans="1:31" x14ac:dyDescent="0.35">
      <c r="A11" s="3" t="s">
        <v>31</v>
      </c>
      <c r="B11" s="3">
        <v>1</v>
      </c>
      <c r="C11" s="3">
        <v>55000</v>
      </c>
      <c r="D11" s="3">
        <v>602</v>
      </c>
      <c r="E11" s="3">
        <v>5</v>
      </c>
      <c r="F11" s="3" t="s">
        <v>43</v>
      </c>
      <c r="H11" s="3" t="s">
        <v>31</v>
      </c>
      <c r="I11" s="3">
        <v>1</v>
      </c>
      <c r="J11" s="3">
        <v>55000</v>
      </c>
      <c r="K11" s="3">
        <v>602</v>
      </c>
      <c r="L11" s="3">
        <v>5</v>
      </c>
      <c r="M11" s="3" t="s">
        <v>43</v>
      </c>
      <c r="O11" s="3" t="s">
        <v>36</v>
      </c>
      <c r="P11" s="3">
        <v>4</v>
      </c>
      <c r="Q11" s="3">
        <v>68000</v>
      </c>
      <c r="R11" s="3">
        <v>1214</v>
      </c>
      <c r="S11" s="3">
        <v>31</v>
      </c>
      <c r="T11" s="3" t="s">
        <v>44</v>
      </c>
      <c r="U11" s="3"/>
      <c r="V11" s="3"/>
      <c r="W11" s="3"/>
    </row>
    <row r="12" spans="1:31" x14ac:dyDescent="0.35">
      <c r="A12" s="3" t="s">
        <v>31</v>
      </c>
      <c r="B12" s="3">
        <v>2</v>
      </c>
      <c r="C12" s="3">
        <v>47000</v>
      </c>
      <c r="D12" s="3">
        <v>745</v>
      </c>
      <c r="E12" s="3">
        <v>5</v>
      </c>
      <c r="F12" s="3" t="s">
        <v>35</v>
      </c>
      <c r="H12" s="3" t="s">
        <v>31</v>
      </c>
      <c r="I12" s="3">
        <v>2</v>
      </c>
      <c r="J12" s="3">
        <v>47000</v>
      </c>
      <c r="K12" s="3">
        <v>745</v>
      </c>
      <c r="L12" s="3">
        <v>5</v>
      </c>
      <c r="M12" s="3" t="s">
        <v>35</v>
      </c>
      <c r="O12" s="3" t="s">
        <v>36</v>
      </c>
      <c r="P12" s="3">
        <v>2</v>
      </c>
      <c r="Q12" s="3">
        <v>68000</v>
      </c>
      <c r="R12" s="3">
        <v>1027</v>
      </c>
      <c r="S12" s="3">
        <v>25</v>
      </c>
      <c r="T12" s="3" t="s">
        <v>39</v>
      </c>
      <c r="U12" s="3"/>
      <c r="V12" s="3"/>
      <c r="W12" s="3"/>
    </row>
    <row r="13" spans="1:31" x14ac:dyDescent="0.35">
      <c r="A13" s="3" t="s">
        <v>31</v>
      </c>
      <c r="B13" s="3">
        <v>3</v>
      </c>
      <c r="C13" s="3">
        <v>42000</v>
      </c>
      <c r="D13" s="3">
        <v>1101</v>
      </c>
      <c r="E13" s="3">
        <v>11</v>
      </c>
      <c r="F13" s="3" t="s">
        <v>39</v>
      </c>
      <c r="H13" s="3" t="s">
        <v>31</v>
      </c>
      <c r="I13" s="3">
        <v>3</v>
      </c>
      <c r="J13" s="3">
        <v>42000</v>
      </c>
      <c r="K13" s="3">
        <v>1101</v>
      </c>
      <c r="L13" s="3">
        <v>11</v>
      </c>
      <c r="M13" s="3" t="s">
        <v>39</v>
      </c>
      <c r="O13" s="3" t="s">
        <v>36</v>
      </c>
      <c r="P13" s="3">
        <v>3</v>
      </c>
      <c r="Q13" s="3">
        <v>78000</v>
      </c>
      <c r="R13" s="3">
        <v>1057</v>
      </c>
      <c r="S13" s="3">
        <v>16</v>
      </c>
      <c r="T13" s="3" t="s">
        <v>35</v>
      </c>
      <c r="U13" s="3"/>
      <c r="V13" s="3"/>
      <c r="W13" s="3"/>
    </row>
    <row r="14" spans="1:31" x14ac:dyDescent="0.35">
      <c r="A14" s="3" t="s">
        <v>31</v>
      </c>
      <c r="B14" s="3">
        <v>5</v>
      </c>
      <c r="C14" s="3">
        <v>62000</v>
      </c>
      <c r="D14" s="3">
        <v>724</v>
      </c>
      <c r="E14" s="3">
        <v>19</v>
      </c>
      <c r="F14" s="3" t="s">
        <v>44</v>
      </c>
      <c r="H14" s="3" t="s">
        <v>31</v>
      </c>
      <c r="I14" s="3">
        <v>5</v>
      </c>
      <c r="J14" s="3">
        <v>62000</v>
      </c>
      <c r="K14" s="3">
        <v>724</v>
      </c>
      <c r="L14" s="3">
        <v>19</v>
      </c>
      <c r="M14" s="3" t="s">
        <v>44</v>
      </c>
      <c r="O14" s="3" t="s">
        <v>36</v>
      </c>
      <c r="P14" s="3">
        <v>3</v>
      </c>
      <c r="Q14" s="3">
        <v>69000</v>
      </c>
      <c r="R14" s="3">
        <v>173</v>
      </c>
      <c r="S14" s="3">
        <v>3</v>
      </c>
      <c r="T14" s="3" t="s">
        <v>43</v>
      </c>
      <c r="U14" s="3"/>
      <c r="V14" s="3"/>
      <c r="W14" s="3"/>
    </row>
    <row r="15" spans="1:31" x14ac:dyDescent="0.35">
      <c r="A15" s="3" t="s">
        <v>31</v>
      </c>
      <c r="B15" s="3">
        <v>4</v>
      </c>
      <c r="C15" s="3">
        <v>58000</v>
      </c>
      <c r="D15" s="3">
        <v>1123</v>
      </c>
      <c r="E15" s="3">
        <v>8</v>
      </c>
      <c r="F15" s="3" t="s">
        <v>44</v>
      </c>
      <c r="H15" s="3" t="s">
        <v>31</v>
      </c>
      <c r="I15" s="3">
        <v>4</v>
      </c>
      <c r="J15" s="3">
        <v>58000</v>
      </c>
      <c r="K15" s="3">
        <v>1123</v>
      </c>
      <c r="L15" s="3">
        <v>8</v>
      </c>
      <c r="M15" s="3" t="s">
        <v>44</v>
      </c>
      <c r="O15" s="3" t="s">
        <v>36</v>
      </c>
      <c r="P15" s="3">
        <v>5</v>
      </c>
      <c r="Q15" s="3">
        <v>102000</v>
      </c>
      <c r="R15" s="3">
        <v>626</v>
      </c>
      <c r="S15" s="3">
        <v>9</v>
      </c>
      <c r="T15" s="3" t="s">
        <v>44</v>
      </c>
      <c r="U15" s="3"/>
      <c r="V15" s="3"/>
      <c r="W15" s="3"/>
    </row>
    <row r="16" spans="1:31" x14ac:dyDescent="0.35">
      <c r="A16" s="3" t="s">
        <v>31</v>
      </c>
      <c r="B16" s="3">
        <v>2</v>
      </c>
      <c r="C16" s="3">
        <v>72000</v>
      </c>
      <c r="D16" s="3">
        <v>728</v>
      </c>
      <c r="E16" s="3">
        <v>13</v>
      </c>
      <c r="F16" s="3" t="s">
        <v>39</v>
      </c>
      <c r="H16" s="3" t="s">
        <v>31</v>
      </c>
      <c r="I16" s="3">
        <v>2</v>
      </c>
      <c r="J16" s="3">
        <v>72000</v>
      </c>
      <c r="K16" s="3">
        <v>728</v>
      </c>
      <c r="L16" s="3">
        <v>13</v>
      </c>
      <c r="M16" s="3" t="s">
        <v>39</v>
      </c>
      <c r="O16" s="3" t="s">
        <v>36</v>
      </c>
      <c r="P16" s="3">
        <v>4</v>
      </c>
      <c r="Q16" s="3">
        <v>65000</v>
      </c>
      <c r="R16" s="3">
        <v>78</v>
      </c>
      <c r="S16" s="3">
        <v>2</v>
      </c>
      <c r="T16" s="3" t="s">
        <v>44</v>
      </c>
      <c r="U16" s="3"/>
      <c r="V16" s="3"/>
      <c r="W16" s="3"/>
    </row>
    <row r="17" spans="1:23" x14ac:dyDescent="0.35">
      <c r="A17" s="3" t="s">
        <v>31</v>
      </c>
      <c r="B17" s="3">
        <v>4</v>
      </c>
      <c r="C17" s="3">
        <v>102000</v>
      </c>
      <c r="D17" s="3">
        <v>449</v>
      </c>
      <c r="E17" s="3">
        <v>6</v>
      </c>
      <c r="F17" s="3" t="s">
        <v>43</v>
      </c>
      <c r="H17" s="3" t="s">
        <v>31</v>
      </c>
      <c r="I17" s="3">
        <v>4</v>
      </c>
      <c r="J17" s="3">
        <v>102000</v>
      </c>
      <c r="K17" s="3">
        <v>449</v>
      </c>
      <c r="L17" s="3">
        <v>6</v>
      </c>
      <c r="M17" s="3" t="s">
        <v>43</v>
      </c>
      <c r="O17" s="3" t="s">
        <v>36</v>
      </c>
      <c r="P17" s="3">
        <v>3</v>
      </c>
      <c r="Q17" s="3">
        <v>56000</v>
      </c>
      <c r="R17" s="3">
        <v>790</v>
      </c>
      <c r="S17" s="3">
        <v>10</v>
      </c>
      <c r="T17" s="3" t="s">
        <v>43</v>
      </c>
      <c r="U17" s="3"/>
      <c r="V17" s="3"/>
      <c r="W17" s="3"/>
    </row>
    <row r="18" spans="1:23" x14ac:dyDescent="0.35">
      <c r="A18" s="3" t="s">
        <v>31</v>
      </c>
      <c r="B18" s="3">
        <v>1</v>
      </c>
      <c r="C18" s="3">
        <v>34000</v>
      </c>
      <c r="D18" s="3">
        <v>761</v>
      </c>
      <c r="E18" s="3">
        <v>12</v>
      </c>
      <c r="F18" s="3" t="s">
        <v>35</v>
      </c>
      <c r="H18" s="3" t="s">
        <v>31</v>
      </c>
      <c r="I18" s="3">
        <v>1</v>
      </c>
      <c r="J18" s="3">
        <v>34000</v>
      </c>
      <c r="K18" s="3">
        <v>761</v>
      </c>
      <c r="L18" s="3">
        <v>12</v>
      </c>
      <c r="M18" s="3" t="s">
        <v>35</v>
      </c>
      <c r="O18" s="3" t="s">
        <v>36</v>
      </c>
      <c r="P18" s="3">
        <v>1</v>
      </c>
      <c r="Q18" s="3">
        <v>151000</v>
      </c>
      <c r="R18" s="3">
        <v>688</v>
      </c>
      <c r="S18" s="3">
        <v>17</v>
      </c>
      <c r="T18" s="3" t="s">
        <v>35</v>
      </c>
      <c r="U18" s="3"/>
      <c r="V18" s="3"/>
      <c r="W18" s="3"/>
    </row>
    <row r="19" spans="1:23" x14ac:dyDescent="0.35">
      <c r="A19" s="3" t="s">
        <v>31</v>
      </c>
      <c r="B19" s="3">
        <v>3</v>
      </c>
      <c r="C19" s="3">
        <v>78000</v>
      </c>
      <c r="D19" s="3">
        <v>1105</v>
      </c>
      <c r="E19" s="3">
        <v>13</v>
      </c>
      <c r="F19" s="3" t="s">
        <v>43</v>
      </c>
      <c r="H19" s="3" t="s">
        <v>31</v>
      </c>
      <c r="I19" s="3">
        <v>3</v>
      </c>
      <c r="J19" s="3">
        <v>78000</v>
      </c>
      <c r="K19" s="3">
        <v>1105</v>
      </c>
      <c r="L19" s="3">
        <v>13</v>
      </c>
      <c r="M19" s="3" t="s">
        <v>43</v>
      </c>
      <c r="O19" s="3" t="s">
        <v>36</v>
      </c>
      <c r="P19" s="3">
        <v>2</v>
      </c>
      <c r="Q19" s="3">
        <v>97000</v>
      </c>
      <c r="R19" s="3">
        <v>1020</v>
      </c>
      <c r="S19" s="3">
        <v>24</v>
      </c>
      <c r="T19" s="3" t="s">
        <v>39</v>
      </c>
      <c r="U19" s="3"/>
      <c r="V19" s="3"/>
      <c r="W19" s="3"/>
    </row>
    <row r="20" spans="1:23" x14ac:dyDescent="0.35">
      <c r="A20" s="3" t="s">
        <v>31</v>
      </c>
      <c r="B20" s="3">
        <v>2</v>
      </c>
      <c r="C20" s="3">
        <v>40000</v>
      </c>
      <c r="D20" s="3">
        <v>556</v>
      </c>
      <c r="E20" s="3">
        <v>5</v>
      </c>
      <c r="F20" s="3" t="s">
        <v>44</v>
      </c>
      <c r="H20" s="3" t="s">
        <v>31</v>
      </c>
      <c r="I20" s="3">
        <v>2</v>
      </c>
      <c r="J20" s="3">
        <v>40000</v>
      </c>
      <c r="K20" s="3">
        <v>556</v>
      </c>
      <c r="L20" s="3">
        <v>5</v>
      </c>
      <c r="M20" s="3" t="s">
        <v>44</v>
      </c>
      <c r="O20" s="3" t="s">
        <v>36</v>
      </c>
      <c r="P20" s="3">
        <v>4</v>
      </c>
      <c r="Q20" s="3">
        <v>91000</v>
      </c>
      <c r="R20" s="3">
        <v>423</v>
      </c>
      <c r="S20" s="3">
        <v>6</v>
      </c>
      <c r="T20" s="3" t="s">
        <v>39</v>
      </c>
      <c r="U20" s="3"/>
      <c r="V20" s="3"/>
      <c r="W20" s="3"/>
    </row>
    <row r="21" spans="1:23" x14ac:dyDescent="0.35">
      <c r="A21" s="3" t="s">
        <v>31</v>
      </c>
      <c r="B21" s="3">
        <v>1</v>
      </c>
      <c r="C21" s="3">
        <v>44000</v>
      </c>
      <c r="D21" s="3">
        <v>823</v>
      </c>
      <c r="E21" s="3">
        <v>20</v>
      </c>
      <c r="F21" s="3" t="s">
        <v>43</v>
      </c>
      <c r="H21" s="3" t="s">
        <v>31</v>
      </c>
      <c r="I21" s="3">
        <v>1</v>
      </c>
      <c r="J21" s="3">
        <v>44000</v>
      </c>
      <c r="K21" s="3">
        <v>823</v>
      </c>
      <c r="L21" s="3">
        <v>20</v>
      </c>
      <c r="M21" s="3" t="s">
        <v>43</v>
      </c>
      <c r="O21" s="3" t="s">
        <v>36</v>
      </c>
      <c r="P21" s="3">
        <v>4</v>
      </c>
      <c r="Q21" s="3">
        <v>60000</v>
      </c>
      <c r="R21" s="3">
        <v>684</v>
      </c>
      <c r="S21" s="3">
        <v>14</v>
      </c>
      <c r="T21" s="3" t="s">
        <v>39</v>
      </c>
      <c r="U21" s="3"/>
      <c r="V21" s="3"/>
      <c r="W21" s="3"/>
    </row>
    <row r="22" spans="1:23" x14ac:dyDescent="0.35">
      <c r="A22" s="3" t="s">
        <v>31</v>
      </c>
      <c r="B22" s="3">
        <v>1</v>
      </c>
      <c r="C22" s="3">
        <v>52000</v>
      </c>
      <c r="D22" s="3">
        <v>586</v>
      </c>
      <c r="E22" s="3">
        <v>13</v>
      </c>
      <c r="F22" s="3" t="s">
        <v>44</v>
      </c>
      <c r="H22" s="3" t="s">
        <v>31</v>
      </c>
      <c r="I22" s="3">
        <v>1</v>
      </c>
      <c r="J22" s="3">
        <v>52000</v>
      </c>
      <c r="K22" s="3">
        <v>586</v>
      </c>
      <c r="L22" s="3">
        <v>13</v>
      </c>
      <c r="M22" s="3" t="s">
        <v>44</v>
      </c>
      <c r="O22" s="3" t="s">
        <v>36</v>
      </c>
      <c r="P22" s="3">
        <v>3</v>
      </c>
      <c r="Q22" s="3">
        <v>94000</v>
      </c>
      <c r="R22" s="3">
        <v>580</v>
      </c>
      <c r="S22" s="3">
        <v>15</v>
      </c>
      <c r="T22" s="3" t="s">
        <v>43</v>
      </c>
      <c r="U22" s="3"/>
      <c r="V22" s="3"/>
      <c r="W22" s="3"/>
    </row>
    <row r="23" spans="1:23" x14ac:dyDescent="0.35">
      <c r="A23" s="3" t="s">
        <v>36</v>
      </c>
      <c r="B23" s="3">
        <v>5</v>
      </c>
      <c r="C23" s="3">
        <v>94000</v>
      </c>
      <c r="D23" s="3">
        <v>843</v>
      </c>
      <c r="E23" s="3">
        <v>12</v>
      </c>
      <c r="F23" s="3" t="s">
        <v>39</v>
      </c>
      <c r="H23" s="3"/>
      <c r="I23" s="3"/>
      <c r="J23" s="3"/>
      <c r="K23" s="3"/>
      <c r="L23" s="3"/>
      <c r="M23" s="3"/>
      <c r="O23" s="3" t="s">
        <v>36</v>
      </c>
      <c r="P23" s="3">
        <v>4</v>
      </c>
      <c r="Q23" s="3">
        <v>68000</v>
      </c>
      <c r="R23" s="3">
        <v>82</v>
      </c>
      <c r="S23" s="3">
        <v>2</v>
      </c>
      <c r="T23" s="3" t="s">
        <v>35</v>
      </c>
      <c r="U23" s="3"/>
      <c r="V23" s="3"/>
      <c r="W23" s="3"/>
    </row>
    <row r="24" spans="1:23" x14ac:dyDescent="0.35">
      <c r="A24" s="3" t="s">
        <v>36</v>
      </c>
      <c r="B24" s="3">
        <v>1</v>
      </c>
      <c r="C24" s="3">
        <v>97000</v>
      </c>
      <c r="D24" s="3">
        <v>1028</v>
      </c>
      <c r="E24" s="3">
        <v>17</v>
      </c>
      <c r="F24" s="3" t="s">
        <v>43</v>
      </c>
      <c r="O24" s="3" t="s">
        <v>36</v>
      </c>
      <c r="P24" s="3">
        <v>3</v>
      </c>
      <c r="Q24" s="3">
        <v>50000</v>
      </c>
      <c r="R24" s="3">
        <v>482</v>
      </c>
      <c r="S24" s="3">
        <v>11</v>
      </c>
      <c r="T24" s="3" t="s">
        <v>35</v>
      </c>
      <c r="U24" s="3"/>
      <c r="V24" s="3"/>
      <c r="W24" s="3"/>
    </row>
    <row r="25" spans="1:23" x14ac:dyDescent="0.35">
      <c r="A25" s="3" t="s">
        <v>36</v>
      </c>
      <c r="B25" s="3">
        <v>2</v>
      </c>
      <c r="C25" s="3">
        <v>114000</v>
      </c>
      <c r="D25" s="3">
        <v>665</v>
      </c>
      <c r="E25" s="3">
        <v>7</v>
      </c>
      <c r="F25" s="3" t="s">
        <v>39</v>
      </c>
      <c r="O25" s="3" t="s">
        <v>36</v>
      </c>
      <c r="P25" s="3">
        <v>3</v>
      </c>
      <c r="Q25" s="3">
        <v>89000</v>
      </c>
      <c r="R25" s="3">
        <v>1004</v>
      </c>
      <c r="S25" s="3">
        <v>16</v>
      </c>
      <c r="T25" s="3" t="s">
        <v>43</v>
      </c>
      <c r="U25" s="3"/>
      <c r="V25" s="3"/>
      <c r="W25" s="3"/>
    </row>
    <row r="26" spans="1:23" x14ac:dyDescent="0.35">
      <c r="A26" s="3" t="s">
        <v>36</v>
      </c>
      <c r="B26" s="3">
        <v>2</v>
      </c>
      <c r="C26" s="3">
        <v>94000</v>
      </c>
      <c r="D26" s="3">
        <v>524</v>
      </c>
      <c r="E26" s="3">
        <v>7</v>
      </c>
      <c r="F26" s="3" t="s">
        <v>44</v>
      </c>
      <c r="O26" s="3" t="s">
        <v>36</v>
      </c>
      <c r="P26" s="3">
        <v>5</v>
      </c>
      <c r="Q26" s="3">
        <v>50000</v>
      </c>
      <c r="R26" s="3">
        <v>210</v>
      </c>
      <c r="S26" s="3">
        <v>3</v>
      </c>
      <c r="T26" s="3" t="s">
        <v>35</v>
      </c>
      <c r="U26" s="3"/>
      <c r="V26" s="3"/>
      <c r="W26" s="3"/>
    </row>
    <row r="27" spans="1:23" x14ac:dyDescent="0.35">
      <c r="A27" s="3" t="s">
        <v>36</v>
      </c>
      <c r="B27" s="3">
        <v>1</v>
      </c>
      <c r="C27" s="3">
        <v>91000</v>
      </c>
      <c r="D27" s="3">
        <v>800</v>
      </c>
      <c r="E27" s="3">
        <v>10</v>
      </c>
      <c r="F27" s="3" t="s">
        <v>43</v>
      </c>
      <c r="O27" s="3" t="s">
        <v>36</v>
      </c>
      <c r="P27" s="3">
        <v>3</v>
      </c>
      <c r="Q27" s="3">
        <v>46000</v>
      </c>
      <c r="R27" s="3">
        <v>745</v>
      </c>
      <c r="S27" s="3">
        <v>15</v>
      </c>
      <c r="T27" s="3" t="s">
        <v>35</v>
      </c>
      <c r="U27" s="3"/>
      <c r="V27" s="3"/>
      <c r="W27" s="3"/>
    </row>
    <row r="28" spans="1:23" x14ac:dyDescent="0.35">
      <c r="A28" s="3" t="s">
        <v>36</v>
      </c>
      <c r="B28" s="3">
        <v>2</v>
      </c>
      <c r="C28" s="3">
        <v>86000</v>
      </c>
      <c r="D28" s="3">
        <v>314</v>
      </c>
      <c r="E28" s="3">
        <v>7</v>
      </c>
      <c r="F28" s="3" t="s">
        <v>35</v>
      </c>
      <c r="O28" s="3" t="s">
        <v>36</v>
      </c>
      <c r="P28" s="3">
        <v>4</v>
      </c>
      <c r="Q28" s="3">
        <v>58000</v>
      </c>
      <c r="R28" s="3">
        <v>673</v>
      </c>
      <c r="S28" s="3">
        <v>15</v>
      </c>
      <c r="T28" s="3" t="s">
        <v>35</v>
      </c>
      <c r="U28" s="3"/>
      <c r="V28" s="3"/>
      <c r="W28" s="3"/>
    </row>
    <row r="29" spans="1:23" x14ac:dyDescent="0.35">
      <c r="A29" s="3" t="s">
        <v>36</v>
      </c>
      <c r="B29" s="3">
        <v>5</v>
      </c>
      <c r="C29" s="3">
        <v>51000</v>
      </c>
      <c r="D29" s="3">
        <v>573</v>
      </c>
      <c r="E29" s="3">
        <v>8</v>
      </c>
      <c r="F29" s="3" t="s">
        <v>35</v>
      </c>
      <c r="O29" s="3" t="s">
        <v>36</v>
      </c>
      <c r="P29" s="3">
        <v>3</v>
      </c>
      <c r="Q29" s="3">
        <v>95000</v>
      </c>
      <c r="R29" s="3">
        <v>407</v>
      </c>
      <c r="S29" s="3">
        <v>9</v>
      </c>
      <c r="T29" s="3" t="s">
        <v>35</v>
      </c>
      <c r="U29" s="3"/>
      <c r="V29" s="3"/>
      <c r="W29" s="3"/>
    </row>
    <row r="30" spans="1:23" x14ac:dyDescent="0.35">
      <c r="A30" s="3" t="s">
        <v>36</v>
      </c>
      <c r="B30" s="3">
        <v>2</v>
      </c>
      <c r="C30" s="3">
        <v>55000</v>
      </c>
      <c r="D30" s="3">
        <v>563</v>
      </c>
      <c r="E30" s="3">
        <v>12</v>
      </c>
      <c r="F30" s="3" t="s">
        <v>35</v>
      </c>
      <c r="O30" s="3" t="s">
        <v>36</v>
      </c>
      <c r="P30" s="3">
        <v>5</v>
      </c>
      <c r="Q30" s="3">
        <v>167000</v>
      </c>
      <c r="R30" s="3">
        <v>692</v>
      </c>
      <c r="S30" s="3">
        <v>12</v>
      </c>
      <c r="T30" s="3" t="s">
        <v>35</v>
      </c>
      <c r="U30" s="3"/>
      <c r="V30" s="3"/>
      <c r="W30" s="3"/>
    </row>
    <row r="31" spans="1:23" x14ac:dyDescent="0.35">
      <c r="A31" s="3" t="s">
        <v>36</v>
      </c>
      <c r="B31" s="3">
        <v>5</v>
      </c>
      <c r="C31" s="3">
        <v>69000</v>
      </c>
      <c r="D31" s="3">
        <v>442</v>
      </c>
      <c r="E31" s="3">
        <v>3</v>
      </c>
      <c r="F31" s="3" t="s">
        <v>39</v>
      </c>
      <c r="O31" s="3" t="s">
        <v>36</v>
      </c>
      <c r="P31" s="3">
        <v>1</v>
      </c>
      <c r="Q31" s="3">
        <v>69000</v>
      </c>
      <c r="R31" s="3">
        <v>499</v>
      </c>
      <c r="S31" s="3">
        <v>9</v>
      </c>
      <c r="T31" s="3" t="s">
        <v>44</v>
      </c>
      <c r="U31" s="3"/>
      <c r="V31" s="3"/>
      <c r="W31" s="3"/>
    </row>
    <row r="32" spans="1:23" x14ac:dyDescent="0.35">
      <c r="A32" s="3" t="s">
        <v>36</v>
      </c>
      <c r="B32" s="3">
        <v>4</v>
      </c>
      <c r="C32" s="3">
        <v>68000</v>
      </c>
      <c r="D32" s="3">
        <v>1214</v>
      </c>
      <c r="E32" s="3">
        <v>31</v>
      </c>
      <c r="F32" s="3" t="s">
        <v>44</v>
      </c>
      <c r="O32" s="3" t="s">
        <v>36</v>
      </c>
      <c r="P32" s="3">
        <v>4</v>
      </c>
      <c r="Q32" s="3">
        <v>91000</v>
      </c>
      <c r="R32" s="3">
        <v>842</v>
      </c>
      <c r="S32" s="3">
        <v>7</v>
      </c>
      <c r="T32" s="3" t="s">
        <v>39</v>
      </c>
      <c r="U32" s="3"/>
      <c r="V32" s="3"/>
      <c r="W32" s="3"/>
    </row>
    <row r="33" spans="1:23" x14ac:dyDescent="0.35">
      <c r="A33" s="3" t="s">
        <v>36</v>
      </c>
      <c r="B33" s="3">
        <v>2</v>
      </c>
      <c r="C33" s="3">
        <v>68000</v>
      </c>
      <c r="D33" s="3">
        <v>1027</v>
      </c>
      <c r="E33" s="3">
        <v>25</v>
      </c>
      <c r="F33" s="3" t="s">
        <v>39</v>
      </c>
      <c r="O33" s="3" t="s">
        <v>36</v>
      </c>
      <c r="P33" s="3">
        <v>1</v>
      </c>
      <c r="Q33" s="3">
        <v>47000</v>
      </c>
      <c r="R33" s="3">
        <v>517</v>
      </c>
      <c r="S33" s="3">
        <v>10</v>
      </c>
      <c r="T33" s="3" t="s">
        <v>39</v>
      </c>
      <c r="U33" s="3"/>
      <c r="V33" s="3"/>
      <c r="W33" s="3"/>
    </row>
    <row r="34" spans="1:23" x14ac:dyDescent="0.35">
      <c r="A34" s="3" t="s">
        <v>36</v>
      </c>
      <c r="B34" s="3">
        <v>3</v>
      </c>
      <c r="C34" s="3">
        <v>78000</v>
      </c>
      <c r="D34" s="3">
        <v>1057</v>
      </c>
      <c r="E34" s="3">
        <v>16</v>
      </c>
      <c r="F34" s="3" t="s">
        <v>35</v>
      </c>
      <c r="O34" s="3" t="s">
        <v>36</v>
      </c>
      <c r="P34" s="3">
        <v>1</v>
      </c>
      <c r="Q34" s="3">
        <v>99000</v>
      </c>
      <c r="R34" s="3">
        <v>1099</v>
      </c>
      <c r="S34" s="3">
        <v>13</v>
      </c>
      <c r="T34" s="3" t="s">
        <v>35</v>
      </c>
      <c r="U34" s="3"/>
      <c r="V34" s="3"/>
      <c r="W34" s="3"/>
    </row>
    <row r="35" spans="1:23" x14ac:dyDescent="0.35">
      <c r="A35" s="3" t="s">
        <v>36</v>
      </c>
      <c r="B35" s="3">
        <v>3</v>
      </c>
      <c r="C35" s="3">
        <v>69000</v>
      </c>
      <c r="D35" s="3">
        <v>173</v>
      </c>
      <c r="E35" s="3">
        <v>3</v>
      </c>
      <c r="F35" s="3" t="s">
        <v>43</v>
      </c>
      <c r="O35" s="3" t="s">
        <v>36</v>
      </c>
      <c r="P35" s="3">
        <v>4</v>
      </c>
      <c r="Q35" s="3">
        <v>100000</v>
      </c>
      <c r="R35" s="3">
        <v>437</v>
      </c>
      <c r="S35" s="3">
        <v>5</v>
      </c>
      <c r="T35" s="3" t="s">
        <v>44</v>
      </c>
      <c r="U35" s="3"/>
      <c r="V35" s="3"/>
      <c r="W35" s="3"/>
    </row>
    <row r="36" spans="1:23" x14ac:dyDescent="0.35">
      <c r="A36" s="3" t="s">
        <v>36</v>
      </c>
      <c r="B36" s="3">
        <v>5</v>
      </c>
      <c r="C36" s="3">
        <v>102000</v>
      </c>
      <c r="D36" s="3">
        <v>626</v>
      </c>
      <c r="E36" s="3">
        <v>9</v>
      </c>
      <c r="F36" s="3" t="s">
        <v>44</v>
      </c>
      <c r="O36" s="3" t="s">
        <v>36</v>
      </c>
      <c r="P36" s="3">
        <v>5</v>
      </c>
      <c r="Q36" s="3">
        <v>129000</v>
      </c>
      <c r="R36" s="3">
        <v>949</v>
      </c>
      <c r="S36" s="3">
        <v>24</v>
      </c>
      <c r="T36" s="3" t="s">
        <v>43</v>
      </c>
      <c r="U36" s="3"/>
      <c r="V36" s="3"/>
      <c r="W36" s="3"/>
    </row>
    <row r="37" spans="1:23" x14ac:dyDescent="0.35">
      <c r="A37" s="3" t="s">
        <v>36</v>
      </c>
      <c r="B37" s="3">
        <v>4</v>
      </c>
      <c r="C37" s="3">
        <v>65000</v>
      </c>
      <c r="D37" s="3">
        <v>78</v>
      </c>
      <c r="E37" s="3">
        <v>2</v>
      </c>
      <c r="F37" s="3" t="s">
        <v>44</v>
      </c>
      <c r="O37" s="3" t="s">
        <v>36</v>
      </c>
      <c r="P37" s="3">
        <v>3</v>
      </c>
      <c r="Q37" s="3">
        <v>92000</v>
      </c>
      <c r="R37" s="3">
        <v>409</v>
      </c>
      <c r="S37" s="3">
        <v>3</v>
      </c>
      <c r="T37" s="3" t="s">
        <v>35</v>
      </c>
      <c r="U37" s="3"/>
      <c r="V37" s="3"/>
      <c r="W37" s="3"/>
    </row>
    <row r="38" spans="1:23" x14ac:dyDescent="0.35">
      <c r="A38" s="3" t="s">
        <v>36</v>
      </c>
      <c r="B38" s="3">
        <v>3</v>
      </c>
      <c r="C38" s="3">
        <v>56000</v>
      </c>
      <c r="D38" s="3">
        <v>790</v>
      </c>
      <c r="E38" s="3">
        <v>10</v>
      </c>
      <c r="F38" s="3" t="s">
        <v>43</v>
      </c>
      <c r="O38" s="3" t="s">
        <v>36</v>
      </c>
      <c r="P38" s="3">
        <v>2</v>
      </c>
      <c r="Q38" s="3">
        <v>58000</v>
      </c>
      <c r="R38" s="3">
        <v>319</v>
      </c>
      <c r="S38" s="3">
        <v>2</v>
      </c>
      <c r="T38" s="3" t="s">
        <v>35</v>
      </c>
      <c r="U38" s="3"/>
      <c r="V38" s="3"/>
      <c r="W38" s="3"/>
    </row>
    <row r="39" spans="1:23" x14ac:dyDescent="0.35">
      <c r="A39" s="3" t="s">
        <v>36</v>
      </c>
      <c r="B39" s="3">
        <v>1</v>
      </c>
      <c r="C39" s="3">
        <v>151000</v>
      </c>
      <c r="D39" s="3">
        <v>688</v>
      </c>
      <c r="E39" s="3">
        <v>17</v>
      </c>
      <c r="F39" s="3" t="s">
        <v>35</v>
      </c>
      <c r="O39" s="3" t="s">
        <v>36</v>
      </c>
      <c r="P39" s="3">
        <v>5</v>
      </c>
      <c r="Q39" s="3">
        <v>102000</v>
      </c>
      <c r="R39" s="3">
        <v>926</v>
      </c>
      <c r="S39" s="3">
        <v>10</v>
      </c>
      <c r="T39" s="3" t="s">
        <v>35</v>
      </c>
      <c r="U39" s="3"/>
      <c r="V39" s="3"/>
      <c r="W39" s="3"/>
    </row>
    <row r="40" spans="1:23" x14ac:dyDescent="0.35">
      <c r="A40" s="3" t="s">
        <v>36</v>
      </c>
      <c r="B40" s="3">
        <v>2</v>
      </c>
      <c r="C40" s="3">
        <v>97000</v>
      </c>
      <c r="D40" s="3">
        <v>1020</v>
      </c>
      <c r="E40" s="3">
        <v>24</v>
      </c>
      <c r="F40" s="3" t="s">
        <v>39</v>
      </c>
    </row>
    <row r="41" spans="1:23" x14ac:dyDescent="0.35">
      <c r="A41" s="3" t="s">
        <v>36</v>
      </c>
      <c r="B41" s="3">
        <v>4</v>
      </c>
      <c r="C41" s="3">
        <v>91000</v>
      </c>
      <c r="D41" s="3">
        <v>423</v>
      </c>
      <c r="E41" s="3">
        <v>6</v>
      </c>
      <c r="F41" s="3" t="s">
        <v>39</v>
      </c>
    </row>
    <row r="42" spans="1:23" x14ac:dyDescent="0.35">
      <c r="A42" s="3" t="s">
        <v>36</v>
      </c>
      <c r="B42" s="3">
        <v>4</v>
      </c>
      <c r="C42" s="3">
        <v>60000</v>
      </c>
      <c r="D42" s="3">
        <v>684</v>
      </c>
      <c r="E42" s="3">
        <v>14</v>
      </c>
      <c r="F42" s="3" t="s">
        <v>39</v>
      </c>
    </row>
    <row r="43" spans="1:23" x14ac:dyDescent="0.35">
      <c r="A43" s="3" t="s">
        <v>36</v>
      </c>
      <c r="B43" s="3">
        <v>3</v>
      </c>
      <c r="C43" s="3">
        <v>94000</v>
      </c>
      <c r="D43" s="3">
        <v>580</v>
      </c>
      <c r="E43" s="3">
        <v>15</v>
      </c>
      <c r="F43" s="3" t="s">
        <v>43</v>
      </c>
    </row>
    <row r="44" spans="1:23" x14ac:dyDescent="0.35">
      <c r="A44" s="3" t="s">
        <v>36</v>
      </c>
      <c r="B44" s="3">
        <v>4</v>
      </c>
      <c r="C44" s="3">
        <v>68000</v>
      </c>
      <c r="D44" s="3">
        <v>82</v>
      </c>
      <c r="E44" s="3">
        <v>2</v>
      </c>
      <c r="F44" s="3" t="s">
        <v>35</v>
      </c>
    </row>
    <row r="45" spans="1:23" x14ac:dyDescent="0.35">
      <c r="A45" s="3" t="s">
        <v>36</v>
      </c>
      <c r="B45" s="3">
        <v>3</v>
      </c>
      <c r="C45" s="3">
        <v>50000</v>
      </c>
      <c r="D45" s="3">
        <v>482</v>
      </c>
      <c r="E45" s="3">
        <v>11</v>
      </c>
      <c r="F45" s="3" t="s">
        <v>35</v>
      </c>
    </row>
    <row r="46" spans="1:23" x14ac:dyDescent="0.35">
      <c r="A46" s="3" t="s">
        <v>36</v>
      </c>
      <c r="B46" s="3">
        <v>3</v>
      </c>
      <c r="C46" s="3">
        <v>89000</v>
      </c>
      <c r="D46" s="3">
        <v>1004</v>
      </c>
      <c r="E46" s="3">
        <v>16</v>
      </c>
      <c r="F46" s="3" t="s">
        <v>43</v>
      </c>
    </row>
    <row r="47" spans="1:23" x14ac:dyDescent="0.35">
      <c r="A47" s="3" t="s">
        <v>36</v>
      </c>
      <c r="B47" s="3">
        <v>5</v>
      </c>
      <c r="C47" s="3">
        <v>50000</v>
      </c>
      <c r="D47" s="3">
        <v>210</v>
      </c>
      <c r="E47" s="3">
        <v>3</v>
      </c>
      <c r="F47" s="3" t="s">
        <v>35</v>
      </c>
    </row>
    <row r="48" spans="1:23" x14ac:dyDescent="0.35">
      <c r="A48" s="3" t="s">
        <v>36</v>
      </c>
      <c r="B48" s="3">
        <v>3</v>
      </c>
      <c r="C48" s="3">
        <v>46000</v>
      </c>
      <c r="D48" s="3">
        <v>745</v>
      </c>
      <c r="E48" s="3">
        <v>15</v>
      </c>
      <c r="F48" s="3" t="s">
        <v>35</v>
      </c>
    </row>
    <row r="49" spans="1:6" x14ac:dyDescent="0.35">
      <c r="A49" s="3" t="s">
        <v>36</v>
      </c>
      <c r="B49" s="3">
        <v>4</v>
      </c>
      <c r="C49" s="3">
        <v>58000</v>
      </c>
      <c r="D49" s="3">
        <v>673</v>
      </c>
      <c r="E49" s="3">
        <v>15</v>
      </c>
      <c r="F49" s="3" t="s">
        <v>35</v>
      </c>
    </row>
    <row r="50" spans="1:6" x14ac:dyDescent="0.35">
      <c r="A50" s="3" t="s">
        <v>36</v>
      </c>
      <c r="B50" s="3">
        <v>3</v>
      </c>
      <c r="C50" s="3">
        <v>95000</v>
      </c>
      <c r="D50" s="3">
        <v>407</v>
      </c>
      <c r="E50" s="3">
        <v>9</v>
      </c>
      <c r="F50" s="3" t="s">
        <v>35</v>
      </c>
    </row>
    <row r="51" spans="1:6" x14ac:dyDescent="0.35">
      <c r="A51" s="3" t="s">
        <v>36</v>
      </c>
      <c r="B51" s="3">
        <v>5</v>
      </c>
      <c r="C51" s="3">
        <v>167000</v>
      </c>
      <c r="D51" s="3">
        <v>692</v>
      </c>
      <c r="E51" s="3">
        <v>12</v>
      </c>
      <c r="F51" s="3" t="s">
        <v>35</v>
      </c>
    </row>
    <row r="52" spans="1:6" x14ac:dyDescent="0.35">
      <c r="A52" s="3" t="s">
        <v>36</v>
      </c>
      <c r="B52" s="3">
        <v>1</v>
      </c>
      <c r="C52" s="3">
        <v>69000</v>
      </c>
      <c r="D52" s="3">
        <v>499</v>
      </c>
      <c r="E52" s="3">
        <v>9</v>
      </c>
      <c r="F52" s="3" t="s">
        <v>44</v>
      </c>
    </row>
    <row r="53" spans="1:6" x14ac:dyDescent="0.35">
      <c r="A53" s="3" t="s">
        <v>36</v>
      </c>
      <c r="B53" s="3">
        <v>4</v>
      </c>
      <c r="C53" s="3">
        <v>91000</v>
      </c>
      <c r="D53" s="3">
        <v>842</v>
      </c>
      <c r="E53" s="3">
        <v>7</v>
      </c>
      <c r="F53" s="3" t="s">
        <v>39</v>
      </c>
    </row>
    <row r="54" spans="1:6" x14ac:dyDescent="0.35">
      <c r="A54" s="3" t="s">
        <v>36</v>
      </c>
      <c r="B54" s="3">
        <v>1</v>
      </c>
      <c r="C54" s="3">
        <v>47000</v>
      </c>
      <c r="D54" s="3">
        <v>517</v>
      </c>
      <c r="E54" s="3">
        <v>10</v>
      </c>
      <c r="F54" s="3" t="s">
        <v>39</v>
      </c>
    </row>
    <row r="55" spans="1:6" x14ac:dyDescent="0.35">
      <c r="A55" s="3" t="s">
        <v>36</v>
      </c>
      <c r="B55" s="3">
        <v>1</v>
      </c>
      <c r="C55" s="3">
        <v>99000</v>
      </c>
      <c r="D55" s="3">
        <v>1099</v>
      </c>
      <c r="E55" s="3">
        <v>13</v>
      </c>
      <c r="F55" s="3" t="s">
        <v>35</v>
      </c>
    </row>
    <row r="56" spans="1:6" x14ac:dyDescent="0.35">
      <c r="A56" s="3" t="s">
        <v>36</v>
      </c>
      <c r="B56" s="3">
        <v>4</v>
      </c>
      <c r="C56" s="3">
        <v>100000</v>
      </c>
      <c r="D56" s="3">
        <v>437</v>
      </c>
      <c r="E56" s="3">
        <v>5</v>
      </c>
      <c r="F56" s="3" t="s">
        <v>44</v>
      </c>
    </row>
    <row r="57" spans="1:6" x14ac:dyDescent="0.35">
      <c r="A57" s="3" t="s">
        <v>36</v>
      </c>
      <c r="B57" s="3">
        <v>5</v>
      </c>
      <c r="C57" s="3">
        <v>129000</v>
      </c>
      <c r="D57" s="3">
        <v>949</v>
      </c>
      <c r="E57" s="3">
        <v>24</v>
      </c>
      <c r="F57" s="3" t="s">
        <v>43</v>
      </c>
    </row>
    <row r="58" spans="1:6" x14ac:dyDescent="0.35">
      <c r="A58" s="3" t="s">
        <v>36</v>
      </c>
      <c r="B58" s="3">
        <v>3</v>
      </c>
      <c r="C58" s="3">
        <v>92000</v>
      </c>
      <c r="D58" s="3">
        <v>409</v>
      </c>
      <c r="E58" s="3">
        <v>3</v>
      </c>
      <c r="F58" s="3" t="s">
        <v>35</v>
      </c>
    </row>
    <row r="59" spans="1:6" x14ac:dyDescent="0.35">
      <c r="A59" s="3" t="s">
        <v>36</v>
      </c>
      <c r="B59" s="3">
        <v>2</v>
      </c>
      <c r="C59" s="3">
        <v>58000</v>
      </c>
      <c r="D59" s="3">
        <v>319</v>
      </c>
      <c r="E59" s="3">
        <v>2</v>
      </c>
      <c r="F59" s="3" t="s">
        <v>35</v>
      </c>
    </row>
    <row r="60" spans="1:6" x14ac:dyDescent="0.35">
      <c r="A60" s="3" t="s">
        <v>36</v>
      </c>
      <c r="B60" s="3">
        <v>5</v>
      </c>
      <c r="C60" s="3">
        <v>102000</v>
      </c>
      <c r="D60" s="3">
        <v>926</v>
      </c>
      <c r="E60" s="3">
        <v>10</v>
      </c>
      <c r="F60" s="3" t="s">
        <v>35</v>
      </c>
    </row>
  </sheetData>
  <sortState xmlns:xlrd2="http://schemas.microsoft.com/office/spreadsheetml/2017/richdata2" ref="A2:F60">
    <sortCondition ref="A2:A6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23D1-0019-4973-AF8B-855AACF02D10}">
  <dimension ref="A1:I418"/>
  <sheetViews>
    <sheetView workbookViewId="0">
      <selection activeCell="H11" sqref="H11"/>
    </sheetView>
  </sheetViews>
  <sheetFormatPr defaultRowHeight="14.5" x14ac:dyDescent="0.35"/>
  <cols>
    <col min="1" max="1" width="8.81640625" style="1"/>
    <col min="2" max="2" width="15.54296875" style="1" customWidth="1"/>
    <col min="3" max="3" width="10.453125" style="1" customWidth="1"/>
    <col min="4" max="4" width="12.453125" style="1" customWidth="1"/>
  </cols>
  <sheetData>
    <row r="1" spans="1:9" x14ac:dyDescent="0.35">
      <c r="A1" s="1" t="s">
        <v>200</v>
      </c>
      <c r="B1" s="1" t="s">
        <v>201</v>
      </c>
      <c r="C1" s="1" t="s">
        <v>202</v>
      </c>
      <c r="D1" s="1" t="s">
        <v>26</v>
      </c>
      <c r="F1" t="s">
        <v>253</v>
      </c>
    </row>
    <row r="2" spans="1:9" x14ac:dyDescent="0.35">
      <c r="A2" s="1">
        <v>1</v>
      </c>
      <c r="B2" s="1" t="s">
        <v>203</v>
      </c>
      <c r="C2" s="1" t="s">
        <v>33</v>
      </c>
      <c r="D2" s="1">
        <v>106299</v>
      </c>
      <c r="F2">
        <f>COUNTIFS(Table5[Exercise],"Sometimes", Table5[Married], "Yes",Table5[Income],"&gt;110000")</f>
        <v>9</v>
      </c>
    </row>
    <row r="3" spans="1:9" x14ac:dyDescent="0.35">
      <c r="A3" s="1">
        <v>2</v>
      </c>
      <c r="B3" s="1" t="s">
        <v>204</v>
      </c>
      <c r="C3" s="1" t="s">
        <v>33</v>
      </c>
      <c r="D3" s="1">
        <v>86570</v>
      </c>
    </row>
    <row r="4" spans="1:9" x14ac:dyDescent="0.35">
      <c r="A4" s="1">
        <v>3</v>
      </c>
      <c r="B4" s="1" t="s">
        <v>204</v>
      </c>
      <c r="C4" s="1" t="s">
        <v>33</v>
      </c>
      <c r="D4" s="1">
        <v>73408</v>
      </c>
      <c r="G4" t="s">
        <v>15</v>
      </c>
    </row>
    <row r="5" spans="1:9" x14ac:dyDescent="0.35">
      <c r="A5" s="1">
        <v>4</v>
      </c>
      <c r="B5" s="1" t="s">
        <v>205</v>
      </c>
      <c r="C5" s="1" t="s">
        <v>42</v>
      </c>
      <c r="D5" s="1">
        <v>52524</v>
      </c>
      <c r="F5" t="str" cm="1">
        <f t="array" ref="F5:I5">Table5[#Headers]</f>
        <v>ID</v>
      </c>
      <c r="G5" t="str">
        <v>Exercise</v>
      </c>
      <c r="H5" t="str">
        <v>Married</v>
      </c>
      <c r="I5" t="str">
        <v>Income</v>
      </c>
    </row>
    <row r="6" spans="1:9" x14ac:dyDescent="0.35">
      <c r="A6" s="1">
        <v>5</v>
      </c>
      <c r="B6" s="1" t="s">
        <v>204</v>
      </c>
      <c r="C6" s="1" t="s">
        <v>42</v>
      </c>
      <c r="D6" s="1">
        <v>85212</v>
      </c>
      <c r="F6">
        <f>COUNTBLANK(Table5[ID])</f>
        <v>0</v>
      </c>
      <c r="G6">
        <f>COUNTBLANK(Table5[Exercise])</f>
        <v>5</v>
      </c>
      <c r="H6">
        <f>COUNTBLANK(Table5[Married])</f>
        <v>2</v>
      </c>
      <c r="I6">
        <f>COUNTBLANK(Table5[Income])</f>
        <v>3</v>
      </c>
    </row>
    <row r="7" spans="1:9" x14ac:dyDescent="0.35">
      <c r="A7" s="1">
        <v>6</v>
      </c>
      <c r="B7" s="1" t="s">
        <v>203</v>
      </c>
      <c r="C7" s="1" t="s">
        <v>33</v>
      </c>
      <c r="D7" s="1">
        <v>59399</v>
      </c>
    </row>
    <row r="8" spans="1:9" x14ac:dyDescent="0.35">
      <c r="A8" s="1">
        <v>7</v>
      </c>
      <c r="B8" s="1" t="s">
        <v>205</v>
      </c>
      <c r="C8" s="1" t="s">
        <v>42</v>
      </c>
      <c r="D8" s="1">
        <v>56357</v>
      </c>
      <c r="F8" t="s">
        <v>254</v>
      </c>
      <c r="H8">
        <f>COUNTIF(Table5[Married], "Yes")</f>
        <v>281</v>
      </c>
    </row>
    <row r="9" spans="1:9" x14ac:dyDescent="0.35">
      <c r="A9" s="1">
        <v>8</v>
      </c>
      <c r="B9" s="1" t="s">
        <v>205</v>
      </c>
      <c r="C9" s="1" t="s">
        <v>42</v>
      </c>
      <c r="D9" s="1">
        <v>56639</v>
      </c>
      <c r="F9" t="s">
        <v>255</v>
      </c>
      <c r="H9">
        <f>COUNTIF(Table5[Married], "No")</f>
        <v>134</v>
      </c>
    </row>
    <row r="10" spans="1:9" x14ac:dyDescent="0.35">
      <c r="A10" s="1">
        <v>9</v>
      </c>
      <c r="B10" s="1" t="s">
        <v>204</v>
      </c>
      <c r="C10" s="1" t="s">
        <v>42</v>
      </c>
      <c r="D10" s="1">
        <v>68558</v>
      </c>
    </row>
    <row r="11" spans="1:9" x14ac:dyDescent="0.35">
      <c r="A11" s="1">
        <v>10</v>
      </c>
      <c r="B11" s="1" t="s">
        <v>205</v>
      </c>
      <c r="C11" s="1" t="s">
        <v>42</v>
      </c>
      <c r="D11" s="1">
        <v>79719</v>
      </c>
      <c r="F11" t="s">
        <v>256</v>
      </c>
      <c r="H11">
        <f>COUNTIFS(Table5[Married], "Yes", Table5[Exercise],"Always")</f>
        <v>69</v>
      </c>
    </row>
    <row r="12" spans="1:9" x14ac:dyDescent="0.35">
      <c r="A12" s="1">
        <v>11</v>
      </c>
      <c r="B12" s="1" t="s">
        <v>205</v>
      </c>
      <c r="C12" s="1" t="s">
        <v>33</v>
      </c>
      <c r="D12" s="1">
        <v>67688</v>
      </c>
      <c r="F12" t="s">
        <v>257</v>
      </c>
      <c r="H12">
        <f>COUNTIFS(Table5[Married], "No", Table5[Exercise],"Never")</f>
        <v>74</v>
      </c>
    </row>
    <row r="13" spans="1:9" x14ac:dyDescent="0.35">
      <c r="A13" s="1">
        <v>12</v>
      </c>
      <c r="B13" s="1" t="s">
        <v>206</v>
      </c>
      <c r="C13" s="1" t="s">
        <v>33</v>
      </c>
      <c r="D13" s="1">
        <v>108679</v>
      </c>
    </row>
    <row r="14" spans="1:9" x14ac:dyDescent="0.35">
      <c r="A14" s="1">
        <v>13</v>
      </c>
      <c r="B14" s="1" t="s">
        <v>206</v>
      </c>
      <c r="C14" s="1" t="s">
        <v>33</v>
      </c>
      <c r="D14" s="1">
        <v>84490</v>
      </c>
    </row>
    <row r="15" spans="1:9" x14ac:dyDescent="0.35">
      <c r="A15" s="1">
        <v>14</v>
      </c>
      <c r="C15" s="1" t="s">
        <v>42</v>
      </c>
      <c r="D15" s="1">
        <v>46667</v>
      </c>
    </row>
    <row r="16" spans="1:9" x14ac:dyDescent="0.35">
      <c r="A16" s="1">
        <v>15</v>
      </c>
      <c r="B16" s="1" t="s">
        <v>204</v>
      </c>
      <c r="C16" s="1" t="s">
        <v>33</v>
      </c>
      <c r="D16" s="1">
        <v>86465</v>
      </c>
    </row>
    <row r="17" spans="1:4" x14ac:dyDescent="0.35">
      <c r="A17" s="1">
        <v>16</v>
      </c>
      <c r="B17" s="1" t="s">
        <v>204</v>
      </c>
      <c r="C17" s="1" t="s">
        <v>33</v>
      </c>
      <c r="D17" s="1">
        <v>108898</v>
      </c>
    </row>
    <row r="18" spans="1:4" x14ac:dyDescent="0.35">
      <c r="A18" s="1">
        <v>17</v>
      </c>
      <c r="B18" s="1" t="s">
        <v>204</v>
      </c>
      <c r="C18" s="1" t="s">
        <v>42</v>
      </c>
      <c r="D18" s="1">
        <v>77445</v>
      </c>
    </row>
    <row r="19" spans="1:4" x14ac:dyDescent="0.35">
      <c r="A19" s="1">
        <v>18</v>
      </c>
      <c r="B19" s="1" t="s">
        <v>204</v>
      </c>
      <c r="C19" s="1" t="s">
        <v>33</v>
      </c>
      <c r="D19" s="1">
        <v>99505</v>
      </c>
    </row>
    <row r="20" spans="1:4" x14ac:dyDescent="0.35">
      <c r="A20" s="1">
        <v>19</v>
      </c>
      <c r="B20" s="1" t="s">
        <v>205</v>
      </c>
      <c r="C20" s="1" t="s">
        <v>42</v>
      </c>
      <c r="D20" s="1">
        <v>80934</v>
      </c>
    </row>
    <row r="21" spans="1:4" x14ac:dyDescent="0.35">
      <c r="A21" s="1">
        <v>20</v>
      </c>
      <c r="B21" s="1" t="s">
        <v>205</v>
      </c>
      <c r="C21" s="1" t="s">
        <v>42</v>
      </c>
      <c r="D21" s="1">
        <v>56194</v>
      </c>
    </row>
    <row r="22" spans="1:4" x14ac:dyDescent="0.35">
      <c r="A22" s="1">
        <v>21</v>
      </c>
      <c r="B22" s="1" t="s">
        <v>204</v>
      </c>
      <c r="C22" s="1" t="s">
        <v>42</v>
      </c>
    </row>
    <row r="23" spans="1:4" x14ac:dyDescent="0.35">
      <c r="A23" s="1">
        <v>22</v>
      </c>
      <c r="B23" s="1" t="s">
        <v>205</v>
      </c>
      <c r="C23" s="1" t="s">
        <v>33</v>
      </c>
      <c r="D23" s="1">
        <v>57945</v>
      </c>
    </row>
    <row r="24" spans="1:4" x14ac:dyDescent="0.35">
      <c r="A24" s="1">
        <v>23</v>
      </c>
      <c r="B24" s="1" t="s">
        <v>205</v>
      </c>
      <c r="C24" s="1" t="s">
        <v>33</v>
      </c>
      <c r="D24" s="1">
        <v>58385</v>
      </c>
    </row>
    <row r="25" spans="1:4" x14ac:dyDescent="0.35">
      <c r="A25" s="1">
        <v>24</v>
      </c>
      <c r="B25" s="1" t="s">
        <v>204</v>
      </c>
      <c r="C25" s="1" t="s">
        <v>42</v>
      </c>
      <c r="D25" s="1">
        <v>107962</v>
      </c>
    </row>
    <row r="26" spans="1:4" x14ac:dyDescent="0.35">
      <c r="A26" s="1">
        <v>25</v>
      </c>
      <c r="B26" s="1" t="s">
        <v>205</v>
      </c>
      <c r="C26" s="1" t="s">
        <v>42</v>
      </c>
      <c r="D26" s="1">
        <v>53211</v>
      </c>
    </row>
    <row r="27" spans="1:4" x14ac:dyDescent="0.35">
      <c r="A27" s="1">
        <v>26</v>
      </c>
      <c r="B27" s="1" t="s">
        <v>205</v>
      </c>
      <c r="C27" s="1" t="s">
        <v>33</v>
      </c>
      <c r="D27" s="1">
        <v>77921</v>
      </c>
    </row>
    <row r="28" spans="1:4" x14ac:dyDescent="0.35">
      <c r="A28" s="1">
        <v>27</v>
      </c>
      <c r="B28" s="1" t="s">
        <v>204</v>
      </c>
      <c r="C28" s="1" t="s">
        <v>33</v>
      </c>
      <c r="D28" s="1">
        <v>48989</v>
      </c>
    </row>
    <row r="29" spans="1:4" x14ac:dyDescent="0.35">
      <c r="A29" s="1">
        <v>28</v>
      </c>
      <c r="B29" s="1" t="s">
        <v>205</v>
      </c>
      <c r="C29" s="1" t="s">
        <v>42</v>
      </c>
      <c r="D29" s="1">
        <v>106979</v>
      </c>
    </row>
    <row r="30" spans="1:4" x14ac:dyDescent="0.35">
      <c r="A30" s="1">
        <v>29</v>
      </c>
      <c r="B30" s="1" t="s">
        <v>205</v>
      </c>
      <c r="C30" s="1" t="s">
        <v>42</v>
      </c>
      <c r="D30" s="1">
        <v>78881</v>
      </c>
    </row>
    <row r="31" spans="1:4" x14ac:dyDescent="0.35">
      <c r="A31" s="1">
        <v>30</v>
      </c>
      <c r="B31" s="1" t="s">
        <v>205</v>
      </c>
      <c r="C31" s="1" t="s">
        <v>33</v>
      </c>
      <c r="D31" s="1">
        <v>73721</v>
      </c>
    </row>
    <row r="32" spans="1:4" x14ac:dyDescent="0.35">
      <c r="A32" s="1">
        <v>31</v>
      </c>
      <c r="B32" s="1" t="s">
        <v>206</v>
      </c>
      <c r="C32" s="1" t="s">
        <v>33</v>
      </c>
      <c r="D32" s="1">
        <v>47517</v>
      </c>
    </row>
    <row r="33" spans="1:4" x14ac:dyDescent="0.35">
      <c r="A33" s="1">
        <v>32</v>
      </c>
      <c r="B33" s="1" t="s">
        <v>205</v>
      </c>
      <c r="C33" s="1" t="s">
        <v>33</v>
      </c>
      <c r="D33" s="1">
        <v>64613</v>
      </c>
    </row>
    <row r="34" spans="1:4" x14ac:dyDescent="0.35">
      <c r="A34" s="1">
        <v>33</v>
      </c>
      <c r="B34" s="1" t="s">
        <v>204</v>
      </c>
      <c r="C34" s="1" t="s">
        <v>33</v>
      </c>
      <c r="D34" s="1">
        <v>88627</v>
      </c>
    </row>
    <row r="35" spans="1:4" x14ac:dyDescent="0.35">
      <c r="A35" s="1">
        <v>34</v>
      </c>
      <c r="B35" s="1" t="s">
        <v>205</v>
      </c>
      <c r="C35" s="1" t="s">
        <v>42</v>
      </c>
      <c r="D35" s="1">
        <v>99348</v>
      </c>
    </row>
    <row r="36" spans="1:4" x14ac:dyDescent="0.35">
      <c r="A36" s="1">
        <v>35</v>
      </c>
      <c r="B36" s="1" t="s">
        <v>206</v>
      </c>
      <c r="C36" s="1" t="s">
        <v>33</v>
      </c>
      <c r="D36" s="1">
        <v>116150</v>
      </c>
    </row>
    <row r="37" spans="1:4" x14ac:dyDescent="0.35">
      <c r="A37" s="1">
        <v>36</v>
      </c>
      <c r="B37" s="1" t="s">
        <v>205</v>
      </c>
      <c r="C37" s="1" t="s">
        <v>33</v>
      </c>
      <c r="D37" s="1">
        <v>70142</v>
      </c>
    </row>
    <row r="38" spans="1:4" x14ac:dyDescent="0.35">
      <c r="A38" s="1">
        <v>37</v>
      </c>
      <c r="B38" s="1" t="s">
        <v>206</v>
      </c>
      <c r="C38" s="1" t="s">
        <v>33</v>
      </c>
      <c r="D38" s="1">
        <v>105761</v>
      </c>
    </row>
    <row r="39" spans="1:4" x14ac:dyDescent="0.35">
      <c r="A39" s="1">
        <v>38</v>
      </c>
      <c r="B39" s="1" t="s">
        <v>203</v>
      </c>
      <c r="C39" s="1" t="s">
        <v>33</v>
      </c>
      <c r="D39" s="1">
        <v>64238</v>
      </c>
    </row>
    <row r="40" spans="1:4" x14ac:dyDescent="0.35">
      <c r="A40" s="1">
        <v>39</v>
      </c>
      <c r="B40" s="1" t="s">
        <v>204</v>
      </c>
      <c r="C40" s="1" t="s">
        <v>33</v>
      </c>
      <c r="D40" s="1">
        <v>119890</v>
      </c>
    </row>
    <row r="41" spans="1:4" x14ac:dyDescent="0.35">
      <c r="A41" s="1">
        <v>40</v>
      </c>
      <c r="B41" s="1" t="s">
        <v>206</v>
      </c>
      <c r="C41" s="1" t="s">
        <v>42</v>
      </c>
      <c r="D41" s="1">
        <v>49254</v>
      </c>
    </row>
    <row r="42" spans="1:4" x14ac:dyDescent="0.35">
      <c r="A42" s="1">
        <v>41</v>
      </c>
      <c r="B42" s="1" t="s">
        <v>203</v>
      </c>
      <c r="C42" s="1" t="s">
        <v>33</v>
      </c>
      <c r="D42" s="1">
        <v>50768</v>
      </c>
    </row>
    <row r="43" spans="1:4" x14ac:dyDescent="0.35">
      <c r="A43" s="1">
        <v>42</v>
      </c>
      <c r="B43" s="1" t="s">
        <v>204</v>
      </c>
      <c r="C43" s="1" t="s">
        <v>33</v>
      </c>
      <c r="D43" s="1">
        <v>92388</v>
      </c>
    </row>
    <row r="44" spans="1:4" x14ac:dyDescent="0.35">
      <c r="A44" s="1">
        <v>43</v>
      </c>
      <c r="B44" s="1" t="s">
        <v>206</v>
      </c>
      <c r="C44" s="1" t="s">
        <v>33</v>
      </c>
      <c r="D44" s="1">
        <v>74712</v>
      </c>
    </row>
    <row r="45" spans="1:4" x14ac:dyDescent="0.35">
      <c r="A45" s="1">
        <v>44</v>
      </c>
      <c r="B45" s="1" t="s">
        <v>204</v>
      </c>
      <c r="C45" s="1" t="s">
        <v>33</v>
      </c>
      <c r="D45" s="1">
        <v>108156</v>
      </c>
    </row>
    <row r="46" spans="1:4" x14ac:dyDescent="0.35">
      <c r="A46" s="1">
        <v>45</v>
      </c>
      <c r="B46" s="1" t="s">
        <v>206</v>
      </c>
      <c r="C46" s="1" t="s">
        <v>33</v>
      </c>
      <c r="D46" s="1">
        <v>117840</v>
      </c>
    </row>
    <row r="47" spans="1:4" x14ac:dyDescent="0.35">
      <c r="A47" s="1">
        <v>46</v>
      </c>
      <c r="B47" s="1" t="s">
        <v>203</v>
      </c>
      <c r="C47" s="1" t="s">
        <v>33</v>
      </c>
      <c r="D47" s="1">
        <v>92978</v>
      </c>
    </row>
    <row r="48" spans="1:4" x14ac:dyDescent="0.35">
      <c r="A48" s="1">
        <v>47</v>
      </c>
      <c r="B48" s="1" t="s">
        <v>205</v>
      </c>
      <c r="C48" s="1" t="s">
        <v>33</v>
      </c>
      <c r="D48" s="1">
        <v>48167</v>
      </c>
    </row>
    <row r="49" spans="1:4" x14ac:dyDescent="0.35">
      <c r="A49" s="1">
        <v>48</v>
      </c>
      <c r="B49" s="1" t="s">
        <v>206</v>
      </c>
      <c r="D49" s="1">
        <v>81397</v>
      </c>
    </row>
    <row r="50" spans="1:4" x14ac:dyDescent="0.35">
      <c r="A50" s="1">
        <v>49</v>
      </c>
      <c r="B50" s="1" t="s">
        <v>203</v>
      </c>
      <c r="C50" s="1" t="s">
        <v>33</v>
      </c>
      <c r="D50" s="1">
        <v>85470</v>
      </c>
    </row>
    <row r="51" spans="1:4" x14ac:dyDescent="0.35">
      <c r="A51" s="1">
        <v>50</v>
      </c>
      <c r="B51" s="1" t="s">
        <v>205</v>
      </c>
      <c r="C51" s="1" t="s">
        <v>33</v>
      </c>
      <c r="D51" s="1">
        <v>51069</v>
      </c>
    </row>
    <row r="52" spans="1:4" x14ac:dyDescent="0.35">
      <c r="A52" s="1">
        <v>51</v>
      </c>
      <c r="B52" s="1" t="s">
        <v>204</v>
      </c>
      <c r="C52" s="1" t="s">
        <v>33</v>
      </c>
      <c r="D52" s="1">
        <v>119354</v>
      </c>
    </row>
    <row r="53" spans="1:4" x14ac:dyDescent="0.35">
      <c r="A53" s="1">
        <v>52</v>
      </c>
      <c r="B53" s="1" t="s">
        <v>205</v>
      </c>
      <c r="C53" s="1" t="s">
        <v>33</v>
      </c>
      <c r="D53" s="1">
        <v>71926</v>
      </c>
    </row>
    <row r="54" spans="1:4" x14ac:dyDescent="0.35">
      <c r="A54" s="1">
        <v>53</v>
      </c>
      <c r="B54" s="1" t="s">
        <v>204</v>
      </c>
      <c r="C54" s="1" t="s">
        <v>33</v>
      </c>
      <c r="D54" s="1">
        <v>97712</v>
      </c>
    </row>
    <row r="55" spans="1:4" x14ac:dyDescent="0.35">
      <c r="A55" s="1">
        <v>54</v>
      </c>
      <c r="B55" s="1" t="s">
        <v>205</v>
      </c>
      <c r="C55" s="1" t="s">
        <v>33</v>
      </c>
      <c r="D55" s="1">
        <v>54422</v>
      </c>
    </row>
    <row r="56" spans="1:4" x14ac:dyDescent="0.35">
      <c r="A56" s="1">
        <v>55</v>
      </c>
      <c r="B56" s="1" t="s">
        <v>206</v>
      </c>
      <c r="C56" s="1" t="s">
        <v>33</v>
      </c>
    </row>
    <row r="57" spans="1:4" x14ac:dyDescent="0.35">
      <c r="A57" s="1">
        <v>56</v>
      </c>
      <c r="B57" s="1" t="s">
        <v>204</v>
      </c>
      <c r="C57" s="1" t="s">
        <v>33</v>
      </c>
      <c r="D57" s="1">
        <v>55873</v>
      </c>
    </row>
    <row r="58" spans="1:4" x14ac:dyDescent="0.35">
      <c r="A58" s="1">
        <v>57</v>
      </c>
      <c r="B58" s="1" t="s">
        <v>205</v>
      </c>
      <c r="C58" s="1" t="s">
        <v>42</v>
      </c>
      <c r="D58" s="1">
        <v>70570</v>
      </c>
    </row>
    <row r="59" spans="1:4" x14ac:dyDescent="0.35">
      <c r="A59" s="1">
        <v>58</v>
      </c>
      <c r="B59" s="1" t="s">
        <v>204</v>
      </c>
      <c r="C59" s="1" t="s">
        <v>33</v>
      </c>
      <c r="D59" s="1">
        <v>55354</v>
      </c>
    </row>
    <row r="60" spans="1:4" x14ac:dyDescent="0.35">
      <c r="A60" s="1">
        <v>59</v>
      </c>
      <c r="B60" s="1" t="s">
        <v>206</v>
      </c>
      <c r="C60" s="1" t="s">
        <v>33</v>
      </c>
      <c r="D60" s="1">
        <v>88847</v>
      </c>
    </row>
    <row r="61" spans="1:4" x14ac:dyDescent="0.35">
      <c r="A61" s="1">
        <v>60</v>
      </c>
      <c r="B61" s="1" t="s">
        <v>203</v>
      </c>
      <c r="C61" s="1" t="s">
        <v>42</v>
      </c>
      <c r="D61" s="1">
        <v>99699</v>
      </c>
    </row>
    <row r="62" spans="1:4" x14ac:dyDescent="0.35">
      <c r="A62" s="1">
        <v>61</v>
      </c>
      <c r="B62" s="1" t="s">
        <v>203</v>
      </c>
      <c r="C62" s="1" t="s">
        <v>33</v>
      </c>
      <c r="D62" s="1">
        <v>50263</v>
      </c>
    </row>
    <row r="63" spans="1:4" x14ac:dyDescent="0.35">
      <c r="A63" s="1">
        <v>62</v>
      </c>
      <c r="C63" s="1" t="s">
        <v>33</v>
      </c>
      <c r="D63" s="1">
        <v>58701</v>
      </c>
    </row>
    <row r="64" spans="1:4" x14ac:dyDescent="0.35">
      <c r="A64" s="1">
        <v>63</v>
      </c>
      <c r="B64" s="1" t="s">
        <v>203</v>
      </c>
      <c r="C64" s="1" t="s">
        <v>33</v>
      </c>
      <c r="D64" s="1">
        <v>119851</v>
      </c>
    </row>
    <row r="65" spans="1:4" x14ac:dyDescent="0.35">
      <c r="A65" s="1">
        <v>64</v>
      </c>
      <c r="B65" s="1" t="s">
        <v>205</v>
      </c>
      <c r="C65" s="1" t="s">
        <v>42</v>
      </c>
      <c r="D65" s="1">
        <v>64212</v>
      </c>
    </row>
    <row r="66" spans="1:4" x14ac:dyDescent="0.35">
      <c r="A66" s="1">
        <v>65</v>
      </c>
      <c r="B66" s="1" t="s">
        <v>203</v>
      </c>
      <c r="C66" s="1" t="s">
        <v>33</v>
      </c>
      <c r="D66" s="1">
        <v>93229</v>
      </c>
    </row>
    <row r="67" spans="1:4" x14ac:dyDescent="0.35">
      <c r="A67" s="1">
        <v>66</v>
      </c>
      <c r="B67" s="1" t="s">
        <v>204</v>
      </c>
      <c r="C67" s="1" t="s">
        <v>33</v>
      </c>
      <c r="D67" s="1">
        <v>67111</v>
      </c>
    </row>
    <row r="68" spans="1:4" x14ac:dyDescent="0.35">
      <c r="A68" s="1">
        <v>67</v>
      </c>
      <c r="B68" s="1" t="s">
        <v>204</v>
      </c>
      <c r="C68" s="1" t="s">
        <v>42</v>
      </c>
      <c r="D68" s="1">
        <v>46846</v>
      </c>
    </row>
    <row r="69" spans="1:4" x14ac:dyDescent="0.35">
      <c r="A69" s="1">
        <v>68</v>
      </c>
      <c r="B69" s="1" t="s">
        <v>203</v>
      </c>
      <c r="C69" s="1" t="s">
        <v>33</v>
      </c>
      <c r="D69" s="1">
        <v>65970</v>
      </c>
    </row>
    <row r="70" spans="1:4" x14ac:dyDescent="0.35">
      <c r="A70" s="1">
        <v>69</v>
      </c>
      <c r="B70" s="1" t="s">
        <v>206</v>
      </c>
      <c r="C70" s="1" t="s">
        <v>33</v>
      </c>
      <c r="D70" s="1">
        <v>52386</v>
      </c>
    </row>
    <row r="71" spans="1:4" x14ac:dyDescent="0.35">
      <c r="A71" s="1">
        <v>70</v>
      </c>
      <c r="B71" s="1" t="s">
        <v>205</v>
      </c>
      <c r="C71" s="1" t="s">
        <v>42</v>
      </c>
      <c r="D71" s="1">
        <v>66410</v>
      </c>
    </row>
    <row r="72" spans="1:4" x14ac:dyDescent="0.35">
      <c r="A72" s="1">
        <v>71</v>
      </c>
      <c r="B72" s="1" t="s">
        <v>206</v>
      </c>
      <c r="C72" s="1" t="s">
        <v>42</v>
      </c>
      <c r="D72" s="1">
        <v>59487</v>
      </c>
    </row>
    <row r="73" spans="1:4" x14ac:dyDescent="0.35">
      <c r="A73" s="1">
        <v>72</v>
      </c>
      <c r="B73" s="1" t="s">
        <v>203</v>
      </c>
      <c r="C73" s="1" t="s">
        <v>33</v>
      </c>
      <c r="D73" s="1">
        <v>69227</v>
      </c>
    </row>
    <row r="74" spans="1:4" x14ac:dyDescent="0.35">
      <c r="A74" s="1">
        <v>73</v>
      </c>
      <c r="B74" s="1" t="s">
        <v>203</v>
      </c>
      <c r="C74" s="1" t="s">
        <v>33</v>
      </c>
      <c r="D74" s="1">
        <v>112365</v>
      </c>
    </row>
    <row r="75" spans="1:4" x14ac:dyDescent="0.35">
      <c r="A75" s="1">
        <v>74</v>
      </c>
      <c r="B75" s="1" t="s">
        <v>206</v>
      </c>
      <c r="C75" s="1" t="s">
        <v>33</v>
      </c>
      <c r="D75" s="1">
        <v>67915</v>
      </c>
    </row>
    <row r="76" spans="1:4" x14ac:dyDescent="0.35">
      <c r="A76" s="1">
        <v>75</v>
      </c>
      <c r="B76" s="1" t="s">
        <v>203</v>
      </c>
      <c r="C76" s="1" t="s">
        <v>42</v>
      </c>
      <c r="D76" s="1">
        <v>78242</v>
      </c>
    </row>
    <row r="77" spans="1:4" x14ac:dyDescent="0.35">
      <c r="A77" s="1">
        <v>76</v>
      </c>
      <c r="B77" s="1" t="s">
        <v>203</v>
      </c>
      <c r="C77" s="1" t="s">
        <v>33</v>
      </c>
      <c r="D77" s="1">
        <v>83562</v>
      </c>
    </row>
    <row r="78" spans="1:4" x14ac:dyDescent="0.35">
      <c r="A78" s="1">
        <v>77</v>
      </c>
      <c r="B78" s="1" t="s">
        <v>203</v>
      </c>
      <c r="C78" s="1" t="s">
        <v>33</v>
      </c>
      <c r="D78" s="1">
        <v>46033</v>
      </c>
    </row>
    <row r="79" spans="1:4" x14ac:dyDescent="0.35">
      <c r="A79" s="1">
        <v>78</v>
      </c>
      <c r="B79" s="1" t="s">
        <v>206</v>
      </c>
      <c r="C79" s="1" t="s">
        <v>33</v>
      </c>
      <c r="D79" s="1">
        <v>63517</v>
      </c>
    </row>
    <row r="80" spans="1:4" x14ac:dyDescent="0.35">
      <c r="A80" s="1">
        <v>79</v>
      </c>
      <c r="B80" s="1" t="s">
        <v>205</v>
      </c>
      <c r="C80" s="1" t="s">
        <v>42</v>
      </c>
      <c r="D80" s="1">
        <v>72840</v>
      </c>
    </row>
    <row r="81" spans="1:4" x14ac:dyDescent="0.35">
      <c r="A81" s="1">
        <v>80</v>
      </c>
      <c r="B81" s="1" t="s">
        <v>206</v>
      </c>
      <c r="C81" s="1" t="s">
        <v>42</v>
      </c>
      <c r="D81" s="1">
        <v>51055</v>
      </c>
    </row>
    <row r="82" spans="1:4" x14ac:dyDescent="0.35">
      <c r="A82" s="1">
        <v>81</v>
      </c>
      <c r="B82" s="1" t="s">
        <v>206</v>
      </c>
      <c r="C82" s="1" t="s">
        <v>33</v>
      </c>
      <c r="D82" s="1">
        <v>50527</v>
      </c>
    </row>
    <row r="83" spans="1:4" x14ac:dyDescent="0.35">
      <c r="A83" s="1">
        <v>82</v>
      </c>
      <c r="B83" s="1" t="s">
        <v>206</v>
      </c>
      <c r="C83" s="1" t="s">
        <v>33</v>
      </c>
      <c r="D83" s="1">
        <v>64848</v>
      </c>
    </row>
    <row r="84" spans="1:4" x14ac:dyDescent="0.35">
      <c r="A84" s="1">
        <v>83</v>
      </c>
      <c r="B84" s="1" t="s">
        <v>205</v>
      </c>
      <c r="C84" s="1" t="s">
        <v>42</v>
      </c>
      <c r="D84" s="1">
        <v>51075</v>
      </c>
    </row>
    <row r="85" spans="1:4" x14ac:dyDescent="0.35">
      <c r="A85" s="1">
        <v>84</v>
      </c>
      <c r="B85" s="1" t="s">
        <v>206</v>
      </c>
      <c r="C85" s="1" t="s">
        <v>33</v>
      </c>
      <c r="D85" s="1">
        <v>80555</v>
      </c>
    </row>
    <row r="86" spans="1:4" x14ac:dyDescent="0.35">
      <c r="A86" s="1">
        <v>85</v>
      </c>
      <c r="B86" s="1" t="s">
        <v>203</v>
      </c>
      <c r="C86" s="1" t="s">
        <v>33</v>
      </c>
      <c r="D86" s="1">
        <v>114560</v>
      </c>
    </row>
    <row r="87" spans="1:4" x14ac:dyDescent="0.35">
      <c r="A87" s="1">
        <v>86</v>
      </c>
      <c r="C87" s="1" t="s">
        <v>33</v>
      </c>
      <c r="D87" s="1">
        <v>73282</v>
      </c>
    </row>
    <row r="88" spans="1:4" x14ac:dyDescent="0.35">
      <c r="A88" s="1">
        <v>87</v>
      </c>
      <c r="B88" s="1" t="s">
        <v>206</v>
      </c>
      <c r="C88" s="1" t="s">
        <v>33</v>
      </c>
      <c r="D88" s="1">
        <v>55654</v>
      </c>
    </row>
    <row r="89" spans="1:4" x14ac:dyDescent="0.35">
      <c r="A89" s="1">
        <v>88</v>
      </c>
      <c r="B89" s="1" t="s">
        <v>206</v>
      </c>
      <c r="C89" s="1" t="s">
        <v>42</v>
      </c>
      <c r="D89" s="1">
        <v>82289</v>
      </c>
    </row>
    <row r="90" spans="1:4" x14ac:dyDescent="0.35">
      <c r="A90" s="1">
        <v>89</v>
      </c>
      <c r="B90" s="1" t="s">
        <v>203</v>
      </c>
      <c r="C90" s="1" t="s">
        <v>42</v>
      </c>
      <c r="D90" s="1">
        <v>68131</v>
      </c>
    </row>
    <row r="91" spans="1:4" x14ac:dyDescent="0.35">
      <c r="A91" s="1">
        <v>90</v>
      </c>
      <c r="B91" s="1" t="s">
        <v>204</v>
      </c>
      <c r="C91" s="1" t="s">
        <v>33</v>
      </c>
      <c r="D91" s="1">
        <v>47395</v>
      </c>
    </row>
    <row r="92" spans="1:4" x14ac:dyDescent="0.35">
      <c r="A92" s="1">
        <v>91</v>
      </c>
      <c r="B92" s="1" t="s">
        <v>205</v>
      </c>
      <c r="C92" s="1" t="s">
        <v>42</v>
      </c>
      <c r="D92" s="1">
        <v>52754</v>
      </c>
    </row>
    <row r="93" spans="1:4" x14ac:dyDescent="0.35">
      <c r="A93" s="1">
        <v>92</v>
      </c>
      <c r="B93" s="1" t="s">
        <v>205</v>
      </c>
      <c r="C93" s="1" t="s">
        <v>33</v>
      </c>
      <c r="D93" s="1">
        <v>73040</v>
      </c>
    </row>
    <row r="94" spans="1:4" x14ac:dyDescent="0.35">
      <c r="A94" s="1">
        <v>93</v>
      </c>
      <c r="B94" s="1" t="s">
        <v>204</v>
      </c>
      <c r="C94" s="1" t="s">
        <v>33</v>
      </c>
      <c r="D94" s="1">
        <v>93536</v>
      </c>
    </row>
    <row r="95" spans="1:4" x14ac:dyDescent="0.35">
      <c r="A95" s="1">
        <v>94</v>
      </c>
      <c r="B95" s="1" t="s">
        <v>206</v>
      </c>
      <c r="C95" s="1" t="s">
        <v>33</v>
      </c>
      <c r="D95" s="1">
        <v>70274</v>
      </c>
    </row>
    <row r="96" spans="1:4" x14ac:dyDescent="0.35">
      <c r="A96" s="1">
        <v>95</v>
      </c>
      <c r="B96" s="1" t="s">
        <v>206</v>
      </c>
      <c r="C96" s="1" t="s">
        <v>33</v>
      </c>
      <c r="D96" s="1">
        <v>73249</v>
      </c>
    </row>
    <row r="97" spans="1:4" x14ac:dyDescent="0.35">
      <c r="A97" s="1">
        <v>96</v>
      </c>
      <c r="B97" s="1" t="s">
        <v>205</v>
      </c>
      <c r="C97" s="1" t="s">
        <v>33</v>
      </c>
      <c r="D97" s="1">
        <v>115270</v>
      </c>
    </row>
    <row r="98" spans="1:4" x14ac:dyDescent="0.35">
      <c r="A98" s="1">
        <v>97</v>
      </c>
      <c r="B98" s="1" t="s">
        <v>205</v>
      </c>
      <c r="C98" s="1" t="s">
        <v>42</v>
      </c>
      <c r="D98" s="1">
        <v>97482</v>
      </c>
    </row>
    <row r="99" spans="1:4" x14ac:dyDescent="0.35">
      <c r="A99" s="1">
        <v>98</v>
      </c>
      <c r="B99" s="1" t="s">
        <v>203</v>
      </c>
      <c r="C99" s="1" t="s">
        <v>33</v>
      </c>
      <c r="D99" s="1">
        <v>45417</v>
      </c>
    </row>
    <row r="100" spans="1:4" x14ac:dyDescent="0.35">
      <c r="A100" s="1">
        <v>99</v>
      </c>
      <c r="B100" s="1" t="s">
        <v>206</v>
      </c>
      <c r="C100" s="1" t="s">
        <v>33</v>
      </c>
      <c r="D100" s="1">
        <v>80479</v>
      </c>
    </row>
    <row r="101" spans="1:4" x14ac:dyDescent="0.35">
      <c r="A101" s="1">
        <v>100</v>
      </c>
      <c r="B101" s="1" t="s">
        <v>206</v>
      </c>
      <c r="C101" s="1" t="s">
        <v>33</v>
      </c>
      <c r="D101" s="1">
        <v>50241</v>
      </c>
    </row>
    <row r="102" spans="1:4" x14ac:dyDescent="0.35">
      <c r="A102" s="1">
        <v>101</v>
      </c>
      <c r="B102" s="1" t="s">
        <v>204</v>
      </c>
      <c r="C102" s="1" t="s">
        <v>42</v>
      </c>
      <c r="D102" s="1">
        <v>72821</v>
      </c>
    </row>
    <row r="103" spans="1:4" x14ac:dyDescent="0.35">
      <c r="A103" s="1">
        <v>102</v>
      </c>
      <c r="B103" s="1" t="s">
        <v>203</v>
      </c>
      <c r="C103" s="1" t="s">
        <v>33</v>
      </c>
      <c r="D103" s="1">
        <v>103212</v>
      </c>
    </row>
    <row r="104" spans="1:4" x14ac:dyDescent="0.35">
      <c r="A104" s="1">
        <v>103</v>
      </c>
      <c r="B104" s="1" t="s">
        <v>204</v>
      </c>
      <c r="C104" s="1" t="s">
        <v>33</v>
      </c>
      <c r="D104" s="1">
        <v>77459</v>
      </c>
    </row>
    <row r="105" spans="1:4" x14ac:dyDescent="0.35">
      <c r="A105" s="1">
        <v>104</v>
      </c>
      <c r="B105" s="1" t="s">
        <v>204</v>
      </c>
      <c r="C105" s="1" t="s">
        <v>33</v>
      </c>
      <c r="D105" s="1">
        <v>53771</v>
      </c>
    </row>
    <row r="106" spans="1:4" x14ac:dyDescent="0.35">
      <c r="A106" s="1">
        <v>105</v>
      </c>
      <c r="B106" s="1" t="s">
        <v>205</v>
      </c>
      <c r="C106" s="1" t="s">
        <v>42</v>
      </c>
      <c r="D106" s="1">
        <v>54519</v>
      </c>
    </row>
    <row r="107" spans="1:4" x14ac:dyDescent="0.35">
      <c r="A107" s="1">
        <v>106</v>
      </c>
      <c r="B107" s="1" t="s">
        <v>204</v>
      </c>
      <c r="C107" s="1" t="s">
        <v>42</v>
      </c>
      <c r="D107" s="1">
        <v>64723</v>
      </c>
    </row>
    <row r="108" spans="1:4" x14ac:dyDescent="0.35">
      <c r="A108" s="1">
        <v>107</v>
      </c>
      <c r="B108" s="1" t="s">
        <v>203</v>
      </c>
      <c r="C108" s="1" t="s">
        <v>33</v>
      </c>
      <c r="D108" s="1">
        <v>61394</v>
      </c>
    </row>
    <row r="109" spans="1:4" x14ac:dyDescent="0.35">
      <c r="A109" s="1">
        <v>108</v>
      </c>
      <c r="B109" s="1" t="s">
        <v>205</v>
      </c>
      <c r="C109" s="1" t="s">
        <v>42</v>
      </c>
      <c r="D109" s="1">
        <v>86534</v>
      </c>
    </row>
    <row r="110" spans="1:4" x14ac:dyDescent="0.35">
      <c r="A110" s="1">
        <v>109</v>
      </c>
      <c r="B110" s="1" t="s">
        <v>205</v>
      </c>
      <c r="C110" s="1" t="s">
        <v>42</v>
      </c>
      <c r="D110" s="1">
        <v>116295</v>
      </c>
    </row>
    <row r="111" spans="1:4" x14ac:dyDescent="0.35">
      <c r="A111" s="1">
        <v>110</v>
      </c>
      <c r="B111" s="1" t="s">
        <v>204</v>
      </c>
      <c r="C111" s="1" t="s">
        <v>42</v>
      </c>
      <c r="D111" s="1">
        <v>112284</v>
      </c>
    </row>
    <row r="112" spans="1:4" x14ac:dyDescent="0.35">
      <c r="A112" s="1">
        <v>111</v>
      </c>
      <c r="B112" s="1" t="s">
        <v>205</v>
      </c>
      <c r="D112" s="1">
        <v>108429</v>
      </c>
    </row>
    <row r="113" spans="1:4" x14ac:dyDescent="0.35">
      <c r="A113" s="1">
        <v>112</v>
      </c>
      <c r="B113" s="1" t="s">
        <v>205</v>
      </c>
      <c r="C113" s="1" t="s">
        <v>33</v>
      </c>
      <c r="D113" s="1">
        <v>93504</v>
      </c>
    </row>
    <row r="114" spans="1:4" x14ac:dyDescent="0.35">
      <c r="A114" s="1">
        <v>113</v>
      </c>
      <c r="B114" s="1" t="s">
        <v>206</v>
      </c>
      <c r="C114" s="1" t="s">
        <v>33</v>
      </c>
      <c r="D114" s="1">
        <v>90710</v>
      </c>
    </row>
    <row r="115" spans="1:4" x14ac:dyDescent="0.35">
      <c r="A115" s="1">
        <v>114</v>
      </c>
      <c r="B115" s="1" t="s">
        <v>206</v>
      </c>
      <c r="C115" s="1" t="s">
        <v>33</v>
      </c>
      <c r="D115" s="1">
        <v>117846</v>
      </c>
    </row>
    <row r="116" spans="1:4" x14ac:dyDescent="0.35">
      <c r="A116" s="1">
        <v>115</v>
      </c>
      <c r="B116" s="1" t="s">
        <v>205</v>
      </c>
      <c r="C116" s="1" t="s">
        <v>42</v>
      </c>
      <c r="D116" s="1">
        <v>100573</v>
      </c>
    </row>
    <row r="117" spans="1:4" x14ac:dyDescent="0.35">
      <c r="A117" s="1">
        <v>116</v>
      </c>
      <c r="B117" s="1" t="s">
        <v>204</v>
      </c>
      <c r="C117" s="1" t="s">
        <v>33</v>
      </c>
      <c r="D117" s="1">
        <v>92923</v>
      </c>
    </row>
    <row r="118" spans="1:4" x14ac:dyDescent="0.35">
      <c r="A118" s="1">
        <v>117</v>
      </c>
      <c r="B118" s="1" t="s">
        <v>204</v>
      </c>
      <c r="C118" s="1" t="s">
        <v>33</v>
      </c>
      <c r="D118" s="1">
        <v>51933</v>
      </c>
    </row>
    <row r="119" spans="1:4" x14ac:dyDescent="0.35">
      <c r="A119" s="1">
        <v>118</v>
      </c>
      <c r="B119" s="1" t="s">
        <v>204</v>
      </c>
      <c r="C119" s="1" t="s">
        <v>42</v>
      </c>
      <c r="D119" s="1">
        <v>66025</v>
      </c>
    </row>
    <row r="120" spans="1:4" x14ac:dyDescent="0.35">
      <c r="A120" s="1">
        <v>119</v>
      </c>
      <c r="B120" s="1" t="s">
        <v>204</v>
      </c>
      <c r="C120" s="1" t="s">
        <v>33</v>
      </c>
      <c r="D120" s="1">
        <v>93476</v>
      </c>
    </row>
    <row r="121" spans="1:4" x14ac:dyDescent="0.35">
      <c r="A121" s="1">
        <v>120</v>
      </c>
      <c r="B121" s="1" t="s">
        <v>205</v>
      </c>
      <c r="C121" s="1" t="s">
        <v>42</v>
      </c>
      <c r="D121" s="1">
        <v>109208</v>
      </c>
    </row>
    <row r="122" spans="1:4" x14ac:dyDescent="0.35">
      <c r="A122" s="1">
        <v>121</v>
      </c>
      <c r="B122" s="1" t="s">
        <v>205</v>
      </c>
      <c r="C122" s="1" t="s">
        <v>42</v>
      </c>
      <c r="D122" s="1">
        <v>112914</v>
      </c>
    </row>
    <row r="123" spans="1:4" x14ac:dyDescent="0.35">
      <c r="A123" s="1">
        <v>122</v>
      </c>
      <c r="B123" s="1" t="s">
        <v>204</v>
      </c>
      <c r="C123" s="1" t="s">
        <v>42</v>
      </c>
      <c r="D123" s="1">
        <v>80583</v>
      </c>
    </row>
    <row r="124" spans="1:4" x14ac:dyDescent="0.35">
      <c r="A124" s="1">
        <v>123</v>
      </c>
      <c r="B124" s="1" t="s">
        <v>205</v>
      </c>
      <c r="C124" s="1" t="s">
        <v>33</v>
      </c>
      <c r="D124" s="1">
        <v>83428</v>
      </c>
    </row>
    <row r="125" spans="1:4" x14ac:dyDescent="0.35">
      <c r="A125" s="1">
        <v>124</v>
      </c>
      <c r="B125" s="1" t="s">
        <v>205</v>
      </c>
      <c r="C125" s="1" t="s">
        <v>33</v>
      </c>
      <c r="D125" s="1">
        <v>53841</v>
      </c>
    </row>
    <row r="126" spans="1:4" x14ac:dyDescent="0.35">
      <c r="A126" s="1">
        <v>125</v>
      </c>
      <c r="B126" s="1" t="s">
        <v>204</v>
      </c>
      <c r="C126" s="1" t="s">
        <v>42</v>
      </c>
      <c r="D126" s="1">
        <v>51596</v>
      </c>
    </row>
    <row r="127" spans="1:4" x14ac:dyDescent="0.35">
      <c r="A127" s="1">
        <v>126</v>
      </c>
      <c r="B127" s="1" t="s">
        <v>205</v>
      </c>
      <c r="C127" s="1" t="s">
        <v>42</v>
      </c>
      <c r="D127" s="1">
        <v>110071</v>
      </c>
    </row>
    <row r="128" spans="1:4" x14ac:dyDescent="0.35">
      <c r="A128" s="1">
        <v>127</v>
      </c>
      <c r="B128" s="1" t="s">
        <v>205</v>
      </c>
      <c r="C128" s="1" t="s">
        <v>33</v>
      </c>
      <c r="D128" s="1">
        <v>118101</v>
      </c>
    </row>
    <row r="129" spans="1:4" x14ac:dyDescent="0.35">
      <c r="A129" s="1">
        <v>128</v>
      </c>
      <c r="B129" s="1" t="s">
        <v>204</v>
      </c>
      <c r="C129" s="1" t="s">
        <v>33</v>
      </c>
      <c r="D129" s="1">
        <v>65100</v>
      </c>
    </row>
    <row r="130" spans="1:4" x14ac:dyDescent="0.35">
      <c r="A130" s="1">
        <v>129</v>
      </c>
      <c r="B130" s="1" t="s">
        <v>205</v>
      </c>
      <c r="C130" s="1" t="s">
        <v>42</v>
      </c>
      <c r="D130" s="1">
        <v>50390</v>
      </c>
    </row>
    <row r="131" spans="1:4" x14ac:dyDescent="0.35">
      <c r="A131" s="1">
        <v>130</v>
      </c>
      <c r="B131" s="1" t="s">
        <v>205</v>
      </c>
      <c r="C131" s="1" t="s">
        <v>42</v>
      </c>
      <c r="D131" s="1">
        <v>102300</v>
      </c>
    </row>
    <row r="132" spans="1:4" x14ac:dyDescent="0.35">
      <c r="A132" s="1">
        <v>131</v>
      </c>
      <c r="B132" s="1" t="s">
        <v>205</v>
      </c>
      <c r="C132" s="1" t="s">
        <v>33</v>
      </c>
      <c r="D132" s="1">
        <v>94035</v>
      </c>
    </row>
    <row r="133" spans="1:4" x14ac:dyDescent="0.35">
      <c r="A133" s="1">
        <v>132</v>
      </c>
      <c r="B133" s="1" t="s">
        <v>206</v>
      </c>
      <c r="C133" s="1" t="s">
        <v>33</v>
      </c>
      <c r="D133" s="1">
        <v>75077</v>
      </c>
    </row>
    <row r="134" spans="1:4" x14ac:dyDescent="0.35">
      <c r="A134" s="1">
        <v>133</v>
      </c>
      <c r="B134" s="1" t="s">
        <v>205</v>
      </c>
      <c r="C134" s="1" t="s">
        <v>33</v>
      </c>
      <c r="D134" s="1">
        <v>49055</v>
      </c>
    </row>
    <row r="135" spans="1:4" x14ac:dyDescent="0.35">
      <c r="A135" s="1">
        <v>134</v>
      </c>
      <c r="B135" s="1" t="s">
        <v>204</v>
      </c>
      <c r="C135" s="1" t="s">
        <v>33</v>
      </c>
      <c r="D135" s="1">
        <v>64528</v>
      </c>
    </row>
    <row r="136" spans="1:4" x14ac:dyDescent="0.35">
      <c r="A136" s="1">
        <v>135</v>
      </c>
      <c r="B136" s="1" t="s">
        <v>205</v>
      </c>
      <c r="C136" s="1" t="s">
        <v>42</v>
      </c>
      <c r="D136" s="1">
        <v>89282</v>
      </c>
    </row>
    <row r="137" spans="1:4" x14ac:dyDescent="0.35">
      <c r="A137" s="1">
        <v>136</v>
      </c>
      <c r="B137" s="1" t="s">
        <v>206</v>
      </c>
      <c r="C137" s="1" t="s">
        <v>33</v>
      </c>
      <c r="D137" s="1">
        <v>83608</v>
      </c>
    </row>
    <row r="138" spans="1:4" x14ac:dyDescent="0.35">
      <c r="A138" s="1">
        <v>137</v>
      </c>
      <c r="B138" s="1" t="s">
        <v>205</v>
      </c>
      <c r="C138" s="1" t="s">
        <v>33</v>
      </c>
      <c r="D138" s="1">
        <v>100582</v>
      </c>
    </row>
    <row r="139" spans="1:4" x14ac:dyDescent="0.35">
      <c r="A139" s="1">
        <v>138</v>
      </c>
      <c r="B139" s="1" t="s">
        <v>206</v>
      </c>
      <c r="C139" s="1" t="s">
        <v>33</v>
      </c>
      <c r="D139" s="1">
        <v>119282</v>
      </c>
    </row>
    <row r="140" spans="1:4" x14ac:dyDescent="0.35">
      <c r="A140" s="1">
        <v>139</v>
      </c>
      <c r="B140" s="1" t="s">
        <v>203</v>
      </c>
      <c r="C140" s="1" t="s">
        <v>33</v>
      </c>
      <c r="D140" s="1">
        <v>95126</v>
      </c>
    </row>
    <row r="141" spans="1:4" x14ac:dyDescent="0.35">
      <c r="A141" s="1">
        <v>140</v>
      </c>
      <c r="B141" s="1" t="s">
        <v>204</v>
      </c>
      <c r="C141" s="1" t="s">
        <v>33</v>
      </c>
      <c r="D141" s="1">
        <v>68596</v>
      </c>
    </row>
    <row r="142" spans="1:4" x14ac:dyDescent="0.35">
      <c r="A142" s="1">
        <v>141</v>
      </c>
      <c r="B142" s="1" t="s">
        <v>206</v>
      </c>
      <c r="C142" s="1" t="s">
        <v>42</v>
      </c>
      <c r="D142" s="1">
        <v>100471</v>
      </c>
    </row>
    <row r="143" spans="1:4" x14ac:dyDescent="0.35">
      <c r="A143" s="1">
        <v>142</v>
      </c>
      <c r="B143" s="1" t="s">
        <v>203</v>
      </c>
      <c r="C143" s="1" t="s">
        <v>33</v>
      </c>
      <c r="D143" s="1">
        <v>104224</v>
      </c>
    </row>
    <row r="144" spans="1:4" x14ac:dyDescent="0.35">
      <c r="A144" s="1">
        <v>143</v>
      </c>
      <c r="C144" s="1" t="s">
        <v>33</v>
      </c>
      <c r="D144" s="1">
        <v>49429</v>
      </c>
    </row>
    <row r="145" spans="1:4" x14ac:dyDescent="0.35">
      <c r="A145" s="1">
        <v>144</v>
      </c>
      <c r="B145" s="1" t="s">
        <v>206</v>
      </c>
      <c r="C145" s="1" t="s">
        <v>33</v>
      </c>
      <c r="D145" s="1">
        <v>109180</v>
      </c>
    </row>
    <row r="146" spans="1:4" x14ac:dyDescent="0.35">
      <c r="A146" s="1">
        <v>145</v>
      </c>
      <c r="B146" s="1" t="s">
        <v>204</v>
      </c>
      <c r="C146" s="1" t="s">
        <v>33</v>
      </c>
      <c r="D146" s="1">
        <v>53850</v>
      </c>
    </row>
    <row r="147" spans="1:4" x14ac:dyDescent="0.35">
      <c r="A147" s="1">
        <v>146</v>
      </c>
      <c r="B147" s="1" t="s">
        <v>206</v>
      </c>
      <c r="C147" s="1" t="s">
        <v>33</v>
      </c>
      <c r="D147" s="1">
        <v>66652</v>
      </c>
    </row>
    <row r="148" spans="1:4" x14ac:dyDescent="0.35">
      <c r="A148" s="1">
        <v>147</v>
      </c>
      <c r="B148" s="1" t="s">
        <v>203</v>
      </c>
      <c r="C148" s="1" t="s">
        <v>33</v>
      </c>
      <c r="D148" s="1">
        <v>53477</v>
      </c>
    </row>
    <row r="149" spans="1:4" x14ac:dyDescent="0.35">
      <c r="A149" s="1">
        <v>148</v>
      </c>
      <c r="B149" s="1" t="s">
        <v>205</v>
      </c>
      <c r="C149" s="1" t="s">
        <v>33</v>
      </c>
      <c r="D149" s="1">
        <v>112611</v>
      </c>
    </row>
    <row r="150" spans="1:4" x14ac:dyDescent="0.35">
      <c r="A150" s="1">
        <v>149</v>
      </c>
      <c r="B150" s="1" t="s">
        <v>206</v>
      </c>
      <c r="C150" s="1" t="s">
        <v>33</v>
      </c>
      <c r="D150" s="1">
        <v>47602</v>
      </c>
    </row>
    <row r="151" spans="1:4" x14ac:dyDescent="0.35">
      <c r="A151" s="1">
        <v>150</v>
      </c>
      <c r="B151" s="1" t="s">
        <v>203</v>
      </c>
      <c r="C151" s="1" t="s">
        <v>33</v>
      </c>
      <c r="D151" s="1">
        <v>48292</v>
      </c>
    </row>
    <row r="152" spans="1:4" x14ac:dyDescent="0.35">
      <c r="A152" s="1">
        <v>151</v>
      </c>
      <c r="B152" s="1" t="s">
        <v>205</v>
      </c>
      <c r="C152" s="1" t="s">
        <v>33</v>
      </c>
      <c r="D152" s="1">
        <v>97177</v>
      </c>
    </row>
    <row r="153" spans="1:4" x14ac:dyDescent="0.35">
      <c r="A153" s="1">
        <v>152</v>
      </c>
      <c r="B153" s="1" t="s">
        <v>204</v>
      </c>
      <c r="C153" s="1" t="s">
        <v>33</v>
      </c>
      <c r="D153" s="1">
        <v>105812</v>
      </c>
    </row>
    <row r="154" spans="1:4" x14ac:dyDescent="0.35">
      <c r="A154" s="1">
        <v>153</v>
      </c>
      <c r="B154" s="1" t="s">
        <v>205</v>
      </c>
      <c r="C154" s="1" t="s">
        <v>33</v>
      </c>
      <c r="D154" s="1">
        <v>87592</v>
      </c>
    </row>
    <row r="155" spans="1:4" x14ac:dyDescent="0.35">
      <c r="A155" s="1">
        <v>154</v>
      </c>
      <c r="B155" s="1" t="s">
        <v>204</v>
      </c>
      <c r="C155" s="1" t="s">
        <v>33</v>
      </c>
      <c r="D155" s="1">
        <v>72862</v>
      </c>
    </row>
    <row r="156" spans="1:4" x14ac:dyDescent="0.35">
      <c r="A156" s="1">
        <v>155</v>
      </c>
      <c r="B156" s="1" t="s">
        <v>205</v>
      </c>
      <c r="C156" s="1" t="s">
        <v>33</v>
      </c>
      <c r="D156" s="1">
        <v>106307</v>
      </c>
    </row>
    <row r="157" spans="1:4" x14ac:dyDescent="0.35">
      <c r="A157" s="1">
        <v>156</v>
      </c>
      <c r="B157" s="1" t="s">
        <v>206</v>
      </c>
      <c r="C157" s="1" t="s">
        <v>33</v>
      </c>
      <c r="D157" s="1">
        <v>84335</v>
      </c>
    </row>
    <row r="158" spans="1:4" x14ac:dyDescent="0.35">
      <c r="A158" s="1">
        <v>157</v>
      </c>
      <c r="B158" s="1" t="s">
        <v>204</v>
      </c>
      <c r="C158" s="1" t="s">
        <v>33</v>
      </c>
      <c r="D158" s="1">
        <v>52917</v>
      </c>
    </row>
    <row r="159" spans="1:4" x14ac:dyDescent="0.35">
      <c r="A159" s="1">
        <v>158</v>
      </c>
      <c r="B159" s="1" t="s">
        <v>205</v>
      </c>
      <c r="C159" s="1" t="s">
        <v>42</v>
      </c>
      <c r="D159" s="1">
        <v>100700</v>
      </c>
    </row>
    <row r="160" spans="1:4" x14ac:dyDescent="0.35">
      <c r="A160" s="1">
        <v>159</v>
      </c>
      <c r="B160" s="1" t="s">
        <v>204</v>
      </c>
      <c r="C160" s="1" t="s">
        <v>33</v>
      </c>
      <c r="D160" s="1">
        <v>59507</v>
      </c>
    </row>
    <row r="161" spans="1:4" x14ac:dyDescent="0.35">
      <c r="A161" s="1">
        <v>160</v>
      </c>
      <c r="B161" s="1" t="s">
        <v>206</v>
      </c>
      <c r="C161" s="1" t="s">
        <v>33</v>
      </c>
      <c r="D161" s="1">
        <v>72487</v>
      </c>
    </row>
    <row r="162" spans="1:4" x14ac:dyDescent="0.35">
      <c r="A162" s="1">
        <v>161</v>
      </c>
      <c r="B162" s="1" t="s">
        <v>203</v>
      </c>
      <c r="C162" s="1" t="s">
        <v>42</v>
      </c>
      <c r="D162" s="1">
        <v>119615</v>
      </c>
    </row>
    <row r="163" spans="1:4" x14ac:dyDescent="0.35">
      <c r="A163" s="1">
        <v>162</v>
      </c>
      <c r="B163" s="1" t="s">
        <v>203</v>
      </c>
      <c r="C163" s="1" t="s">
        <v>33</v>
      </c>
      <c r="D163" s="1">
        <v>92463</v>
      </c>
    </row>
    <row r="164" spans="1:4" x14ac:dyDescent="0.35">
      <c r="A164" s="1">
        <v>163</v>
      </c>
      <c r="B164" s="1" t="s">
        <v>203</v>
      </c>
      <c r="C164" s="1" t="s">
        <v>33</v>
      </c>
      <c r="D164" s="1">
        <v>51498</v>
      </c>
    </row>
    <row r="165" spans="1:4" x14ac:dyDescent="0.35">
      <c r="A165" s="1">
        <v>164</v>
      </c>
      <c r="B165" s="1" t="s">
        <v>203</v>
      </c>
      <c r="C165" s="1" t="s">
        <v>33</v>
      </c>
      <c r="D165" s="1">
        <v>97973</v>
      </c>
    </row>
    <row r="166" spans="1:4" x14ac:dyDescent="0.35">
      <c r="A166" s="1">
        <v>165</v>
      </c>
      <c r="B166" s="1" t="s">
        <v>205</v>
      </c>
      <c r="C166" s="1" t="s">
        <v>42</v>
      </c>
      <c r="D166" s="1">
        <v>57492</v>
      </c>
    </row>
    <row r="167" spans="1:4" x14ac:dyDescent="0.35">
      <c r="A167" s="1">
        <v>166</v>
      </c>
      <c r="B167" s="1" t="s">
        <v>203</v>
      </c>
      <c r="C167" s="1" t="s">
        <v>33</v>
      </c>
      <c r="D167" s="1">
        <v>74614</v>
      </c>
    </row>
    <row r="168" spans="1:4" x14ac:dyDescent="0.35">
      <c r="A168" s="1">
        <v>167</v>
      </c>
      <c r="B168" s="1" t="s">
        <v>204</v>
      </c>
      <c r="C168" s="1" t="s">
        <v>33</v>
      </c>
      <c r="D168" s="1">
        <v>106331</v>
      </c>
    </row>
    <row r="169" spans="1:4" x14ac:dyDescent="0.35">
      <c r="A169" s="1">
        <v>168</v>
      </c>
      <c r="B169" s="1" t="s">
        <v>204</v>
      </c>
      <c r="C169" s="1" t="s">
        <v>42</v>
      </c>
      <c r="D169" s="1">
        <v>98549</v>
      </c>
    </row>
    <row r="170" spans="1:4" x14ac:dyDescent="0.35">
      <c r="A170" s="1">
        <v>169</v>
      </c>
      <c r="B170" s="1" t="s">
        <v>203</v>
      </c>
      <c r="C170" s="1" t="s">
        <v>33</v>
      </c>
      <c r="D170" s="1">
        <v>112672</v>
      </c>
    </row>
    <row r="171" spans="1:4" x14ac:dyDescent="0.35">
      <c r="A171" s="1">
        <v>170</v>
      </c>
      <c r="B171" s="1" t="s">
        <v>206</v>
      </c>
      <c r="C171" s="1" t="s">
        <v>33</v>
      </c>
      <c r="D171" s="1">
        <v>72869</v>
      </c>
    </row>
    <row r="172" spans="1:4" x14ac:dyDescent="0.35">
      <c r="A172" s="1">
        <v>171</v>
      </c>
      <c r="B172" s="1" t="s">
        <v>205</v>
      </c>
      <c r="C172" s="1" t="s">
        <v>42</v>
      </c>
      <c r="D172" s="1">
        <v>79458</v>
      </c>
    </row>
    <row r="173" spans="1:4" x14ac:dyDescent="0.35">
      <c r="A173" s="1">
        <v>172</v>
      </c>
      <c r="B173" s="1" t="s">
        <v>206</v>
      </c>
      <c r="C173" s="1" t="s">
        <v>42</v>
      </c>
      <c r="D173" s="1">
        <v>58996</v>
      </c>
    </row>
    <row r="174" spans="1:4" x14ac:dyDescent="0.35">
      <c r="A174" s="1">
        <v>173</v>
      </c>
      <c r="B174" s="1" t="s">
        <v>203</v>
      </c>
      <c r="C174" s="1" t="s">
        <v>33</v>
      </c>
      <c r="D174" s="1">
        <v>52208</v>
      </c>
    </row>
    <row r="175" spans="1:4" x14ac:dyDescent="0.35">
      <c r="A175" s="1">
        <v>174</v>
      </c>
      <c r="B175" s="1" t="s">
        <v>203</v>
      </c>
      <c r="C175" s="1" t="s">
        <v>33</v>
      </c>
      <c r="D175" s="1">
        <v>64627</v>
      </c>
    </row>
    <row r="176" spans="1:4" x14ac:dyDescent="0.35">
      <c r="A176" s="1">
        <v>175</v>
      </c>
      <c r="C176" s="1" t="s">
        <v>33</v>
      </c>
      <c r="D176" s="1">
        <v>96332</v>
      </c>
    </row>
    <row r="177" spans="1:4" x14ac:dyDescent="0.35">
      <c r="A177" s="1">
        <v>176</v>
      </c>
      <c r="B177" s="1" t="s">
        <v>203</v>
      </c>
      <c r="C177" s="1" t="s">
        <v>42</v>
      </c>
      <c r="D177" s="1">
        <v>74485</v>
      </c>
    </row>
    <row r="178" spans="1:4" x14ac:dyDescent="0.35">
      <c r="A178" s="1">
        <v>177</v>
      </c>
      <c r="B178" s="1" t="s">
        <v>203</v>
      </c>
      <c r="C178" s="1" t="s">
        <v>33</v>
      </c>
      <c r="D178" s="1">
        <v>82289</v>
      </c>
    </row>
    <row r="179" spans="1:4" x14ac:dyDescent="0.35">
      <c r="A179" s="1">
        <v>178</v>
      </c>
      <c r="B179" s="1" t="s">
        <v>203</v>
      </c>
      <c r="C179" s="1" t="s">
        <v>33</v>
      </c>
      <c r="D179" s="1">
        <v>54796</v>
      </c>
    </row>
    <row r="180" spans="1:4" x14ac:dyDescent="0.35">
      <c r="A180" s="1">
        <v>179</v>
      </c>
      <c r="B180" s="1" t="s">
        <v>206</v>
      </c>
      <c r="C180" s="1" t="s">
        <v>33</v>
      </c>
      <c r="D180" s="1">
        <v>107571</v>
      </c>
    </row>
    <row r="181" spans="1:4" x14ac:dyDescent="0.35">
      <c r="A181" s="1">
        <v>180</v>
      </c>
      <c r="B181" s="1" t="s">
        <v>205</v>
      </c>
      <c r="C181" s="1" t="s">
        <v>42</v>
      </c>
      <c r="D181" s="1">
        <v>106427</v>
      </c>
    </row>
    <row r="182" spans="1:4" x14ac:dyDescent="0.35">
      <c r="A182" s="1">
        <v>181</v>
      </c>
      <c r="B182" s="1" t="s">
        <v>206</v>
      </c>
      <c r="C182" s="1" t="s">
        <v>42</v>
      </c>
    </row>
    <row r="183" spans="1:4" x14ac:dyDescent="0.35">
      <c r="A183" s="1">
        <v>182</v>
      </c>
      <c r="B183" s="1" t="s">
        <v>206</v>
      </c>
      <c r="C183" s="1" t="s">
        <v>33</v>
      </c>
      <c r="D183" s="1">
        <v>64236</v>
      </c>
    </row>
    <row r="184" spans="1:4" x14ac:dyDescent="0.35">
      <c r="A184" s="1">
        <v>183</v>
      </c>
      <c r="B184" s="1" t="s">
        <v>206</v>
      </c>
      <c r="C184" s="1" t="s">
        <v>33</v>
      </c>
      <c r="D184" s="1">
        <v>74512</v>
      </c>
    </row>
    <row r="185" spans="1:4" x14ac:dyDescent="0.35">
      <c r="A185" s="1">
        <v>184</v>
      </c>
      <c r="B185" s="1" t="s">
        <v>205</v>
      </c>
      <c r="C185" s="1" t="s">
        <v>42</v>
      </c>
      <c r="D185" s="1">
        <v>113774</v>
      </c>
    </row>
    <row r="186" spans="1:4" x14ac:dyDescent="0.35">
      <c r="A186" s="1">
        <v>185</v>
      </c>
      <c r="B186" s="1" t="s">
        <v>206</v>
      </c>
      <c r="C186" s="1" t="s">
        <v>33</v>
      </c>
      <c r="D186" s="1">
        <v>117754</v>
      </c>
    </row>
    <row r="187" spans="1:4" x14ac:dyDescent="0.35">
      <c r="A187" s="1">
        <v>186</v>
      </c>
      <c r="B187" s="1" t="s">
        <v>203</v>
      </c>
      <c r="C187" s="1" t="s">
        <v>33</v>
      </c>
      <c r="D187" s="1">
        <v>54740</v>
      </c>
    </row>
    <row r="188" spans="1:4" x14ac:dyDescent="0.35">
      <c r="A188" s="1">
        <v>187</v>
      </c>
      <c r="B188" s="1" t="s">
        <v>206</v>
      </c>
      <c r="C188" s="1" t="s">
        <v>33</v>
      </c>
      <c r="D188" s="1">
        <v>112273</v>
      </c>
    </row>
    <row r="189" spans="1:4" x14ac:dyDescent="0.35">
      <c r="A189" s="1">
        <v>188</v>
      </c>
      <c r="B189" s="1" t="s">
        <v>206</v>
      </c>
      <c r="C189" s="1" t="s">
        <v>33</v>
      </c>
      <c r="D189" s="1">
        <v>118771</v>
      </c>
    </row>
    <row r="190" spans="1:4" x14ac:dyDescent="0.35">
      <c r="A190" s="1">
        <v>189</v>
      </c>
      <c r="B190" s="1" t="s">
        <v>206</v>
      </c>
      <c r="C190" s="1" t="s">
        <v>42</v>
      </c>
      <c r="D190" s="1">
        <v>103431</v>
      </c>
    </row>
    <row r="191" spans="1:4" x14ac:dyDescent="0.35">
      <c r="A191" s="1">
        <v>190</v>
      </c>
      <c r="B191" s="1" t="s">
        <v>203</v>
      </c>
      <c r="C191" s="1" t="s">
        <v>42</v>
      </c>
      <c r="D191" s="1">
        <v>89614</v>
      </c>
    </row>
    <row r="192" spans="1:4" x14ac:dyDescent="0.35">
      <c r="A192" s="1">
        <v>191</v>
      </c>
      <c r="B192" s="1" t="s">
        <v>204</v>
      </c>
      <c r="C192" s="1" t="s">
        <v>33</v>
      </c>
      <c r="D192" s="1">
        <v>47718</v>
      </c>
    </row>
    <row r="193" spans="1:4" x14ac:dyDescent="0.35">
      <c r="A193" s="1">
        <v>192</v>
      </c>
      <c r="B193" s="1" t="s">
        <v>205</v>
      </c>
      <c r="C193" s="1" t="s">
        <v>42</v>
      </c>
      <c r="D193" s="1">
        <v>61742</v>
      </c>
    </row>
    <row r="194" spans="1:4" x14ac:dyDescent="0.35">
      <c r="A194" s="1">
        <v>193</v>
      </c>
      <c r="B194" s="1" t="s">
        <v>205</v>
      </c>
      <c r="C194" s="1" t="s">
        <v>33</v>
      </c>
      <c r="D194" s="1">
        <v>88125</v>
      </c>
    </row>
    <row r="195" spans="1:4" x14ac:dyDescent="0.35">
      <c r="A195" s="1">
        <v>194</v>
      </c>
      <c r="B195" s="1" t="s">
        <v>204</v>
      </c>
      <c r="C195" s="1" t="s">
        <v>33</v>
      </c>
      <c r="D195" s="1">
        <v>72608</v>
      </c>
    </row>
    <row r="196" spans="1:4" x14ac:dyDescent="0.35">
      <c r="A196" s="1">
        <v>195</v>
      </c>
      <c r="B196" s="1" t="s">
        <v>206</v>
      </c>
      <c r="C196" s="1" t="s">
        <v>33</v>
      </c>
      <c r="D196" s="1">
        <v>100456</v>
      </c>
    </row>
    <row r="197" spans="1:4" x14ac:dyDescent="0.35">
      <c r="A197" s="1">
        <v>196</v>
      </c>
      <c r="B197" s="1" t="s">
        <v>206</v>
      </c>
      <c r="C197" s="1" t="s">
        <v>33</v>
      </c>
      <c r="D197" s="1">
        <v>118688</v>
      </c>
    </row>
    <row r="198" spans="1:4" x14ac:dyDescent="0.35">
      <c r="A198" s="1">
        <v>197</v>
      </c>
      <c r="B198" s="1" t="s">
        <v>205</v>
      </c>
      <c r="C198" s="1" t="s">
        <v>33</v>
      </c>
      <c r="D198" s="1">
        <v>58692</v>
      </c>
    </row>
    <row r="199" spans="1:4" x14ac:dyDescent="0.35">
      <c r="A199" s="1">
        <v>198</v>
      </c>
      <c r="B199" s="1" t="s">
        <v>205</v>
      </c>
      <c r="C199" s="1" t="s">
        <v>42</v>
      </c>
      <c r="D199" s="1">
        <v>112439</v>
      </c>
    </row>
    <row r="200" spans="1:4" x14ac:dyDescent="0.35">
      <c r="A200" s="1">
        <v>199</v>
      </c>
      <c r="B200" s="1" t="s">
        <v>203</v>
      </c>
      <c r="C200" s="1" t="s">
        <v>33</v>
      </c>
      <c r="D200" s="1">
        <v>116421</v>
      </c>
    </row>
    <row r="201" spans="1:4" x14ac:dyDescent="0.35">
      <c r="A201" s="1">
        <v>200</v>
      </c>
      <c r="B201" s="1" t="s">
        <v>206</v>
      </c>
      <c r="C201" s="1" t="s">
        <v>33</v>
      </c>
      <c r="D201" s="1">
        <v>52544</v>
      </c>
    </row>
    <row r="202" spans="1:4" x14ac:dyDescent="0.35">
      <c r="A202" s="1">
        <v>201</v>
      </c>
      <c r="B202" s="1" t="s">
        <v>206</v>
      </c>
      <c r="C202" s="1" t="s">
        <v>33</v>
      </c>
      <c r="D202" s="1">
        <v>77051</v>
      </c>
    </row>
    <row r="203" spans="1:4" x14ac:dyDescent="0.35">
      <c r="A203" s="1">
        <v>202</v>
      </c>
      <c r="B203" s="1" t="s">
        <v>204</v>
      </c>
      <c r="C203" s="1" t="s">
        <v>42</v>
      </c>
      <c r="D203" s="1">
        <v>111143</v>
      </c>
    </row>
    <row r="204" spans="1:4" x14ac:dyDescent="0.35">
      <c r="A204" s="1">
        <v>203</v>
      </c>
      <c r="B204" s="1" t="s">
        <v>203</v>
      </c>
      <c r="C204" s="1" t="s">
        <v>33</v>
      </c>
      <c r="D204" s="1">
        <v>61119</v>
      </c>
    </row>
    <row r="205" spans="1:4" x14ac:dyDescent="0.35">
      <c r="A205" s="1">
        <v>204</v>
      </c>
      <c r="B205" s="1" t="s">
        <v>204</v>
      </c>
      <c r="C205" s="1" t="s">
        <v>33</v>
      </c>
      <c r="D205" s="1">
        <v>113404</v>
      </c>
    </row>
    <row r="206" spans="1:4" x14ac:dyDescent="0.35">
      <c r="A206" s="1">
        <v>205</v>
      </c>
      <c r="B206" s="1" t="s">
        <v>204</v>
      </c>
      <c r="C206" s="1" t="s">
        <v>33</v>
      </c>
      <c r="D206" s="1">
        <v>96804</v>
      </c>
    </row>
    <row r="207" spans="1:4" x14ac:dyDescent="0.35">
      <c r="A207" s="1">
        <v>206</v>
      </c>
      <c r="B207" s="1" t="s">
        <v>205</v>
      </c>
      <c r="C207" s="1" t="s">
        <v>42</v>
      </c>
      <c r="D207" s="1">
        <v>69337</v>
      </c>
    </row>
    <row r="208" spans="1:4" x14ac:dyDescent="0.35">
      <c r="A208" s="1">
        <v>207</v>
      </c>
      <c r="B208" s="1" t="s">
        <v>204</v>
      </c>
      <c r="C208" s="1" t="s">
        <v>42</v>
      </c>
      <c r="D208" s="1">
        <v>66053</v>
      </c>
    </row>
    <row r="209" spans="1:4" x14ac:dyDescent="0.35">
      <c r="A209" s="1">
        <v>208</v>
      </c>
      <c r="B209" s="1" t="s">
        <v>203</v>
      </c>
      <c r="C209" s="1" t="s">
        <v>33</v>
      </c>
      <c r="D209" s="1">
        <v>75423</v>
      </c>
    </row>
    <row r="210" spans="1:4" x14ac:dyDescent="0.35">
      <c r="A210" s="1">
        <v>209</v>
      </c>
      <c r="B210" s="1" t="s">
        <v>205</v>
      </c>
      <c r="C210" s="1" t="s">
        <v>42</v>
      </c>
      <c r="D210" s="1">
        <v>104764</v>
      </c>
    </row>
    <row r="211" spans="1:4" x14ac:dyDescent="0.35">
      <c r="A211" s="1">
        <v>210</v>
      </c>
      <c r="B211" s="1" t="s">
        <v>205</v>
      </c>
      <c r="C211" s="1" t="s">
        <v>42</v>
      </c>
      <c r="D211" s="1">
        <v>84577</v>
      </c>
    </row>
    <row r="212" spans="1:4" x14ac:dyDescent="0.35">
      <c r="A212" s="1">
        <v>211</v>
      </c>
      <c r="B212" s="1" t="s">
        <v>204</v>
      </c>
      <c r="C212" s="1" t="s">
        <v>42</v>
      </c>
      <c r="D212" s="1">
        <v>98727</v>
      </c>
    </row>
    <row r="213" spans="1:4" x14ac:dyDescent="0.35">
      <c r="A213" s="1">
        <v>212</v>
      </c>
      <c r="B213" s="1" t="s">
        <v>205</v>
      </c>
      <c r="C213" s="1" t="s">
        <v>42</v>
      </c>
      <c r="D213" s="1">
        <v>46678</v>
      </c>
    </row>
    <row r="214" spans="1:4" x14ac:dyDescent="0.35">
      <c r="A214" s="1">
        <v>213</v>
      </c>
      <c r="B214" s="1" t="s">
        <v>205</v>
      </c>
      <c r="C214" s="1" t="s">
        <v>33</v>
      </c>
      <c r="D214" s="1">
        <v>86663</v>
      </c>
    </row>
    <row r="215" spans="1:4" x14ac:dyDescent="0.35">
      <c r="A215" s="1">
        <v>214</v>
      </c>
      <c r="B215" s="1" t="s">
        <v>206</v>
      </c>
      <c r="C215" s="1" t="s">
        <v>33</v>
      </c>
      <c r="D215" s="1">
        <v>83919</v>
      </c>
    </row>
    <row r="216" spans="1:4" x14ac:dyDescent="0.35">
      <c r="A216" s="1">
        <v>215</v>
      </c>
      <c r="B216" s="1" t="s">
        <v>206</v>
      </c>
      <c r="C216" s="1" t="s">
        <v>33</v>
      </c>
      <c r="D216" s="1">
        <v>104607</v>
      </c>
    </row>
    <row r="217" spans="1:4" x14ac:dyDescent="0.35">
      <c r="A217" s="1">
        <v>216</v>
      </c>
      <c r="B217" s="1" t="s">
        <v>205</v>
      </c>
      <c r="C217" s="1" t="s">
        <v>42</v>
      </c>
      <c r="D217" s="1">
        <v>97266</v>
      </c>
    </row>
    <row r="218" spans="1:4" x14ac:dyDescent="0.35">
      <c r="A218" s="1">
        <v>217</v>
      </c>
      <c r="B218" s="1" t="s">
        <v>204</v>
      </c>
      <c r="C218" s="1" t="s">
        <v>33</v>
      </c>
      <c r="D218" s="1">
        <v>86606</v>
      </c>
    </row>
    <row r="219" spans="1:4" x14ac:dyDescent="0.35">
      <c r="A219" s="1">
        <v>218</v>
      </c>
      <c r="B219" s="1" t="s">
        <v>204</v>
      </c>
      <c r="C219" s="1" t="s">
        <v>33</v>
      </c>
      <c r="D219" s="1">
        <v>81847</v>
      </c>
    </row>
    <row r="220" spans="1:4" x14ac:dyDescent="0.35">
      <c r="A220" s="1">
        <v>219</v>
      </c>
      <c r="B220" s="1" t="s">
        <v>204</v>
      </c>
      <c r="C220" s="1" t="s">
        <v>42</v>
      </c>
      <c r="D220" s="1">
        <v>98433</v>
      </c>
    </row>
    <row r="221" spans="1:4" x14ac:dyDescent="0.35">
      <c r="A221" s="1">
        <v>220</v>
      </c>
      <c r="B221" s="1" t="s">
        <v>204</v>
      </c>
      <c r="C221" s="1" t="s">
        <v>33</v>
      </c>
      <c r="D221" s="1">
        <v>115008</v>
      </c>
    </row>
    <row r="222" spans="1:4" x14ac:dyDescent="0.35">
      <c r="A222" s="1">
        <v>221</v>
      </c>
      <c r="B222" s="1" t="s">
        <v>205</v>
      </c>
      <c r="C222" s="1" t="s">
        <v>42</v>
      </c>
      <c r="D222" s="1">
        <v>117553</v>
      </c>
    </row>
    <row r="223" spans="1:4" x14ac:dyDescent="0.35">
      <c r="A223" s="1">
        <v>222</v>
      </c>
      <c r="B223" s="1" t="s">
        <v>205</v>
      </c>
      <c r="C223" s="1" t="s">
        <v>42</v>
      </c>
      <c r="D223" s="1">
        <v>76032</v>
      </c>
    </row>
    <row r="224" spans="1:4" x14ac:dyDescent="0.35">
      <c r="A224" s="1">
        <v>223</v>
      </c>
      <c r="B224" s="1" t="s">
        <v>204</v>
      </c>
      <c r="C224" s="1" t="s">
        <v>42</v>
      </c>
      <c r="D224" s="1">
        <v>106830</v>
      </c>
    </row>
    <row r="225" spans="1:4" x14ac:dyDescent="0.35">
      <c r="A225" s="1">
        <v>224</v>
      </c>
      <c r="B225" s="1" t="s">
        <v>205</v>
      </c>
      <c r="C225" s="1" t="s">
        <v>33</v>
      </c>
      <c r="D225" s="1">
        <v>72264</v>
      </c>
    </row>
    <row r="226" spans="1:4" x14ac:dyDescent="0.35">
      <c r="A226" s="1">
        <v>225</v>
      </c>
      <c r="B226" s="1" t="s">
        <v>205</v>
      </c>
      <c r="C226" s="1" t="s">
        <v>33</v>
      </c>
      <c r="D226" s="1">
        <v>55874</v>
      </c>
    </row>
    <row r="227" spans="1:4" x14ac:dyDescent="0.35">
      <c r="A227" s="1">
        <v>226</v>
      </c>
      <c r="B227" s="1" t="s">
        <v>204</v>
      </c>
      <c r="C227" s="1" t="s">
        <v>42</v>
      </c>
      <c r="D227" s="1">
        <v>64586</v>
      </c>
    </row>
    <row r="228" spans="1:4" x14ac:dyDescent="0.35">
      <c r="A228" s="1">
        <v>227</v>
      </c>
      <c r="B228" s="1" t="s">
        <v>205</v>
      </c>
      <c r="C228" s="1" t="s">
        <v>42</v>
      </c>
      <c r="D228" s="1">
        <v>75321</v>
      </c>
    </row>
    <row r="229" spans="1:4" x14ac:dyDescent="0.35">
      <c r="A229" s="1">
        <v>228</v>
      </c>
      <c r="B229" s="1" t="s">
        <v>205</v>
      </c>
      <c r="C229" s="1" t="s">
        <v>33</v>
      </c>
      <c r="D229" s="1">
        <v>107919</v>
      </c>
    </row>
    <row r="230" spans="1:4" x14ac:dyDescent="0.35">
      <c r="A230" s="1">
        <v>229</v>
      </c>
      <c r="B230" s="1" t="s">
        <v>204</v>
      </c>
      <c r="C230" s="1" t="s">
        <v>33</v>
      </c>
      <c r="D230" s="1">
        <v>82446</v>
      </c>
    </row>
    <row r="231" spans="1:4" x14ac:dyDescent="0.35">
      <c r="A231" s="1">
        <v>230</v>
      </c>
      <c r="B231" s="1" t="s">
        <v>205</v>
      </c>
      <c r="C231" s="1" t="s">
        <v>42</v>
      </c>
      <c r="D231" s="1">
        <v>117923</v>
      </c>
    </row>
    <row r="232" spans="1:4" x14ac:dyDescent="0.35">
      <c r="A232" s="1">
        <v>231</v>
      </c>
      <c r="B232" s="1" t="s">
        <v>205</v>
      </c>
      <c r="C232" s="1" t="s">
        <v>42</v>
      </c>
      <c r="D232" s="1">
        <v>84526</v>
      </c>
    </row>
    <row r="233" spans="1:4" x14ac:dyDescent="0.35">
      <c r="A233" s="1">
        <v>232</v>
      </c>
      <c r="B233" s="1" t="s">
        <v>205</v>
      </c>
      <c r="C233" s="1" t="s">
        <v>33</v>
      </c>
      <c r="D233" s="1">
        <v>105006</v>
      </c>
    </row>
    <row r="234" spans="1:4" x14ac:dyDescent="0.35">
      <c r="A234" s="1">
        <v>233</v>
      </c>
      <c r="B234" s="1" t="s">
        <v>206</v>
      </c>
      <c r="C234" s="1" t="s">
        <v>33</v>
      </c>
      <c r="D234" s="1">
        <v>73872</v>
      </c>
    </row>
    <row r="235" spans="1:4" x14ac:dyDescent="0.35">
      <c r="A235" s="1">
        <v>234</v>
      </c>
      <c r="B235" s="1" t="s">
        <v>205</v>
      </c>
      <c r="C235" s="1" t="s">
        <v>33</v>
      </c>
      <c r="D235" s="1">
        <v>83685</v>
      </c>
    </row>
    <row r="236" spans="1:4" x14ac:dyDescent="0.35">
      <c r="A236" s="1">
        <v>235</v>
      </c>
      <c r="B236" s="1" t="s">
        <v>204</v>
      </c>
      <c r="C236" s="1" t="s">
        <v>33</v>
      </c>
      <c r="D236" s="1">
        <v>98805</v>
      </c>
    </row>
    <row r="237" spans="1:4" x14ac:dyDescent="0.35">
      <c r="A237" s="1">
        <v>236</v>
      </c>
      <c r="B237" s="1" t="s">
        <v>205</v>
      </c>
      <c r="C237" s="1" t="s">
        <v>42</v>
      </c>
      <c r="D237" s="1">
        <v>67078</v>
      </c>
    </row>
    <row r="238" spans="1:4" x14ac:dyDescent="0.35">
      <c r="A238" s="1">
        <v>237</v>
      </c>
      <c r="B238" s="1" t="s">
        <v>206</v>
      </c>
      <c r="C238" s="1" t="s">
        <v>33</v>
      </c>
      <c r="D238" s="1">
        <v>46946</v>
      </c>
    </row>
    <row r="239" spans="1:4" x14ac:dyDescent="0.35">
      <c r="A239" s="1">
        <v>238</v>
      </c>
      <c r="B239" s="1" t="s">
        <v>205</v>
      </c>
      <c r="C239" s="1" t="s">
        <v>33</v>
      </c>
      <c r="D239" s="1">
        <v>94410</v>
      </c>
    </row>
    <row r="240" spans="1:4" x14ac:dyDescent="0.35">
      <c r="A240" s="1">
        <v>239</v>
      </c>
      <c r="B240" s="1" t="s">
        <v>206</v>
      </c>
      <c r="C240" s="1" t="s">
        <v>33</v>
      </c>
      <c r="D240" s="1">
        <v>107639</v>
      </c>
    </row>
    <row r="241" spans="1:4" x14ac:dyDescent="0.35">
      <c r="A241" s="1">
        <v>240</v>
      </c>
      <c r="B241" s="1" t="s">
        <v>203</v>
      </c>
      <c r="C241" s="1" t="s">
        <v>33</v>
      </c>
      <c r="D241" s="1">
        <v>109313</v>
      </c>
    </row>
    <row r="242" spans="1:4" x14ac:dyDescent="0.35">
      <c r="A242" s="1">
        <v>241</v>
      </c>
      <c r="B242" s="1" t="s">
        <v>204</v>
      </c>
      <c r="C242" s="1" t="s">
        <v>33</v>
      </c>
      <c r="D242" s="1">
        <v>102122</v>
      </c>
    </row>
    <row r="243" spans="1:4" x14ac:dyDescent="0.35">
      <c r="A243" s="1">
        <v>242</v>
      </c>
      <c r="B243" s="1" t="s">
        <v>206</v>
      </c>
      <c r="C243" s="1" t="s">
        <v>42</v>
      </c>
      <c r="D243" s="1">
        <v>61744</v>
      </c>
    </row>
    <row r="244" spans="1:4" x14ac:dyDescent="0.35">
      <c r="A244" s="1">
        <v>243</v>
      </c>
      <c r="B244" s="1" t="s">
        <v>203</v>
      </c>
      <c r="C244" s="1" t="s">
        <v>33</v>
      </c>
      <c r="D244" s="1">
        <v>117130</v>
      </c>
    </row>
    <row r="245" spans="1:4" x14ac:dyDescent="0.35">
      <c r="A245" s="1">
        <v>244</v>
      </c>
      <c r="B245" s="1" t="s">
        <v>204</v>
      </c>
      <c r="C245" s="1" t="s">
        <v>33</v>
      </c>
      <c r="D245" s="1">
        <v>45573</v>
      </c>
    </row>
    <row r="246" spans="1:4" x14ac:dyDescent="0.35">
      <c r="A246" s="1">
        <v>245</v>
      </c>
      <c r="B246" s="1" t="s">
        <v>206</v>
      </c>
      <c r="C246" s="1" t="s">
        <v>33</v>
      </c>
      <c r="D246" s="1">
        <v>64262</v>
      </c>
    </row>
    <row r="247" spans="1:4" x14ac:dyDescent="0.35">
      <c r="A247" s="1">
        <v>246</v>
      </c>
      <c r="B247" s="1" t="s">
        <v>204</v>
      </c>
      <c r="C247" s="1" t="s">
        <v>33</v>
      </c>
      <c r="D247" s="1">
        <v>70262</v>
      </c>
    </row>
    <row r="248" spans="1:4" x14ac:dyDescent="0.35">
      <c r="A248" s="1">
        <v>247</v>
      </c>
      <c r="B248" s="1" t="s">
        <v>206</v>
      </c>
      <c r="C248" s="1" t="s">
        <v>33</v>
      </c>
      <c r="D248" s="1">
        <v>111732</v>
      </c>
    </row>
    <row r="249" spans="1:4" x14ac:dyDescent="0.35">
      <c r="A249" s="1">
        <v>248</v>
      </c>
      <c r="B249" s="1" t="s">
        <v>203</v>
      </c>
      <c r="C249" s="1" t="s">
        <v>33</v>
      </c>
      <c r="D249" s="1">
        <v>109090</v>
      </c>
    </row>
    <row r="250" spans="1:4" x14ac:dyDescent="0.35">
      <c r="A250" s="1">
        <v>249</v>
      </c>
      <c r="B250" s="1" t="s">
        <v>205</v>
      </c>
      <c r="C250" s="1" t="s">
        <v>33</v>
      </c>
      <c r="D250" s="1">
        <v>69794</v>
      </c>
    </row>
    <row r="251" spans="1:4" x14ac:dyDescent="0.35">
      <c r="A251" s="1">
        <v>250</v>
      </c>
      <c r="B251" s="1" t="s">
        <v>206</v>
      </c>
      <c r="C251" s="1" t="s">
        <v>33</v>
      </c>
      <c r="D251" s="1">
        <v>117336</v>
      </c>
    </row>
    <row r="252" spans="1:4" x14ac:dyDescent="0.35">
      <c r="A252" s="1">
        <v>251</v>
      </c>
      <c r="B252" s="1" t="s">
        <v>203</v>
      </c>
      <c r="C252" s="1" t="s">
        <v>33</v>
      </c>
      <c r="D252" s="1">
        <v>72516</v>
      </c>
    </row>
    <row r="253" spans="1:4" x14ac:dyDescent="0.35">
      <c r="A253" s="1">
        <v>252</v>
      </c>
      <c r="B253" s="1" t="s">
        <v>205</v>
      </c>
      <c r="C253" s="1" t="s">
        <v>33</v>
      </c>
      <c r="D253" s="1">
        <v>54551</v>
      </c>
    </row>
    <row r="254" spans="1:4" x14ac:dyDescent="0.35">
      <c r="A254" s="1">
        <v>253</v>
      </c>
      <c r="B254" s="1" t="s">
        <v>204</v>
      </c>
      <c r="C254" s="1" t="s">
        <v>33</v>
      </c>
      <c r="D254" s="1">
        <v>105972</v>
      </c>
    </row>
    <row r="255" spans="1:4" x14ac:dyDescent="0.35">
      <c r="A255" s="1">
        <v>254</v>
      </c>
      <c r="B255" s="1" t="s">
        <v>205</v>
      </c>
      <c r="C255" s="1" t="s">
        <v>33</v>
      </c>
      <c r="D255" s="1">
        <v>66303</v>
      </c>
    </row>
    <row r="256" spans="1:4" x14ac:dyDescent="0.35">
      <c r="A256" s="1">
        <v>255</v>
      </c>
      <c r="B256" s="1" t="s">
        <v>204</v>
      </c>
      <c r="C256" s="1" t="s">
        <v>33</v>
      </c>
      <c r="D256" s="1">
        <v>74737</v>
      </c>
    </row>
    <row r="257" spans="1:4" x14ac:dyDescent="0.35">
      <c r="A257" s="1">
        <v>256</v>
      </c>
      <c r="B257" s="1" t="s">
        <v>205</v>
      </c>
      <c r="C257" s="1" t="s">
        <v>33</v>
      </c>
      <c r="D257" s="1">
        <v>62333</v>
      </c>
    </row>
    <row r="258" spans="1:4" x14ac:dyDescent="0.35">
      <c r="A258" s="1">
        <v>257</v>
      </c>
      <c r="B258" s="1" t="s">
        <v>206</v>
      </c>
      <c r="C258" s="1" t="s">
        <v>33</v>
      </c>
      <c r="D258" s="1">
        <v>109984</v>
      </c>
    </row>
    <row r="259" spans="1:4" x14ac:dyDescent="0.35">
      <c r="A259" s="1">
        <v>258</v>
      </c>
      <c r="B259" s="1" t="s">
        <v>204</v>
      </c>
      <c r="C259" s="1" t="s">
        <v>33</v>
      </c>
      <c r="D259" s="1">
        <v>95859</v>
      </c>
    </row>
    <row r="260" spans="1:4" x14ac:dyDescent="0.35">
      <c r="A260" s="1">
        <v>259</v>
      </c>
      <c r="B260" s="1" t="s">
        <v>205</v>
      </c>
      <c r="C260" s="1" t="s">
        <v>42</v>
      </c>
      <c r="D260" s="1">
        <v>45504</v>
      </c>
    </row>
    <row r="261" spans="1:4" x14ac:dyDescent="0.35">
      <c r="A261" s="1">
        <v>260</v>
      </c>
      <c r="B261" s="1" t="s">
        <v>204</v>
      </c>
      <c r="C261" s="1" t="s">
        <v>33</v>
      </c>
      <c r="D261" s="1">
        <v>81524</v>
      </c>
    </row>
    <row r="262" spans="1:4" x14ac:dyDescent="0.35">
      <c r="A262" s="1">
        <v>261</v>
      </c>
      <c r="B262" s="1" t="s">
        <v>206</v>
      </c>
      <c r="C262" s="1" t="s">
        <v>33</v>
      </c>
      <c r="D262" s="1">
        <v>112302</v>
      </c>
    </row>
    <row r="263" spans="1:4" x14ac:dyDescent="0.35">
      <c r="A263" s="1">
        <v>262</v>
      </c>
      <c r="B263" s="1" t="s">
        <v>203</v>
      </c>
      <c r="C263" s="1" t="s">
        <v>42</v>
      </c>
      <c r="D263" s="1">
        <v>116590</v>
      </c>
    </row>
    <row r="264" spans="1:4" x14ac:dyDescent="0.35">
      <c r="A264" s="1">
        <v>263</v>
      </c>
      <c r="B264" s="1" t="s">
        <v>203</v>
      </c>
      <c r="C264" s="1" t="s">
        <v>33</v>
      </c>
      <c r="D264" s="1">
        <v>73907</v>
      </c>
    </row>
    <row r="265" spans="1:4" x14ac:dyDescent="0.35">
      <c r="A265" s="1">
        <v>264</v>
      </c>
      <c r="B265" s="1" t="s">
        <v>203</v>
      </c>
      <c r="C265" s="1" t="s">
        <v>33</v>
      </c>
      <c r="D265" s="1">
        <v>84398</v>
      </c>
    </row>
    <row r="266" spans="1:4" x14ac:dyDescent="0.35">
      <c r="A266" s="1">
        <v>265</v>
      </c>
      <c r="B266" s="1" t="s">
        <v>203</v>
      </c>
      <c r="C266" s="1" t="s">
        <v>33</v>
      </c>
      <c r="D266" s="1">
        <v>107651</v>
      </c>
    </row>
    <row r="267" spans="1:4" x14ac:dyDescent="0.35">
      <c r="A267" s="1">
        <v>266</v>
      </c>
      <c r="B267" s="1" t="s">
        <v>205</v>
      </c>
      <c r="C267" s="1" t="s">
        <v>42</v>
      </c>
      <c r="D267" s="1">
        <v>63453</v>
      </c>
    </row>
    <row r="268" spans="1:4" x14ac:dyDescent="0.35">
      <c r="A268" s="1">
        <v>267</v>
      </c>
      <c r="B268" s="1" t="s">
        <v>203</v>
      </c>
      <c r="C268" s="1" t="s">
        <v>33</v>
      </c>
      <c r="D268" s="1">
        <v>83712</v>
      </c>
    </row>
    <row r="269" spans="1:4" x14ac:dyDescent="0.35">
      <c r="A269" s="1">
        <v>268</v>
      </c>
      <c r="B269" s="1" t="s">
        <v>204</v>
      </c>
      <c r="C269" s="1" t="s">
        <v>33</v>
      </c>
      <c r="D269" s="1">
        <v>105032</v>
      </c>
    </row>
    <row r="270" spans="1:4" x14ac:dyDescent="0.35">
      <c r="A270" s="1">
        <v>269</v>
      </c>
      <c r="B270" s="1" t="s">
        <v>204</v>
      </c>
      <c r="C270" s="1" t="s">
        <v>42</v>
      </c>
      <c r="D270" s="1">
        <v>85729</v>
      </c>
    </row>
    <row r="271" spans="1:4" x14ac:dyDescent="0.35">
      <c r="A271" s="1">
        <v>270</v>
      </c>
      <c r="B271" s="1" t="s">
        <v>203</v>
      </c>
      <c r="C271" s="1" t="s">
        <v>33</v>
      </c>
      <c r="D271" s="1">
        <v>82345</v>
      </c>
    </row>
    <row r="272" spans="1:4" x14ac:dyDescent="0.35">
      <c r="A272" s="1">
        <v>271</v>
      </c>
      <c r="B272" s="1" t="s">
        <v>206</v>
      </c>
      <c r="C272" s="1" t="s">
        <v>33</v>
      </c>
      <c r="D272" s="1">
        <v>111752</v>
      </c>
    </row>
    <row r="273" spans="1:4" x14ac:dyDescent="0.35">
      <c r="A273" s="1">
        <v>272</v>
      </c>
      <c r="B273" s="1" t="s">
        <v>205</v>
      </c>
      <c r="C273" s="1" t="s">
        <v>42</v>
      </c>
      <c r="D273" s="1">
        <v>88604</v>
      </c>
    </row>
    <row r="274" spans="1:4" x14ac:dyDescent="0.35">
      <c r="A274" s="1">
        <v>273</v>
      </c>
      <c r="B274" s="1" t="s">
        <v>206</v>
      </c>
      <c r="C274" s="1" t="s">
        <v>42</v>
      </c>
      <c r="D274" s="1">
        <v>98769</v>
      </c>
    </row>
    <row r="275" spans="1:4" x14ac:dyDescent="0.35">
      <c r="A275" s="1">
        <v>274</v>
      </c>
      <c r="B275" s="1" t="s">
        <v>203</v>
      </c>
      <c r="C275" s="1" t="s">
        <v>33</v>
      </c>
      <c r="D275" s="1">
        <v>111838</v>
      </c>
    </row>
    <row r="276" spans="1:4" x14ac:dyDescent="0.35">
      <c r="A276" s="1">
        <v>275</v>
      </c>
      <c r="B276" s="1" t="s">
        <v>203</v>
      </c>
      <c r="C276" s="1" t="s">
        <v>33</v>
      </c>
      <c r="D276" s="1">
        <v>101799</v>
      </c>
    </row>
    <row r="277" spans="1:4" x14ac:dyDescent="0.35">
      <c r="A277" s="1">
        <v>276</v>
      </c>
      <c r="B277" s="1" t="s">
        <v>206</v>
      </c>
      <c r="C277" s="1" t="s">
        <v>33</v>
      </c>
      <c r="D277" s="1">
        <v>109743</v>
      </c>
    </row>
    <row r="278" spans="1:4" x14ac:dyDescent="0.35">
      <c r="A278" s="1">
        <v>277</v>
      </c>
      <c r="B278" s="1" t="s">
        <v>203</v>
      </c>
      <c r="C278" s="1" t="s">
        <v>42</v>
      </c>
      <c r="D278" s="1">
        <v>92627</v>
      </c>
    </row>
    <row r="279" spans="1:4" x14ac:dyDescent="0.35">
      <c r="A279" s="1">
        <v>278</v>
      </c>
      <c r="B279" s="1" t="s">
        <v>203</v>
      </c>
      <c r="C279" s="1" t="s">
        <v>33</v>
      </c>
      <c r="D279" s="1">
        <v>73387</v>
      </c>
    </row>
    <row r="280" spans="1:4" x14ac:dyDescent="0.35">
      <c r="A280" s="1">
        <v>279</v>
      </c>
      <c r="B280" s="1" t="s">
        <v>203</v>
      </c>
      <c r="C280" s="1" t="s">
        <v>33</v>
      </c>
      <c r="D280" s="1">
        <v>89328</v>
      </c>
    </row>
    <row r="281" spans="1:4" x14ac:dyDescent="0.35">
      <c r="A281" s="1">
        <v>280</v>
      </c>
      <c r="B281" s="1" t="s">
        <v>206</v>
      </c>
      <c r="C281" s="1" t="s">
        <v>33</v>
      </c>
      <c r="D281" s="1">
        <v>65380</v>
      </c>
    </row>
    <row r="282" spans="1:4" x14ac:dyDescent="0.35">
      <c r="A282" s="1">
        <v>281</v>
      </c>
      <c r="B282" s="1" t="s">
        <v>205</v>
      </c>
      <c r="C282" s="1" t="s">
        <v>42</v>
      </c>
      <c r="D282" s="1">
        <v>65324</v>
      </c>
    </row>
    <row r="283" spans="1:4" x14ac:dyDescent="0.35">
      <c r="A283" s="1">
        <v>282</v>
      </c>
      <c r="B283" s="1" t="s">
        <v>206</v>
      </c>
      <c r="C283" s="1" t="s">
        <v>42</v>
      </c>
      <c r="D283" s="1">
        <v>114935</v>
      </c>
    </row>
    <row r="284" spans="1:4" x14ac:dyDescent="0.35">
      <c r="A284" s="1">
        <v>283</v>
      </c>
      <c r="B284" s="1" t="s">
        <v>206</v>
      </c>
      <c r="C284" s="1" t="s">
        <v>33</v>
      </c>
      <c r="D284" s="1">
        <v>47041</v>
      </c>
    </row>
    <row r="285" spans="1:4" x14ac:dyDescent="0.35">
      <c r="A285" s="1">
        <v>284</v>
      </c>
      <c r="B285" s="1" t="s">
        <v>206</v>
      </c>
      <c r="C285" s="1" t="s">
        <v>33</v>
      </c>
      <c r="D285" s="1">
        <v>101196</v>
      </c>
    </row>
    <row r="286" spans="1:4" x14ac:dyDescent="0.35">
      <c r="A286" s="1">
        <v>285</v>
      </c>
      <c r="B286" s="1" t="s">
        <v>205</v>
      </c>
      <c r="C286" s="1" t="s">
        <v>42</v>
      </c>
      <c r="D286" s="1">
        <v>55639</v>
      </c>
    </row>
    <row r="287" spans="1:4" x14ac:dyDescent="0.35">
      <c r="A287" s="1">
        <v>286</v>
      </c>
      <c r="B287" s="1" t="s">
        <v>206</v>
      </c>
      <c r="C287" s="1" t="s">
        <v>33</v>
      </c>
      <c r="D287" s="1">
        <v>64126</v>
      </c>
    </row>
    <row r="288" spans="1:4" x14ac:dyDescent="0.35">
      <c r="A288" s="1">
        <v>287</v>
      </c>
      <c r="B288" s="1" t="s">
        <v>203</v>
      </c>
      <c r="C288" s="1" t="s">
        <v>33</v>
      </c>
      <c r="D288" s="1">
        <v>48901</v>
      </c>
    </row>
    <row r="289" spans="1:4" x14ac:dyDescent="0.35">
      <c r="A289" s="1">
        <v>288</v>
      </c>
      <c r="B289" s="1" t="s">
        <v>206</v>
      </c>
      <c r="C289" s="1" t="s">
        <v>33</v>
      </c>
      <c r="D289" s="1">
        <v>51294</v>
      </c>
    </row>
    <row r="290" spans="1:4" x14ac:dyDescent="0.35">
      <c r="A290" s="1">
        <v>289</v>
      </c>
      <c r="B290" s="1" t="s">
        <v>206</v>
      </c>
      <c r="C290" s="1" t="s">
        <v>33</v>
      </c>
      <c r="D290" s="1">
        <v>71022</v>
      </c>
    </row>
    <row r="291" spans="1:4" x14ac:dyDescent="0.35">
      <c r="A291" s="1">
        <v>290</v>
      </c>
      <c r="B291" s="1" t="s">
        <v>206</v>
      </c>
      <c r="C291" s="1" t="s">
        <v>42</v>
      </c>
      <c r="D291" s="1">
        <v>62118</v>
      </c>
    </row>
    <row r="292" spans="1:4" x14ac:dyDescent="0.35">
      <c r="A292" s="1">
        <v>291</v>
      </c>
      <c r="B292" s="1" t="s">
        <v>203</v>
      </c>
      <c r="C292" s="1" t="s">
        <v>42</v>
      </c>
      <c r="D292" s="1">
        <v>85027</v>
      </c>
    </row>
    <row r="293" spans="1:4" x14ac:dyDescent="0.35">
      <c r="A293" s="1">
        <v>292</v>
      </c>
      <c r="B293" s="1" t="s">
        <v>204</v>
      </c>
      <c r="C293" s="1" t="s">
        <v>33</v>
      </c>
      <c r="D293" s="1">
        <v>73386</v>
      </c>
    </row>
    <row r="294" spans="1:4" x14ac:dyDescent="0.35">
      <c r="A294" s="1">
        <v>293</v>
      </c>
      <c r="B294" s="1" t="s">
        <v>205</v>
      </c>
      <c r="C294" s="1" t="s">
        <v>42</v>
      </c>
      <c r="D294" s="1">
        <v>90068</v>
      </c>
    </row>
    <row r="295" spans="1:4" x14ac:dyDescent="0.35">
      <c r="A295" s="1">
        <v>294</v>
      </c>
      <c r="B295" s="1" t="s">
        <v>205</v>
      </c>
      <c r="C295" s="1" t="s">
        <v>33</v>
      </c>
      <c r="D295" s="1">
        <v>76299</v>
      </c>
    </row>
    <row r="296" spans="1:4" x14ac:dyDescent="0.35">
      <c r="A296" s="1">
        <v>295</v>
      </c>
      <c r="B296" s="1" t="s">
        <v>204</v>
      </c>
      <c r="C296" s="1" t="s">
        <v>33</v>
      </c>
      <c r="D296" s="1">
        <v>70831</v>
      </c>
    </row>
    <row r="297" spans="1:4" x14ac:dyDescent="0.35">
      <c r="A297" s="1">
        <v>296</v>
      </c>
      <c r="B297" s="1" t="s">
        <v>206</v>
      </c>
      <c r="C297" s="1" t="s">
        <v>33</v>
      </c>
      <c r="D297" s="1">
        <v>74891</v>
      </c>
    </row>
    <row r="298" spans="1:4" x14ac:dyDescent="0.35">
      <c r="A298" s="1">
        <v>297</v>
      </c>
      <c r="B298" s="1" t="s">
        <v>206</v>
      </c>
      <c r="C298" s="1" t="s">
        <v>33</v>
      </c>
      <c r="D298" s="1">
        <v>100947</v>
      </c>
    </row>
    <row r="299" spans="1:4" x14ac:dyDescent="0.35">
      <c r="A299" s="1">
        <v>298</v>
      </c>
      <c r="B299" s="1" t="s">
        <v>205</v>
      </c>
      <c r="C299" s="1" t="s">
        <v>33</v>
      </c>
      <c r="D299" s="1">
        <v>54722</v>
      </c>
    </row>
    <row r="300" spans="1:4" x14ac:dyDescent="0.35">
      <c r="A300" s="1">
        <v>299</v>
      </c>
      <c r="B300" s="1" t="s">
        <v>205</v>
      </c>
      <c r="C300" s="1" t="s">
        <v>42</v>
      </c>
      <c r="D300" s="1">
        <v>47543</v>
      </c>
    </row>
    <row r="301" spans="1:4" x14ac:dyDescent="0.35">
      <c r="A301" s="1">
        <v>300</v>
      </c>
      <c r="B301" s="1" t="s">
        <v>203</v>
      </c>
      <c r="C301" s="1" t="s">
        <v>33</v>
      </c>
      <c r="D301" s="1">
        <v>82426</v>
      </c>
    </row>
    <row r="302" spans="1:4" x14ac:dyDescent="0.35">
      <c r="A302" s="1">
        <v>301</v>
      </c>
      <c r="B302" s="1" t="s">
        <v>206</v>
      </c>
      <c r="C302" s="1" t="s">
        <v>33</v>
      </c>
      <c r="D302" s="1">
        <v>113812</v>
      </c>
    </row>
    <row r="303" spans="1:4" x14ac:dyDescent="0.35">
      <c r="A303" s="1">
        <v>302</v>
      </c>
      <c r="B303" s="1" t="s">
        <v>206</v>
      </c>
      <c r="C303" s="1" t="s">
        <v>33</v>
      </c>
      <c r="D303" s="1">
        <v>75182</v>
      </c>
    </row>
    <row r="304" spans="1:4" x14ac:dyDescent="0.35">
      <c r="A304" s="1">
        <v>303</v>
      </c>
      <c r="B304" s="1" t="s">
        <v>204</v>
      </c>
      <c r="C304" s="1" t="s">
        <v>42</v>
      </c>
      <c r="D304" s="1">
        <v>66953</v>
      </c>
    </row>
    <row r="305" spans="1:4" x14ac:dyDescent="0.35">
      <c r="A305" s="1">
        <v>304</v>
      </c>
      <c r="B305" s="1" t="s">
        <v>203</v>
      </c>
      <c r="C305" s="1" t="s">
        <v>33</v>
      </c>
      <c r="D305" s="1">
        <v>115768</v>
      </c>
    </row>
    <row r="306" spans="1:4" x14ac:dyDescent="0.35">
      <c r="A306" s="1">
        <v>305</v>
      </c>
      <c r="B306" s="1" t="s">
        <v>204</v>
      </c>
      <c r="C306" s="1" t="s">
        <v>33</v>
      </c>
      <c r="D306" s="1">
        <v>110442</v>
      </c>
    </row>
    <row r="307" spans="1:4" x14ac:dyDescent="0.35">
      <c r="A307" s="1">
        <v>306</v>
      </c>
      <c r="B307" s="1" t="s">
        <v>204</v>
      </c>
      <c r="C307" s="1" t="s">
        <v>33</v>
      </c>
      <c r="D307" s="1">
        <v>75402</v>
      </c>
    </row>
    <row r="308" spans="1:4" x14ac:dyDescent="0.35">
      <c r="A308" s="1">
        <v>307</v>
      </c>
      <c r="B308" s="1" t="s">
        <v>205</v>
      </c>
      <c r="C308" s="1" t="s">
        <v>42</v>
      </c>
      <c r="D308" s="1">
        <v>96123</v>
      </c>
    </row>
    <row r="309" spans="1:4" x14ac:dyDescent="0.35">
      <c r="A309" s="1">
        <v>308</v>
      </c>
      <c r="B309" s="1" t="s">
        <v>204</v>
      </c>
      <c r="C309" s="1" t="s">
        <v>42</v>
      </c>
      <c r="D309" s="1">
        <v>52227</v>
      </c>
    </row>
    <row r="310" spans="1:4" x14ac:dyDescent="0.35">
      <c r="A310" s="1">
        <v>309</v>
      </c>
      <c r="B310" s="1" t="s">
        <v>203</v>
      </c>
      <c r="C310" s="1" t="s">
        <v>33</v>
      </c>
      <c r="D310" s="1">
        <v>48243</v>
      </c>
    </row>
    <row r="311" spans="1:4" x14ac:dyDescent="0.35">
      <c r="A311" s="1">
        <v>310</v>
      </c>
      <c r="B311" s="1" t="s">
        <v>205</v>
      </c>
      <c r="C311" s="1" t="s">
        <v>42</v>
      </c>
      <c r="D311" s="1">
        <v>82133</v>
      </c>
    </row>
    <row r="312" spans="1:4" x14ac:dyDescent="0.35">
      <c r="A312" s="1">
        <v>311</v>
      </c>
      <c r="B312" s="1" t="s">
        <v>205</v>
      </c>
      <c r="C312" s="1" t="s">
        <v>42</v>
      </c>
      <c r="D312" s="1">
        <v>82655</v>
      </c>
    </row>
    <row r="313" spans="1:4" x14ac:dyDescent="0.35">
      <c r="A313" s="1">
        <v>312</v>
      </c>
      <c r="B313" s="1" t="s">
        <v>204</v>
      </c>
      <c r="C313" s="1" t="s">
        <v>42</v>
      </c>
      <c r="D313" s="1">
        <v>83649</v>
      </c>
    </row>
    <row r="314" spans="1:4" x14ac:dyDescent="0.35">
      <c r="A314" s="1">
        <v>313</v>
      </c>
      <c r="B314" s="1" t="s">
        <v>205</v>
      </c>
      <c r="C314" s="1" t="s">
        <v>42</v>
      </c>
      <c r="D314" s="1">
        <v>116423</v>
      </c>
    </row>
    <row r="315" spans="1:4" x14ac:dyDescent="0.35">
      <c r="A315" s="1">
        <v>314</v>
      </c>
      <c r="B315" s="1" t="s">
        <v>205</v>
      </c>
      <c r="C315" s="1" t="s">
        <v>33</v>
      </c>
      <c r="D315" s="1">
        <v>54135</v>
      </c>
    </row>
    <row r="316" spans="1:4" x14ac:dyDescent="0.35">
      <c r="A316" s="1">
        <v>315</v>
      </c>
      <c r="B316" s="1" t="s">
        <v>206</v>
      </c>
      <c r="C316" s="1" t="s">
        <v>33</v>
      </c>
      <c r="D316" s="1">
        <v>79688</v>
      </c>
    </row>
    <row r="317" spans="1:4" x14ac:dyDescent="0.35">
      <c r="A317" s="1">
        <v>316</v>
      </c>
      <c r="B317" s="1" t="s">
        <v>206</v>
      </c>
      <c r="C317" s="1" t="s">
        <v>33</v>
      </c>
      <c r="D317" s="1">
        <v>75747</v>
      </c>
    </row>
    <row r="318" spans="1:4" x14ac:dyDescent="0.35">
      <c r="A318" s="1">
        <v>317</v>
      </c>
      <c r="B318" s="1" t="s">
        <v>205</v>
      </c>
      <c r="C318" s="1" t="s">
        <v>42</v>
      </c>
      <c r="D318" s="1">
        <v>97314</v>
      </c>
    </row>
    <row r="319" spans="1:4" x14ac:dyDescent="0.35">
      <c r="A319" s="1">
        <v>318</v>
      </c>
      <c r="B319" s="1" t="s">
        <v>204</v>
      </c>
      <c r="C319" s="1" t="s">
        <v>33</v>
      </c>
      <c r="D319" s="1">
        <v>94948</v>
      </c>
    </row>
    <row r="320" spans="1:4" x14ac:dyDescent="0.35">
      <c r="A320" s="1">
        <v>319</v>
      </c>
      <c r="B320" s="1" t="s">
        <v>204</v>
      </c>
      <c r="C320" s="1" t="s">
        <v>33</v>
      </c>
      <c r="D320" s="1">
        <v>102868</v>
      </c>
    </row>
    <row r="321" spans="1:4" x14ac:dyDescent="0.35">
      <c r="A321" s="1">
        <v>320</v>
      </c>
      <c r="B321" s="1" t="s">
        <v>204</v>
      </c>
      <c r="C321" s="1" t="s">
        <v>42</v>
      </c>
      <c r="D321" s="1">
        <v>117381</v>
      </c>
    </row>
    <row r="322" spans="1:4" x14ac:dyDescent="0.35">
      <c r="A322" s="1">
        <v>321</v>
      </c>
      <c r="B322" s="1" t="s">
        <v>204</v>
      </c>
      <c r="C322" s="1" t="s">
        <v>33</v>
      </c>
      <c r="D322" s="1">
        <v>95934</v>
      </c>
    </row>
    <row r="323" spans="1:4" x14ac:dyDescent="0.35">
      <c r="A323" s="1">
        <v>322</v>
      </c>
      <c r="B323" s="1" t="s">
        <v>205</v>
      </c>
      <c r="C323" s="1" t="s">
        <v>42</v>
      </c>
      <c r="D323" s="1">
        <v>91962</v>
      </c>
    </row>
    <row r="324" spans="1:4" x14ac:dyDescent="0.35">
      <c r="A324" s="1">
        <v>323</v>
      </c>
      <c r="B324" s="1" t="s">
        <v>205</v>
      </c>
      <c r="C324" s="1" t="s">
        <v>42</v>
      </c>
      <c r="D324" s="1">
        <v>87073</v>
      </c>
    </row>
    <row r="325" spans="1:4" x14ac:dyDescent="0.35">
      <c r="A325" s="1">
        <v>324</v>
      </c>
      <c r="B325" s="1" t="s">
        <v>204</v>
      </c>
      <c r="C325" s="1" t="s">
        <v>42</v>
      </c>
      <c r="D325" s="1">
        <v>96695</v>
      </c>
    </row>
    <row r="326" spans="1:4" x14ac:dyDescent="0.35">
      <c r="A326" s="1">
        <v>325</v>
      </c>
      <c r="B326" s="1" t="s">
        <v>205</v>
      </c>
      <c r="C326" s="1" t="s">
        <v>33</v>
      </c>
      <c r="D326" s="1">
        <v>89155</v>
      </c>
    </row>
    <row r="327" spans="1:4" x14ac:dyDescent="0.35">
      <c r="A327" s="1">
        <v>326</v>
      </c>
      <c r="B327" s="1" t="s">
        <v>205</v>
      </c>
      <c r="C327" s="1" t="s">
        <v>33</v>
      </c>
      <c r="D327" s="1">
        <v>88952</v>
      </c>
    </row>
    <row r="328" spans="1:4" x14ac:dyDescent="0.35">
      <c r="A328" s="1">
        <v>327</v>
      </c>
      <c r="B328" s="1" t="s">
        <v>204</v>
      </c>
      <c r="C328" s="1" t="s">
        <v>42</v>
      </c>
      <c r="D328" s="1">
        <v>66399</v>
      </c>
    </row>
    <row r="329" spans="1:4" x14ac:dyDescent="0.35">
      <c r="A329" s="1">
        <v>328</v>
      </c>
      <c r="B329" s="1" t="s">
        <v>205</v>
      </c>
      <c r="C329" s="1" t="s">
        <v>42</v>
      </c>
      <c r="D329" s="1">
        <v>50548</v>
      </c>
    </row>
    <row r="330" spans="1:4" x14ac:dyDescent="0.35">
      <c r="A330" s="1">
        <v>329</v>
      </c>
      <c r="B330" s="1" t="s">
        <v>205</v>
      </c>
      <c r="C330" s="1" t="s">
        <v>33</v>
      </c>
      <c r="D330" s="1">
        <v>56691</v>
      </c>
    </row>
    <row r="331" spans="1:4" x14ac:dyDescent="0.35">
      <c r="A331" s="1">
        <v>330</v>
      </c>
      <c r="B331" s="1" t="s">
        <v>204</v>
      </c>
      <c r="C331" s="1" t="s">
        <v>33</v>
      </c>
      <c r="D331" s="1">
        <v>47653</v>
      </c>
    </row>
    <row r="332" spans="1:4" x14ac:dyDescent="0.35">
      <c r="A332" s="1">
        <v>331</v>
      </c>
      <c r="B332" s="1" t="s">
        <v>205</v>
      </c>
      <c r="C332" s="1" t="s">
        <v>42</v>
      </c>
      <c r="D332" s="1">
        <v>107956</v>
      </c>
    </row>
    <row r="333" spans="1:4" x14ac:dyDescent="0.35">
      <c r="A333" s="1">
        <v>332</v>
      </c>
      <c r="B333" s="1" t="s">
        <v>205</v>
      </c>
      <c r="C333" s="1" t="s">
        <v>42</v>
      </c>
      <c r="D333" s="1">
        <v>55780</v>
      </c>
    </row>
    <row r="334" spans="1:4" x14ac:dyDescent="0.35">
      <c r="A334" s="1">
        <v>333</v>
      </c>
      <c r="B334" s="1" t="s">
        <v>205</v>
      </c>
      <c r="C334" s="1" t="s">
        <v>33</v>
      </c>
      <c r="D334" s="1">
        <v>68360</v>
      </c>
    </row>
    <row r="335" spans="1:4" x14ac:dyDescent="0.35">
      <c r="A335" s="1">
        <v>334</v>
      </c>
      <c r="B335" s="1" t="s">
        <v>206</v>
      </c>
      <c r="C335" s="1" t="s">
        <v>33</v>
      </c>
      <c r="D335" s="1">
        <v>72767</v>
      </c>
    </row>
    <row r="336" spans="1:4" x14ac:dyDescent="0.35">
      <c r="A336" s="1">
        <v>335</v>
      </c>
      <c r="B336" s="1" t="s">
        <v>205</v>
      </c>
      <c r="C336" s="1" t="s">
        <v>33</v>
      </c>
      <c r="D336" s="1">
        <v>57165</v>
      </c>
    </row>
    <row r="337" spans="1:4" x14ac:dyDescent="0.35">
      <c r="A337" s="1">
        <v>336</v>
      </c>
      <c r="B337" s="1" t="s">
        <v>204</v>
      </c>
      <c r="C337" s="1" t="s">
        <v>33</v>
      </c>
      <c r="D337" s="1">
        <v>116394</v>
      </c>
    </row>
    <row r="338" spans="1:4" x14ac:dyDescent="0.35">
      <c r="A338" s="1">
        <v>337</v>
      </c>
      <c r="B338" s="1" t="s">
        <v>205</v>
      </c>
      <c r="C338" s="1" t="s">
        <v>42</v>
      </c>
      <c r="D338" s="1">
        <v>82649</v>
      </c>
    </row>
    <row r="339" spans="1:4" x14ac:dyDescent="0.35">
      <c r="A339" s="1">
        <v>338</v>
      </c>
      <c r="B339" s="1" t="s">
        <v>206</v>
      </c>
      <c r="C339" s="1" t="s">
        <v>33</v>
      </c>
      <c r="D339" s="1">
        <v>78512</v>
      </c>
    </row>
    <row r="340" spans="1:4" x14ac:dyDescent="0.35">
      <c r="A340" s="1">
        <v>339</v>
      </c>
      <c r="B340" s="1" t="s">
        <v>205</v>
      </c>
      <c r="C340" s="1" t="s">
        <v>33</v>
      </c>
      <c r="D340" s="1">
        <v>54931</v>
      </c>
    </row>
    <row r="341" spans="1:4" x14ac:dyDescent="0.35">
      <c r="A341" s="1">
        <v>340</v>
      </c>
      <c r="B341" s="1" t="s">
        <v>206</v>
      </c>
      <c r="C341" s="1" t="s">
        <v>33</v>
      </c>
      <c r="D341" s="1">
        <v>76977</v>
      </c>
    </row>
    <row r="342" spans="1:4" x14ac:dyDescent="0.35">
      <c r="A342" s="1">
        <v>341</v>
      </c>
      <c r="B342" s="1" t="s">
        <v>203</v>
      </c>
      <c r="C342" s="1" t="s">
        <v>33</v>
      </c>
      <c r="D342" s="1">
        <v>54948</v>
      </c>
    </row>
    <row r="343" spans="1:4" x14ac:dyDescent="0.35">
      <c r="A343" s="1">
        <v>342</v>
      </c>
      <c r="B343" s="1" t="s">
        <v>204</v>
      </c>
      <c r="C343" s="1" t="s">
        <v>33</v>
      </c>
      <c r="D343" s="1">
        <v>107370</v>
      </c>
    </row>
    <row r="344" spans="1:4" x14ac:dyDescent="0.35">
      <c r="A344" s="1">
        <v>343</v>
      </c>
      <c r="B344" s="1" t="s">
        <v>206</v>
      </c>
      <c r="C344" s="1" t="s">
        <v>42</v>
      </c>
      <c r="D344" s="1">
        <v>74837</v>
      </c>
    </row>
    <row r="345" spans="1:4" x14ac:dyDescent="0.35">
      <c r="A345" s="1">
        <v>344</v>
      </c>
      <c r="B345" s="1" t="s">
        <v>203</v>
      </c>
      <c r="C345" s="1" t="s">
        <v>33</v>
      </c>
      <c r="D345" s="1">
        <v>77426</v>
      </c>
    </row>
    <row r="346" spans="1:4" x14ac:dyDescent="0.35">
      <c r="A346" s="1">
        <v>345</v>
      </c>
      <c r="B346" s="1" t="s">
        <v>204</v>
      </c>
      <c r="C346" s="1" t="s">
        <v>33</v>
      </c>
      <c r="D346" s="1">
        <v>109886</v>
      </c>
    </row>
    <row r="347" spans="1:4" x14ac:dyDescent="0.35">
      <c r="A347" s="1">
        <v>346</v>
      </c>
      <c r="B347" s="1" t="s">
        <v>206</v>
      </c>
      <c r="C347" s="1" t="s">
        <v>33</v>
      </c>
      <c r="D347" s="1">
        <v>81429</v>
      </c>
    </row>
    <row r="348" spans="1:4" x14ac:dyDescent="0.35">
      <c r="A348" s="1">
        <v>347</v>
      </c>
      <c r="B348" s="1" t="s">
        <v>204</v>
      </c>
      <c r="C348" s="1" t="s">
        <v>33</v>
      </c>
      <c r="D348" s="1">
        <v>58126</v>
      </c>
    </row>
    <row r="349" spans="1:4" x14ac:dyDescent="0.35">
      <c r="A349" s="1">
        <v>348</v>
      </c>
      <c r="B349" s="1" t="s">
        <v>206</v>
      </c>
      <c r="C349" s="1" t="s">
        <v>33</v>
      </c>
      <c r="D349" s="1">
        <v>67948</v>
      </c>
    </row>
    <row r="350" spans="1:4" x14ac:dyDescent="0.35">
      <c r="A350" s="1">
        <v>349</v>
      </c>
      <c r="B350" s="1" t="s">
        <v>203</v>
      </c>
      <c r="C350" s="1" t="s">
        <v>33</v>
      </c>
      <c r="D350" s="1">
        <v>70746</v>
      </c>
    </row>
    <row r="351" spans="1:4" x14ac:dyDescent="0.35">
      <c r="A351" s="1">
        <v>350</v>
      </c>
      <c r="B351" s="1" t="s">
        <v>205</v>
      </c>
      <c r="C351" s="1" t="s">
        <v>33</v>
      </c>
      <c r="D351" s="1">
        <v>108391</v>
      </c>
    </row>
    <row r="352" spans="1:4" x14ac:dyDescent="0.35">
      <c r="A352" s="1">
        <v>351</v>
      </c>
      <c r="B352" s="1" t="s">
        <v>206</v>
      </c>
      <c r="C352" s="1" t="s">
        <v>33</v>
      </c>
      <c r="D352" s="1">
        <v>90701</v>
      </c>
    </row>
    <row r="353" spans="1:4" x14ac:dyDescent="0.35">
      <c r="A353" s="1">
        <v>352</v>
      </c>
      <c r="B353" s="1" t="s">
        <v>203</v>
      </c>
      <c r="C353" s="1" t="s">
        <v>33</v>
      </c>
      <c r="D353" s="1">
        <v>102028</v>
      </c>
    </row>
    <row r="354" spans="1:4" x14ac:dyDescent="0.35">
      <c r="A354" s="1">
        <v>353</v>
      </c>
      <c r="B354" s="1" t="s">
        <v>205</v>
      </c>
      <c r="C354" s="1" t="s">
        <v>33</v>
      </c>
      <c r="D354" s="1">
        <v>56228</v>
      </c>
    </row>
    <row r="355" spans="1:4" x14ac:dyDescent="0.35">
      <c r="A355" s="1">
        <v>354</v>
      </c>
      <c r="B355" s="1" t="s">
        <v>204</v>
      </c>
      <c r="C355" s="1" t="s">
        <v>33</v>
      </c>
      <c r="D355" s="1">
        <v>118260</v>
      </c>
    </row>
    <row r="356" spans="1:4" x14ac:dyDescent="0.35">
      <c r="A356" s="1">
        <v>355</v>
      </c>
      <c r="B356" s="1" t="s">
        <v>205</v>
      </c>
      <c r="C356" s="1" t="s">
        <v>33</v>
      </c>
      <c r="D356" s="1">
        <v>114733</v>
      </c>
    </row>
    <row r="357" spans="1:4" x14ac:dyDescent="0.35">
      <c r="A357" s="1">
        <v>356</v>
      </c>
      <c r="B357" s="1" t="s">
        <v>204</v>
      </c>
      <c r="C357" s="1" t="s">
        <v>33</v>
      </c>
      <c r="D357" s="1">
        <v>118314</v>
      </c>
    </row>
    <row r="358" spans="1:4" x14ac:dyDescent="0.35">
      <c r="A358" s="1">
        <v>357</v>
      </c>
      <c r="B358" s="1" t="s">
        <v>205</v>
      </c>
      <c r="C358" s="1" t="s">
        <v>33</v>
      </c>
      <c r="D358" s="1">
        <v>115014</v>
      </c>
    </row>
    <row r="359" spans="1:4" x14ac:dyDescent="0.35">
      <c r="A359" s="1">
        <v>358</v>
      </c>
      <c r="B359" s="1" t="s">
        <v>206</v>
      </c>
      <c r="C359" s="1" t="s">
        <v>33</v>
      </c>
      <c r="D359" s="1">
        <v>59925</v>
      </c>
    </row>
    <row r="360" spans="1:4" x14ac:dyDescent="0.35">
      <c r="A360" s="1">
        <v>359</v>
      </c>
      <c r="B360" s="1" t="s">
        <v>204</v>
      </c>
      <c r="C360" s="1" t="s">
        <v>33</v>
      </c>
      <c r="D360" s="1">
        <v>74021</v>
      </c>
    </row>
    <row r="361" spans="1:4" x14ac:dyDescent="0.35">
      <c r="A361" s="1">
        <v>360</v>
      </c>
      <c r="B361" s="1" t="s">
        <v>205</v>
      </c>
      <c r="C361" s="1" t="s">
        <v>42</v>
      </c>
      <c r="D361" s="1">
        <v>48827</v>
      </c>
    </row>
    <row r="362" spans="1:4" x14ac:dyDescent="0.35">
      <c r="A362" s="1">
        <v>361</v>
      </c>
      <c r="B362" s="1" t="s">
        <v>204</v>
      </c>
      <c r="C362" s="1" t="s">
        <v>33</v>
      </c>
      <c r="D362" s="1">
        <v>73695</v>
      </c>
    </row>
    <row r="363" spans="1:4" x14ac:dyDescent="0.35">
      <c r="A363" s="1">
        <v>362</v>
      </c>
      <c r="B363" s="1" t="s">
        <v>206</v>
      </c>
      <c r="C363" s="1" t="s">
        <v>33</v>
      </c>
      <c r="D363" s="1">
        <v>101925</v>
      </c>
    </row>
    <row r="364" spans="1:4" x14ac:dyDescent="0.35">
      <c r="A364" s="1">
        <v>363</v>
      </c>
      <c r="B364" s="1" t="s">
        <v>203</v>
      </c>
      <c r="C364" s="1" t="s">
        <v>42</v>
      </c>
      <c r="D364" s="1">
        <v>83864</v>
      </c>
    </row>
    <row r="365" spans="1:4" x14ac:dyDescent="0.35">
      <c r="A365" s="1">
        <v>364</v>
      </c>
      <c r="B365" s="1" t="s">
        <v>203</v>
      </c>
      <c r="C365" s="1" t="s">
        <v>33</v>
      </c>
      <c r="D365" s="1">
        <v>88863</v>
      </c>
    </row>
    <row r="366" spans="1:4" x14ac:dyDescent="0.35">
      <c r="A366" s="1">
        <v>365</v>
      </c>
      <c r="B366" s="1" t="s">
        <v>203</v>
      </c>
      <c r="C366" s="1" t="s">
        <v>33</v>
      </c>
      <c r="D366" s="1">
        <v>113422</v>
      </c>
    </row>
    <row r="367" spans="1:4" x14ac:dyDescent="0.35">
      <c r="A367" s="1">
        <v>366</v>
      </c>
      <c r="B367" s="1" t="s">
        <v>203</v>
      </c>
      <c r="C367" s="1" t="s">
        <v>33</v>
      </c>
      <c r="D367" s="1">
        <v>55907</v>
      </c>
    </row>
    <row r="368" spans="1:4" x14ac:dyDescent="0.35">
      <c r="A368" s="1">
        <v>367</v>
      </c>
      <c r="B368" s="1" t="s">
        <v>205</v>
      </c>
      <c r="C368" s="1" t="s">
        <v>42</v>
      </c>
      <c r="D368" s="1">
        <v>104936</v>
      </c>
    </row>
    <row r="369" spans="1:4" x14ac:dyDescent="0.35">
      <c r="A369" s="1">
        <v>368</v>
      </c>
      <c r="B369" s="1" t="s">
        <v>203</v>
      </c>
      <c r="C369" s="1" t="s">
        <v>33</v>
      </c>
      <c r="D369" s="1">
        <v>108521</v>
      </c>
    </row>
    <row r="370" spans="1:4" x14ac:dyDescent="0.35">
      <c r="A370" s="1">
        <v>369</v>
      </c>
      <c r="B370" s="1" t="s">
        <v>204</v>
      </c>
      <c r="C370" s="1" t="s">
        <v>33</v>
      </c>
      <c r="D370" s="1">
        <v>48044</v>
      </c>
    </row>
    <row r="371" spans="1:4" x14ac:dyDescent="0.35">
      <c r="A371" s="1">
        <v>370</v>
      </c>
      <c r="B371" s="1" t="s">
        <v>204</v>
      </c>
      <c r="C371" s="1" t="s">
        <v>42</v>
      </c>
      <c r="D371" s="1">
        <v>85924</v>
      </c>
    </row>
    <row r="372" spans="1:4" x14ac:dyDescent="0.35">
      <c r="A372" s="1">
        <v>371</v>
      </c>
      <c r="B372" s="1" t="s">
        <v>203</v>
      </c>
      <c r="C372" s="1" t="s">
        <v>33</v>
      </c>
      <c r="D372" s="1">
        <v>76856</v>
      </c>
    </row>
    <row r="373" spans="1:4" x14ac:dyDescent="0.35">
      <c r="A373" s="1">
        <v>372</v>
      </c>
      <c r="B373" s="1" t="s">
        <v>206</v>
      </c>
      <c r="C373" s="1" t="s">
        <v>33</v>
      </c>
      <c r="D373" s="1">
        <v>50308</v>
      </c>
    </row>
    <row r="374" spans="1:4" x14ac:dyDescent="0.35">
      <c r="A374" s="1">
        <v>373</v>
      </c>
      <c r="B374" s="1" t="s">
        <v>205</v>
      </c>
      <c r="C374" s="1" t="s">
        <v>42</v>
      </c>
      <c r="D374" s="1">
        <v>59106</v>
      </c>
    </row>
    <row r="375" spans="1:4" x14ac:dyDescent="0.35">
      <c r="A375" s="1">
        <v>374</v>
      </c>
      <c r="B375" s="1" t="s">
        <v>206</v>
      </c>
      <c r="C375" s="1" t="s">
        <v>42</v>
      </c>
      <c r="D375" s="1">
        <v>108717</v>
      </c>
    </row>
    <row r="376" spans="1:4" x14ac:dyDescent="0.35">
      <c r="A376" s="1">
        <v>375</v>
      </c>
      <c r="B376" s="1" t="s">
        <v>203</v>
      </c>
      <c r="C376" s="1" t="s">
        <v>33</v>
      </c>
      <c r="D376" s="1">
        <v>68020</v>
      </c>
    </row>
    <row r="377" spans="1:4" x14ac:dyDescent="0.35">
      <c r="A377" s="1">
        <v>376</v>
      </c>
      <c r="B377" s="1" t="s">
        <v>203</v>
      </c>
      <c r="C377" s="1" t="s">
        <v>33</v>
      </c>
      <c r="D377" s="1">
        <v>56102</v>
      </c>
    </row>
    <row r="378" spans="1:4" x14ac:dyDescent="0.35">
      <c r="A378" s="1">
        <v>377</v>
      </c>
      <c r="B378" s="1" t="s">
        <v>206</v>
      </c>
      <c r="C378" s="1" t="s">
        <v>33</v>
      </c>
      <c r="D378" s="1">
        <v>96771</v>
      </c>
    </row>
    <row r="379" spans="1:4" x14ac:dyDescent="0.35">
      <c r="A379" s="1">
        <v>378</v>
      </c>
      <c r="B379" s="1" t="s">
        <v>203</v>
      </c>
      <c r="C379" s="1" t="s">
        <v>42</v>
      </c>
      <c r="D379" s="1">
        <v>87763</v>
      </c>
    </row>
    <row r="380" spans="1:4" x14ac:dyDescent="0.35">
      <c r="A380" s="1">
        <v>379</v>
      </c>
      <c r="B380" s="1" t="s">
        <v>203</v>
      </c>
      <c r="C380" s="1" t="s">
        <v>33</v>
      </c>
      <c r="D380" s="1">
        <v>100919</v>
      </c>
    </row>
    <row r="381" spans="1:4" x14ac:dyDescent="0.35">
      <c r="A381" s="1">
        <v>380</v>
      </c>
      <c r="B381" s="1" t="s">
        <v>203</v>
      </c>
      <c r="C381" s="1" t="s">
        <v>33</v>
      </c>
      <c r="D381" s="1">
        <v>113117</v>
      </c>
    </row>
    <row r="382" spans="1:4" x14ac:dyDescent="0.35">
      <c r="A382" s="1">
        <v>381</v>
      </c>
      <c r="B382" s="1" t="s">
        <v>206</v>
      </c>
      <c r="C382" s="1" t="s">
        <v>33</v>
      </c>
      <c r="D382" s="1">
        <v>70814</v>
      </c>
    </row>
    <row r="383" spans="1:4" x14ac:dyDescent="0.35">
      <c r="A383" s="1">
        <v>382</v>
      </c>
      <c r="B383" s="1" t="s">
        <v>205</v>
      </c>
      <c r="C383" s="1" t="s">
        <v>42</v>
      </c>
      <c r="D383" s="1">
        <v>69317</v>
      </c>
    </row>
    <row r="384" spans="1:4" x14ac:dyDescent="0.35">
      <c r="A384" s="1">
        <v>383</v>
      </c>
      <c r="B384" s="1" t="s">
        <v>206</v>
      </c>
      <c r="C384" s="1" t="s">
        <v>42</v>
      </c>
      <c r="D384" s="1">
        <v>107757</v>
      </c>
    </row>
    <row r="385" spans="1:4" x14ac:dyDescent="0.35">
      <c r="A385" s="1">
        <v>384</v>
      </c>
      <c r="B385" s="1" t="s">
        <v>206</v>
      </c>
      <c r="C385" s="1" t="s">
        <v>33</v>
      </c>
      <c r="D385" s="1">
        <v>49143</v>
      </c>
    </row>
    <row r="386" spans="1:4" x14ac:dyDescent="0.35">
      <c r="A386" s="1">
        <v>385</v>
      </c>
      <c r="B386" s="1" t="s">
        <v>206</v>
      </c>
      <c r="C386" s="1" t="s">
        <v>33</v>
      </c>
      <c r="D386" s="1">
        <v>69438</v>
      </c>
    </row>
    <row r="387" spans="1:4" x14ac:dyDescent="0.35">
      <c r="A387" s="1">
        <v>386</v>
      </c>
      <c r="B387" s="1" t="s">
        <v>205</v>
      </c>
      <c r="C387" s="1" t="s">
        <v>42</v>
      </c>
      <c r="D387" s="1">
        <v>80827</v>
      </c>
    </row>
    <row r="388" spans="1:4" x14ac:dyDescent="0.35">
      <c r="A388" s="1">
        <v>387</v>
      </c>
      <c r="B388" s="1" t="s">
        <v>206</v>
      </c>
      <c r="C388" s="1" t="s">
        <v>33</v>
      </c>
      <c r="D388" s="1">
        <v>83438</v>
      </c>
    </row>
    <row r="389" spans="1:4" x14ac:dyDescent="0.35">
      <c r="A389" s="1">
        <v>388</v>
      </c>
      <c r="B389" s="1" t="s">
        <v>203</v>
      </c>
      <c r="C389" s="1" t="s">
        <v>33</v>
      </c>
      <c r="D389" s="1">
        <v>113395</v>
      </c>
    </row>
    <row r="390" spans="1:4" x14ac:dyDescent="0.35">
      <c r="A390" s="1">
        <v>389</v>
      </c>
      <c r="B390" s="1" t="s">
        <v>206</v>
      </c>
      <c r="C390" s="1" t="s">
        <v>33</v>
      </c>
      <c r="D390" s="1">
        <v>76658</v>
      </c>
    </row>
    <row r="391" spans="1:4" x14ac:dyDescent="0.35">
      <c r="A391" s="1">
        <v>390</v>
      </c>
      <c r="B391" s="1" t="s">
        <v>206</v>
      </c>
      <c r="C391" s="1" t="s">
        <v>33</v>
      </c>
      <c r="D391" s="1">
        <v>79280</v>
      </c>
    </row>
    <row r="392" spans="1:4" x14ac:dyDescent="0.35">
      <c r="A392" s="1">
        <v>391</v>
      </c>
      <c r="B392" s="1" t="s">
        <v>206</v>
      </c>
      <c r="C392" s="1" t="s">
        <v>42</v>
      </c>
      <c r="D392" s="1">
        <v>89335</v>
      </c>
    </row>
    <row r="393" spans="1:4" x14ac:dyDescent="0.35">
      <c r="A393" s="1">
        <v>392</v>
      </c>
      <c r="B393" s="1" t="s">
        <v>203</v>
      </c>
      <c r="C393" s="1" t="s">
        <v>42</v>
      </c>
      <c r="D393" s="1">
        <v>61420</v>
      </c>
    </row>
    <row r="394" spans="1:4" x14ac:dyDescent="0.35">
      <c r="A394" s="1">
        <v>393</v>
      </c>
      <c r="B394" s="1" t="s">
        <v>204</v>
      </c>
      <c r="C394" s="1" t="s">
        <v>33</v>
      </c>
      <c r="D394" s="1">
        <v>94930</v>
      </c>
    </row>
    <row r="395" spans="1:4" x14ac:dyDescent="0.35">
      <c r="A395" s="1">
        <v>394</v>
      </c>
      <c r="B395" s="1" t="s">
        <v>205</v>
      </c>
      <c r="C395" s="1" t="s">
        <v>42</v>
      </c>
      <c r="D395" s="1">
        <v>100742</v>
      </c>
    </row>
    <row r="396" spans="1:4" x14ac:dyDescent="0.35">
      <c r="A396" s="1">
        <v>395</v>
      </c>
      <c r="B396" s="1" t="s">
        <v>205</v>
      </c>
      <c r="C396" s="1" t="s">
        <v>33</v>
      </c>
      <c r="D396" s="1">
        <v>58793</v>
      </c>
    </row>
    <row r="397" spans="1:4" x14ac:dyDescent="0.35">
      <c r="A397" s="1">
        <v>396</v>
      </c>
      <c r="B397" s="1" t="s">
        <v>204</v>
      </c>
      <c r="C397" s="1" t="s">
        <v>33</v>
      </c>
      <c r="D397" s="1">
        <v>107908</v>
      </c>
    </row>
    <row r="398" spans="1:4" x14ac:dyDescent="0.35">
      <c r="A398" s="1">
        <v>397</v>
      </c>
      <c r="B398" s="1" t="s">
        <v>206</v>
      </c>
      <c r="C398" s="1" t="s">
        <v>33</v>
      </c>
      <c r="D398" s="1">
        <v>50939</v>
      </c>
    </row>
    <row r="399" spans="1:4" x14ac:dyDescent="0.35">
      <c r="A399" s="1">
        <v>398</v>
      </c>
      <c r="B399" s="1" t="s">
        <v>206</v>
      </c>
      <c r="C399" s="1" t="s">
        <v>33</v>
      </c>
      <c r="D399" s="1">
        <v>65114</v>
      </c>
    </row>
    <row r="400" spans="1:4" x14ac:dyDescent="0.35">
      <c r="A400" s="1">
        <v>399</v>
      </c>
      <c r="B400" s="1" t="s">
        <v>205</v>
      </c>
      <c r="C400" s="1" t="s">
        <v>33</v>
      </c>
      <c r="D400" s="1">
        <v>104644</v>
      </c>
    </row>
    <row r="401" spans="1:4" x14ac:dyDescent="0.35">
      <c r="A401" s="1">
        <v>400</v>
      </c>
      <c r="B401" s="1" t="s">
        <v>205</v>
      </c>
      <c r="C401" s="1" t="s">
        <v>42</v>
      </c>
      <c r="D401" s="1">
        <v>81845</v>
      </c>
    </row>
    <row r="402" spans="1:4" x14ac:dyDescent="0.35">
      <c r="A402" s="1">
        <v>401</v>
      </c>
      <c r="B402" s="1" t="s">
        <v>203</v>
      </c>
      <c r="C402" s="1" t="s">
        <v>33</v>
      </c>
      <c r="D402" s="1">
        <v>97135</v>
      </c>
    </row>
    <row r="403" spans="1:4" x14ac:dyDescent="0.35">
      <c r="A403" s="1">
        <v>402</v>
      </c>
      <c r="B403" s="1" t="s">
        <v>206</v>
      </c>
      <c r="C403" s="1" t="s">
        <v>33</v>
      </c>
      <c r="D403" s="1">
        <v>106988</v>
      </c>
    </row>
    <row r="404" spans="1:4" x14ac:dyDescent="0.35">
      <c r="A404" s="1">
        <v>403</v>
      </c>
      <c r="B404" s="1" t="s">
        <v>206</v>
      </c>
      <c r="C404" s="1" t="s">
        <v>33</v>
      </c>
      <c r="D404" s="1">
        <v>73198</v>
      </c>
    </row>
    <row r="405" spans="1:4" x14ac:dyDescent="0.35">
      <c r="A405" s="1">
        <v>404</v>
      </c>
      <c r="B405" s="1" t="s">
        <v>204</v>
      </c>
      <c r="C405" s="1" t="s">
        <v>42</v>
      </c>
      <c r="D405" s="1">
        <v>119058</v>
      </c>
    </row>
    <row r="406" spans="1:4" x14ac:dyDescent="0.35">
      <c r="A406" s="1">
        <v>405</v>
      </c>
      <c r="B406" s="1" t="s">
        <v>203</v>
      </c>
      <c r="C406" s="1" t="s">
        <v>33</v>
      </c>
      <c r="D406" s="1">
        <v>54699</v>
      </c>
    </row>
    <row r="407" spans="1:4" x14ac:dyDescent="0.35">
      <c r="A407" s="1">
        <v>406</v>
      </c>
      <c r="B407" s="1" t="s">
        <v>204</v>
      </c>
      <c r="C407" s="1" t="s">
        <v>33</v>
      </c>
      <c r="D407" s="1">
        <v>118222</v>
      </c>
    </row>
    <row r="408" spans="1:4" x14ac:dyDescent="0.35">
      <c r="A408" s="1">
        <v>407</v>
      </c>
      <c r="B408" s="1" t="s">
        <v>204</v>
      </c>
      <c r="C408" s="1" t="s">
        <v>33</v>
      </c>
      <c r="D408" s="1">
        <v>105896</v>
      </c>
    </row>
    <row r="409" spans="1:4" x14ac:dyDescent="0.35">
      <c r="A409" s="1">
        <v>408</v>
      </c>
      <c r="B409" s="1" t="s">
        <v>205</v>
      </c>
      <c r="C409" s="1" t="s">
        <v>42</v>
      </c>
      <c r="D409" s="1">
        <v>48867</v>
      </c>
    </row>
    <row r="410" spans="1:4" x14ac:dyDescent="0.35">
      <c r="A410" s="1">
        <v>409</v>
      </c>
      <c r="B410" s="1" t="s">
        <v>204</v>
      </c>
      <c r="C410" s="1" t="s">
        <v>42</v>
      </c>
      <c r="D410" s="1">
        <v>56773</v>
      </c>
    </row>
    <row r="411" spans="1:4" x14ac:dyDescent="0.35">
      <c r="A411" s="1">
        <v>410</v>
      </c>
      <c r="B411" s="1" t="s">
        <v>203</v>
      </c>
      <c r="C411" s="1" t="s">
        <v>33</v>
      </c>
      <c r="D411" s="1">
        <v>67823</v>
      </c>
    </row>
    <row r="412" spans="1:4" x14ac:dyDescent="0.35">
      <c r="A412" s="1">
        <v>411</v>
      </c>
      <c r="B412" s="1" t="s">
        <v>205</v>
      </c>
      <c r="C412" s="1" t="s">
        <v>42</v>
      </c>
      <c r="D412" s="1">
        <v>112549</v>
      </c>
    </row>
    <row r="413" spans="1:4" x14ac:dyDescent="0.35">
      <c r="A413" s="1">
        <v>412</v>
      </c>
      <c r="B413" s="1" t="s">
        <v>205</v>
      </c>
      <c r="C413" s="1" t="s">
        <v>42</v>
      </c>
      <c r="D413" s="1">
        <v>65620</v>
      </c>
    </row>
    <row r="414" spans="1:4" x14ac:dyDescent="0.35">
      <c r="A414" s="1">
        <v>413</v>
      </c>
      <c r="B414" s="1" t="s">
        <v>204</v>
      </c>
      <c r="C414" s="1" t="s">
        <v>42</v>
      </c>
      <c r="D414" s="1">
        <v>51504</v>
      </c>
    </row>
    <row r="415" spans="1:4" x14ac:dyDescent="0.35">
      <c r="A415" s="1">
        <v>414</v>
      </c>
      <c r="B415" s="1" t="s">
        <v>205</v>
      </c>
      <c r="C415" s="1" t="s">
        <v>42</v>
      </c>
      <c r="D415" s="1">
        <v>71942</v>
      </c>
    </row>
    <row r="416" spans="1:4" x14ac:dyDescent="0.35">
      <c r="A416" s="1">
        <v>415</v>
      </c>
      <c r="B416" s="1" t="s">
        <v>205</v>
      </c>
      <c r="C416" s="1" t="s">
        <v>33</v>
      </c>
      <c r="D416" s="1">
        <v>69233</v>
      </c>
    </row>
    <row r="417" spans="1:4" x14ac:dyDescent="0.35">
      <c r="A417" s="1">
        <v>416</v>
      </c>
      <c r="B417" s="1" t="s">
        <v>206</v>
      </c>
      <c r="C417" s="1" t="s">
        <v>33</v>
      </c>
      <c r="D417" s="1">
        <v>92174</v>
      </c>
    </row>
    <row r="418" spans="1:4" x14ac:dyDescent="0.35">
      <c r="A418" s="1">
        <v>417</v>
      </c>
      <c r="B418" s="1" t="s">
        <v>206</v>
      </c>
      <c r="C418" s="1" t="s">
        <v>42</v>
      </c>
      <c r="D418" s="1">
        <v>92690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56E4-8AEA-4031-96BF-40BAB4F69E5E}">
  <dimension ref="A1:I605"/>
  <sheetViews>
    <sheetView zoomScale="78" zoomScaleNormal="150" workbookViewId="0">
      <selection activeCell="H15" sqref="H15"/>
    </sheetView>
  </sheetViews>
  <sheetFormatPr defaultRowHeight="14.5" x14ac:dyDescent="0.35"/>
  <cols>
    <col min="1" max="1" width="13.453125" customWidth="1"/>
    <col min="2" max="2" width="13" customWidth="1"/>
    <col min="3" max="3" width="14.453125" customWidth="1"/>
    <col min="4" max="4" width="14.54296875" customWidth="1"/>
    <col min="6" max="6" width="10.453125" customWidth="1"/>
    <col min="7" max="7" width="12.54296875" customWidth="1"/>
    <col min="8" max="8" width="13.1796875" customWidth="1"/>
    <col min="9" max="9" width="13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  <c r="H1" s="2" t="s">
        <v>15</v>
      </c>
    </row>
    <row r="2" spans="1:9" x14ac:dyDescent="0.35">
      <c r="A2" s="1">
        <v>1</v>
      </c>
      <c r="B2" s="1">
        <v>32.81</v>
      </c>
      <c r="C2" s="1" t="s">
        <v>4</v>
      </c>
      <c r="D2" s="1" t="s">
        <v>5</v>
      </c>
      <c r="E2" s="35">
        <f>COUNTA(A2:A605)</f>
        <v>604</v>
      </c>
      <c r="G2" s="5" t="s">
        <v>1</v>
      </c>
      <c r="H2" s="5" t="s">
        <v>2</v>
      </c>
      <c r="I2" s="5" t="s">
        <v>3</v>
      </c>
    </row>
    <row r="3" spans="1:9" x14ac:dyDescent="0.35">
      <c r="A3" s="1">
        <v>2</v>
      </c>
      <c r="B3" s="1">
        <v>46</v>
      </c>
      <c r="C3" s="1" t="s">
        <v>6</v>
      </c>
      <c r="D3" s="1" t="s">
        <v>7</v>
      </c>
      <c r="G3" s="5">
        <f>COUNTBLANK(B2:B605)</f>
        <v>0</v>
      </c>
      <c r="H3" s="5">
        <f t="shared" ref="H3:I3" si="0">COUNTBLANK(C2:C605)</f>
        <v>10</v>
      </c>
      <c r="I3" s="5">
        <f t="shared" si="0"/>
        <v>16</v>
      </c>
    </row>
    <row r="4" spans="1:9" x14ac:dyDescent="0.35">
      <c r="A4" s="1">
        <v>3</v>
      </c>
      <c r="B4" s="1">
        <v>43.13</v>
      </c>
      <c r="C4" s="1" t="s">
        <v>4</v>
      </c>
      <c r="D4" s="1" t="s">
        <v>8</v>
      </c>
      <c r="G4" s="8"/>
      <c r="H4" s="8"/>
      <c r="I4" s="8"/>
    </row>
    <row r="5" spans="1:9" x14ac:dyDescent="0.35">
      <c r="A5" s="1">
        <v>4</v>
      </c>
      <c r="B5" s="1">
        <v>48.09</v>
      </c>
      <c r="C5" s="1" t="s">
        <v>6</v>
      </c>
      <c r="D5" s="1" t="s">
        <v>9</v>
      </c>
    </row>
    <row r="6" spans="1:9" x14ac:dyDescent="0.35">
      <c r="A6" s="1">
        <v>5</v>
      </c>
      <c r="B6" s="1">
        <v>43.62</v>
      </c>
      <c r="C6" s="1" t="s">
        <v>6</v>
      </c>
      <c r="D6" s="1" t="s">
        <v>10</v>
      </c>
      <c r="G6" s="5" t="s">
        <v>16</v>
      </c>
      <c r="H6" s="5" t="s">
        <v>17</v>
      </c>
      <c r="I6" s="5" t="s">
        <v>18</v>
      </c>
    </row>
    <row r="7" spans="1:9" ht="15.5" x14ac:dyDescent="0.35">
      <c r="A7" s="1">
        <v>6</v>
      </c>
      <c r="B7" s="1">
        <v>46.98</v>
      </c>
      <c r="C7" s="1" t="s">
        <v>4</v>
      </c>
      <c r="D7" s="1" t="s">
        <v>7</v>
      </c>
      <c r="G7" s="42">
        <f>COUNTIF(C2:C605,"Automotive")</f>
        <v>190</v>
      </c>
      <c r="H7" s="42">
        <f>COUNTIF(B2:B605, "&gt;30")</f>
        <v>536</v>
      </c>
      <c r="I7" s="42">
        <f>COUNTIFS(C2:C605, "Automotive", B2:B605, "&gt;30")</f>
        <v>181</v>
      </c>
    </row>
    <row r="8" spans="1:9" ht="15.5" x14ac:dyDescent="0.35">
      <c r="A8" s="1">
        <v>7</v>
      </c>
      <c r="B8" s="1">
        <v>43.03</v>
      </c>
      <c r="C8" s="1" t="s">
        <v>4</v>
      </c>
      <c r="D8" s="1" t="s">
        <v>8</v>
      </c>
      <c r="G8" s="7"/>
      <c r="H8" s="7"/>
      <c r="I8" s="7"/>
    </row>
    <row r="9" spans="1:9" x14ac:dyDescent="0.35">
      <c r="A9" s="1">
        <v>8</v>
      </c>
      <c r="B9" s="1">
        <v>40.96</v>
      </c>
      <c r="C9" s="1" t="s">
        <v>4</v>
      </c>
      <c r="D9" s="1" t="s">
        <v>11</v>
      </c>
      <c r="G9" t="s">
        <v>52</v>
      </c>
      <c r="H9" t="s">
        <v>53</v>
      </c>
    </row>
    <row r="10" spans="1:9" x14ac:dyDescent="0.35">
      <c r="A10" s="1">
        <v>9</v>
      </c>
      <c r="B10" s="1">
        <v>38.89</v>
      </c>
      <c r="C10" s="1" t="s">
        <v>4</v>
      </c>
      <c r="D10" s="1" t="s">
        <v>12</v>
      </c>
      <c r="F10" t="s">
        <v>215</v>
      </c>
      <c r="G10" s="43">
        <f>MIN(B2:B605)</f>
        <v>24.28</v>
      </c>
      <c r="H10" s="43">
        <f>MAX(B2:B605)</f>
        <v>51</v>
      </c>
    </row>
    <row r="11" spans="1:9" x14ac:dyDescent="0.35">
      <c r="A11" s="1">
        <v>10</v>
      </c>
      <c r="B11" s="1">
        <v>46.13</v>
      </c>
      <c r="C11" s="1" t="s">
        <v>4</v>
      </c>
      <c r="D11" s="1" t="s">
        <v>10</v>
      </c>
      <c r="F11" t="s">
        <v>6</v>
      </c>
      <c r="G11" s="43">
        <f>_xlfn.MINIFS($B$2:$B$605, $C$2:$C$605,"Automotive",$D$2:$D$605, "Accountant")</f>
        <v>28.74</v>
      </c>
      <c r="H11" s="43">
        <f>_xlfn.MAXIFS($B$2:$B$605, $C$2:$C$605,"Automotive",$D$2:$D$605, "Accountant")</f>
        <v>49.32</v>
      </c>
    </row>
    <row r="12" spans="1:9" x14ac:dyDescent="0.35">
      <c r="A12" s="1">
        <v>11</v>
      </c>
      <c r="B12" s="1">
        <v>28</v>
      </c>
      <c r="C12" s="1" t="s">
        <v>6</v>
      </c>
      <c r="D12" s="1" t="s">
        <v>7</v>
      </c>
      <c r="F12" t="s">
        <v>13</v>
      </c>
      <c r="G12" s="43">
        <f>_xlfn.MINIFS($B$2:$B$605, $C$2:$C$605,"Tech",$D$2:$D$605, "Accountant")</f>
        <v>36.130000000000003</v>
      </c>
      <c r="H12" s="43">
        <f>_xlfn.MAXIFS($B$2:$B$605, $C$2:$C$605,"Tech",$D$2:$D$605, "Accountant")</f>
        <v>49.49</v>
      </c>
    </row>
    <row r="13" spans="1:9" x14ac:dyDescent="0.35">
      <c r="A13" s="1">
        <v>12</v>
      </c>
      <c r="B13" s="1">
        <v>31.24</v>
      </c>
      <c r="C13" s="1" t="s">
        <v>4</v>
      </c>
      <c r="D13" s="1" t="s">
        <v>12</v>
      </c>
    </row>
    <row r="14" spans="1:9" x14ac:dyDescent="0.35">
      <c r="A14" s="1">
        <v>13</v>
      </c>
      <c r="B14" s="1">
        <v>37.229999999999997</v>
      </c>
      <c r="C14" s="1" t="s">
        <v>4</v>
      </c>
      <c r="D14" s="1" t="s">
        <v>9</v>
      </c>
    </row>
    <row r="15" spans="1:9" x14ac:dyDescent="0.35">
      <c r="A15" s="1">
        <v>14</v>
      </c>
      <c r="B15" s="1">
        <v>32.35</v>
      </c>
      <c r="C15" s="1" t="s">
        <v>4</v>
      </c>
      <c r="D15" s="1" t="s">
        <v>10</v>
      </c>
    </row>
    <row r="16" spans="1:9" x14ac:dyDescent="0.35">
      <c r="A16" s="1">
        <v>15</v>
      </c>
      <c r="B16" s="1">
        <v>37.53</v>
      </c>
      <c r="C16" s="1" t="s">
        <v>4</v>
      </c>
      <c r="D16" s="1" t="s">
        <v>8</v>
      </c>
    </row>
    <row r="17" spans="1:4" x14ac:dyDescent="0.35">
      <c r="A17" s="1">
        <v>16</v>
      </c>
      <c r="B17" s="1">
        <v>24.76</v>
      </c>
      <c r="C17" s="1" t="s">
        <v>6</v>
      </c>
      <c r="D17" s="1" t="s">
        <v>11</v>
      </c>
    </row>
    <row r="18" spans="1:4" x14ac:dyDescent="0.35">
      <c r="A18" s="1">
        <v>17</v>
      </c>
      <c r="B18" s="1">
        <v>47</v>
      </c>
      <c r="C18" s="1" t="s">
        <v>6</v>
      </c>
      <c r="D18" s="1" t="s">
        <v>9</v>
      </c>
    </row>
    <row r="19" spans="1:4" x14ac:dyDescent="0.35">
      <c r="A19" s="1">
        <v>18</v>
      </c>
      <c r="B19" s="1">
        <v>47.25</v>
      </c>
      <c r="C19" s="1" t="s">
        <v>6</v>
      </c>
      <c r="D19" s="1" t="s">
        <v>9</v>
      </c>
    </row>
    <row r="20" spans="1:4" x14ac:dyDescent="0.35">
      <c r="A20" s="1">
        <v>19</v>
      </c>
      <c r="B20" s="1">
        <v>42.53</v>
      </c>
      <c r="C20" s="1" t="s">
        <v>6</v>
      </c>
      <c r="D20" s="1" t="s">
        <v>7</v>
      </c>
    </row>
    <row r="21" spans="1:4" x14ac:dyDescent="0.35">
      <c r="A21" s="1">
        <v>20</v>
      </c>
      <c r="B21" s="1">
        <v>26.09</v>
      </c>
      <c r="C21" s="1" t="s">
        <v>4</v>
      </c>
      <c r="D21" s="1" t="s">
        <v>12</v>
      </c>
    </row>
    <row r="22" spans="1:4" x14ac:dyDescent="0.35">
      <c r="A22" s="1">
        <v>21</v>
      </c>
      <c r="B22" s="1">
        <v>49.59</v>
      </c>
      <c r="C22" s="1" t="s">
        <v>4</v>
      </c>
      <c r="D22" s="1"/>
    </row>
    <row r="23" spans="1:4" x14ac:dyDescent="0.35">
      <c r="A23" s="1">
        <v>22</v>
      </c>
      <c r="B23" s="1">
        <v>47.97</v>
      </c>
      <c r="C23" s="1" t="s">
        <v>4</v>
      </c>
      <c r="D23" s="1" t="s">
        <v>10</v>
      </c>
    </row>
    <row r="24" spans="1:4" x14ac:dyDescent="0.35">
      <c r="A24" s="1">
        <v>23</v>
      </c>
      <c r="B24" s="1">
        <v>48.77</v>
      </c>
      <c r="C24" s="1" t="s">
        <v>4</v>
      </c>
      <c r="D24" s="1" t="s">
        <v>7</v>
      </c>
    </row>
    <row r="25" spans="1:4" x14ac:dyDescent="0.35">
      <c r="A25" s="1">
        <v>24</v>
      </c>
      <c r="B25" s="1">
        <v>42.58</v>
      </c>
      <c r="C25" s="1"/>
      <c r="D25" s="1" t="s">
        <v>8</v>
      </c>
    </row>
    <row r="26" spans="1:4" x14ac:dyDescent="0.35">
      <c r="A26" s="1">
        <v>25</v>
      </c>
      <c r="B26" s="1">
        <v>49.7</v>
      </c>
      <c r="C26" s="1" t="s">
        <v>6</v>
      </c>
      <c r="D26" s="1" t="s">
        <v>7</v>
      </c>
    </row>
    <row r="27" spans="1:4" x14ac:dyDescent="0.35">
      <c r="A27" s="1">
        <v>26</v>
      </c>
      <c r="B27" s="1">
        <v>42.18</v>
      </c>
      <c r="C27" s="1" t="s">
        <v>6</v>
      </c>
      <c r="D27" s="1" t="s">
        <v>7</v>
      </c>
    </row>
    <row r="28" spans="1:4" x14ac:dyDescent="0.35">
      <c r="A28" s="1">
        <v>27</v>
      </c>
      <c r="B28" s="1">
        <v>29.3</v>
      </c>
      <c r="C28" s="1" t="s">
        <v>4</v>
      </c>
      <c r="D28" s="1" t="s">
        <v>12</v>
      </c>
    </row>
    <row r="29" spans="1:4" x14ac:dyDescent="0.35">
      <c r="A29" s="1">
        <v>28</v>
      </c>
      <c r="B29" s="1">
        <v>38.24</v>
      </c>
      <c r="C29" s="1" t="s">
        <v>4</v>
      </c>
      <c r="D29" s="1" t="s">
        <v>11</v>
      </c>
    </row>
    <row r="30" spans="1:4" x14ac:dyDescent="0.35">
      <c r="A30" s="1">
        <v>29</v>
      </c>
      <c r="B30" s="1">
        <v>48.87</v>
      </c>
      <c r="C30" s="1" t="s">
        <v>13</v>
      </c>
      <c r="D30" s="1" t="s">
        <v>8</v>
      </c>
    </row>
    <row r="31" spans="1:4" x14ac:dyDescent="0.35">
      <c r="A31" s="1">
        <v>30</v>
      </c>
      <c r="B31" s="1">
        <v>46.39</v>
      </c>
      <c r="C31" s="1" t="s">
        <v>6</v>
      </c>
      <c r="D31" s="1" t="s">
        <v>7</v>
      </c>
    </row>
    <row r="32" spans="1:4" x14ac:dyDescent="0.35">
      <c r="A32" s="1">
        <v>31</v>
      </c>
      <c r="B32" s="1">
        <v>46.66</v>
      </c>
      <c r="C32" s="1" t="s">
        <v>6</v>
      </c>
      <c r="D32" s="1" t="s">
        <v>7</v>
      </c>
    </row>
    <row r="33" spans="1:4" x14ac:dyDescent="0.35">
      <c r="A33" s="1">
        <v>32</v>
      </c>
      <c r="B33" s="1">
        <v>31.08</v>
      </c>
      <c r="C33" s="1" t="s">
        <v>4</v>
      </c>
      <c r="D33" s="1" t="s">
        <v>10</v>
      </c>
    </row>
    <row r="34" spans="1:4" x14ac:dyDescent="0.35">
      <c r="A34" s="1">
        <v>33</v>
      </c>
      <c r="B34" s="1">
        <v>42.91</v>
      </c>
      <c r="C34" s="1" t="s">
        <v>4</v>
      </c>
      <c r="D34" s="1" t="s">
        <v>12</v>
      </c>
    </row>
    <row r="35" spans="1:4" x14ac:dyDescent="0.35">
      <c r="A35" s="1">
        <v>34</v>
      </c>
      <c r="B35" s="1">
        <v>37.53</v>
      </c>
      <c r="C35" s="1" t="s">
        <v>4</v>
      </c>
      <c r="D35" s="1" t="s">
        <v>8</v>
      </c>
    </row>
    <row r="36" spans="1:4" x14ac:dyDescent="0.35">
      <c r="A36" s="1">
        <v>35</v>
      </c>
      <c r="B36" s="1">
        <v>36.47</v>
      </c>
      <c r="C36" s="1" t="s">
        <v>4</v>
      </c>
      <c r="D36" s="1" t="s">
        <v>9</v>
      </c>
    </row>
    <row r="37" spans="1:4" x14ac:dyDescent="0.35">
      <c r="A37" s="1">
        <v>36</v>
      </c>
      <c r="B37" s="1">
        <v>38.28</v>
      </c>
      <c r="C37" s="1" t="s">
        <v>6</v>
      </c>
      <c r="D37" s="1" t="s">
        <v>10</v>
      </c>
    </row>
    <row r="38" spans="1:4" x14ac:dyDescent="0.35">
      <c r="A38" s="1">
        <v>37</v>
      </c>
      <c r="B38" s="1">
        <v>48.53</v>
      </c>
      <c r="C38" s="1" t="s">
        <v>4</v>
      </c>
      <c r="D38" s="1" t="s">
        <v>7</v>
      </c>
    </row>
    <row r="39" spans="1:4" x14ac:dyDescent="0.35">
      <c r="A39" s="1">
        <v>38</v>
      </c>
      <c r="B39" s="1">
        <v>39.729999999999997</v>
      </c>
      <c r="C39" s="1" t="s">
        <v>4</v>
      </c>
      <c r="D39" s="1" t="s">
        <v>11</v>
      </c>
    </row>
    <row r="40" spans="1:4" x14ac:dyDescent="0.35">
      <c r="A40" s="1">
        <v>39</v>
      </c>
      <c r="B40" s="1">
        <v>32.17</v>
      </c>
      <c r="C40" s="1" t="s">
        <v>4</v>
      </c>
      <c r="D40" s="1" t="s">
        <v>8</v>
      </c>
    </row>
    <row r="41" spans="1:4" x14ac:dyDescent="0.35">
      <c r="A41" s="1">
        <v>40</v>
      </c>
      <c r="B41" s="1">
        <v>34.76</v>
      </c>
      <c r="C41" s="1" t="s">
        <v>13</v>
      </c>
      <c r="D41" s="1" t="s">
        <v>11</v>
      </c>
    </row>
    <row r="42" spans="1:4" x14ac:dyDescent="0.35">
      <c r="A42" s="1">
        <v>41</v>
      </c>
      <c r="B42" s="1">
        <v>38.76</v>
      </c>
      <c r="C42" s="1" t="s">
        <v>4</v>
      </c>
      <c r="D42" s="1" t="s">
        <v>12</v>
      </c>
    </row>
    <row r="43" spans="1:4" x14ac:dyDescent="0.35">
      <c r="A43" s="1">
        <v>42</v>
      </c>
      <c r="B43" s="1">
        <v>48.53</v>
      </c>
      <c r="C43" s="1" t="s">
        <v>4</v>
      </c>
      <c r="D43" s="1" t="s">
        <v>7</v>
      </c>
    </row>
    <row r="44" spans="1:4" x14ac:dyDescent="0.35">
      <c r="A44" s="1">
        <v>43</v>
      </c>
      <c r="B44" s="1">
        <v>41.26</v>
      </c>
      <c r="C44" s="1" t="s">
        <v>13</v>
      </c>
      <c r="D44" s="1" t="s">
        <v>10</v>
      </c>
    </row>
    <row r="45" spans="1:4" x14ac:dyDescent="0.35">
      <c r="A45" s="1">
        <v>44</v>
      </c>
      <c r="B45" s="1">
        <v>48.66</v>
      </c>
      <c r="C45" s="1" t="s">
        <v>6</v>
      </c>
      <c r="D45" s="1" t="s">
        <v>7</v>
      </c>
    </row>
    <row r="46" spans="1:4" x14ac:dyDescent="0.35">
      <c r="A46" s="1">
        <v>45</v>
      </c>
      <c r="B46" s="1">
        <v>33.78</v>
      </c>
      <c r="C46" s="1" t="s">
        <v>4</v>
      </c>
      <c r="D46" s="1" t="s">
        <v>7</v>
      </c>
    </row>
    <row r="47" spans="1:4" x14ac:dyDescent="0.35">
      <c r="A47" s="1">
        <v>46</v>
      </c>
      <c r="B47" s="1">
        <v>47.46</v>
      </c>
      <c r="C47" s="1" t="s">
        <v>6</v>
      </c>
      <c r="D47" s="1" t="s">
        <v>7</v>
      </c>
    </row>
    <row r="48" spans="1:4" x14ac:dyDescent="0.35">
      <c r="A48" s="1">
        <v>47</v>
      </c>
      <c r="B48" s="1">
        <v>32</v>
      </c>
      <c r="C48" s="1" t="s">
        <v>6</v>
      </c>
      <c r="D48" s="1" t="s">
        <v>8</v>
      </c>
    </row>
    <row r="49" spans="1:4" x14ac:dyDescent="0.35">
      <c r="A49" s="1">
        <v>48</v>
      </c>
      <c r="B49" s="1">
        <v>35.409999999999997</v>
      </c>
      <c r="C49" s="1" t="s">
        <v>4</v>
      </c>
      <c r="D49" s="1" t="s">
        <v>11</v>
      </c>
    </row>
    <row r="50" spans="1:4" x14ac:dyDescent="0.35">
      <c r="A50" s="1">
        <v>49</v>
      </c>
      <c r="B50" s="1">
        <v>44.57</v>
      </c>
      <c r="C50" s="1" t="s">
        <v>4</v>
      </c>
      <c r="D50" s="1" t="s">
        <v>12</v>
      </c>
    </row>
    <row r="51" spans="1:4" x14ac:dyDescent="0.35">
      <c r="A51" s="1">
        <v>50</v>
      </c>
      <c r="B51" s="1">
        <v>45.42</v>
      </c>
      <c r="C51" s="1" t="s">
        <v>4</v>
      </c>
      <c r="D51" s="1" t="s">
        <v>9</v>
      </c>
    </row>
    <row r="52" spans="1:4" x14ac:dyDescent="0.35">
      <c r="A52" s="1">
        <v>51</v>
      </c>
      <c r="B52" s="1">
        <v>43.26</v>
      </c>
      <c r="C52" s="1" t="s">
        <v>4</v>
      </c>
      <c r="D52" s="1" t="s">
        <v>10</v>
      </c>
    </row>
    <row r="53" spans="1:4" x14ac:dyDescent="0.35">
      <c r="A53" s="1">
        <v>52</v>
      </c>
      <c r="B53" s="1">
        <v>33.659999999999997</v>
      </c>
      <c r="C53" s="1" t="s">
        <v>4</v>
      </c>
      <c r="D53" s="1" t="s">
        <v>7</v>
      </c>
    </row>
    <row r="54" spans="1:4" x14ac:dyDescent="0.35">
      <c r="A54" s="1">
        <v>53</v>
      </c>
      <c r="B54" s="1">
        <v>33.659999999999997</v>
      </c>
      <c r="C54" s="1" t="s">
        <v>4</v>
      </c>
      <c r="D54" s="1" t="s">
        <v>7</v>
      </c>
    </row>
    <row r="55" spans="1:4" x14ac:dyDescent="0.35">
      <c r="A55" s="1">
        <v>54</v>
      </c>
      <c r="B55" s="1">
        <v>48.95</v>
      </c>
      <c r="C55" s="1" t="s">
        <v>6</v>
      </c>
      <c r="D55" s="1" t="s">
        <v>7</v>
      </c>
    </row>
    <row r="56" spans="1:4" x14ac:dyDescent="0.35">
      <c r="A56" s="1">
        <v>55</v>
      </c>
      <c r="B56" s="1">
        <v>47.18</v>
      </c>
      <c r="C56" s="1" t="s">
        <v>4</v>
      </c>
      <c r="D56" s="1" t="s">
        <v>8</v>
      </c>
    </row>
    <row r="57" spans="1:4" x14ac:dyDescent="0.35">
      <c r="A57" s="1">
        <v>56</v>
      </c>
      <c r="B57" s="1">
        <v>44.57</v>
      </c>
      <c r="C57" s="1" t="s">
        <v>4</v>
      </c>
      <c r="D57" s="1" t="s">
        <v>11</v>
      </c>
    </row>
    <row r="58" spans="1:4" x14ac:dyDescent="0.35">
      <c r="A58" s="1">
        <v>57</v>
      </c>
      <c r="B58" s="1">
        <v>43.73</v>
      </c>
      <c r="C58" s="1" t="s">
        <v>4</v>
      </c>
      <c r="D58" s="1" t="s">
        <v>12</v>
      </c>
    </row>
    <row r="59" spans="1:4" x14ac:dyDescent="0.35">
      <c r="A59" s="1">
        <v>58</v>
      </c>
      <c r="B59" s="1">
        <v>44.9</v>
      </c>
      <c r="C59" s="1" t="s">
        <v>4</v>
      </c>
      <c r="D59" s="1"/>
    </row>
    <row r="60" spans="1:4" x14ac:dyDescent="0.35">
      <c r="A60" s="1">
        <v>59</v>
      </c>
      <c r="B60" s="1">
        <v>42.92</v>
      </c>
      <c r="C60" s="1" t="s">
        <v>6</v>
      </c>
      <c r="D60" s="1" t="s">
        <v>10</v>
      </c>
    </row>
    <row r="61" spans="1:4" x14ac:dyDescent="0.35">
      <c r="A61" s="1">
        <v>60</v>
      </c>
      <c r="B61" s="1">
        <v>42.85</v>
      </c>
      <c r="C61" s="1" t="s">
        <v>4</v>
      </c>
      <c r="D61" s="1" t="s">
        <v>11</v>
      </c>
    </row>
    <row r="62" spans="1:4" x14ac:dyDescent="0.35">
      <c r="A62" s="1">
        <v>61</v>
      </c>
      <c r="B62" s="1">
        <v>32.35</v>
      </c>
      <c r="C62" s="1" t="s">
        <v>4</v>
      </c>
      <c r="D62" s="1" t="s">
        <v>10</v>
      </c>
    </row>
    <row r="63" spans="1:4" x14ac:dyDescent="0.35">
      <c r="A63" s="1">
        <v>62</v>
      </c>
      <c r="B63" s="1">
        <v>27.18</v>
      </c>
      <c r="C63" s="1" t="s">
        <v>4</v>
      </c>
      <c r="D63" s="1" t="s">
        <v>7</v>
      </c>
    </row>
    <row r="64" spans="1:4" x14ac:dyDescent="0.35">
      <c r="A64" s="1">
        <v>63</v>
      </c>
      <c r="B64" s="1">
        <v>32.96</v>
      </c>
      <c r="C64" s="1" t="s">
        <v>4</v>
      </c>
      <c r="D64" s="1" t="s">
        <v>8</v>
      </c>
    </row>
    <row r="65" spans="1:4" x14ac:dyDescent="0.35">
      <c r="A65" s="1">
        <v>64</v>
      </c>
      <c r="B65" s="1">
        <v>33.979999999999997</v>
      </c>
      <c r="C65" s="1" t="s">
        <v>4</v>
      </c>
      <c r="D65" s="1" t="s">
        <v>11</v>
      </c>
    </row>
    <row r="66" spans="1:4" x14ac:dyDescent="0.35">
      <c r="A66" s="1">
        <v>65</v>
      </c>
      <c r="B66" s="1">
        <v>34.07</v>
      </c>
      <c r="C66" s="1" t="s">
        <v>6</v>
      </c>
      <c r="D66" s="1" t="s">
        <v>12</v>
      </c>
    </row>
    <row r="67" spans="1:4" x14ac:dyDescent="0.35">
      <c r="A67" s="1">
        <v>66</v>
      </c>
      <c r="B67" s="1">
        <v>26.09</v>
      </c>
      <c r="C67" s="1" t="s">
        <v>4</v>
      </c>
      <c r="D67" s="1"/>
    </row>
    <row r="68" spans="1:4" x14ac:dyDescent="0.35">
      <c r="A68" s="1">
        <v>67</v>
      </c>
      <c r="B68" s="1">
        <v>41.5</v>
      </c>
      <c r="C68" s="1" t="s">
        <v>6</v>
      </c>
      <c r="D68" s="1" t="s">
        <v>10</v>
      </c>
    </row>
    <row r="69" spans="1:4" x14ac:dyDescent="0.35">
      <c r="A69" s="1">
        <v>68</v>
      </c>
      <c r="B69" s="1">
        <v>25.4</v>
      </c>
      <c r="C69" s="1" t="s">
        <v>4</v>
      </c>
      <c r="D69" s="1" t="s">
        <v>7</v>
      </c>
    </row>
    <row r="70" spans="1:4" x14ac:dyDescent="0.35">
      <c r="A70" s="1">
        <v>69</v>
      </c>
      <c r="B70" s="1">
        <v>35.78</v>
      </c>
      <c r="C70" s="1" t="s">
        <v>4</v>
      </c>
      <c r="D70" s="1" t="s">
        <v>8</v>
      </c>
    </row>
    <row r="71" spans="1:4" x14ac:dyDescent="0.35">
      <c r="A71" s="1">
        <v>70</v>
      </c>
      <c r="B71" s="1">
        <v>49.77</v>
      </c>
      <c r="C71" s="1" t="s">
        <v>4</v>
      </c>
      <c r="D71" s="1" t="s">
        <v>10</v>
      </c>
    </row>
    <row r="72" spans="1:4" x14ac:dyDescent="0.35">
      <c r="A72" s="1">
        <v>71</v>
      </c>
      <c r="B72" s="1">
        <v>30.74</v>
      </c>
      <c r="C72" s="1" t="s">
        <v>4</v>
      </c>
      <c r="D72" s="1" t="s">
        <v>11</v>
      </c>
    </row>
    <row r="73" spans="1:4" x14ac:dyDescent="0.35">
      <c r="A73" s="1">
        <v>72</v>
      </c>
      <c r="B73" s="1">
        <v>45.47</v>
      </c>
      <c r="C73" s="1" t="s">
        <v>6</v>
      </c>
      <c r="D73" s="1" t="s">
        <v>7</v>
      </c>
    </row>
    <row r="74" spans="1:4" x14ac:dyDescent="0.35">
      <c r="A74" s="1">
        <v>73</v>
      </c>
      <c r="B74" s="1">
        <v>43.73</v>
      </c>
      <c r="C74" s="1" t="s">
        <v>13</v>
      </c>
      <c r="D74" s="1" t="s">
        <v>12</v>
      </c>
    </row>
    <row r="75" spans="1:4" x14ac:dyDescent="0.35">
      <c r="A75" s="1">
        <v>74</v>
      </c>
      <c r="B75" s="1">
        <v>44.51</v>
      </c>
      <c r="C75" s="1" t="s">
        <v>4</v>
      </c>
      <c r="D75" s="1" t="s">
        <v>11</v>
      </c>
    </row>
    <row r="76" spans="1:4" x14ac:dyDescent="0.35">
      <c r="A76" s="1">
        <v>75</v>
      </c>
      <c r="B76" s="1">
        <v>42.92</v>
      </c>
      <c r="C76" s="1" t="s">
        <v>6</v>
      </c>
      <c r="D76" s="1" t="s">
        <v>10</v>
      </c>
    </row>
    <row r="77" spans="1:4" x14ac:dyDescent="0.35">
      <c r="A77" s="1">
        <v>76</v>
      </c>
      <c r="B77" s="1">
        <v>31.33</v>
      </c>
      <c r="C77" s="1" t="s">
        <v>4</v>
      </c>
      <c r="D77" s="1" t="s">
        <v>9</v>
      </c>
    </row>
    <row r="78" spans="1:4" x14ac:dyDescent="0.35">
      <c r="A78" s="1">
        <v>77</v>
      </c>
      <c r="B78" s="1">
        <v>29</v>
      </c>
      <c r="C78" s="1" t="s">
        <v>6</v>
      </c>
      <c r="D78" s="1" t="s">
        <v>10</v>
      </c>
    </row>
    <row r="79" spans="1:4" x14ac:dyDescent="0.35">
      <c r="A79" s="1">
        <v>78</v>
      </c>
      <c r="B79" s="1">
        <v>25.4</v>
      </c>
      <c r="C79" s="1" t="s">
        <v>4</v>
      </c>
      <c r="D79" s="1" t="s">
        <v>7</v>
      </c>
    </row>
    <row r="80" spans="1:4" x14ac:dyDescent="0.35">
      <c r="A80" s="1">
        <v>79</v>
      </c>
      <c r="B80" s="1">
        <v>50</v>
      </c>
      <c r="C80" s="1" t="s">
        <v>6</v>
      </c>
      <c r="D80" s="1" t="s">
        <v>7</v>
      </c>
    </row>
    <row r="81" spans="1:4" x14ac:dyDescent="0.35">
      <c r="A81" s="1">
        <v>80</v>
      </c>
      <c r="B81" s="1">
        <v>34.76</v>
      </c>
      <c r="C81" s="1" t="s">
        <v>13</v>
      </c>
      <c r="D81" s="1" t="s">
        <v>7</v>
      </c>
    </row>
    <row r="82" spans="1:4" x14ac:dyDescent="0.35">
      <c r="A82" s="1">
        <v>81</v>
      </c>
      <c r="B82" s="1">
        <v>34.01</v>
      </c>
      <c r="C82" s="1" t="s">
        <v>4</v>
      </c>
      <c r="D82" s="1" t="s">
        <v>8</v>
      </c>
    </row>
    <row r="83" spans="1:4" x14ac:dyDescent="0.35">
      <c r="A83" s="1">
        <v>82</v>
      </c>
      <c r="B83" s="1">
        <v>41.26</v>
      </c>
      <c r="C83" s="1" t="s">
        <v>13</v>
      </c>
      <c r="D83" s="1" t="s">
        <v>11</v>
      </c>
    </row>
    <row r="84" spans="1:4" x14ac:dyDescent="0.35">
      <c r="A84" s="1">
        <v>83</v>
      </c>
      <c r="B84" s="1">
        <v>37.590000000000003</v>
      </c>
      <c r="C84" s="1" t="s">
        <v>4</v>
      </c>
      <c r="D84" s="1" t="s">
        <v>11</v>
      </c>
    </row>
    <row r="85" spans="1:4" x14ac:dyDescent="0.35">
      <c r="A85" s="1">
        <v>84</v>
      </c>
      <c r="B85" s="1">
        <v>42.92</v>
      </c>
      <c r="C85" s="1" t="s">
        <v>6</v>
      </c>
      <c r="D85" s="1" t="s">
        <v>10</v>
      </c>
    </row>
    <row r="86" spans="1:4" x14ac:dyDescent="0.35">
      <c r="A86" s="1">
        <v>85</v>
      </c>
      <c r="B86" s="1">
        <v>32.700000000000003</v>
      </c>
      <c r="C86" s="1" t="s">
        <v>4</v>
      </c>
      <c r="D86" s="1" t="s">
        <v>11</v>
      </c>
    </row>
    <row r="87" spans="1:4" x14ac:dyDescent="0.35">
      <c r="A87" s="1">
        <v>86</v>
      </c>
      <c r="B87" s="1">
        <v>27.18</v>
      </c>
      <c r="C87" s="1" t="s">
        <v>4</v>
      </c>
      <c r="D87" s="1" t="s">
        <v>7</v>
      </c>
    </row>
    <row r="88" spans="1:4" x14ac:dyDescent="0.35">
      <c r="A88" s="1">
        <v>87</v>
      </c>
      <c r="B88" s="1">
        <v>41.88</v>
      </c>
      <c r="C88" s="1" t="s">
        <v>6</v>
      </c>
      <c r="D88" s="1" t="s">
        <v>12</v>
      </c>
    </row>
    <row r="89" spans="1:4" x14ac:dyDescent="0.35">
      <c r="A89" s="1">
        <v>88</v>
      </c>
      <c r="B89" s="1">
        <v>31</v>
      </c>
      <c r="C89" s="1" t="s">
        <v>13</v>
      </c>
      <c r="D89" s="1" t="s">
        <v>9</v>
      </c>
    </row>
    <row r="90" spans="1:4" x14ac:dyDescent="0.35">
      <c r="A90" s="1">
        <v>89</v>
      </c>
      <c r="B90" s="1">
        <v>41.93</v>
      </c>
      <c r="C90" s="1" t="s">
        <v>4</v>
      </c>
      <c r="D90" s="1"/>
    </row>
    <row r="91" spans="1:4" x14ac:dyDescent="0.35">
      <c r="A91" s="1">
        <v>90</v>
      </c>
      <c r="B91" s="1">
        <v>43</v>
      </c>
      <c r="C91" s="1" t="s">
        <v>6</v>
      </c>
      <c r="D91" s="1" t="s">
        <v>8</v>
      </c>
    </row>
    <row r="92" spans="1:4" x14ac:dyDescent="0.35">
      <c r="A92" s="1">
        <v>91</v>
      </c>
      <c r="B92" s="1">
        <v>33.450000000000003</v>
      </c>
      <c r="C92" s="1" t="s">
        <v>4</v>
      </c>
      <c r="D92" s="1" t="s">
        <v>10</v>
      </c>
    </row>
    <row r="93" spans="1:4" x14ac:dyDescent="0.35">
      <c r="A93" s="1">
        <v>92</v>
      </c>
      <c r="B93" s="1">
        <v>49.77</v>
      </c>
      <c r="C93" s="1" t="s">
        <v>4</v>
      </c>
      <c r="D93" s="1" t="s">
        <v>10</v>
      </c>
    </row>
    <row r="94" spans="1:4" x14ac:dyDescent="0.35">
      <c r="A94" s="1">
        <v>93</v>
      </c>
      <c r="B94" s="1">
        <v>44.51</v>
      </c>
      <c r="C94" s="1" t="s">
        <v>4</v>
      </c>
      <c r="D94" s="1" t="s">
        <v>11</v>
      </c>
    </row>
    <row r="95" spans="1:4" x14ac:dyDescent="0.35">
      <c r="A95" s="1">
        <v>94</v>
      </c>
      <c r="B95" s="1">
        <v>45.01</v>
      </c>
      <c r="C95" s="1" t="s">
        <v>6</v>
      </c>
      <c r="D95" s="1" t="s">
        <v>7</v>
      </c>
    </row>
    <row r="96" spans="1:4" x14ac:dyDescent="0.35">
      <c r="A96" s="1">
        <v>95</v>
      </c>
      <c r="B96" s="1">
        <v>45.02</v>
      </c>
      <c r="C96" s="1" t="s">
        <v>6</v>
      </c>
      <c r="D96" s="1" t="s">
        <v>7</v>
      </c>
    </row>
    <row r="97" spans="1:4" x14ac:dyDescent="0.35">
      <c r="A97" s="1">
        <v>96</v>
      </c>
      <c r="B97" s="1">
        <v>41.14</v>
      </c>
      <c r="C97" s="1" t="s">
        <v>4</v>
      </c>
      <c r="D97" s="1" t="s">
        <v>7</v>
      </c>
    </row>
    <row r="98" spans="1:4" x14ac:dyDescent="0.35">
      <c r="A98" s="1">
        <v>97</v>
      </c>
      <c r="B98" s="1">
        <v>48.09</v>
      </c>
      <c r="C98" s="1" t="s">
        <v>4</v>
      </c>
      <c r="D98" s="1" t="s">
        <v>9</v>
      </c>
    </row>
    <row r="99" spans="1:4" x14ac:dyDescent="0.35">
      <c r="A99" s="1">
        <v>98</v>
      </c>
      <c r="B99" s="1">
        <v>46.18</v>
      </c>
      <c r="C99" s="1" t="s">
        <v>6</v>
      </c>
      <c r="D99" s="1" t="s">
        <v>7</v>
      </c>
    </row>
    <row r="100" spans="1:4" x14ac:dyDescent="0.35">
      <c r="A100" s="1">
        <v>99</v>
      </c>
      <c r="B100" s="1">
        <v>45.73</v>
      </c>
      <c r="C100" s="1" t="s">
        <v>6</v>
      </c>
      <c r="D100" s="1" t="s">
        <v>7</v>
      </c>
    </row>
    <row r="101" spans="1:4" x14ac:dyDescent="0.35">
      <c r="A101" s="1">
        <v>100</v>
      </c>
      <c r="B101" s="1">
        <v>47.13</v>
      </c>
      <c r="C101" s="1" t="s">
        <v>4</v>
      </c>
      <c r="D101" s="1" t="s">
        <v>7</v>
      </c>
    </row>
    <row r="102" spans="1:4" x14ac:dyDescent="0.35">
      <c r="A102" s="1">
        <v>101</v>
      </c>
      <c r="B102" s="1">
        <v>47.72</v>
      </c>
      <c r="C102" s="1" t="s">
        <v>4</v>
      </c>
      <c r="D102" s="1" t="s">
        <v>8</v>
      </c>
    </row>
    <row r="103" spans="1:4" x14ac:dyDescent="0.35">
      <c r="A103" s="1">
        <v>102</v>
      </c>
      <c r="B103" s="1">
        <v>40.18</v>
      </c>
      <c r="C103" s="1" t="s">
        <v>4</v>
      </c>
      <c r="D103" s="1" t="s">
        <v>11</v>
      </c>
    </row>
    <row r="104" spans="1:4" x14ac:dyDescent="0.35">
      <c r="A104" s="1">
        <v>103</v>
      </c>
      <c r="B104" s="1">
        <v>37.53</v>
      </c>
      <c r="C104" s="1" t="s">
        <v>4</v>
      </c>
      <c r="D104" s="1" t="s">
        <v>8</v>
      </c>
    </row>
    <row r="105" spans="1:4" x14ac:dyDescent="0.35">
      <c r="A105" s="1">
        <v>104</v>
      </c>
      <c r="B105" s="1">
        <v>29.56</v>
      </c>
      <c r="C105" s="1" t="s">
        <v>4</v>
      </c>
      <c r="D105" s="1" t="s">
        <v>12</v>
      </c>
    </row>
    <row r="106" spans="1:4" x14ac:dyDescent="0.35">
      <c r="A106" s="1">
        <v>105</v>
      </c>
      <c r="B106" s="1">
        <v>48.71</v>
      </c>
      <c r="C106" s="1" t="s">
        <v>6</v>
      </c>
      <c r="D106" s="1" t="s">
        <v>7</v>
      </c>
    </row>
    <row r="107" spans="1:4" x14ac:dyDescent="0.35">
      <c r="A107" s="1">
        <v>106</v>
      </c>
      <c r="B107" s="1">
        <v>36.75</v>
      </c>
      <c r="C107" s="1" t="s">
        <v>4</v>
      </c>
      <c r="D107" s="1" t="s">
        <v>9</v>
      </c>
    </row>
    <row r="108" spans="1:4" x14ac:dyDescent="0.35">
      <c r="A108" s="1">
        <v>107</v>
      </c>
      <c r="B108" s="1">
        <v>37.229999999999997</v>
      </c>
      <c r="C108" s="1" t="s">
        <v>4</v>
      </c>
      <c r="D108" s="1" t="s">
        <v>9</v>
      </c>
    </row>
    <row r="109" spans="1:4" x14ac:dyDescent="0.35">
      <c r="A109" s="1">
        <v>108</v>
      </c>
      <c r="B109" s="1">
        <v>43.12</v>
      </c>
      <c r="C109" s="1" t="s">
        <v>4</v>
      </c>
      <c r="D109" s="1"/>
    </row>
    <row r="110" spans="1:4" x14ac:dyDescent="0.35">
      <c r="A110" s="1">
        <v>109</v>
      </c>
      <c r="B110" s="1">
        <v>43.95</v>
      </c>
      <c r="C110" s="1" t="s">
        <v>6</v>
      </c>
      <c r="D110" s="1" t="s">
        <v>7</v>
      </c>
    </row>
    <row r="111" spans="1:4" x14ac:dyDescent="0.35">
      <c r="A111" s="1">
        <v>110</v>
      </c>
      <c r="B111" s="1">
        <v>51</v>
      </c>
      <c r="C111" s="1" t="s">
        <v>4</v>
      </c>
      <c r="D111" s="1" t="s">
        <v>9</v>
      </c>
    </row>
    <row r="112" spans="1:4" x14ac:dyDescent="0.35">
      <c r="A112" s="1">
        <v>111</v>
      </c>
      <c r="B112" s="1">
        <v>42.04</v>
      </c>
      <c r="C112" s="1" t="s">
        <v>6</v>
      </c>
      <c r="D112" s="1" t="s">
        <v>7</v>
      </c>
    </row>
    <row r="113" spans="1:4" x14ac:dyDescent="0.35">
      <c r="A113" s="1">
        <v>112</v>
      </c>
      <c r="B113" s="1">
        <v>33.659999999999997</v>
      </c>
      <c r="C113" s="1" t="s">
        <v>4</v>
      </c>
      <c r="D113" s="1" t="s">
        <v>7</v>
      </c>
    </row>
    <row r="114" spans="1:4" x14ac:dyDescent="0.35">
      <c r="A114" s="1">
        <v>113</v>
      </c>
      <c r="B114" s="1">
        <v>36.130000000000003</v>
      </c>
      <c r="C114" s="1" t="s">
        <v>13</v>
      </c>
      <c r="D114" s="1" t="s">
        <v>7</v>
      </c>
    </row>
    <row r="115" spans="1:4" x14ac:dyDescent="0.35">
      <c r="A115" s="1">
        <v>114</v>
      </c>
      <c r="B115" s="1">
        <v>47.16</v>
      </c>
      <c r="C115" s="1" t="s">
        <v>6</v>
      </c>
      <c r="D115" s="1" t="s">
        <v>7</v>
      </c>
    </row>
    <row r="116" spans="1:4" x14ac:dyDescent="0.35">
      <c r="A116" s="1">
        <v>115</v>
      </c>
      <c r="B116" s="1">
        <v>40.18</v>
      </c>
      <c r="C116" s="1" t="s">
        <v>4</v>
      </c>
      <c r="D116" s="1" t="s">
        <v>11</v>
      </c>
    </row>
    <row r="117" spans="1:4" x14ac:dyDescent="0.35">
      <c r="A117" s="1">
        <v>116</v>
      </c>
      <c r="B117" s="1">
        <v>42.61</v>
      </c>
      <c r="C117" s="1" t="s">
        <v>6</v>
      </c>
      <c r="D117" s="1" t="s">
        <v>7</v>
      </c>
    </row>
    <row r="118" spans="1:4" x14ac:dyDescent="0.35">
      <c r="A118" s="1">
        <v>117</v>
      </c>
      <c r="B118" s="1">
        <v>35.71</v>
      </c>
      <c r="C118" s="1" t="s">
        <v>4</v>
      </c>
      <c r="D118" s="1" t="s">
        <v>11</v>
      </c>
    </row>
    <row r="119" spans="1:4" x14ac:dyDescent="0.35">
      <c r="A119" s="1">
        <v>118</v>
      </c>
      <c r="B119" s="1">
        <v>36.11</v>
      </c>
      <c r="C119" s="1" t="s">
        <v>4</v>
      </c>
      <c r="D119" s="1" t="s">
        <v>12</v>
      </c>
    </row>
    <row r="120" spans="1:4" x14ac:dyDescent="0.35">
      <c r="A120" s="1">
        <v>119</v>
      </c>
      <c r="B120" s="1">
        <v>48.93</v>
      </c>
      <c r="C120" s="1" t="s">
        <v>4</v>
      </c>
      <c r="D120" s="1" t="s">
        <v>9</v>
      </c>
    </row>
    <row r="121" spans="1:4" x14ac:dyDescent="0.35">
      <c r="A121" s="1">
        <v>120</v>
      </c>
      <c r="B121" s="1">
        <v>44.9</v>
      </c>
      <c r="C121" s="1" t="s">
        <v>4</v>
      </c>
      <c r="D121" s="1" t="s">
        <v>9</v>
      </c>
    </row>
    <row r="122" spans="1:4" x14ac:dyDescent="0.35">
      <c r="A122" s="1">
        <v>121</v>
      </c>
      <c r="B122" s="1">
        <v>48.71</v>
      </c>
      <c r="C122" s="1" t="s">
        <v>4</v>
      </c>
      <c r="D122" s="1" t="s">
        <v>9</v>
      </c>
    </row>
    <row r="123" spans="1:4" x14ac:dyDescent="0.35">
      <c r="A123" s="1">
        <v>122</v>
      </c>
      <c r="B123" s="1">
        <v>32.94</v>
      </c>
      <c r="C123" s="1" t="s">
        <v>4</v>
      </c>
      <c r="D123" s="1" t="s">
        <v>10</v>
      </c>
    </row>
    <row r="124" spans="1:4" x14ac:dyDescent="0.35">
      <c r="A124" s="1">
        <v>123</v>
      </c>
      <c r="B124" s="1">
        <v>48.53</v>
      </c>
      <c r="C124" s="1" t="s">
        <v>4</v>
      </c>
      <c r="D124" s="1" t="s">
        <v>7</v>
      </c>
    </row>
    <row r="125" spans="1:4" x14ac:dyDescent="0.35">
      <c r="A125" s="1">
        <v>124</v>
      </c>
      <c r="B125" s="1">
        <v>44.9</v>
      </c>
      <c r="C125" s="1" t="s">
        <v>4</v>
      </c>
      <c r="D125" s="1" t="s">
        <v>9</v>
      </c>
    </row>
    <row r="126" spans="1:4" x14ac:dyDescent="0.35">
      <c r="A126" s="1">
        <v>125</v>
      </c>
      <c r="B126" s="1">
        <v>47.72</v>
      </c>
      <c r="C126" s="1" t="s">
        <v>13</v>
      </c>
      <c r="D126" s="1" t="s">
        <v>7</v>
      </c>
    </row>
    <row r="127" spans="1:4" x14ac:dyDescent="0.35">
      <c r="A127" s="1">
        <v>126</v>
      </c>
      <c r="B127" s="1">
        <v>42.58</v>
      </c>
      <c r="C127" s="1" t="s">
        <v>6</v>
      </c>
      <c r="D127" s="1" t="s">
        <v>8</v>
      </c>
    </row>
    <row r="128" spans="1:4" x14ac:dyDescent="0.35">
      <c r="A128" s="1">
        <v>127</v>
      </c>
      <c r="B128" s="1">
        <v>25.17</v>
      </c>
      <c r="C128" s="1" t="s">
        <v>13</v>
      </c>
      <c r="D128" s="1" t="s">
        <v>8</v>
      </c>
    </row>
    <row r="129" spans="1:4" x14ac:dyDescent="0.35">
      <c r="A129" s="1">
        <v>128</v>
      </c>
      <c r="B129" s="1">
        <v>47.1</v>
      </c>
      <c r="C129" s="1" t="s">
        <v>6</v>
      </c>
      <c r="D129" s="1" t="s">
        <v>9</v>
      </c>
    </row>
    <row r="130" spans="1:4" x14ac:dyDescent="0.35">
      <c r="A130" s="1">
        <v>129</v>
      </c>
      <c r="B130" s="1">
        <v>47.79</v>
      </c>
      <c r="C130" s="1" t="s">
        <v>6</v>
      </c>
      <c r="D130" s="1" t="s">
        <v>7</v>
      </c>
    </row>
    <row r="131" spans="1:4" x14ac:dyDescent="0.35">
      <c r="A131" s="1">
        <v>130</v>
      </c>
      <c r="B131" s="1">
        <v>48.98</v>
      </c>
      <c r="C131" s="1" t="s">
        <v>6</v>
      </c>
      <c r="D131" s="1" t="s">
        <v>12</v>
      </c>
    </row>
    <row r="132" spans="1:4" x14ac:dyDescent="0.35">
      <c r="A132" s="1">
        <v>131</v>
      </c>
      <c r="B132" s="1">
        <v>44.59</v>
      </c>
      <c r="C132" s="1" t="s">
        <v>6</v>
      </c>
      <c r="D132" s="1" t="s">
        <v>7</v>
      </c>
    </row>
    <row r="133" spans="1:4" x14ac:dyDescent="0.35">
      <c r="A133" s="1">
        <v>132</v>
      </c>
      <c r="B133" s="1">
        <v>41.06</v>
      </c>
      <c r="C133" s="1" t="s">
        <v>4</v>
      </c>
      <c r="D133" s="1" t="s">
        <v>11</v>
      </c>
    </row>
    <row r="134" spans="1:4" x14ac:dyDescent="0.35">
      <c r="A134" s="1">
        <v>133</v>
      </c>
      <c r="B134" s="1">
        <v>43.83</v>
      </c>
      <c r="C134" s="1" t="s">
        <v>6</v>
      </c>
      <c r="D134" s="1" t="s">
        <v>7</v>
      </c>
    </row>
    <row r="135" spans="1:4" x14ac:dyDescent="0.35">
      <c r="A135" s="1">
        <v>134</v>
      </c>
      <c r="B135" s="1">
        <v>45.49</v>
      </c>
      <c r="C135" s="1" t="s">
        <v>13</v>
      </c>
      <c r="D135" s="1" t="s">
        <v>9</v>
      </c>
    </row>
    <row r="136" spans="1:4" x14ac:dyDescent="0.35">
      <c r="A136" s="1">
        <v>135</v>
      </c>
      <c r="B136" s="1">
        <v>44.57</v>
      </c>
      <c r="C136" s="1" t="s">
        <v>4</v>
      </c>
      <c r="D136" s="1" t="s">
        <v>12</v>
      </c>
    </row>
    <row r="137" spans="1:4" x14ac:dyDescent="0.35">
      <c r="A137" s="1">
        <v>136</v>
      </c>
      <c r="B137" s="1">
        <v>48.56</v>
      </c>
      <c r="C137" s="1" t="s">
        <v>6</v>
      </c>
      <c r="D137" s="1" t="s">
        <v>10</v>
      </c>
    </row>
    <row r="138" spans="1:4" x14ac:dyDescent="0.35">
      <c r="A138" s="1">
        <v>137</v>
      </c>
      <c r="B138" s="1">
        <v>48.87</v>
      </c>
      <c r="C138" s="1" t="s">
        <v>13</v>
      </c>
      <c r="D138" s="1" t="s">
        <v>8</v>
      </c>
    </row>
    <row r="139" spans="1:4" x14ac:dyDescent="0.35">
      <c r="A139" s="1">
        <v>138</v>
      </c>
      <c r="B139" s="1">
        <v>40.18</v>
      </c>
      <c r="C139" s="1" t="s">
        <v>4</v>
      </c>
      <c r="D139" s="1" t="s">
        <v>12</v>
      </c>
    </row>
    <row r="140" spans="1:4" x14ac:dyDescent="0.35">
      <c r="A140" s="1">
        <v>139</v>
      </c>
      <c r="B140" s="1">
        <v>42.18</v>
      </c>
      <c r="C140" s="1"/>
      <c r="D140" s="1" t="s">
        <v>7</v>
      </c>
    </row>
    <row r="141" spans="1:4" x14ac:dyDescent="0.35">
      <c r="A141" s="1">
        <v>140</v>
      </c>
      <c r="B141" s="1">
        <v>42.03</v>
      </c>
      <c r="C141" s="1" t="s">
        <v>6</v>
      </c>
      <c r="D141" s="1" t="s">
        <v>7</v>
      </c>
    </row>
    <row r="142" spans="1:4" x14ac:dyDescent="0.35">
      <c r="A142" s="1">
        <v>141</v>
      </c>
      <c r="B142" s="1">
        <v>49.49</v>
      </c>
      <c r="C142" s="1" t="s">
        <v>13</v>
      </c>
      <c r="D142" s="1" t="s">
        <v>10</v>
      </c>
    </row>
    <row r="143" spans="1:4" x14ac:dyDescent="0.35">
      <c r="A143" s="1">
        <v>142</v>
      </c>
      <c r="B143" s="1">
        <v>25.17</v>
      </c>
      <c r="C143" s="1" t="s">
        <v>6</v>
      </c>
      <c r="D143" s="1" t="s">
        <v>7</v>
      </c>
    </row>
    <row r="144" spans="1:4" x14ac:dyDescent="0.35">
      <c r="A144" s="1">
        <v>143</v>
      </c>
      <c r="B144" s="1">
        <v>32.380000000000003</v>
      </c>
      <c r="C144" s="1" t="s">
        <v>4</v>
      </c>
      <c r="D144" s="1" t="s">
        <v>7</v>
      </c>
    </row>
    <row r="145" spans="1:4" x14ac:dyDescent="0.35">
      <c r="A145" s="1">
        <v>144</v>
      </c>
      <c r="B145" s="1">
        <v>26.9</v>
      </c>
      <c r="C145" s="1" t="s">
        <v>4</v>
      </c>
      <c r="D145" s="1" t="s">
        <v>8</v>
      </c>
    </row>
    <row r="146" spans="1:4" x14ac:dyDescent="0.35">
      <c r="A146" s="1">
        <v>145</v>
      </c>
      <c r="B146" s="1">
        <v>47.38</v>
      </c>
      <c r="C146" s="1" t="s">
        <v>6</v>
      </c>
      <c r="D146" s="1" t="s">
        <v>7</v>
      </c>
    </row>
    <row r="147" spans="1:4" x14ac:dyDescent="0.35">
      <c r="A147" s="1">
        <v>146</v>
      </c>
      <c r="B147" s="1">
        <v>48.53</v>
      </c>
      <c r="C147" s="1" t="s">
        <v>4</v>
      </c>
      <c r="D147" s="1" t="s">
        <v>7</v>
      </c>
    </row>
    <row r="148" spans="1:4" x14ac:dyDescent="0.35">
      <c r="A148" s="1">
        <v>147</v>
      </c>
      <c r="B148" s="1">
        <v>41.26</v>
      </c>
      <c r="C148" s="1" t="s">
        <v>6</v>
      </c>
      <c r="D148" s="1" t="s">
        <v>11</v>
      </c>
    </row>
    <row r="149" spans="1:4" x14ac:dyDescent="0.35">
      <c r="A149" s="1">
        <v>148</v>
      </c>
      <c r="B149" s="1">
        <v>44.51</v>
      </c>
      <c r="C149" s="1" t="s">
        <v>4</v>
      </c>
      <c r="D149" s="1" t="s">
        <v>11</v>
      </c>
    </row>
    <row r="150" spans="1:4" x14ac:dyDescent="0.35">
      <c r="A150" s="1">
        <v>149</v>
      </c>
      <c r="B150" s="1">
        <v>40.479999999999997</v>
      </c>
      <c r="C150" s="1" t="s">
        <v>6</v>
      </c>
      <c r="D150" s="1" t="s">
        <v>7</v>
      </c>
    </row>
    <row r="151" spans="1:4" x14ac:dyDescent="0.35">
      <c r="A151" s="1">
        <v>150</v>
      </c>
      <c r="B151" s="1">
        <v>26.09</v>
      </c>
      <c r="C151" s="1" t="s">
        <v>4</v>
      </c>
      <c r="D151" s="1" t="s">
        <v>9</v>
      </c>
    </row>
    <row r="152" spans="1:4" x14ac:dyDescent="0.35">
      <c r="A152" s="1">
        <v>151</v>
      </c>
      <c r="B152" s="1">
        <v>44.98</v>
      </c>
      <c r="C152" s="1" t="s">
        <v>4</v>
      </c>
      <c r="D152" s="1" t="s">
        <v>11</v>
      </c>
    </row>
    <row r="153" spans="1:4" x14ac:dyDescent="0.35">
      <c r="A153" s="1">
        <v>152</v>
      </c>
      <c r="B153" s="1">
        <v>30.74</v>
      </c>
      <c r="C153" s="1" t="s">
        <v>4</v>
      </c>
      <c r="D153" s="1" t="s">
        <v>11</v>
      </c>
    </row>
    <row r="154" spans="1:4" x14ac:dyDescent="0.35">
      <c r="A154" s="1">
        <v>153</v>
      </c>
      <c r="B154" s="1">
        <v>40.479999999999997</v>
      </c>
      <c r="C154" s="1" t="s">
        <v>4</v>
      </c>
      <c r="D154" s="1" t="s">
        <v>12</v>
      </c>
    </row>
    <row r="155" spans="1:4" x14ac:dyDescent="0.35">
      <c r="A155" s="1">
        <v>154</v>
      </c>
      <c r="B155" s="1">
        <v>40.340000000000003</v>
      </c>
      <c r="C155" s="1" t="s">
        <v>4</v>
      </c>
      <c r="D155" s="1" t="s">
        <v>9</v>
      </c>
    </row>
    <row r="156" spans="1:4" x14ac:dyDescent="0.35">
      <c r="A156" s="1">
        <v>155</v>
      </c>
      <c r="B156" s="1">
        <v>47.54</v>
      </c>
      <c r="C156" s="1" t="s">
        <v>6</v>
      </c>
      <c r="D156" s="1" t="s">
        <v>9</v>
      </c>
    </row>
    <row r="157" spans="1:4" x14ac:dyDescent="0.35">
      <c r="A157" s="1">
        <v>156</v>
      </c>
      <c r="B157" s="1">
        <v>25.4</v>
      </c>
      <c r="C157" s="1" t="s">
        <v>4</v>
      </c>
      <c r="D157" s="1" t="s">
        <v>7</v>
      </c>
    </row>
    <row r="158" spans="1:4" x14ac:dyDescent="0.35">
      <c r="A158" s="1">
        <v>157</v>
      </c>
      <c r="B158" s="1">
        <v>36.299999999999997</v>
      </c>
      <c r="C158" s="1" t="s">
        <v>4</v>
      </c>
      <c r="D158" s="1" t="s">
        <v>10</v>
      </c>
    </row>
    <row r="159" spans="1:4" x14ac:dyDescent="0.35">
      <c r="A159" s="1">
        <v>158</v>
      </c>
      <c r="B159" s="1">
        <v>44.38</v>
      </c>
      <c r="C159" s="1" t="s">
        <v>4</v>
      </c>
      <c r="D159" s="1" t="s">
        <v>9</v>
      </c>
    </row>
    <row r="160" spans="1:4" x14ac:dyDescent="0.35">
      <c r="A160" s="1">
        <v>159</v>
      </c>
      <c r="B160" s="1">
        <v>31.33</v>
      </c>
      <c r="C160" s="1" t="s">
        <v>4</v>
      </c>
      <c r="D160" s="1" t="s">
        <v>9</v>
      </c>
    </row>
    <row r="161" spans="1:4" x14ac:dyDescent="0.35">
      <c r="A161" s="1">
        <v>160</v>
      </c>
      <c r="B161" s="1">
        <v>48.09</v>
      </c>
      <c r="C161" s="1" t="s">
        <v>4</v>
      </c>
      <c r="D161" s="1" t="s">
        <v>9</v>
      </c>
    </row>
    <row r="162" spans="1:4" x14ac:dyDescent="0.35">
      <c r="A162" s="1">
        <v>161</v>
      </c>
      <c r="B162" s="1">
        <v>46.35</v>
      </c>
      <c r="C162" s="1" t="s">
        <v>4</v>
      </c>
      <c r="D162" s="1" t="s">
        <v>9</v>
      </c>
    </row>
    <row r="163" spans="1:4" x14ac:dyDescent="0.35">
      <c r="A163" s="1">
        <v>162</v>
      </c>
      <c r="B163" s="1">
        <v>43.03</v>
      </c>
      <c r="C163" s="1" t="s">
        <v>4</v>
      </c>
      <c r="D163" s="1" t="s">
        <v>8</v>
      </c>
    </row>
    <row r="164" spans="1:4" x14ac:dyDescent="0.35">
      <c r="A164" s="1">
        <v>163</v>
      </c>
      <c r="B164" s="1">
        <v>48.08</v>
      </c>
      <c r="C164" s="1" t="s">
        <v>13</v>
      </c>
      <c r="D164" s="1" t="s">
        <v>8</v>
      </c>
    </row>
    <row r="165" spans="1:4" x14ac:dyDescent="0.35">
      <c r="A165" s="1">
        <v>164</v>
      </c>
      <c r="B165" s="1">
        <v>46.17</v>
      </c>
      <c r="C165" s="1" t="s">
        <v>6</v>
      </c>
      <c r="D165" s="1" t="s">
        <v>7</v>
      </c>
    </row>
    <row r="166" spans="1:4" x14ac:dyDescent="0.35">
      <c r="A166" s="1">
        <v>165</v>
      </c>
      <c r="B166" s="1">
        <v>31</v>
      </c>
      <c r="C166" s="1" t="s">
        <v>4</v>
      </c>
      <c r="D166" s="1" t="s">
        <v>7</v>
      </c>
    </row>
    <row r="167" spans="1:4" x14ac:dyDescent="0.35">
      <c r="A167" s="1">
        <v>166</v>
      </c>
      <c r="B167" s="1">
        <v>40.18</v>
      </c>
      <c r="C167" s="1" t="s">
        <v>4</v>
      </c>
      <c r="D167" s="1" t="s">
        <v>11</v>
      </c>
    </row>
    <row r="168" spans="1:4" x14ac:dyDescent="0.35">
      <c r="A168" s="1">
        <v>167</v>
      </c>
      <c r="B168" s="1">
        <v>33</v>
      </c>
      <c r="C168" s="1" t="s">
        <v>13</v>
      </c>
      <c r="D168" s="1" t="s">
        <v>9</v>
      </c>
    </row>
    <row r="169" spans="1:4" x14ac:dyDescent="0.35">
      <c r="A169" s="1">
        <v>168</v>
      </c>
      <c r="B169" s="1">
        <v>29.56</v>
      </c>
      <c r="C169" s="1" t="s">
        <v>4</v>
      </c>
      <c r="D169" s="1" t="s">
        <v>12</v>
      </c>
    </row>
    <row r="170" spans="1:4" x14ac:dyDescent="0.35">
      <c r="A170" s="1">
        <v>169</v>
      </c>
      <c r="B170" s="1">
        <v>32.380000000000003</v>
      </c>
      <c r="C170" s="1" t="s">
        <v>4</v>
      </c>
      <c r="D170" s="1" t="s">
        <v>7</v>
      </c>
    </row>
    <row r="171" spans="1:4" x14ac:dyDescent="0.35">
      <c r="A171" s="1">
        <v>170</v>
      </c>
      <c r="B171" s="1">
        <v>30.47</v>
      </c>
      <c r="C171" s="1" t="s">
        <v>4</v>
      </c>
      <c r="D171" s="1" t="s">
        <v>12</v>
      </c>
    </row>
    <row r="172" spans="1:4" x14ac:dyDescent="0.35">
      <c r="A172" s="1">
        <v>171</v>
      </c>
      <c r="B172" s="1">
        <v>35.159999999999997</v>
      </c>
      <c r="C172" s="1" t="s">
        <v>4</v>
      </c>
      <c r="D172" s="1" t="s">
        <v>8</v>
      </c>
    </row>
    <row r="173" spans="1:4" x14ac:dyDescent="0.35">
      <c r="A173" s="1">
        <v>172</v>
      </c>
      <c r="B173" s="1">
        <v>42.55</v>
      </c>
      <c r="C173" s="1" t="s">
        <v>4</v>
      </c>
      <c r="D173" s="1" t="s">
        <v>11</v>
      </c>
    </row>
    <row r="174" spans="1:4" x14ac:dyDescent="0.35">
      <c r="A174" s="1">
        <v>173</v>
      </c>
      <c r="B174" s="1">
        <v>42.84</v>
      </c>
      <c r="C174" s="1" t="s">
        <v>4</v>
      </c>
      <c r="D174" s="1" t="s">
        <v>12</v>
      </c>
    </row>
    <row r="175" spans="1:4" x14ac:dyDescent="0.35">
      <c r="A175" s="1">
        <v>174</v>
      </c>
      <c r="B175" s="1">
        <v>38.979999999999997</v>
      </c>
      <c r="C175" s="1" t="s">
        <v>4</v>
      </c>
      <c r="D175" s="1" t="s">
        <v>12</v>
      </c>
    </row>
    <row r="176" spans="1:4" x14ac:dyDescent="0.35">
      <c r="A176" s="1">
        <v>175</v>
      </c>
      <c r="B176" s="1">
        <v>48.8</v>
      </c>
      <c r="C176" s="1" t="s">
        <v>6</v>
      </c>
      <c r="D176" s="1"/>
    </row>
    <row r="177" spans="1:4" x14ac:dyDescent="0.35">
      <c r="A177" s="1">
        <v>176</v>
      </c>
      <c r="B177" s="1">
        <v>47.02</v>
      </c>
      <c r="C177" s="1" t="s">
        <v>6</v>
      </c>
      <c r="D177" s="1" t="s">
        <v>7</v>
      </c>
    </row>
    <row r="178" spans="1:4" x14ac:dyDescent="0.35">
      <c r="A178" s="1">
        <v>177</v>
      </c>
      <c r="B178" s="1">
        <v>40.18</v>
      </c>
      <c r="C178" s="1" t="s">
        <v>4</v>
      </c>
      <c r="D178" s="1" t="s">
        <v>11</v>
      </c>
    </row>
    <row r="179" spans="1:4" x14ac:dyDescent="0.35">
      <c r="A179" s="1">
        <v>178</v>
      </c>
      <c r="B179" s="1">
        <v>41.25</v>
      </c>
      <c r="C179" s="1" t="s">
        <v>6</v>
      </c>
      <c r="D179" s="1" t="s">
        <v>7</v>
      </c>
    </row>
    <row r="180" spans="1:4" x14ac:dyDescent="0.35">
      <c r="A180" s="1">
        <v>179</v>
      </c>
      <c r="B180" s="1">
        <v>48.09</v>
      </c>
      <c r="C180" s="1" t="s">
        <v>4</v>
      </c>
      <c r="D180" s="1" t="s">
        <v>10</v>
      </c>
    </row>
    <row r="181" spans="1:4" x14ac:dyDescent="0.35">
      <c r="A181" s="1">
        <v>180</v>
      </c>
      <c r="B181" s="1">
        <v>31.63</v>
      </c>
      <c r="C181" s="1" t="s">
        <v>4</v>
      </c>
      <c r="D181" s="1" t="s">
        <v>10</v>
      </c>
    </row>
    <row r="182" spans="1:4" x14ac:dyDescent="0.35">
      <c r="A182" s="1">
        <v>181</v>
      </c>
      <c r="B182" s="1">
        <v>24.89</v>
      </c>
      <c r="C182" s="1" t="s">
        <v>4</v>
      </c>
      <c r="D182" s="1" t="s">
        <v>8</v>
      </c>
    </row>
    <row r="183" spans="1:4" x14ac:dyDescent="0.35">
      <c r="A183" s="1">
        <v>182</v>
      </c>
      <c r="B183" s="1">
        <v>48.47</v>
      </c>
      <c r="C183" s="1" t="s">
        <v>4</v>
      </c>
      <c r="D183" s="1" t="s">
        <v>9</v>
      </c>
    </row>
    <row r="184" spans="1:4" x14ac:dyDescent="0.35">
      <c r="A184" s="1">
        <v>183</v>
      </c>
      <c r="B184" s="1">
        <v>41.65</v>
      </c>
      <c r="C184" s="1" t="s">
        <v>4</v>
      </c>
      <c r="D184" s="1" t="s">
        <v>7</v>
      </c>
    </row>
    <row r="185" spans="1:4" x14ac:dyDescent="0.35">
      <c r="A185" s="1">
        <v>184</v>
      </c>
      <c r="B185" s="1">
        <v>26.9</v>
      </c>
      <c r="C185" s="1" t="s">
        <v>4</v>
      </c>
      <c r="D185" s="1" t="s">
        <v>8</v>
      </c>
    </row>
    <row r="186" spans="1:4" x14ac:dyDescent="0.35">
      <c r="A186" s="1">
        <v>185</v>
      </c>
      <c r="B186" s="1">
        <v>33.979999999999997</v>
      </c>
      <c r="C186" s="1" t="s">
        <v>4</v>
      </c>
      <c r="D186" s="1" t="s">
        <v>11</v>
      </c>
    </row>
    <row r="187" spans="1:4" x14ac:dyDescent="0.35">
      <c r="A187" s="1">
        <v>186</v>
      </c>
      <c r="B187" s="1">
        <v>48.75</v>
      </c>
      <c r="C187" s="1" t="s">
        <v>4</v>
      </c>
      <c r="D187" s="1" t="s">
        <v>9</v>
      </c>
    </row>
    <row r="188" spans="1:4" x14ac:dyDescent="0.35">
      <c r="A188" s="1">
        <v>187</v>
      </c>
      <c r="B188" s="1">
        <v>44.57</v>
      </c>
      <c r="C188" s="1" t="s">
        <v>4</v>
      </c>
      <c r="D188" s="1" t="s">
        <v>10</v>
      </c>
    </row>
    <row r="189" spans="1:4" x14ac:dyDescent="0.35">
      <c r="A189" s="1">
        <v>188</v>
      </c>
      <c r="B189" s="1">
        <v>49</v>
      </c>
      <c r="C189" s="1" t="s">
        <v>6</v>
      </c>
      <c r="D189" s="1" t="s">
        <v>11</v>
      </c>
    </row>
    <row r="190" spans="1:4" x14ac:dyDescent="0.35">
      <c r="A190" s="1">
        <v>189</v>
      </c>
      <c r="B190" s="1">
        <v>44.57</v>
      </c>
      <c r="C190" s="1" t="s">
        <v>4</v>
      </c>
      <c r="D190" s="1" t="s">
        <v>12</v>
      </c>
    </row>
    <row r="191" spans="1:4" x14ac:dyDescent="0.35">
      <c r="A191" s="1">
        <v>190</v>
      </c>
      <c r="B191" s="1">
        <v>49.01</v>
      </c>
      <c r="C191" s="1" t="s">
        <v>6</v>
      </c>
      <c r="D191" s="1" t="s">
        <v>7</v>
      </c>
    </row>
    <row r="192" spans="1:4" x14ac:dyDescent="0.35">
      <c r="A192" s="1">
        <v>191</v>
      </c>
      <c r="B192" s="1">
        <v>40.76</v>
      </c>
      <c r="C192" s="1" t="s">
        <v>4</v>
      </c>
      <c r="D192" s="1" t="s">
        <v>9</v>
      </c>
    </row>
    <row r="193" spans="1:4" x14ac:dyDescent="0.35">
      <c r="A193" s="1">
        <v>192</v>
      </c>
      <c r="B193" s="1">
        <v>40.270000000000003</v>
      </c>
      <c r="C193" s="1" t="s">
        <v>4</v>
      </c>
      <c r="D193" s="1" t="s">
        <v>10</v>
      </c>
    </row>
    <row r="194" spans="1:4" x14ac:dyDescent="0.35">
      <c r="A194" s="1">
        <v>193</v>
      </c>
      <c r="B194" s="1">
        <v>45.04</v>
      </c>
      <c r="C194" s="1" t="s">
        <v>6</v>
      </c>
      <c r="D194" s="1" t="s">
        <v>9</v>
      </c>
    </row>
    <row r="195" spans="1:4" x14ac:dyDescent="0.35">
      <c r="A195" s="1">
        <v>194</v>
      </c>
      <c r="B195" s="1">
        <v>41.06</v>
      </c>
      <c r="C195" s="1" t="s">
        <v>4</v>
      </c>
      <c r="D195" s="1" t="s">
        <v>11</v>
      </c>
    </row>
    <row r="196" spans="1:4" x14ac:dyDescent="0.35">
      <c r="A196" s="1">
        <v>195</v>
      </c>
      <c r="B196" s="1">
        <v>40.18</v>
      </c>
      <c r="C196" s="1" t="s">
        <v>4</v>
      </c>
      <c r="D196" s="1" t="s">
        <v>11</v>
      </c>
    </row>
    <row r="197" spans="1:4" x14ac:dyDescent="0.35">
      <c r="A197" s="1">
        <v>196</v>
      </c>
      <c r="B197" s="1">
        <v>42.88</v>
      </c>
      <c r="C197" s="1" t="s">
        <v>4</v>
      </c>
      <c r="D197" s="1" t="s">
        <v>7</v>
      </c>
    </row>
    <row r="198" spans="1:4" x14ac:dyDescent="0.35">
      <c r="A198" s="1">
        <v>197</v>
      </c>
      <c r="B198" s="1">
        <v>48.87</v>
      </c>
      <c r="C198" s="1" t="s">
        <v>13</v>
      </c>
      <c r="D198" s="1" t="s">
        <v>8</v>
      </c>
    </row>
    <row r="199" spans="1:4" x14ac:dyDescent="0.35">
      <c r="A199" s="1">
        <v>198</v>
      </c>
      <c r="B199" s="1">
        <v>36.130000000000003</v>
      </c>
      <c r="C199" s="1" t="s">
        <v>13</v>
      </c>
      <c r="D199" s="1" t="s">
        <v>8</v>
      </c>
    </row>
    <row r="200" spans="1:4" x14ac:dyDescent="0.35">
      <c r="A200" s="1">
        <v>199</v>
      </c>
      <c r="B200" s="1">
        <v>41.87</v>
      </c>
      <c r="C200" s="1" t="s">
        <v>6</v>
      </c>
      <c r="D200" s="1" t="s">
        <v>7</v>
      </c>
    </row>
    <row r="201" spans="1:4" x14ac:dyDescent="0.35">
      <c r="A201" s="1">
        <v>200</v>
      </c>
      <c r="B201" s="1">
        <v>47.44</v>
      </c>
      <c r="C201" s="1" t="s">
        <v>4</v>
      </c>
      <c r="D201" s="1" t="s">
        <v>8</v>
      </c>
    </row>
    <row r="202" spans="1:4" x14ac:dyDescent="0.35">
      <c r="A202" s="1">
        <v>201</v>
      </c>
      <c r="B202" s="1">
        <v>48.09</v>
      </c>
      <c r="C202" s="1" t="s">
        <v>4</v>
      </c>
      <c r="D202" s="1" t="s">
        <v>9</v>
      </c>
    </row>
    <row r="203" spans="1:4" x14ac:dyDescent="0.35">
      <c r="A203" s="1">
        <v>202</v>
      </c>
      <c r="B203" s="1">
        <v>45.66</v>
      </c>
      <c r="C203" s="1" t="s">
        <v>6</v>
      </c>
      <c r="D203" s="1" t="s">
        <v>7</v>
      </c>
    </row>
    <row r="204" spans="1:4" x14ac:dyDescent="0.35">
      <c r="A204" s="1">
        <v>203</v>
      </c>
      <c r="B204" s="1">
        <v>40.479999999999997</v>
      </c>
      <c r="C204" s="1" t="s">
        <v>4</v>
      </c>
      <c r="D204" s="1" t="s">
        <v>11</v>
      </c>
    </row>
    <row r="205" spans="1:4" x14ac:dyDescent="0.35">
      <c r="A205" s="1">
        <v>204</v>
      </c>
      <c r="B205" s="1">
        <v>44.94</v>
      </c>
      <c r="C205" s="1" t="s">
        <v>6</v>
      </c>
      <c r="D205" s="1" t="s">
        <v>7</v>
      </c>
    </row>
    <row r="206" spans="1:4" x14ac:dyDescent="0.35">
      <c r="A206" s="1">
        <v>205</v>
      </c>
      <c r="B206" s="1">
        <v>25</v>
      </c>
      <c r="C206" s="1" t="s">
        <v>6</v>
      </c>
      <c r="D206" s="1" t="s">
        <v>7</v>
      </c>
    </row>
    <row r="207" spans="1:4" x14ac:dyDescent="0.35">
      <c r="A207" s="1">
        <v>206</v>
      </c>
      <c r="B207" s="1">
        <v>42.53</v>
      </c>
      <c r="C207" s="1" t="s">
        <v>6</v>
      </c>
      <c r="D207" s="1" t="s">
        <v>7</v>
      </c>
    </row>
    <row r="208" spans="1:4" x14ac:dyDescent="0.35">
      <c r="A208" s="1">
        <v>207</v>
      </c>
      <c r="B208" s="1">
        <v>35.409999999999997</v>
      </c>
      <c r="C208" s="1" t="s">
        <v>4</v>
      </c>
      <c r="D208" s="1" t="s">
        <v>11</v>
      </c>
    </row>
    <row r="209" spans="1:4" x14ac:dyDescent="0.35">
      <c r="A209" s="1">
        <v>208</v>
      </c>
      <c r="B209" s="1">
        <v>41.88</v>
      </c>
      <c r="C209" s="1" t="s">
        <v>4</v>
      </c>
      <c r="D209" s="1" t="s">
        <v>7</v>
      </c>
    </row>
    <row r="210" spans="1:4" x14ac:dyDescent="0.35">
      <c r="A210" s="1">
        <v>209</v>
      </c>
      <c r="B210" s="1">
        <v>46.45</v>
      </c>
      <c r="C210" s="1" t="s">
        <v>6</v>
      </c>
      <c r="D210" s="1" t="s">
        <v>7</v>
      </c>
    </row>
    <row r="211" spans="1:4" x14ac:dyDescent="0.35">
      <c r="A211" s="1">
        <v>210</v>
      </c>
      <c r="B211" s="1">
        <v>30.76</v>
      </c>
      <c r="C211" s="1" t="s">
        <v>4</v>
      </c>
      <c r="D211" s="1" t="s">
        <v>12</v>
      </c>
    </row>
    <row r="212" spans="1:4" x14ac:dyDescent="0.35">
      <c r="A212" s="1">
        <v>211</v>
      </c>
      <c r="B212" s="1">
        <v>42.18</v>
      </c>
      <c r="C212" s="1" t="s">
        <v>6</v>
      </c>
      <c r="D212" s="1" t="s">
        <v>7</v>
      </c>
    </row>
    <row r="213" spans="1:4" x14ac:dyDescent="0.35">
      <c r="A213" s="1">
        <v>212</v>
      </c>
      <c r="B213" s="1">
        <v>30.74</v>
      </c>
      <c r="C213" s="1" t="s">
        <v>4</v>
      </c>
      <c r="D213" s="1"/>
    </row>
    <row r="214" spans="1:4" x14ac:dyDescent="0.35">
      <c r="A214" s="1">
        <v>213</v>
      </c>
      <c r="B214" s="1">
        <v>43.01</v>
      </c>
      <c r="C214" s="1" t="s">
        <v>4</v>
      </c>
      <c r="D214" s="1" t="s">
        <v>10</v>
      </c>
    </row>
    <row r="215" spans="1:4" x14ac:dyDescent="0.35">
      <c r="A215" s="1">
        <v>214</v>
      </c>
      <c r="B215" s="1">
        <v>27.18</v>
      </c>
      <c r="C215" s="1" t="s">
        <v>4</v>
      </c>
      <c r="D215" s="1" t="s">
        <v>7</v>
      </c>
    </row>
    <row r="216" spans="1:4" x14ac:dyDescent="0.35">
      <c r="A216" s="1">
        <v>215</v>
      </c>
      <c r="B216" s="1">
        <v>45.19</v>
      </c>
      <c r="C216" s="1" t="s">
        <v>6</v>
      </c>
      <c r="D216" s="1" t="s">
        <v>9</v>
      </c>
    </row>
    <row r="217" spans="1:4" x14ac:dyDescent="0.35">
      <c r="A217" s="1">
        <v>216</v>
      </c>
      <c r="B217" s="1">
        <v>25.17</v>
      </c>
      <c r="C217" s="1" t="s">
        <v>13</v>
      </c>
      <c r="D217" s="1" t="s">
        <v>7</v>
      </c>
    </row>
    <row r="218" spans="1:4" x14ac:dyDescent="0.35">
      <c r="A218" s="1">
        <v>217</v>
      </c>
      <c r="B218" s="1">
        <v>49.55</v>
      </c>
      <c r="C218" s="1" t="s">
        <v>13</v>
      </c>
      <c r="D218" s="1" t="s">
        <v>7</v>
      </c>
    </row>
    <row r="219" spans="1:4" x14ac:dyDescent="0.35">
      <c r="A219" s="1">
        <v>218</v>
      </c>
      <c r="B219" s="1">
        <v>38.979999999999997</v>
      </c>
      <c r="C219" s="1" t="s">
        <v>4</v>
      </c>
      <c r="D219" s="1" t="s">
        <v>8</v>
      </c>
    </row>
    <row r="220" spans="1:4" x14ac:dyDescent="0.35">
      <c r="A220" s="1">
        <v>219</v>
      </c>
      <c r="B220" s="1">
        <v>33.979999999999997</v>
      </c>
      <c r="C220" s="1" t="s">
        <v>4</v>
      </c>
      <c r="D220" s="1" t="s">
        <v>11</v>
      </c>
    </row>
    <row r="221" spans="1:4" x14ac:dyDescent="0.35">
      <c r="A221" s="1">
        <v>220</v>
      </c>
      <c r="B221" s="1">
        <v>39.71</v>
      </c>
      <c r="C221" s="1" t="s">
        <v>6</v>
      </c>
      <c r="D221" s="1" t="s">
        <v>9</v>
      </c>
    </row>
    <row r="222" spans="1:4" x14ac:dyDescent="0.35">
      <c r="A222" s="1">
        <v>221</v>
      </c>
      <c r="B222" s="1">
        <v>24.76</v>
      </c>
      <c r="C222" s="1" t="s">
        <v>6</v>
      </c>
      <c r="D222" s="1" t="s">
        <v>11</v>
      </c>
    </row>
    <row r="223" spans="1:4" x14ac:dyDescent="0.35">
      <c r="A223" s="1">
        <v>222</v>
      </c>
      <c r="B223" s="1">
        <v>47.81</v>
      </c>
      <c r="C223" s="1" t="s">
        <v>6</v>
      </c>
      <c r="D223" s="1" t="s">
        <v>7</v>
      </c>
    </row>
    <row r="224" spans="1:4" x14ac:dyDescent="0.35">
      <c r="A224" s="1">
        <v>223</v>
      </c>
      <c r="B224" s="1">
        <v>35.159999999999997</v>
      </c>
      <c r="C224" s="1" t="s">
        <v>4</v>
      </c>
      <c r="D224" s="1" t="s">
        <v>8</v>
      </c>
    </row>
    <row r="225" spans="1:4" x14ac:dyDescent="0.35">
      <c r="A225" s="1">
        <v>224</v>
      </c>
      <c r="B225" s="1">
        <v>30.74</v>
      </c>
      <c r="C225" s="1" t="s">
        <v>4</v>
      </c>
      <c r="D225" s="1" t="s">
        <v>11</v>
      </c>
    </row>
    <row r="226" spans="1:4" x14ac:dyDescent="0.35">
      <c r="A226" s="1">
        <v>225</v>
      </c>
      <c r="B226" s="1">
        <v>44.57</v>
      </c>
      <c r="C226" s="1" t="s">
        <v>4</v>
      </c>
      <c r="D226" s="1" t="s">
        <v>9</v>
      </c>
    </row>
    <row r="227" spans="1:4" x14ac:dyDescent="0.35">
      <c r="A227" s="1">
        <v>226</v>
      </c>
      <c r="B227" s="1">
        <v>33.979999999999997</v>
      </c>
      <c r="C227" s="1" t="s">
        <v>4</v>
      </c>
      <c r="D227" s="1" t="s">
        <v>11</v>
      </c>
    </row>
    <row r="228" spans="1:4" x14ac:dyDescent="0.35">
      <c r="A228" s="1">
        <v>227</v>
      </c>
      <c r="B228" s="1">
        <v>49.69</v>
      </c>
      <c r="C228" s="1" t="s">
        <v>6</v>
      </c>
      <c r="D228" s="1" t="s">
        <v>7</v>
      </c>
    </row>
    <row r="229" spans="1:4" x14ac:dyDescent="0.35">
      <c r="A229" s="1">
        <v>228</v>
      </c>
      <c r="B229" s="1">
        <v>37.590000000000003</v>
      </c>
      <c r="C229" s="1" t="s">
        <v>6</v>
      </c>
      <c r="D229" s="1" t="s">
        <v>11</v>
      </c>
    </row>
    <row r="230" spans="1:4" x14ac:dyDescent="0.35">
      <c r="A230" s="1">
        <v>229</v>
      </c>
      <c r="B230" s="1">
        <v>40.880000000000003</v>
      </c>
      <c r="C230" s="1" t="s">
        <v>6</v>
      </c>
      <c r="D230" s="1" t="s">
        <v>7</v>
      </c>
    </row>
    <row r="231" spans="1:4" x14ac:dyDescent="0.35">
      <c r="A231" s="1">
        <v>230</v>
      </c>
      <c r="B231" s="1">
        <v>46.1</v>
      </c>
      <c r="C231" s="1" t="s">
        <v>6</v>
      </c>
      <c r="D231" s="1" t="s">
        <v>10</v>
      </c>
    </row>
    <row r="232" spans="1:4" x14ac:dyDescent="0.35">
      <c r="A232" s="1">
        <v>231</v>
      </c>
      <c r="B232" s="1">
        <v>33.659999999999997</v>
      </c>
      <c r="C232" s="1" t="s">
        <v>4</v>
      </c>
      <c r="D232" s="1" t="s">
        <v>7</v>
      </c>
    </row>
    <row r="233" spans="1:4" x14ac:dyDescent="0.35">
      <c r="A233" s="1">
        <v>232</v>
      </c>
      <c r="B233" s="1">
        <v>46.02</v>
      </c>
      <c r="C233" s="1" t="s">
        <v>6</v>
      </c>
      <c r="D233" s="1" t="s">
        <v>7</v>
      </c>
    </row>
    <row r="234" spans="1:4" x14ac:dyDescent="0.35">
      <c r="A234" s="1">
        <v>233</v>
      </c>
      <c r="B234" s="1">
        <v>48</v>
      </c>
      <c r="C234" s="1" t="s">
        <v>6</v>
      </c>
      <c r="D234" s="1" t="s">
        <v>9</v>
      </c>
    </row>
    <row r="235" spans="1:4" x14ac:dyDescent="0.35">
      <c r="A235" s="1">
        <v>234</v>
      </c>
      <c r="B235" s="1">
        <v>46.35</v>
      </c>
      <c r="C235" s="1" t="s">
        <v>4</v>
      </c>
      <c r="D235" s="1" t="s">
        <v>11</v>
      </c>
    </row>
    <row r="236" spans="1:4" x14ac:dyDescent="0.35">
      <c r="A236" s="1">
        <v>235</v>
      </c>
      <c r="B236" s="1">
        <v>48.97</v>
      </c>
      <c r="C236" s="1" t="s">
        <v>6</v>
      </c>
      <c r="D236" s="1" t="s">
        <v>10</v>
      </c>
    </row>
    <row r="237" spans="1:4" x14ac:dyDescent="0.35">
      <c r="A237" s="1">
        <v>236</v>
      </c>
      <c r="B237" s="1">
        <v>44.54</v>
      </c>
      <c r="C237" s="1" t="s">
        <v>6</v>
      </c>
      <c r="D237" s="1" t="s">
        <v>10</v>
      </c>
    </row>
    <row r="238" spans="1:4" x14ac:dyDescent="0.35">
      <c r="A238" s="1">
        <v>237</v>
      </c>
      <c r="B238" s="1">
        <v>41.77</v>
      </c>
      <c r="C238" s="1" t="s">
        <v>6</v>
      </c>
      <c r="D238" s="1" t="s">
        <v>7</v>
      </c>
    </row>
    <row r="239" spans="1:4" x14ac:dyDescent="0.35">
      <c r="A239" s="1">
        <v>238</v>
      </c>
      <c r="B239" s="1">
        <v>41.26</v>
      </c>
      <c r="C239" s="1" t="s">
        <v>13</v>
      </c>
      <c r="D239" s="1" t="s">
        <v>10</v>
      </c>
    </row>
    <row r="240" spans="1:4" x14ac:dyDescent="0.35">
      <c r="A240" s="1">
        <v>239</v>
      </c>
      <c r="B240" s="1">
        <v>27.18</v>
      </c>
      <c r="C240" s="1" t="s">
        <v>4</v>
      </c>
      <c r="D240" s="1" t="s">
        <v>7</v>
      </c>
    </row>
    <row r="241" spans="1:4" x14ac:dyDescent="0.35">
      <c r="A241" s="1">
        <v>240</v>
      </c>
      <c r="B241" s="1">
        <v>29.3</v>
      </c>
      <c r="C241" s="1" t="s">
        <v>4</v>
      </c>
      <c r="D241" s="1" t="s">
        <v>12</v>
      </c>
    </row>
    <row r="242" spans="1:4" x14ac:dyDescent="0.35">
      <c r="A242" s="1">
        <v>241</v>
      </c>
      <c r="B242" s="1">
        <v>47.02</v>
      </c>
      <c r="C242" s="1" t="s">
        <v>4</v>
      </c>
      <c r="D242" s="1" t="s">
        <v>12</v>
      </c>
    </row>
    <row r="243" spans="1:4" x14ac:dyDescent="0.35">
      <c r="A243" s="1">
        <v>242</v>
      </c>
      <c r="B243" s="1">
        <v>47.13</v>
      </c>
      <c r="C243" s="1" t="s">
        <v>13</v>
      </c>
      <c r="D243" s="1" t="s">
        <v>12</v>
      </c>
    </row>
    <row r="244" spans="1:4" x14ac:dyDescent="0.35">
      <c r="A244" s="1">
        <v>243</v>
      </c>
      <c r="B244" s="1">
        <v>31</v>
      </c>
      <c r="C244" s="1" t="s">
        <v>4</v>
      </c>
      <c r="D244" s="1" t="s">
        <v>10</v>
      </c>
    </row>
    <row r="245" spans="1:4" x14ac:dyDescent="0.35">
      <c r="A245" s="1">
        <v>244</v>
      </c>
      <c r="B245" s="1">
        <v>33.659999999999997</v>
      </c>
      <c r="C245" s="1" t="s">
        <v>4</v>
      </c>
      <c r="D245" s="1" t="s">
        <v>7</v>
      </c>
    </row>
    <row r="246" spans="1:4" x14ac:dyDescent="0.35">
      <c r="A246" s="1">
        <v>245</v>
      </c>
      <c r="B246" s="1">
        <v>47.96</v>
      </c>
      <c r="C246" s="1" t="s">
        <v>6</v>
      </c>
      <c r="D246" s="1" t="s">
        <v>7</v>
      </c>
    </row>
    <row r="247" spans="1:4" x14ac:dyDescent="0.35">
      <c r="A247" s="1">
        <v>246</v>
      </c>
      <c r="B247" s="1">
        <v>36.11</v>
      </c>
      <c r="C247" s="1" t="s">
        <v>4</v>
      </c>
      <c r="D247" s="1" t="s">
        <v>12</v>
      </c>
    </row>
    <row r="248" spans="1:4" x14ac:dyDescent="0.35">
      <c r="A248" s="1">
        <v>247</v>
      </c>
      <c r="B248" s="1">
        <v>43.26</v>
      </c>
      <c r="C248" s="1" t="s">
        <v>4</v>
      </c>
      <c r="D248" s="1" t="s">
        <v>10</v>
      </c>
    </row>
    <row r="249" spans="1:4" x14ac:dyDescent="0.35">
      <c r="A249" s="1">
        <v>248</v>
      </c>
      <c r="B249" s="1">
        <v>47.18</v>
      </c>
      <c r="C249" s="1" t="s">
        <v>4</v>
      </c>
      <c r="D249" s="1" t="s">
        <v>8</v>
      </c>
    </row>
    <row r="250" spans="1:4" x14ac:dyDescent="0.35">
      <c r="A250" s="1">
        <v>249</v>
      </c>
      <c r="B250" s="1">
        <v>41</v>
      </c>
      <c r="C250" s="1" t="s">
        <v>6</v>
      </c>
      <c r="D250" s="1" t="s">
        <v>7</v>
      </c>
    </row>
    <row r="251" spans="1:4" x14ac:dyDescent="0.35">
      <c r="A251" s="1">
        <v>250</v>
      </c>
      <c r="B251" s="1">
        <v>33</v>
      </c>
      <c r="C251" s="1" t="s">
        <v>13</v>
      </c>
      <c r="D251" s="1" t="s">
        <v>8</v>
      </c>
    </row>
    <row r="252" spans="1:4" x14ac:dyDescent="0.35">
      <c r="A252" s="1">
        <v>251</v>
      </c>
      <c r="B252" s="1">
        <v>26.09</v>
      </c>
      <c r="C252" s="1" t="s">
        <v>13</v>
      </c>
      <c r="D252" s="1" t="s">
        <v>11</v>
      </c>
    </row>
    <row r="253" spans="1:4" x14ac:dyDescent="0.35">
      <c r="A253" s="1">
        <v>252</v>
      </c>
      <c r="B253" s="1">
        <v>36.75</v>
      </c>
      <c r="C253" s="1" t="s">
        <v>4</v>
      </c>
      <c r="D253" s="1" t="s">
        <v>9</v>
      </c>
    </row>
    <row r="254" spans="1:4" x14ac:dyDescent="0.35">
      <c r="A254" s="1">
        <v>253</v>
      </c>
      <c r="B254" s="1">
        <v>44.9</v>
      </c>
      <c r="C254" s="1" t="s">
        <v>4</v>
      </c>
      <c r="D254" s="1"/>
    </row>
    <row r="255" spans="1:4" x14ac:dyDescent="0.35">
      <c r="A255" s="1">
        <v>254</v>
      </c>
      <c r="B255" s="1">
        <v>44.9</v>
      </c>
      <c r="C255" s="1" t="s">
        <v>4</v>
      </c>
      <c r="D255" s="1" t="s">
        <v>9</v>
      </c>
    </row>
    <row r="256" spans="1:4" x14ac:dyDescent="0.35">
      <c r="A256" s="1">
        <v>255</v>
      </c>
      <c r="B256" s="1">
        <v>43.26</v>
      </c>
      <c r="C256" s="1" t="s">
        <v>4</v>
      </c>
      <c r="D256" s="1" t="s">
        <v>10</v>
      </c>
    </row>
    <row r="257" spans="1:4" x14ac:dyDescent="0.35">
      <c r="A257" s="1">
        <v>256</v>
      </c>
      <c r="B257" s="1">
        <v>43.26</v>
      </c>
      <c r="C257" s="1" t="s">
        <v>4</v>
      </c>
      <c r="D257" s="1" t="s">
        <v>10</v>
      </c>
    </row>
    <row r="258" spans="1:4" x14ac:dyDescent="0.35">
      <c r="A258" s="1">
        <v>257</v>
      </c>
      <c r="B258" s="1">
        <v>32.17</v>
      </c>
      <c r="C258" s="1" t="s">
        <v>4</v>
      </c>
      <c r="D258" s="1" t="s">
        <v>12</v>
      </c>
    </row>
    <row r="259" spans="1:4" x14ac:dyDescent="0.35">
      <c r="A259" s="1">
        <v>258</v>
      </c>
      <c r="B259" s="1">
        <v>44.74</v>
      </c>
      <c r="C259" s="1" t="s">
        <v>6</v>
      </c>
      <c r="D259" s="1" t="s">
        <v>7</v>
      </c>
    </row>
    <row r="260" spans="1:4" x14ac:dyDescent="0.35">
      <c r="A260" s="1">
        <v>259</v>
      </c>
      <c r="B260" s="1">
        <v>48.71</v>
      </c>
      <c r="C260" s="1" t="s">
        <v>6</v>
      </c>
      <c r="D260" s="1" t="s">
        <v>7</v>
      </c>
    </row>
    <row r="261" spans="1:4" x14ac:dyDescent="0.35">
      <c r="A261" s="1">
        <v>260</v>
      </c>
      <c r="B261" s="1">
        <v>41.99</v>
      </c>
      <c r="C261" s="1" t="s">
        <v>6</v>
      </c>
      <c r="D261" s="1" t="s">
        <v>7</v>
      </c>
    </row>
    <row r="262" spans="1:4" x14ac:dyDescent="0.35">
      <c r="A262" s="1">
        <v>261</v>
      </c>
      <c r="B262" s="1">
        <v>46.08</v>
      </c>
      <c r="C262" s="1" t="s">
        <v>4</v>
      </c>
      <c r="D262" s="1" t="s">
        <v>9</v>
      </c>
    </row>
    <row r="263" spans="1:4" x14ac:dyDescent="0.35">
      <c r="A263" s="1">
        <v>262</v>
      </c>
      <c r="B263" s="1">
        <v>37.53</v>
      </c>
      <c r="C263" s="1" t="s">
        <v>4</v>
      </c>
      <c r="D263" s="1" t="s">
        <v>8</v>
      </c>
    </row>
    <row r="264" spans="1:4" x14ac:dyDescent="0.35">
      <c r="A264" s="1">
        <v>263</v>
      </c>
      <c r="B264" s="1">
        <v>37.53</v>
      </c>
      <c r="C264" s="1" t="s">
        <v>4</v>
      </c>
      <c r="D264" s="1" t="s">
        <v>8</v>
      </c>
    </row>
    <row r="265" spans="1:4" x14ac:dyDescent="0.35">
      <c r="A265" s="1">
        <v>264</v>
      </c>
      <c r="B265" s="1">
        <v>35.43</v>
      </c>
      <c r="C265" s="1" t="s">
        <v>6</v>
      </c>
      <c r="D265" s="1" t="s">
        <v>12</v>
      </c>
    </row>
    <row r="266" spans="1:4" x14ac:dyDescent="0.35">
      <c r="A266" s="1">
        <v>265</v>
      </c>
      <c r="B266" s="1">
        <v>41.2</v>
      </c>
      <c r="C266" s="1" t="s">
        <v>4</v>
      </c>
      <c r="D266" s="1" t="s">
        <v>11</v>
      </c>
    </row>
    <row r="267" spans="1:4" x14ac:dyDescent="0.35">
      <c r="A267" s="1">
        <v>266</v>
      </c>
      <c r="B267" s="1">
        <v>45.71</v>
      </c>
      <c r="C267" s="1" t="s">
        <v>4</v>
      </c>
      <c r="D267" s="1" t="s">
        <v>7</v>
      </c>
    </row>
    <row r="268" spans="1:4" x14ac:dyDescent="0.35">
      <c r="A268" s="1">
        <v>267</v>
      </c>
      <c r="B268" s="1">
        <v>45.28</v>
      </c>
      <c r="C268" s="1" t="s">
        <v>6</v>
      </c>
      <c r="D268" s="1" t="s">
        <v>7</v>
      </c>
    </row>
    <row r="269" spans="1:4" x14ac:dyDescent="0.35">
      <c r="A269" s="1">
        <v>268</v>
      </c>
      <c r="B269" s="1">
        <v>34.229999999999997</v>
      </c>
      <c r="C269" s="1" t="s">
        <v>4</v>
      </c>
      <c r="D269" s="1" t="s">
        <v>9</v>
      </c>
    </row>
    <row r="270" spans="1:4" x14ac:dyDescent="0.35">
      <c r="A270" s="1">
        <v>269</v>
      </c>
      <c r="B270" s="1">
        <v>45.17</v>
      </c>
      <c r="C270" s="1" t="s">
        <v>6</v>
      </c>
      <c r="D270" s="1" t="s">
        <v>7</v>
      </c>
    </row>
    <row r="271" spans="1:4" x14ac:dyDescent="0.35">
      <c r="A271" s="1">
        <v>270</v>
      </c>
      <c r="B271" s="1">
        <v>41.65</v>
      </c>
      <c r="C271" s="1" t="s">
        <v>4</v>
      </c>
      <c r="D271" s="1" t="s">
        <v>10</v>
      </c>
    </row>
    <row r="272" spans="1:4" x14ac:dyDescent="0.35">
      <c r="A272" s="1">
        <v>271</v>
      </c>
      <c r="B272" s="1">
        <v>43.73</v>
      </c>
      <c r="C272" s="1" t="s">
        <v>4</v>
      </c>
      <c r="D272" s="1" t="s">
        <v>7</v>
      </c>
    </row>
    <row r="273" spans="1:4" x14ac:dyDescent="0.35">
      <c r="A273" s="1">
        <v>272</v>
      </c>
      <c r="B273" s="1">
        <v>47.18</v>
      </c>
      <c r="C273" s="1" t="s">
        <v>4</v>
      </c>
      <c r="D273" s="1" t="s">
        <v>8</v>
      </c>
    </row>
    <row r="274" spans="1:4" x14ac:dyDescent="0.35">
      <c r="A274" s="1">
        <v>273</v>
      </c>
      <c r="B274" s="1">
        <v>32.380000000000003</v>
      </c>
      <c r="C274" s="1" t="s">
        <v>4</v>
      </c>
      <c r="D274" s="1" t="s">
        <v>7</v>
      </c>
    </row>
    <row r="275" spans="1:4" x14ac:dyDescent="0.35">
      <c r="A275" s="1">
        <v>274</v>
      </c>
      <c r="B275" s="1">
        <v>43.97</v>
      </c>
      <c r="C275" s="1" t="s">
        <v>6</v>
      </c>
      <c r="D275" s="1" t="s">
        <v>7</v>
      </c>
    </row>
    <row r="276" spans="1:4" x14ac:dyDescent="0.35">
      <c r="A276" s="1">
        <v>275</v>
      </c>
      <c r="B276" s="1">
        <v>44.39</v>
      </c>
      <c r="C276" s="1" t="s">
        <v>4</v>
      </c>
      <c r="D276" s="1" t="s">
        <v>8</v>
      </c>
    </row>
    <row r="277" spans="1:4" x14ac:dyDescent="0.35">
      <c r="A277" s="1">
        <v>276</v>
      </c>
      <c r="B277" s="1">
        <v>36.130000000000003</v>
      </c>
      <c r="C277" s="1" t="s">
        <v>4</v>
      </c>
      <c r="D277" s="1" t="s">
        <v>11</v>
      </c>
    </row>
    <row r="278" spans="1:4" x14ac:dyDescent="0.35">
      <c r="A278" s="1">
        <v>277</v>
      </c>
      <c r="B278" s="1">
        <v>37.65</v>
      </c>
      <c r="C278" s="1" t="s">
        <v>4</v>
      </c>
      <c r="D278" s="1" t="s">
        <v>12</v>
      </c>
    </row>
    <row r="279" spans="1:4" x14ac:dyDescent="0.35">
      <c r="A279" s="1">
        <v>278</v>
      </c>
      <c r="B279" s="1">
        <v>37.840000000000003</v>
      </c>
      <c r="C279" s="1" t="s">
        <v>4</v>
      </c>
      <c r="D279" s="1" t="s">
        <v>12</v>
      </c>
    </row>
    <row r="280" spans="1:4" x14ac:dyDescent="0.35">
      <c r="A280" s="1">
        <v>279</v>
      </c>
      <c r="B280" s="1">
        <v>33.450000000000003</v>
      </c>
      <c r="C280" s="1" t="s">
        <v>4</v>
      </c>
      <c r="D280" s="1" t="s">
        <v>9</v>
      </c>
    </row>
    <row r="281" spans="1:4" x14ac:dyDescent="0.35">
      <c r="A281" s="1">
        <v>280</v>
      </c>
      <c r="B281" s="1">
        <v>46.13</v>
      </c>
      <c r="C281" s="1" t="s">
        <v>6</v>
      </c>
      <c r="D281" s="1" t="s">
        <v>7</v>
      </c>
    </row>
    <row r="282" spans="1:4" x14ac:dyDescent="0.35">
      <c r="A282" s="1">
        <v>281</v>
      </c>
      <c r="B282" s="1">
        <v>45.47</v>
      </c>
      <c r="C282" s="1" t="s">
        <v>6</v>
      </c>
      <c r="D282" s="1" t="s">
        <v>7</v>
      </c>
    </row>
    <row r="283" spans="1:4" x14ac:dyDescent="0.35">
      <c r="A283" s="1">
        <v>282</v>
      </c>
      <c r="B283" s="1">
        <v>49</v>
      </c>
      <c r="C283" s="1" t="s">
        <v>6</v>
      </c>
      <c r="D283" s="1" t="s">
        <v>7</v>
      </c>
    </row>
    <row r="284" spans="1:4" x14ac:dyDescent="0.35">
      <c r="A284" s="1">
        <v>283</v>
      </c>
      <c r="B284" s="1">
        <v>41.26</v>
      </c>
      <c r="C284" s="1" t="s">
        <v>4</v>
      </c>
      <c r="D284" s="1" t="s">
        <v>12</v>
      </c>
    </row>
    <row r="285" spans="1:4" x14ac:dyDescent="0.35">
      <c r="A285" s="1">
        <v>284</v>
      </c>
      <c r="B285" s="1">
        <v>43.69</v>
      </c>
      <c r="C285" s="1" t="s">
        <v>4</v>
      </c>
      <c r="D285" s="1" t="s">
        <v>8</v>
      </c>
    </row>
    <row r="286" spans="1:4" x14ac:dyDescent="0.35">
      <c r="A286" s="1">
        <v>285</v>
      </c>
      <c r="B286" s="1">
        <v>42.18</v>
      </c>
      <c r="C286" s="1" t="s">
        <v>4</v>
      </c>
      <c r="D286" s="1" t="s">
        <v>7</v>
      </c>
    </row>
    <row r="287" spans="1:4" x14ac:dyDescent="0.35">
      <c r="A287" s="1">
        <v>286</v>
      </c>
      <c r="B287" s="1">
        <v>42</v>
      </c>
      <c r="C287" s="1" t="s">
        <v>6</v>
      </c>
      <c r="D287" s="1" t="s">
        <v>8</v>
      </c>
    </row>
    <row r="288" spans="1:4" x14ac:dyDescent="0.35">
      <c r="A288" s="1">
        <v>287</v>
      </c>
      <c r="B288" s="1">
        <v>40.479999999999997</v>
      </c>
      <c r="C288" s="1" t="s">
        <v>4</v>
      </c>
      <c r="D288" s="1" t="s">
        <v>10</v>
      </c>
    </row>
    <row r="289" spans="1:4" x14ac:dyDescent="0.35">
      <c r="A289" s="1">
        <v>288</v>
      </c>
      <c r="B289" s="1">
        <v>46.98</v>
      </c>
      <c r="C289" s="1" t="s">
        <v>4</v>
      </c>
      <c r="D289" s="1" t="s">
        <v>7</v>
      </c>
    </row>
    <row r="290" spans="1:4" x14ac:dyDescent="0.35">
      <c r="A290" s="1">
        <v>289</v>
      </c>
      <c r="B290" s="1">
        <v>25.24</v>
      </c>
      <c r="C290" s="1" t="s">
        <v>4</v>
      </c>
      <c r="D290" s="1" t="s">
        <v>12</v>
      </c>
    </row>
    <row r="291" spans="1:4" x14ac:dyDescent="0.35">
      <c r="A291" s="1">
        <v>290</v>
      </c>
      <c r="B291" s="1">
        <v>29.56</v>
      </c>
      <c r="C291" s="1" t="s">
        <v>4</v>
      </c>
      <c r="D291" s="1" t="s">
        <v>12</v>
      </c>
    </row>
    <row r="292" spans="1:4" x14ac:dyDescent="0.35">
      <c r="A292" s="1">
        <v>291</v>
      </c>
      <c r="B292" s="1">
        <v>26.09</v>
      </c>
      <c r="C292" s="1" t="s">
        <v>4</v>
      </c>
      <c r="D292" s="1"/>
    </row>
    <row r="293" spans="1:4" x14ac:dyDescent="0.35">
      <c r="A293" s="1">
        <v>292</v>
      </c>
      <c r="B293" s="1">
        <v>48.87</v>
      </c>
      <c r="C293" s="1" t="s">
        <v>13</v>
      </c>
      <c r="D293" s="1" t="s">
        <v>10</v>
      </c>
    </row>
    <row r="294" spans="1:4" x14ac:dyDescent="0.35">
      <c r="A294" s="1">
        <v>293</v>
      </c>
      <c r="B294" s="1">
        <v>44</v>
      </c>
      <c r="C294" s="1" t="s">
        <v>6</v>
      </c>
      <c r="D294" s="1" t="s">
        <v>7</v>
      </c>
    </row>
    <row r="295" spans="1:4" x14ac:dyDescent="0.35">
      <c r="A295" s="1">
        <v>294</v>
      </c>
      <c r="B295" s="1">
        <v>35.43</v>
      </c>
      <c r="C295" s="1" t="s">
        <v>4</v>
      </c>
      <c r="D295" s="1" t="s">
        <v>12</v>
      </c>
    </row>
    <row r="296" spans="1:4" x14ac:dyDescent="0.35">
      <c r="A296" s="1">
        <v>295</v>
      </c>
      <c r="B296" s="1">
        <v>29.55</v>
      </c>
      <c r="C296" s="1" t="s">
        <v>13</v>
      </c>
      <c r="D296" s="1" t="s">
        <v>7</v>
      </c>
    </row>
    <row r="297" spans="1:4" x14ac:dyDescent="0.35">
      <c r="A297" s="1">
        <v>296</v>
      </c>
      <c r="B297" s="1">
        <v>41.5</v>
      </c>
      <c r="C297" s="1" t="s">
        <v>6</v>
      </c>
      <c r="D297" s="1" t="s">
        <v>7</v>
      </c>
    </row>
    <row r="298" spans="1:4" x14ac:dyDescent="0.35">
      <c r="A298" s="1">
        <v>297</v>
      </c>
      <c r="B298" s="1">
        <v>40.28</v>
      </c>
      <c r="C298" s="1" t="s">
        <v>6</v>
      </c>
      <c r="D298" s="1" t="s">
        <v>9</v>
      </c>
    </row>
    <row r="299" spans="1:4" x14ac:dyDescent="0.35">
      <c r="A299" s="1">
        <v>298</v>
      </c>
      <c r="B299" s="1">
        <v>34.07</v>
      </c>
      <c r="C299" s="1" t="s">
        <v>4</v>
      </c>
      <c r="D299" s="1" t="s">
        <v>12</v>
      </c>
    </row>
    <row r="300" spans="1:4" x14ac:dyDescent="0.35">
      <c r="A300" s="1">
        <v>299</v>
      </c>
      <c r="B300" s="1">
        <v>31.87</v>
      </c>
      <c r="C300" s="1" t="s">
        <v>6</v>
      </c>
      <c r="D300" s="1" t="s">
        <v>11</v>
      </c>
    </row>
    <row r="301" spans="1:4" x14ac:dyDescent="0.35">
      <c r="A301" s="1">
        <v>300</v>
      </c>
      <c r="B301" s="1">
        <v>45.77</v>
      </c>
      <c r="C301" s="1" t="s">
        <v>4</v>
      </c>
      <c r="D301" s="1" t="s">
        <v>7</v>
      </c>
    </row>
    <row r="302" spans="1:4" x14ac:dyDescent="0.35">
      <c r="A302" s="1">
        <v>301</v>
      </c>
      <c r="B302" s="1">
        <v>28.17</v>
      </c>
      <c r="C302" s="1" t="s">
        <v>4</v>
      </c>
      <c r="D302" s="1" t="s">
        <v>12</v>
      </c>
    </row>
    <row r="303" spans="1:4" x14ac:dyDescent="0.35">
      <c r="A303" s="1">
        <v>302</v>
      </c>
      <c r="B303" s="1">
        <v>40.479999999999997</v>
      </c>
      <c r="C303" s="1" t="s">
        <v>13</v>
      </c>
      <c r="D303" s="1" t="s">
        <v>12</v>
      </c>
    </row>
    <row r="304" spans="1:4" x14ac:dyDescent="0.35">
      <c r="A304" s="1">
        <v>303</v>
      </c>
      <c r="B304" s="1">
        <v>40.51</v>
      </c>
      <c r="C304" s="1" t="s">
        <v>6</v>
      </c>
      <c r="D304" s="1" t="s">
        <v>7</v>
      </c>
    </row>
    <row r="305" spans="1:4" x14ac:dyDescent="0.35">
      <c r="A305" s="1">
        <v>304</v>
      </c>
      <c r="B305" s="1">
        <v>37.53</v>
      </c>
      <c r="C305" s="1" t="s">
        <v>4</v>
      </c>
      <c r="D305" s="1" t="s">
        <v>8</v>
      </c>
    </row>
    <row r="306" spans="1:4" x14ac:dyDescent="0.35">
      <c r="A306" s="1">
        <v>305</v>
      </c>
      <c r="B306" s="1">
        <v>48.76</v>
      </c>
      <c r="C306" s="1" t="s">
        <v>6</v>
      </c>
      <c r="D306" s="1" t="s">
        <v>7</v>
      </c>
    </row>
    <row r="307" spans="1:4" x14ac:dyDescent="0.35">
      <c r="A307" s="1">
        <v>306</v>
      </c>
      <c r="B307" s="1">
        <v>42.4</v>
      </c>
      <c r="C307" s="1" t="s">
        <v>6</v>
      </c>
      <c r="D307" s="1" t="s">
        <v>7</v>
      </c>
    </row>
    <row r="308" spans="1:4" x14ac:dyDescent="0.35">
      <c r="A308" s="1">
        <v>307</v>
      </c>
      <c r="B308" s="1">
        <v>49.6</v>
      </c>
      <c r="C308" s="1" t="s">
        <v>4</v>
      </c>
      <c r="D308" s="1" t="s">
        <v>9</v>
      </c>
    </row>
    <row r="309" spans="1:4" x14ac:dyDescent="0.35">
      <c r="A309" s="1">
        <v>308</v>
      </c>
      <c r="B309" s="1">
        <v>35.43</v>
      </c>
      <c r="C309" s="1" t="s">
        <v>4</v>
      </c>
      <c r="D309" s="1" t="s">
        <v>12</v>
      </c>
    </row>
    <row r="310" spans="1:4" x14ac:dyDescent="0.35">
      <c r="A310" s="1">
        <v>309</v>
      </c>
      <c r="B310" s="1">
        <v>41</v>
      </c>
      <c r="C310" s="1" t="s">
        <v>6</v>
      </c>
      <c r="D310" s="1" t="s">
        <v>7</v>
      </c>
    </row>
    <row r="311" spans="1:4" x14ac:dyDescent="0.35">
      <c r="A311" s="1">
        <v>310</v>
      </c>
      <c r="B311" s="1">
        <v>40.479999999999997</v>
      </c>
      <c r="C311" s="1" t="s">
        <v>6</v>
      </c>
      <c r="D311" s="1" t="s">
        <v>7</v>
      </c>
    </row>
    <row r="312" spans="1:4" x14ac:dyDescent="0.35">
      <c r="A312" s="1">
        <v>311</v>
      </c>
      <c r="B312" s="1">
        <v>45.25</v>
      </c>
      <c r="C312" s="1" t="s">
        <v>6</v>
      </c>
      <c r="D312" s="1" t="s">
        <v>7</v>
      </c>
    </row>
    <row r="313" spans="1:4" x14ac:dyDescent="0.35">
      <c r="A313" s="1">
        <v>312</v>
      </c>
      <c r="B313" s="1">
        <v>34.96</v>
      </c>
      <c r="C313" s="1" t="s">
        <v>4</v>
      </c>
      <c r="D313" s="1" t="s">
        <v>9</v>
      </c>
    </row>
    <row r="314" spans="1:4" x14ac:dyDescent="0.35">
      <c r="A314" s="1">
        <v>313</v>
      </c>
      <c r="B314" s="1">
        <v>48.5</v>
      </c>
      <c r="C314" s="1" t="s">
        <v>4</v>
      </c>
      <c r="D314" s="1" t="s">
        <v>12</v>
      </c>
    </row>
    <row r="315" spans="1:4" x14ac:dyDescent="0.35">
      <c r="A315" s="1">
        <v>314</v>
      </c>
      <c r="B315" s="1">
        <v>41.37</v>
      </c>
      <c r="C315" s="1" t="s">
        <v>6</v>
      </c>
      <c r="D315" s="1" t="s">
        <v>10</v>
      </c>
    </row>
    <row r="316" spans="1:4" x14ac:dyDescent="0.35">
      <c r="A316" s="1">
        <v>315</v>
      </c>
      <c r="B316" s="1">
        <v>46.37</v>
      </c>
      <c r="C316" s="1" t="s">
        <v>4</v>
      </c>
      <c r="D316" s="1" t="s">
        <v>7</v>
      </c>
    </row>
    <row r="317" spans="1:4" x14ac:dyDescent="0.35">
      <c r="A317" s="1">
        <v>316</v>
      </c>
      <c r="B317" s="1">
        <v>44.51</v>
      </c>
      <c r="C317" s="1" t="s">
        <v>4</v>
      </c>
      <c r="D317" s="1" t="s">
        <v>11</v>
      </c>
    </row>
    <row r="318" spans="1:4" x14ac:dyDescent="0.35">
      <c r="A318" s="1">
        <v>317</v>
      </c>
      <c r="B318" s="1">
        <v>44.74</v>
      </c>
      <c r="C318" s="1" t="s">
        <v>6</v>
      </c>
      <c r="D318" s="1" t="s">
        <v>7</v>
      </c>
    </row>
    <row r="319" spans="1:4" x14ac:dyDescent="0.35">
      <c r="A319" s="1">
        <v>318</v>
      </c>
      <c r="B319" s="1">
        <v>27.18</v>
      </c>
      <c r="C319" s="1" t="s">
        <v>4</v>
      </c>
      <c r="D319" s="1" t="s">
        <v>10</v>
      </c>
    </row>
    <row r="320" spans="1:4" x14ac:dyDescent="0.35">
      <c r="A320" s="1">
        <v>319</v>
      </c>
      <c r="B320" s="1">
        <v>41.2</v>
      </c>
      <c r="C320" s="1" t="s">
        <v>4</v>
      </c>
      <c r="D320" s="1" t="s">
        <v>11</v>
      </c>
    </row>
    <row r="321" spans="1:4" x14ac:dyDescent="0.35">
      <c r="A321" s="1">
        <v>320</v>
      </c>
      <c r="B321" s="1">
        <v>34.96</v>
      </c>
      <c r="C321" s="1" t="s">
        <v>4</v>
      </c>
      <c r="D321" s="1" t="s">
        <v>9</v>
      </c>
    </row>
    <row r="322" spans="1:4" x14ac:dyDescent="0.35">
      <c r="A322" s="1">
        <v>321</v>
      </c>
      <c r="B322" s="1">
        <v>44.04</v>
      </c>
      <c r="C322" s="1" t="s">
        <v>6</v>
      </c>
      <c r="D322" s="1" t="s">
        <v>7</v>
      </c>
    </row>
    <row r="323" spans="1:4" x14ac:dyDescent="0.35">
      <c r="A323" s="1">
        <v>322</v>
      </c>
      <c r="B323" s="1">
        <v>48</v>
      </c>
      <c r="C323" s="1" t="s">
        <v>6</v>
      </c>
      <c r="D323" s="1" t="s">
        <v>10</v>
      </c>
    </row>
    <row r="324" spans="1:4" x14ac:dyDescent="0.35">
      <c r="A324" s="1">
        <v>323</v>
      </c>
      <c r="B324" s="1">
        <v>47.18</v>
      </c>
      <c r="C324" s="1" t="s">
        <v>4</v>
      </c>
      <c r="D324" s="1" t="s">
        <v>8</v>
      </c>
    </row>
    <row r="325" spans="1:4" x14ac:dyDescent="0.35">
      <c r="A325" s="1">
        <v>324</v>
      </c>
      <c r="B325" s="1">
        <v>48.19</v>
      </c>
      <c r="C325" s="1" t="s">
        <v>6</v>
      </c>
      <c r="D325" s="1" t="s">
        <v>7</v>
      </c>
    </row>
    <row r="326" spans="1:4" x14ac:dyDescent="0.35">
      <c r="A326" s="1">
        <v>325</v>
      </c>
      <c r="B326" s="1">
        <v>41.26</v>
      </c>
      <c r="C326" s="1" t="s">
        <v>6</v>
      </c>
      <c r="D326" s="1" t="s">
        <v>10</v>
      </c>
    </row>
    <row r="327" spans="1:4" x14ac:dyDescent="0.35">
      <c r="A327" s="1">
        <v>326</v>
      </c>
      <c r="B327" s="1">
        <v>45.19</v>
      </c>
      <c r="C327" s="1" t="s">
        <v>6</v>
      </c>
      <c r="D327" s="1" t="s">
        <v>7</v>
      </c>
    </row>
    <row r="328" spans="1:4" x14ac:dyDescent="0.35">
      <c r="A328" s="1">
        <v>327</v>
      </c>
      <c r="B328" s="1">
        <v>48.53</v>
      </c>
      <c r="C328" s="1" t="s">
        <v>4</v>
      </c>
      <c r="D328" s="1" t="s">
        <v>8</v>
      </c>
    </row>
    <row r="329" spans="1:4" x14ac:dyDescent="0.35">
      <c r="A329" s="1">
        <v>328</v>
      </c>
      <c r="B329" s="1">
        <v>25.54</v>
      </c>
      <c r="C329" s="1" t="s">
        <v>4</v>
      </c>
      <c r="D329" s="1" t="s">
        <v>11</v>
      </c>
    </row>
    <row r="330" spans="1:4" x14ac:dyDescent="0.35">
      <c r="A330" s="1">
        <v>329</v>
      </c>
      <c r="B330" s="1">
        <v>40.18</v>
      </c>
      <c r="C330" s="1" t="s">
        <v>4</v>
      </c>
      <c r="D330" s="1" t="s">
        <v>11</v>
      </c>
    </row>
    <row r="331" spans="1:4" x14ac:dyDescent="0.35">
      <c r="A331" s="1">
        <v>330</v>
      </c>
      <c r="B331" s="1">
        <v>41.18</v>
      </c>
      <c r="C331" s="1" t="s">
        <v>4</v>
      </c>
      <c r="D331" s="1" t="s">
        <v>9</v>
      </c>
    </row>
    <row r="332" spans="1:4" x14ac:dyDescent="0.35">
      <c r="A332" s="1">
        <v>331</v>
      </c>
      <c r="B332" s="1">
        <v>49.7</v>
      </c>
      <c r="C332" s="1" t="s">
        <v>4</v>
      </c>
      <c r="D332" s="1" t="s">
        <v>7</v>
      </c>
    </row>
    <row r="333" spans="1:4" x14ac:dyDescent="0.35">
      <c r="A333" s="1">
        <v>332</v>
      </c>
      <c r="B333" s="1">
        <v>49.47</v>
      </c>
      <c r="C333" s="1" t="s">
        <v>13</v>
      </c>
      <c r="D333" s="1" t="s">
        <v>11</v>
      </c>
    </row>
    <row r="334" spans="1:4" x14ac:dyDescent="0.35">
      <c r="A334" s="1">
        <v>333</v>
      </c>
      <c r="B334" s="1">
        <v>42.92</v>
      </c>
      <c r="C334" s="1" t="s">
        <v>4</v>
      </c>
      <c r="D334" s="1" t="s">
        <v>10</v>
      </c>
    </row>
    <row r="335" spans="1:4" x14ac:dyDescent="0.35">
      <c r="A335" s="1">
        <v>334</v>
      </c>
      <c r="B335" s="1">
        <v>34.28</v>
      </c>
      <c r="C335" s="1" t="s">
        <v>4</v>
      </c>
      <c r="D335" s="1" t="s">
        <v>8</v>
      </c>
    </row>
    <row r="336" spans="1:4" x14ac:dyDescent="0.35">
      <c r="A336" s="1">
        <v>335</v>
      </c>
      <c r="B336" s="1">
        <v>39.729999999999997</v>
      </c>
      <c r="C336" s="1" t="s">
        <v>4</v>
      </c>
      <c r="D336" s="1" t="s">
        <v>11</v>
      </c>
    </row>
    <row r="337" spans="1:4" x14ac:dyDescent="0.35">
      <c r="A337" s="1">
        <v>336</v>
      </c>
      <c r="B337" s="1">
        <v>26.85</v>
      </c>
      <c r="C337" s="1" t="s">
        <v>4</v>
      </c>
      <c r="D337" s="1" t="s">
        <v>11</v>
      </c>
    </row>
    <row r="338" spans="1:4" x14ac:dyDescent="0.35">
      <c r="A338" s="1">
        <v>337</v>
      </c>
      <c r="B338" s="1">
        <v>24.89</v>
      </c>
      <c r="C338" s="1" t="s">
        <v>4</v>
      </c>
      <c r="D338" s="1" t="s">
        <v>8</v>
      </c>
    </row>
    <row r="339" spans="1:4" x14ac:dyDescent="0.35">
      <c r="A339" s="1">
        <v>338</v>
      </c>
      <c r="B339" s="1">
        <v>46.42</v>
      </c>
      <c r="C339" s="1" t="s">
        <v>6</v>
      </c>
      <c r="D339" s="1" t="s">
        <v>7</v>
      </c>
    </row>
    <row r="340" spans="1:4" x14ac:dyDescent="0.35">
      <c r="A340" s="1">
        <v>339</v>
      </c>
      <c r="B340" s="1">
        <v>37.590000000000003</v>
      </c>
      <c r="C340" s="1" t="s">
        <v>4</v>
      </c>
      <c r="D340" s="1" t="s">
        <v>8</v>
      </c>
    </row>
    <row r="341" spans="1:4" x14ac:dyDescent="0.35">
      <c r="A341" s="1">
        <v>340</v>
      </c>
      <c r="B341" s="1">
        <v>42.59</v>
      </c>
      <c r="C341" s="1" t="s">
        <v>4</v>
      </c>
      <c r="D341" s="1" t="s">
        <v>10</v>
      </c>
    </row>
    <row r="342" spans="1:4" x14ac:dyDescent="0.35">
      <c r="A342" s="1">
        <v>341</v>
      </c>
      <c r="B342" s="1">
        <v>48.09</v>
      </c>
      <c r="C342" s="1" t="s">
        <v>4</v>
      </c>
      <c r="D342" s="1" t="s">
        <v>9</v>
      </c>
    </row>
    <row r="343" spans="1:4" x14ac:dyDescent="0.35">
      <c r="A343" s="1">
        <v>342</v>
      </c>
      <c r="B343" s="1">
        <v>42.71</v>
      </c>
      <c r="C343" s="1" t="s">
        <v>4</v>
      </c>
      <c r="D343" s="1" t="s">
        <v>10</v>
      </c>
    </row>
    <row r="344" spans="1:4" x14ac:dyDescent="0.35">
      <c r="A344" s="1">
        <v>343</v>
      </c>
      <c r="B344" s="1">
        <v>42.2</v>
      </c>
      <c r="C344" s="1" t="s">
        <v>13</v>
      </c>
      <c r="D344" s="1" t="s">
        <v>9</v>
      </c>
    </row>
    <row r="345" spans="1:4" x14ac:dyDescent="0.35">
      <c r="A345" s="1">
        <v>344</v>
      </c>
      <c r="B345" s="1">
        <v>27.18</v>
      </c>
      <c r="C345" s="1" t="s">
        <v>4</v>
      </c>
      <c r="D345" s="1" t="s">
        <v>10</v>
      </c>
    </row>
    <row r="346" spans="1:4" x14ac:dyDescent="0.35">
      <c r="A346" s="1">
        <v>345</v>
      </c>
      <c r="B346" s="1">
        <v>27.18</v>
      </c>
      <c r="C346" s="1" t="s">
        <v>4</v>
      </c>
      <c r="D346" s="1" t="s">
        <v>12</v>
      </c>
    </row>
    <row r="347" spans="1:4" x14ac:dyDescent="0.35">
      <c r="A347" s="1">
        <v>346</v>
      </c>
      <c r="B347" s="1">
        <v>26.09</v>
      </c>
      <c r="C347" s="1" t="s">
        <v>4</v>
      </c>
      <c r="D347" s="1" t="s">
        <v>9</v>
      </c>
    </row>
    <row r="348" spans="1:4" x14ac:dyDescent="0.35">
      <c r="A348" s="1">
        <v>347</v>
      </c>
      <c r="B348" s="1">
        <v>26.09</v>
      </c>
      <c r="C348" s="1" t="s">
        <v>4</v>
      </c>
      <c r="D348" s="1"/>
    </row>
    <row r="349" spans="1:4" x14ac:dyDescent="0.35">
      <c r="A349" s="1">
        <v>348</v>
      </c>
      <c r="B349" s="1">
        <v>49.91</v>
      </c>
      <c r="C349" s="1" t="s">
        <v>4</v>
      </c>
      <c r="D349" s="1" t="s">
        <v>10</v>
      </c>
    </row>
    <row r="350" spans="1:4" x14ac:dyDescent="0.35">
      <c r="A350" s="1">
        <v>349</v>
      </c>
      <c r="B350" s="1">
        <v>47.18</v>
      </c>
      <c r="C350" s="1" t="s">
        <v>4</v>
      </c>
      <c r="D350" s="1" t="s">
        <v>8</v>
      </c>
    </row>
    <row r="351" spans="1:4" x14ac:dyDescent="0.35">
      <c r="A351" s="1">
        <v>350</v>
      </c>
      <c r="B351" s="1">
        <v>40.96</v>
      </c>
      <c r="C351" s="1" t="s">
        <v>4</v>
      </c>
      <c r="D351" s="1" t="s">
        <v>11</v>
      </c>
    </row>
    <row r="352" spans="1:4" x14ac:dyDescent="0.35">
      <c r="A352" s="1">
        <v>351</v>
      </c>
      <c r="B352" s="1">
        <v>30.47</v>
      </c>
      <c r="C352" s="1" t="s">
        <v>4</v>
      </c>
      <c r="D352" s="1" t="s">
        <v>12</v>
      </c>
    </row>
    <row r="353" spans="1:4" x14ac:dyDescent="0.35">
      <c r="A353" s="1">
        <v>352</v>
      </c>
      <c r="B353" s="1">
        <v>48.97</v>
      </c>
      <c r="C353" s="1" t="s">
        <v>6</v>
      </c>
      <c r="D353" s="1" t="s">
        <v>11</v>
      </c>
    </row>
    <row r="354" spans="1:4" x14ac:dyDescent="0.35">
      <c r="A354" s="1">
        <v>353</v>
      </c>
      <c r="B354" s="1">
        <v>43.73</v>
      </c>
      <c r="C354" s="1" t="s">
        <v>13</v>
      </c>
      <c r="D354" s="1" t="s">
        <v>12</v>
      </c>
    </row>
    <row r="355" spans="1:4" x14ac:dyDescent="0.35">
      <c r="A355" s="1">
        <v>354</v>
      </c>
      <c r="B355" s="1">
        <v>46</v>
      </c>
      <c r="C355" s="1" t="s">
        <v>6</v>
      </c>
      <c r="D355" s="1" t="s">
        <v>7</v>
      </c>
    </row>
    <row r="356" spans="1:4" x14ac:dyDescent="0.35">
      <c r="A356" s="1">
        <v>355</v>
      </c>
      <c r="B356" s="1">
        <v>45</v>
      </c>
      <c r="C356" s="1" t="s">
        <v>6</v>
      </c>
      <c r="D356" s="1"/>
    </row>
    <row r="357" spans="1:4" x14ac:dyDescent="0.35">
      <c r="A357" s="1">
        <v>356</v>
      </c>
      <c r="B357" s="1">
        <v>48.53</v>
      </c>
      <c r="C357" s="1" t="s">
        <v>4</v>
      </c>
      <c r="D357" s="1" t="s">
        <v>7</v>
      </c>
    </row>
    <row r="358" spans="1:4" x14ac:dyDescent="0.35">
      <c r="A358" s="1">
        <v>357</v>
      </c>
      <c r="B358" s="1">
        <v>25.24</v>
      </c>
      <c r="C358" s="1" t="s">
        <v>4</v>
      </c>
      <c r="D358" s="1" t="s">
        <v>12</v>
      </c>
    </row>
    <row r="359" spans="1:4" x14ac:dyDescent="0.35">
      <c r="A359" s="1">
        <v>358</v>
      </c>
      <c r="B359" s="1">
        <v>47.09</v>
      </c>
      <c r="C359" s="1" t="s">
        <v>6</v>
      </c>
      <c r="D359" s="1" t="s">
        <v>7</v>
      </c>
    </row>
    <row r="360" spans="1:4" x14ac:dyDescent="0.35">
      <c r="A360" s="1">
        <v>359</v>
      </c>
      <c r="B360" s="1">
        <v>27.8</v>
      </c>
      <c r="C360" s="1" t="s">
        <v>6</v>
      </c>
      <c r="D360" s="1" t="s">
        <v>7</v>
      </c>
    </row>
    <row r="361" spans="1:4" x14ac:dyDescent="0.35">
      <c r="A361" s="1">
        <v>360</v>
      </c>
      <c r="B361" s="1">
        <v>44.07</v>
      </c>
      <c r="C361" s="1" t="s">
        <v>13</v>
      </c>
      <c r="D361" s="1" t="s">
        <v>9</v>
      </c>
    </row>
    <row r="362" spans="1:4" x14ac:dyDescent="0.35">
      <c r="A362" s="1">
        <v>361</v>
      </c>
      <c r="B362" s="1">
        <v>31.33</v>
      </c>
      <c r="C362" s="1"/>
      <c r="D362" s="1" t="s">
        <v>9</v>
      </c>
    </row>
    <row r="363" spans="1:4" x14ac:dyDescent="0.35">
      <c r="A363" s="1">
        <v>362</v>
      </c>
      <c r="B363" s="1">
        <v>37.53</v>
      </c>
      <c r="C363" s="1" t="s">
        <v>4</v>
      </c>
      <c r="D363" s="1" t="s">
        <v>8</v>
      </c>
    </row>
    <row r="364" spans="1:4" x14ac:dyDescent="0.35">
      <c r="A364" s="1">
        <v>363</v>
      </c>
      <c r="B364" s="1">
        <v>48.53</v>
      </c>
      <c r="C364" s="1" t="s">
        <v>4</v>
      </c>
      <c r="D364" s="1" t="s">
        <v>7</v>
      </c>
    </row>
    <row r="365" spans="1:4" x14ac:dyDescent="0.35">
      <c r="A365" s="1">
        <v>364</v>
      </c>
      <c r="B365" s="1">
        <v>40.92</v>
      </c>
      <c r="C365" s="1" t="s">
        <v>6</v>
      </c>
      <c r="D365" s="1" t="s">
        <v>12</v>
      </c>
    </row>
    <row r="366" spans="1:4" x14ac:dyDescent="0.35">
      <c r="A366" s="1">
        <v>365</v>
      </c>
      <c r="B366" s="1">
        <v>25.17</v>
      </c>
      <c r="C366" s="1" t="s">
        <v>4</v>
      </c>
      <c r="D366" s="1" t="s">
        <v>8</v>
      </c>
    </row>
    <row r="367" spans="1:4" x14ac:dyDescent="0.35">
      <c r="A367" s="1">
        <v>366</v>
      </c>
      <c r="B367" s="1">
        <v>34.479999999999997</v>
      </c>
      <c r="C367" s="1" t="s">
        <v>4</v>
      </c>
      <c r="D367" s="1" t="s">
        <v>8</v>
      </c>
    </row>
    <row r="368" spans="1:4" x14ac:dyDescent="0.35">
      <c r="A368" s="1">
        <v>367</v>
      </c>
      <c r="B368" s="1">
        <v>47</v>
      </c>
      <c r="C368" s="1" t="s">
        <v>6</v>
      </c>
      <c r="D368" s="1" t="s">
        <v>7</v>
      </c>
    </row>
    <row r="369" spans="1:4" x14ac:dyDescent="0.35">
      <c r="A369" s="1">
        <v>368</v>
      </c>
      <c r="B369" s="1">
        <v>47.72</v>
      </c>
      <c r="C369" s="1" t="s">
        <v>4</v>
      </c>
      <c r="D369" s="1" t="s">
        <v>9</v>
      </c>
    </row>
    <row r="370" spans="1:4" x14ac:dyDescent="0.35">
      <c r="A370" s="1">
        <v>369</v>
      </c>
      <c r="B370" s="1">
        <v>48.53</v>
      </c>
      <c r="C370" s="1" t="s">
        <v>4</v>
      </c>
      <c r="D370" s="1" t="s">
        <v>7</v>
      </c>
    </row>
    <row r="371" spans="1:4" x14ac:dyDescent="0.35">
      <c r="A371" s="1">
        <v>370</v>
      </c>
      <c r="B371" s="1">
        <v>44.51</v>
      </c>
      <c r="C371" s="1" t="s">
        <v>4</v>
      </c>
      <c r="D371" s="1" t="s">
        <v>11</v>
      </c>
    </row>
    <row r="372" spans="1:4" x14ac:dyDescent="0.35">
      <c r="A372" s="1">
        <v>371</v>
      </c>
      <c r="B372" s="1">
        <v>29.56</v>
      </c>
      <c r="C372" s="1" t="s">
        <v>4</v>
      </c>
      <c r="D372" s="1" t="s">
        <v>9</v>
      </c>
    </row>
    <row r="373" spans="1:4" x14ac:dyDescent="0.35">
      <c r="A373" s="1">
        <v>372</v>
      </c>
      <c r="B373" s="1">
        <v>27.18</v>
      </c>
      <c r="C373" s="1" t="s">
        <v>4</v>
      </c>
      <c r="D373" s="1" t="s">
        <v>10</v>
      </c>
    </row>
    <row r="374" spans="1:4" x14ac:dyDescent="0.35">
      <c r="A374" s="1">
        <v>373</v>
      </c>
      <c r="B374" s="1">
        <v>49.91</v>
      </c>
      <c r="C374" s="1" t="s">
        <v>4</v>
      </c>
      <c r="D374" s="1" t="s">
        <v>10</v>
      </c>
    </row>
    <row r="375" spans="1:4" x14ac:dyDescent="0.35">
      <c r="A375" s="1">
        <v>374</v>
      </c>
      <c r="B375" s="1">
        <v>48.56</v>
      </c>
      <c r="C375" s="1" t="s">
        <v>6</v>
      </c>
      <c r="D375" s="1" t="s">
        <v>7</v>
      </c>
    </row>
    <row r="376" spans="1:4" x14ac:dyDescent="0.35">
      <c r="A376" s="1">
        <v>375</v>
      </c>
      <c r="B376" s="1">
        <v>47</v>
      </c>
      <c r="C376" s="1" t="s">
        <v>6</v>
      </c>
      <c r="D376" s="1" t="s">
        <v>10</v>
      </c>
    </row>
    <row r="377" spans="1:4" x14ac:dyDescent="0.35">
      <c r="A377" s="1">
        <v>376</v>
      </c>
      <c r="B377" s="1">
        <v>47.54</v>
      </c>
      <c r="C377" s="1" t="s">
        <v>4</v>
      </c>
      <c r="D377" s="1" t="s">
        <v>9</v>
      </c>
    </row>
    <row r="378" spans="1:4" x14ac:dyDescent="0.35">
      <c r="A378" s="1">
        <v>377</v>
      </c>
      <c r="B378" s="1">
        <v>42.14</v>
      </c>
      <c r="C378" s="1" t="s">
        <v>6</v>
      </c>
      <c r="D378" s="1" t="s">
        <v>7</v>
      </c>
    </row>
    <row r="379" spans="1:4" x14ac:dyDescent="0.35">
      <c r="A379" s="1">
        <v>378</v>
      </c>
      <c r="B379" s="1">
        <v>48.09</v>
      </c>
      <c r="C379" s="1"/>
      <c r="D379" s="1" t="s">
        <v>9</v>
      </c>
    </row>
    <row r="380" spans="1:4" x14ac:dyDescent="0.35">
      <c r="A380" s="1">
        <v>379</v>
      </c>
      <c r="B380" s="1">
        <v>44.59</v>
      </c>
      <c r="C380" s="1" t="s">
        <v>6</v>
      </c>
      <c r="D380" s="1" t="s">
        <v>7</v>
      </c>
    </row>
    <row r="381" spans="1:4" x14ac:dyDescent="0.35">
      <c r="A381" s="1">
        <v>380</v>
      </c>
      <c r="B381" s="1">
        <v>33.01</v>
      </c>
      <c r="C381" s="1" t="s">
        <v>4</v>
      </c>
      <c r="D381" s="1" t="s">
        <v>11</v>
      </c>
    </row>
    <row r="382" spans="1:4" x14ac:dyDescent="0.35">
      <c r="A382" s="1">
        <v>381</v>
      </c>
      <c r="B382" s="1">
        <v>43.03</v>
      </c>
      <c r="C382" s="1" t="s">
        <v>4</v>
      </c>
      <c r="D382" s="1" t="s">
        <v>8</v>
      </c>
    </row>
    <row r="383" spans="1:4" x14ac:dyDescent="0.35">
      <c r="A383" s="1">
        <v>382</v>
      </c>
      <c r="B383" s="1">
        <v>42.17</v>
      </c>
      <c r="C383" s="1" t="s">
        <v>6</v>
      </c>
      <c r="D383" s="1" t="s">
        <v>7</v>
      </c>
    </row>
    <row r="384" spans="1:4" x14ac:dyDescent="0.35">
      <c r="A384" s="1">
        <v>383</v>
      </c>
      <c r="B384" s="1">
        <v>43.48</v>
      </c>
      <c r="C384" s="1" t="s">
        <v>6</v>
      </c>
      <c r="D384" s="1" t="s">
        <v>7</v>
      </c>
    </row>
    <row r="385" spans="1:4" x14ac:dyDescent="0.35">
      <c r="A385" s="1">
        <v>384</v>
      </c>
      <c r="B385" s="1">
        <v>29.55</v>
      </c>
      <c r="C385" s="1" t="s">
        <v>4</v>
      </c>
      <c r="D385" s="1" t="s">
        <v>9</v>
      </c>
    </row>
    <row r="386" spans="1:4" x14ac:dyDescent="0.35">
      <c r="A386" s="1">
        <v>385</v>
      </c>
      <c r="B386" s="1">
        <v>48.09</v>
      </c>
      <c r="C386" s="1" t="s">
        <v>4</v>
      </c>
      <c r="D386" s="1" t="s">
        <v>9</v>
      </c>
    </row>
    <row r="387" spans="1:4" x14ac:dyDescent="0.35">
      <c r="A387" s="1">
        <v>386</v>
      </c>
      <c r="B387" s="1">
        <v>38.76</v>
      </c>
      <c r="C387" s="1" t="s">
        <v>4</v>
      </c>
      <c r="D387" s="1" t="s">
        <v>12</v>
      </c>
    </row>
    <row r="388" spans="1:4" x14ac:dyDescent="0.35">
      <c r="A388" s="1">
        <v>387</v>
      </c>
      <c r="B388" s="1">
        <v>28.44</v>
      </c>
      <c r="C388" s="1" t="s">
        <v>4</v>
      </c>
      <c r="D388" s="1"/>
    </row>
    <row r="389" spans="1:4" x14ac:dyDescent="0.35">
      <c r="A389" s="1">
        <v>388</v>
      </c>
      <c r="B389" s="1">
        <v>32.96</v>
      </c>
      <c r="C389" s="1" t="s">
        <v>4</v>
      </c>
      <c r="D389" s="1"/>
    </row>
    <row r="390" spans="1:4" x14ac:dyDescent="0.35">
      <c r="A390" s="1">
        <v>389</v>
      </c>
      <c r="B390" s="1">
        <v>35.159999999999997</v>
      </c>
      <c r="C390" s="1" t="s">
        <v>4</v>
      </c>
      <c r="D390" s="1" t="s">
        <v>8</v>
      </c>
    </row>
    <row r="391" spans="1:4" x14ac:dyDescent="0.35">
      <c r="A391" s="1">
        <v>390</v>
      </c>
      <c r="B391" s="1">
        <v>42.92</v>
      </c>
      <c r="C391" s="1" t="s">
        <v>4</v>
      </c>
      <c r="D391" s="1" t="s">
        <v>12</v>
      </c>
    </row>
    <row r="392" spans="1:4" x14ac:dyDescent="0.35">
      <c r="A392" s="1">
        <v>391</v>
      </c>
      <c r="B392" s="1">
        <v>43.69</v>
      </c>
      <c r="C392" s="1" t="s">
        <v>4</v>
      </c>
      <c r="D392" s="1" t="s">
        <v>12</v>
      </c>
    </row>
    <row r="393" spans="1:4" x14ac:dyDescent="0.35">
      <c r="A393" s="1">
        <v>392</v>
      </c>
      <c r="B393" s="1">
        <v>46.51</v>
      </c>
      <c r="C393" s="1" t="s">
        <v>4</v>
      </c>
      <c r="D393" s="1" t="s">
        <v>9</v>
      </c>
    </row>
    <row r="394" spans="1:4" x14ac:dyDescent="0.35">
      <c r="A394" s="1">
        <v>393</v>
      </c>
      <c r="B394" s="1">
        <v>48</v>
      </c>
      <c r="C394" s="1" t="s">
        <v>6</v>
      </c>
      <c r="D394" s="1" t="s">
        <v>10</v>
      </c>
    </row>
    <row r="395" spans="1:4" x14ac:dyDescent="0.35">
      <c r="A395" s="1">
        <v>394</v>
      </c>
      <c r="B395" s="1">
        <v>30.16</v>
      </c>
      <c r="C395" s="1" t="s">
        <v>4</v>
      </c>
      <c r="D395" s="1" t="s">
        <v>9</v>
      </c>
    </row>
    <row r="396" spans="1:4" x14ac:dyDescent="0.35">
      <c r="A396" s="1">
        <v>395</v>
      </c>
      <c r="B396" s="1">
        <v>35.159999999999997</v>
      </c>
      <c r="C396" s="1" t="s">
        <v>4</v>
      </c>
      <c r="D396" s="1" t="s">
        <v>8</v>
      </c>
    </row>
    <row r="397" spans="1:4" x14ac:dyDescent="0.35">
      <c r="A397" s="1">
        <v>396</v>
      </c>
      <c r="B397" s="1">
        <v>33</v>
      </c>
      <c r="C397" s="1" t="s">
        <v>4</v>
      </c>
      <c r="D397" s="1" t="s">
        <v>7</v>
      </c>
    </row>
    <row r="398" spans="1:4" x14ac:dyDescent="0.35">
      <c r="A398" s="1">
        <v>397</v>
      </c>
      <c r="B398" s="1">
        <v>41.06</v>
      </c>
      <c r="C398" s="1" t="s">
        <v>6</v>
      </c>
      <c r="D398" s="1" t="s">
        <v>8</v>
      </c>
    </row>
    <row r="399" spans="1:4" x14ac:dyDescent="0.35">
      <c r="A399" s="1">
        <v>398</v>
      </c>
      <c r="B399" s="1">
        <v>37.53</v>
      </c>
      <c r="C399" s="1" t="s">
        <v>4</v>
      </c>
      <c r="D399" s="1" t="s">
        <v>8</v>
      </c>
    </row>
    <row r="400" spans="1:4" x14ac:dyDescent="0.35">
      <c r="A400" s="1">
        <v>399</v>
      </c>
      <c r="B400" s="1">
        <v>47.46</v>
      </c>
      <c r="C400" s="1" t="s">
        <v>6</v>
      </c>
      <c r="D400" s="1" t="s">
        <v>7</v>
      </c>
    </row>
    <row r="401" spans="1:4" x14ac:dyDescent="0.35">
      <c r="A401" s="1">
        <v>400</v>
      </c>
      <c r="B401" s="1">
        <v>47.13</v>
      </c>
      <c r="C401" s="1" t="s">
        <v>4</v>
      </c>
      <c r="D401" s="1" t="s">
        <v>7</v>
      </c>
    </row>
    <row r="402" spans="1:4" x14ac:dyDescent="0.35">
      <c r="A402" s="1">
        <v>401</v>
      </c>
      <c r="B402" s="1">
        <v>46.13</v>
      </c>
      <c r="C402" s="1" t="s">
        <v>4</v>
      </c>
      <c r="D402" s="1" t="s">
        <v>10</v>
      </c>
    </row>
    <row r="403" spans="1:4" x14ac:dyDescent="0.35">
      <c r="A403" s="1">
        <v>402</v>
      </c>
      <c r="B403" s="1">
        <v>35.619999999999997</v>
      </c>
      <c r="C403" s="1" t="s">
        <v>4</v>
      </c>
      <c r="D403" s="1" t="s">
        <v>9</v>
      </c>
    </row>
    <row r="404" spans="1:4" x14ac:dyDescent="0.35">
      <c r="A404" s="1">
        <v>403</v>
      </c>
      <c r="B404" s="1">
        <v>29.56</v>
      </c>
      <c r="C404" s="1" t="s">
        <v>4</v>
      </c>
      <c r="D404" s="1" t="s">
        <v>9</v>
      </c>
    </row>
    <row r="405" spans="1:4" x14ac:dyDescent="0.35">
      <c r="A405" s="1">
        <v>404</v>
      </c>
      <c r="B405" s="1">
        <v>32.35</v>
      </c>
      <c r="C405" s="1" t="s">
        <v>4</v>
      </c>
      <c r="D405" s="1" t="s">
        <v>9</v>
      </c>
    </row>
    <row r="406" spans="1:4" x14ac:dyDescent="0.35">
      <c r="A406" s="1">
        <v>405</v>
      </c>
      <c r="B406" s="1">
        <v>42.85</v>
      </c>
      <c r="C406" s="1" t="s">
        <v>4</v>
      </c>
      <c r="D406" s="1" t="s">
        <v>11</v>
      </c>
    </row>
    <row r="407" spans="1:4" x14ac:dyDescent="0.35">
      <c r="A407" s="1">
        <v>406</v>
      </c>
      <c r="B407" s="1">
        <v>33.78</v>
      </c>
      <c r="C407" s="1" t="s">
        <v>4</v>
      </c>
      <c r="D407" s="1" t="s">
        <v>9</v>
      </c>
    </row>
    <row r="408" spans="1:4" x14ac:dyDescent="0.35">
      <c r="A408" s="1">
        <v>407</v>
      </c>
      <c r="B408" s="1">
        <v>45.71</v>
      </c>
      <c r="C408" s="1" t="s">
        <v>4</v>
      </c>
      <c r="D408" s="1" t="s">
        <v>7</v>
      </c>
    </row>
    <row r="409" spans="1:4" x14ac:dyDescent="0.35">
      <c r="A409" s="1">
        <v>408</v>
      </c>
      <c r="B409" s="1">
        <v>44.6</v>
      </c>
      <c r="C409" s="1" t="s">
        <v>4</v>
      </c>
      <c r="D409" s="1" t="s">
        <v>9</v>
      </c>
    </row>
    <row r="410" spans="1:4" x14ac:dyDescent="0.35">
      <c r="A410" s="1">
        <v>409</v>
      </c>
      <c r="B410" s="1">
        <v>33.880000000000003</v>
      </c>
      <c r="C410" s="1" t="s">
        <v>4</v>
      </c>
      <c r="D410" s="1" t="s">
        <v>8</v>
      </c>
    </row>
    <row r="411" spans="1:4" x14ac:dyDescent="0.35">
      <c r="A411" s="1">
        <v>410</v>
      </c>
      <c r="B411" s="1">
        <v>43.21</v>
      </c>
      <c r="C411" s="1" t="s">
        <v>6</v>
      </c>
      <c r="D411" s="1" t="s">
        <v>7</v>
      </c>
    </row>
    <row r="412" spans="1:4" x14ac:dyDescent="0.35">
      <c r="A412" s="1">
        <v>411</v>
      </c>
      <c r="B412" s="1">
        <v>40.18</v>
      </c>
      <c r="C412" s="1" t="s">
        <v>6</v>
      </c>
      <c r="D412" s="1" t="s">
        <v>11</v>
      </c>
    </row>
    <row r="413" spans="1:4" x14ac:dyDescent="0.35">
      <c r="A413" s="1">
        <v>412</v>
      </c>
      <c r="B413" s="1">
        <v>48</v>
      </c>
      <c r="C413" s="1" t="s">
        <v>6</v>
      </c>
      <c r="D413" s="1" t="s">
        <v>9</v>
      </c>
    </row>
    <row r="414" spans="1:4" x14ac:dyDescent="0.35">
      <c r="A414" s="1">
        <v>413</v>
      </c>
      <c r="B414" s="1">
        <v>47.73</v>
      </c>
      <c r="C414" s="1" t="s">
        <v>6</v>
      </c>
      <c r="D414" s="1" t="s">
        <v>7</v>
      </c>
    </row>
    <row r="415" spans="1:4" x14ac:dyDescent="0.35">
      <c r="A415" s="1">
        <v>414</v>
      </c>
      <c r="B415" s="1">
        <v>40.96</v>
      </c>
      <c r="C415" s="1" t="s">
        <v>4</v>
      </c>
      <c r="D415" s="1" t="s">
        <v>11</v>
      </c>
    </row>
    <row r="416" spans="1:4" x14ac:dyDescent="0.35">
      <c r="A416" s="1">
        <v>415</v>
      </c>
      <c r="B416" s="1">
        <v>30.01</v>
      </c>
      <c r="C416" s="1" t="s">
        <v>4</v>
      </c>
      <c r="D416" s="1" t="s">
        <v>10</v>
      </c>
    </row>
    <row r="417" spans="1:4" x14ac:dyDescent="0.35">
      <c r="A417" s="1">
        <v>416</v>
      </c>
      <c r="B417" s="1">
        <v>48.53</v>
      </c>
      <c r="C417" s="1" t="s">
        <v>4</v>
      </c>
      <c r="D417" s="1" t="s">
        <v>7</v>
      </c>
    </row>
    <row r="418" spans="1:4" x14ac:dyDescent="0.35">
      <c r="A418" s="1">
        <v>417</v>
      </c>
      <c r="B418" s="1">
        <v>48.53</v>
      </c>
      <c r="C418" s="1" t="s">
        <v>4</v>
      </c>
      <c r="D418" s="1" t="s">
        <v>7</v>
      </c>
    </row>
    <row r="419" spans="1:4" x14ac:dyDescent="0.35">
      <c r="A419" s="1">
        <v>418</v>
      </c>
      <c r="B419" s="1">
        <v>49.66</v>
      </c>
      <c r="C419" s="1" t="s">
        <v>4</v>
      </c>
      <c r="D419" s="1" t="s">
        <v>12</v>
      </c>
    </row>
    <row r="420" spans="1:4" x14ac:dyDescent="0.35">
      <c r="A420" s="1">
        <v>419</v>
      </c>
      <c r="B420" s="1">
        <v>48.93</v>
      </c>
      <c r="C420" s="1" t="s">
        <v>4</v>
      </c>
      <c r="D420" s="1" t="s">
        <v>7</v>
      </c>
    </row>
    <row r="421" spans="1:4" x14ac:dyDescent="0.35">
      <c r="A421" s="1">
        <v>420</v>
      </c>
      <c r="B421" s="1">
        <v>44.57</v>
      </c>
      <c r="C421" s="1" t="s">
        <v>4</v>
      </c>
      <c r="D421" s="1" t="s">
        <v>12</v>
      </c>
    </row>
    <row r="422" spans="1:4" x14ac:dyDescent="0.35">
      <c r="A422" s="1">
        <v>421</v>
      </c>
      <c r="B422" s="1">
        <v>35.619999999999997</v>
      </c>
      <c r="C422" s="1" t="s">
        <v>4</v>
      </c>
      <c r="D422" s="1" t="s">
        <v>9</v>
      </c>
    </row>
    <row r="423" spans="1:4" x14ac:dyDescent="0.35">
      <c r="A423" s="1">
        <v>422</v>
      </c>
      <c r="B423" s="1">
        <v>35.159999999999997</v>
      </c>
      <c r="C423" s="1" t="s">
        <v>4</v>
      </c>
      <c r="D423" s="1" t="s">
        <v>8</v>
      </c>
    </row>
    <row r="424" spans="1:4" x14ac:dyDescent="0.35">
      <c r="A424" s="1">
        <v>423</v>
      </c>
      <c r="B424" s="1">
        <v>27.18</v>
      </c>
      <c r="C424" s="1" t="s">
        <v>4</v>
      </c>
      <c r="D424" s="1" t="s">
        <v>7</v>
      </c>
    </row>
    <row r="425" spans="1:4" x14ac:dyDescent="0.35">
      <c r="A425" s="1">
        <v>424</v>
      </c>
      <c r="B425" s="1">
        <v>37.590000000000003</v>
      </c>
      <c r="C425" s="1" t="s">
        <v>4</v>
      </c>
      <c r="D425" s="1" t="s">
        <v>7</v>
      </c>
    </row>
    <row r="426" spans="1:4" x14ac:dyDescent="0.35">
      <c r="A426" s="1">
        <v>425</v>
      </c>
      <c r="B426" s="1">
        <v>31.33</v>
      </c>
      <c r="C426" s="1" t="s">
        <v>4</v>
      </c>
      <c r="D426" s="1" t="s">
        <v>9</v>
      </c>
    </row>
    <row r="427" spans="1:4" x14ac:dyDescent="0.35">
      <c r="A427" s="1">
        <v>426</v>
      </c>
      <c r="B427" s="1">
        <v>43.68</v>
      </c>
      <c r="C427" s="1" t="s">
        <v>4</v>
      </c>
      <c r="D427" s="1" t="s">
        <v>8</v>
      </c>
    </row>
    <row r="428" spans="1:4" x14ac:dyDescent="0.35">
      <c r="A428" s="1">
        <v>427</v>
      </c>
      <c r="B428" s="1">
        <v>33.979999999999997</v>
      </c>
      <c r="C428" s="1" t="s">
        <v>4</v>
      </c>
      <c r="D428" s="1" t="s">
        <v>11</v>
      </c>
    </row>
    <row r="429" spans="1:4" x14ac:dyDescent="0.35">
      <c r="A429" s="1">
        <v>428</v>
      </c>
      <c r="B429" s="1">
        <v>32</v>
      </c>
      <c r="C429" s="1" t="s">
        <v>6</v>
      </c>
      <c r="D429" s="1" t="s">
        <v>7</v>
      </c>
    </row>
    <row r="430" spans="1:4" x14ac:dyDescent="0.35">
      <c r="A430" s="1">
        <v>429</v>
      </c>
      <c r="B430" s="1">
        <v>40.479999999999997</v>
      </c>
      <c r="C430" s="1" t="s">
        <v>4</v>
      </c>
      <c r="D430" s="1" t="s">
        <v>12</v>
      </c>
    </row>
    <row r="431" spans="1:4" x14ac:dyDescent="0.35">
      <c r="A431" s="1">
        <v>430</v>
      </c>
      <c r="B431" s="1">
        <v>42.92</v>
      </c>
      <c r="C431" s="1" t="s">
        <v>6</v>
      </c>
      <c r="D431" s="1" t="s">
        <v>10</v>
      </c>
    </row>
    <row r="432" spans="1:4" x14ac:dyDescent="0.35">
      <c r="A432" s="1">
        <v>431</v>
      </c>
      <c r="B432" s="1">
        <v>36.130000000000003</v>
      </c>
      <c r="C432" s="1" t="s">
        <v>6</v>
      </c>
      <c r="D432" s="1" t="s">
        <v>7</v>
      </c>
    </row>
    <row r="433" spans="1:4" x14ac:dyDescent="0.35">
      <c r="A433" s="1">
        <v>432</v>
      </c>
      <c r="B433" s="1">
        <v>47.08</v>
      </c>
      <c r="C433" s="1" t="s">
        <v>4</v>
      </c>
      <c r="D433" s="1" t="s">
        <v>9</v>
      </c>
    </row>
    <row r="434" spans="1:4" x14ac:dyDescent="0.35">
      <c r="A434" s="1">
        <v>433</v>
      </c>
      <c r="B434" s="1">
        <v>43.15</v>
      </c>
      <c r="C434" s="1" t="s">
        <v>4</v>
      </c>
      <c r="D434" s="1" t="s">
        <v>11</v>
      </c>
    </row>
    <row r="435" spans="1:4" x14ac:dyDescent="0.35">
      <c r="A435" s="1">
        <v>434</v>
      </c>
      <c r="B435" s="1">
        <v>32.380000000000003</v>
      </c>
      <c r="C435" s="1" t="s">
        <v>4</v>
      </c>
      <c r="D435" s="1" t="s">
        <v>7</v>
      </c>
    </row>
    <row r="436" spans="1:4" x14ac:dyDescent="0.35">
      <c r="A436" s="1">
        <v>435</v>
      </c>
      <c r="B436" s="1">
        <v>45.07</v>
      </c>
      <c r="C436" s="1" t="s">
        <v>6</v>
      </c>
      <c r="D436" s="1" t="s">
        <v>7</v>
      </c>
    </row>
    <row r="437" spans="1:4" x14ac:dyDescent="0.35">
      <c r="A437" s="1">
        <v>436</v>
      </c>
      <c r="B437" s="1">
        <v>27.18</v>
      </c>
      <c r="C437" s="1" t="s">
        <v>4</v>
      </c>
      <c r="D437" s="1" t="s">
        <v>12</v>
      </c>
    </row>
    <row r="438" spans="1:4" x14ac:dyDescent="0.35">
      <c r="A438" s="1">
        <v>437</v>
      </c>
      <c r="B438" s="1">
        <v>48.09</v>
      </c>
      <c r="C438" s="1" t="s">
        <v>4</v>
      </c>
      <c r="D438" s="1" t="s">
        <v>10</v>
      </c>
    </row>
    <row r="439" spans="1:4" x14ac:dyDescent="0.35">
      <c r="A439" s="1">
        <v>438</v>
      </c>
      <c r="B439" s="1">
        <v>42.6</v>
      </c>
      <c r="C439" s="1" t="s">
        <v>6</v>
      </c>
      <c r="D439" s="1" t="s">
        <v>7</v>
      </c>
    </row>
    <row r="440" spans="1:4" x14ac:dyDescent="0.35">
      <c r="A440" s="1">
        <v>439</v>
      </c>
      <c r="B440" s="1">
        <v>40.479999999999997</v>
      </c>
      <c r="C440" s="1" t="s">
        <v>6</v>
      </c>
      <c r="D440" s="1" t="s">
        <v>7</v>
      </c>
    </row>
    <row r="441" spans="1:4" x14ac:dyDescent="0.35">
      <c r="A441" s="1">
        <v>440</v>
      </c>
      <c r="B441" s="1">
        <v>42.18</v>
      </c>
      <c r="C441" s="1" t="s">
        <v>4</v>
      </c>
      <c r="D441" s="1" t="s">
        <v>7</v>
      </c>
    </row>
    <row r="442" spans="1:4" x14ac:dyDescent="0.35">
      <c r="A442" s="1">
        <v>441</v>
      </c>
      <c r="B442" s="1">
        <v>32.35</v>
      </c>
      <c r="C442" s="1"/>
      <c r="D442" s="1" t="s">
        <v>10</v>
      </c>
    </row>
    <row r="443" spans="1:4" x14ac:dyDescent="0.35">
      <c r="A443" s="1">
        <v>442</v>
      </c>
      <c r="B443" s="1">
        <v>40.479999999999997</v>
      </c>
      <c r="C443" s="1" t="s">
        <v>4</v>
      </c>
      <c r="D443" s="1" t="s">
        <v>8</v>
      </c>
    </row>
    <row r="444" spans="1:4" x14ac:dyDescent="0.35">
      <c r="A444" s="1">
        <v>443</v>
      </c>
      <c r="B444" s="1">
        <v>35.159999999999997</v>
      </c>
      <c r="C444" s="1" t="s">
        <v>4</v>
      </c>
      <c r="D444" s="1" t="s">
        <v>8</v>
      </c>
    </row>
    <row r="445" spans="1:4" x14ac:dyDescent="0.35">
      <c r="A445" s="1">
        <v>444</v>
      </c>
      <c r="B445" s="1">
        <v>36.17</v>
      </c>
      <c r="C445" s="1" t="s">
        <v>6</v>
      </c>
      <c r="D445" s="1" t="s">
        <v>7</v>
      </c>
    </row>
    <row r="446" spans="1:4" x14ac:dyDescent="0.35">
      <c r="A446" s="1">
        <v>445</v>
      </c>
      <c r="B446" s="1">
        <v>48.5</v>
      </c>
      <c r="C446" s="1" t="s">
        <v>6</v>
      </c>
      <c r="D446" s="1" t="s">
        <v>7</v>
      </c>
    </row>
    <row r="447" spans="1:4" x14ac:dyDescent="0.35">
      <c r="A447" s="1">
        <v>446</v>
      </c>
      <c r="B447" s="1">
        <v>30.76</v>
      </c>
      <c r="C447" s="1"/>
      <c r="D447" s="1" t="s">
        <v>10</v>
      </c>
    </row>
    <row r="448" spans="1:4" x14ac:dyDescent="0.35">
      <c r="A448" s="1">
        <v>447</v>
      </c>
      <c r="B448" s="1">
        <v>44.9</v>
      </c>
      <c r="C448" s="1" t="s">
        <v>4</v>
      </c>
      <c r="D448" s="1" t="s">
        <v>9</v>
      </c>
    </row>
    <row r="449" spans="1:4" x14ac:dyDescent="0.35">
      <c r="A449" s="1">
        <v>448</v>
      </c>
      <c r="B449" s="1">
        <v>36.700000000000003</v>
      </c>
      <c r="C449" s="1" t="s">
        <v>4</v>
      </c>
      <c r="D449" s="1" t="s">
        <v>8</v>
      </c>
    </row>
    <row r="450" spans="1:4" x14ac:dyDescent="0.35">
      <c r="A450" s="1">
        <v>449</v>
      </c>
      <c r="B450" s="1">
        <v>31.33</v>
      </c>
      <c r="C450" s="1" t="s">
        <v>4</v>
      </c>
      <c r="D450" s="1" t="s">
        <v>9</v>
      </c>
    </row>
    <row r="451" spans="1:4" x14ac:dyDescent="0.35">
      <c r="A451" s="1">
        <v>450</v>
      </c>
      <c r="B451" s="1">
        <v>43.3</v>
      </c>
      <c r="C451" s="1" t="s">
        <v>6</v>
      </c>
      <c r="D451" s="1" t="s">
        <v>7</v>
      </c>
    </row>
    <row r="452" spans="1:4" x14ac:dyDescent="0.35">
      <c r="A452" s="1">
        <v>451</v>
      </c>
      <c r="B452" s="1">
        <v>32.35</v>
      </c>
      <c r="C452" s="1" t="s">
        <v>4</v>
      </c>
      <c r="D452" s="1" t="s">
        <v>10</v>
      </c>
    </row>
    <row r="453" spans="1:4" x14ac:dyDescent="0.35">
      <c r="A453" s="1">
        <v>452</v>
      </c>
      <c r="B453" s="1">
        <v>43.97</v>
      </c>
      <c r="C453" s="1" t="s">
        <v>6</v>
      </c>
      <c r="D453" s="1" t="s">
        <v>7</v>
      </c>
    </row>
    <row r="454" spans="1:4" x14ac:dyDescent="0.35">
      <c r="A454" s="1">
        <v>453</v>
      </c>
      <c r="B454" s="1">
        <v>49.59</v>
      </c>
      <c r="C454" s="1" t="s">
        <v>4</v>
      </c>
      <c r="D454" s="1" t="s">
        <v>8</v>
      </c>
    </row>
    <row r="455" spans="1:4" x14ac:dyDescent="0.35">
      <c r="A455" s="1">
        <v>454</v>
      </c>
      <c r="B455" s="1">
        <v>33.450000000000003</v>
      </c>
      <c r="C455" s="1" t="s">
        <v>4</v>
      </c>
      <c r="D455" s="1" t="s">
        <v>8</v>
      </c>
    </row>
    <row r="456" spans="1:4" x14ac:dyDescent="0.35">
      <c r="A456" s="1">
        <v>455</v>
      </c>
      <c r="B456" s="1">
        <v>48</v>
      </c>
      <c r="C456" s="1" t="s">
        <v>4</v>
      </c>
      <c r="D456" s="1" t="s">
        <v>9</v>
      </c>
    </row>
    <row r="457" spans="1:4" x14ac:dyDescent="0.35">
      <c r="A457" s="1">
        <v>456</v>
      </c>
      <c r="B457" s="1">
        <v>42.92</v>
      </c>
      <c r="C457" s="1" t="s">
        <v>4</v>
      </c>
      <c r="D457" s="1" t="s">
        <v>9</v>
      </c>
    </row>
    <row r="458" spans="1:4" x14ac:dyDescent="0.35">
      <c r="A458" s="1">
        <v>457</v>
      </c>
      <c r="B458" s="1">
        <v>44.64</v>
      </c>
      <c r="C458" s="1" t="s">
        <v>6</v>
      </c>
      <c r="D458" s="1" t="s">
        <v>7</v>
      </c>
    </row>
    <row r="459" spans="1:4" x14ac:dyDescent="0.35">
      <c r="A459" s="1">
        <v>458</v>
      </c>
      <c r="B459" s="1">
        <v>48.32</v>
      </c>
      <c r="C459" s="1" t="s">
        <v>6</v>
      </c>
      <c r="D459" s="1" t="s">
        <v>7</v>
      </c>
    </row>
    <row r="460" spans="1:4" x14ac:dyDescent="0.35">
      <c r="A460" s="1">
        <v>459</v>
      </c>
      <c r="B460" s="1">
        <v>35.43</v>
      </c>
      <c r="C460" s="1" t="s">
        <v>4</v>
      </c>
      <c r="D460" s="1" t="s">
        <v>7</v>
      </c>
    </row>
    <row r="461" spans="1:4" x14ac:dyDescent="0.35">
      <c r="A461" s="1">
        <v>460</v>
      </c>
      <c r="B461" s="1">
        <v>30.74</v>
      </c>
      <c r="C461" s="1" t="s">
        <v>4</v>
      </c>
      <c r="D461" s="1" t="s">
        <v>11</v>
      </c>
    </row>
    <row r="462" spans="1:4" x14ac:dyDescent="0.35">
      <c r="A462" s="1">
        <v>461</v>
      </c>
      <c r="B462" s="1">
        <v>40.479999999999997</v>
      </c>
      <c r="C462" s="1" t="s">
        <v>4</v>
      </c>
      <c r="D462" s="1" t="s">
        <v>8</v>
      </c>
    </row>
    <row r="463" spans="1:4" x14ac:dyDescent="0.35">
      <c r="A463" s="1">
        <v>462</v>
      </c>
      <c r="B463" s="1">
        <v>45.76</v>
      </c>
      <c r="C463" s="1" t="s">
        <v>4</v>
      </c>
      <c r="D463" s="1" t="s">
        <v>8</v>
      </c>
    </row>
    <row r="464" spans="1:4" x14ac:dyDescent="0.35">
      <c r="A464" s="1">
        <v>463</v>
      </c>
      <c r="B464" s="1">
        <v>30.47</v>
      </c>
      <c r="C464" s="1" t="s">
        <v>4</v>
      </c>
      <c r="D464" s="1" t="s">
        <v>12</v>
      </c>
    </row>
    <row r="465" spans="1:4" x14ac:dyDescent="0.35">
      <c r="A465" s="1">
        <v>464</v>
      </c>
      <c r="B465" s="1">
        <v>41.95</v>
      </c>
      <c r="C465" s="1" t="s">
        <v>4</v>
      </c>
      <c r="D465" s="1" t="s">
        <v>9</v>
      </c>
    </row>
    <row r="466" spans="1:4" x14ac:dyDescent="0.35">
      <c r="A466" s="1">
        <v>465</v>
      </c>
      <c r="B466" s="1">
        <v>48</v>
      </c>
      <c r="C466" s="1" t="s">
        <v>6</v>
      </c>
      <c r="D466" s="1" t="s">
        <v>9</v>
      </c>
    </row>
    <row r="467" spans="1:4" x14ac:dyDescent="0.35">
      <c r="A467" s="1">
        <v>466</v>
      </c>
      <c r="B467" s="1">
        <v>46.54</v>
      </c>
      <c r="C467" s="1" t="s">
        <v>4</v>
      </c>
      <c r="D467" s="1" t="s">
        <v>11</v>
      </c>
    </row>
    <row r="468" spans="1:4" x14ac:dyDescent="0.35">
      <c r="A468" s="1">
        <v>467</v>
      </c>
      <c r="B468" s="1">
        <v>24.28</v>
      </c>
      <c r="C468" s="1" t="s">
        <v>4</v>
      </c>
      <c r="D468" s="1" t="s">
        <v>7</v>
      </c>
    </row>
    <row r="469" spans="1:4" x14ac:dyDescent="0.35">
      <c r="A469" s="1">
        <v>468</v>
      </c>
      <c r="B469" s="1">
        <v>47.95</v>
      </c>
      <c r="C469" s="1" t="s">
        <v>6</v>
      </c>
      <c r="D469" s="1" t="s">
        <v>7</v>
      </c>
    </row>
    <row r="470" spans="1:4" x14ac:dyDescent="0.35">
      <c r="A470" s="1">
        <v>469</v>
      </c>
      <c r="B470" s="1">
        <v>48.65</v>
      </c>
      <c r="C470" s="1" t="s">
        <v>6</v>
      </c>
      <c r="D470" s="1" t="s">
        <v>7</v>
      </c>
    </row>
    <row r="471" spans="1:4" x14ac:dyDescent="0.35">
      <c r="A471" s="1">
        <v>470</v>
      </c>
      <c r="B471" s="1">
        <v>24.89</v>
      </c>
      <c r="C471" s="1" t="s">
        <v>4</v>
      </c>
      <c r="D471" s="1" t="s">
        <v>8</v>
      </c>
    </row>
    <row r="472" spans="1:4" x14ac:dyDescent="0.35">
      <c r="A472" s="1">
        <v>471</v>
      </c>
      <c r="B472" s="1">
        <v>49.32</v>
      </c>
      <c r="C472" s="1" t="s">
        <v>6</v>
      </c>
      <c r="D472" s="1" t="s">
        <v>8</v>
      </c>
    </row>
    <row r="473" spans="1:4" x14ac:dyDescent="0.35">
      <c r="A473" s="1">
        <v>472</v>
      </c>
      <c r="B473" s="1">
        <v>33.979999999999997</v>
      </c>
      <c r="C473" s="1" t="s">
        <v>4</v>
      </c>
      <c r="D473" s="1" t="s">
        <v>11</v>
      </c>
    </row>
    <row r="474" spans="1:4" x14ac:dyDescent="0.35">
      <c r="A474" s="1">
        <v>473</v>
      </c>
      <c r="B474" s="1">
        <v>44.86</v>
      </c>
      <c r="C474" s="1" t="s">
        <v>6</v>
      </c>
      <c r="D474" s="1" t="s">
        <v>7</v>
      </c>
    </row>
    <row r="475" spans="1:4" x14ac:dyDescent="0.35">
      <c r="A475" s="1">
        <v>474</v>
      </c>
      <c r="B475" s="1">
        <v>45.47</v>
      </c>
      <c r="C475" s="1" t="s">
        <v>6</v>
      </c>
      <c r="D475" s="1" t="s">
        <v>7</v>
      </c>
    </row>
    <row r="476" spans="1:4" x14ac:dyDescent="0.35">
      <c r="A476" s="1">
        <v>475</v>
      </c>
      <c r="B476" s="1">
        <v>45.21</v>
      </c>
      <c r="C476" s="1" t="s">
        <v>6</v>
      </c>
      <c r="D476" s="1" t="s">
        <v>12</v>
      </c>
    </row>
    <row r="477" spans="1:4" x14ac:dyDescent="0.35">
      <c r="A477" s="1">
        <v>476</v>
      </c>
      <c r="B477" s="1">
        <v>39.67</v>
      </c>
      <c r="C477" s="1" t="s">
        <v>6</v>
      </c>
      <c r="D477" s="1" t="s">
        <v>10</v>
      </c>
    </row>
    <row r="478" spans="1:4" x14ac:dyDescent="0.35">
      <c r="A478" s="1">
        <v>477</v>
      </c>
      <c r="B478" s="1">
        <v>49.32</v>
      </c>
      <c r="C478" s="1" t="s">
        <v>6</v>
      </c>
      <c r="D478" s="1" t="s">
        <v>10</v>
      </c>
    </row>
    <row r="479" spans="1:4" x14ac:dyDescent="0.35">
      <c r="A479" s="1">
        <v>478</v>
      </c>
      <c r="B479" s="1">
        <v>44.57</v>
      </c>
      <c r="C479" s="1" t="s">
        <v>4</v>
      </c>
      <c r="D479" s="1" t="s">
        <v>10</v>
      </c>
    </row>
    <row r="480" spans="1:4" x14ac:dyDescent="0.35">
      <c r="A480" s="1">
        <v>479</v>
      </c>
      <c r="B480" s="1">
        <v>42.85</v>
      </c>
      <c r="C480" s="1"/>
      <c r="D480" s="1" t="s">
        <v>12</v>
      </c>
    </row>
    <row r="481" spans="1:4" x14ac:dyDescent="0.35">
      <c r="A481" s="1">
        <v>480</v>
      </c>
      <c r="B481" s="1">
        <v>40.92</v>
      </c>
      <c r="C481" s="1" t="s">
        <v>6</v>
      </c>
      <c r="D481" s="1" t="s">
        <v>7</v>
      </c>
    </row>
    <row r="482" spans="1:4" x14ac:dyDescent="0.35">
      <c r="A482" s="1">
        <v>481</v>
      </c>
      <c r="B482" s="1">
        <v>46.45</v>
      </c>
      <c r="C482" s="1" t="s">
        <v>6</v>
      </c>
      <c r="D482" s="1" t="s">
        <v>7</v>
      </c>
    </row>
    <row r="483" spans="1:4" x14ac:dyDescent="0.35">
      <c r="A483" s="1">
        <v>482</v>
      </c>
      <c r="B483" s="1">
        <v>47</v>
      </c>
      <c r="C483" s="1" t="s">
        <v>6</v>
      </c>
      <c r="D483" s="1" t="s">
        <v>7</v>
      </c>
    </row>
    <row r="484" spans="1:4" x14ac:dyDescent="0.35">
      <c r="A484" s="1">
        <v>483</v>
      </c>
      <c r="B484" s="1">
        <v>47.18</v>
      </c>
      <c r="C484" s="1" t="s">
        <v>4</v>
      </c>
      <c r="D484" s="1" t="s">
        <v>8</v>
      </c>
    </row>
    <row r="485" spans="1:4" x14ac:dyDescent="0.35">
      <c r="A485" s="1">
        <v>484</v>
      </c>
      <c r="B485" s="1">
        <v>41.26</v>
      </c>
      <c r="C485" s="1" t="s">
        <v>4</v>
      </c>
      <c r="D485" s="1" t="s">
        <v>10</v>
      </c>
    </row>
    <row r="486" spans="1:4" x14ac:dyDescent="0.35">
      <c r="A486" s="1">
        <v>485</v>
      </c>
      <c r="B486" s="1">
        <v>32.35</v>
      </c>
      <c r="C486" s="1" t="s">
        <v>4</v>
      </c>
      <c r="D486" s="1" t="s">
        <v>9</v>
      </c>
    </row>
    <row r="487" spans="1:4" x14ac:dyDescent="0.35">
      <c r="A487" s="1">
        <v>486</v>
      </c>
      <c r="B487" s="1">
        <v>40.18</v>
      </c>
      <c r="C487" s="1" t="s">
        <v>4</v>
      </c>
      <c r="D487" s="1" t="s">
        <v>11</v>
      </c>
    </row>
    <row r="488" spans="1:4" x14ac:dyDescent="0.35">
      <c r="A488" s="1">
        <v>487</v>
      </c>
      <c r="B488" s="1">
        <v>27.18</v>
      </c>
      <c r="C488" s="1" t="s">
        <v>4</v>
      </c>
      <c r="D488" s="1" t="s">
        <v>12</v>
      </c>
    </row>
    <row r="489" spans="1:4" x14ac:dyDescent="0.35">
      <c r="A489" s="1">
        <v>488</v>
      </c>
      <c r="B489" s="1">
        <v>40.619999999999997</v>
      </c>
      <c r="C489" s="1" t="s">
        <v>4</v>
      </c>
      <c r="D489" s="1" t="s">
        <v>10</v>
      </c>
    </row>
    <row r="490" spans="1:4" x14ac:dyDescent="0.35">
      <c r="A490" s="1">
        <v>489</v>
      </c>
      <c r="B490" s="1">
        <v>42.18</v>
      </c>
      <c r="C490" s="1" t="s">
        <v>6</v>
      </c>
      <c r="D490" s="1" t="s">
        <v>7</v>
      </c>
    </row>
    <row r="491" spans="1:4" x14ac:dyDescent="0.35">
      <c r="A491" s="1">
        <v>490</v>
      </c>
      <c r="B491" s="1">
        <v>48.26</v>
      </c>
      <c r="C491" s="1" t="s">
        <v>4</v>
      </c>
      <c r="D491" s="1" t="s">
        <v>8</v>
      </c>
    </row>
    <row r="492" spans="1:4" x14ac:dyDescent="0.35">
      <c r="A492" s="1">
        <v>491</v>
      </c>
      <c r="B492" s="1">
        <v>47.72</v>
      </c>
      <c r="C492" s="1" t="s">
        <v>13</v>
      </c>
      <c r="D492" s="1" t="s">
        <v>7</v>
      </c>
    </row>
    <row r="493" spans="1:4" x14ac:dyDescent="0.35">
      <c r="A493" s="1">
        <v>492</v>
      </c>
      <c r="B493" s="1">
        <v>45.82</v>
      </c>
      <c r="C493" s="1" t="s">
        <v>6</v>
      </c>
      <c r="D493" s="1" t="s">
        <v>7</v>
      </c>
    </row>
    <row r="494" spans="1:4" x14ac:dyDescent="0.35">
      <c r="A494" s="1">
        <v>493</v>
      </c>
      <c r="B494" s="1">
        <v>43.14</v>
      </c>
      <c r="C494" s="1" t="s">
        <v>4</v>
      </c>
      <c r="D494" s="1" t="s">
        <v>7</v>
      </c>
    </row>
    <row r="495" spans="1:4" x14ac:dyDescent="0.35">
      <c r="A495" s="1">
        <v>494</v>
      </c>
      <c r="B495" s="1">
        <v>35.159999999999997</v>
      </c>
      <c r="C495" s="1" t="s">
        <v>4</v>
      </c>
      <c r="D495" s="1" t="s">
        <v>8</v>
      </c>
    </row>
    <row r="496" spans="1:4" x14ac:dyDescent="0.35">
      <c r="A496" s="1">
        <v>495</v>
      </c>
      <c r="B496" s="1">
        <v>44.42</v>
      </c>
      <c r="C496" s="1" t="s">
        <v>4</v>
      </c>
      <c r="D496" s="1" t="s">
        <v>12</v>
      </c>
    </row>
    <row r="497" spans="1:4" x14ac:dyDescent="0.35">
      <c r="A497" s="1">
        <v>496</v>
      </c>
      <c r="B497" s="1">
        <v>45.76</v>
      </c>
      <c r="C497" s="1" t="s">
        <v>6</v>
      </c>
      <c r="D497" s="1" t="s">
        <v>7</v>
      </c>
    </row>
    <row r="498" spans="1:4" x14ac:dyDescent="0.35">
      <c r="A498" s="1">
        <v>497</v>
      </c>
      <c r="B498" s="1">
        <v>41.89</v>
      </c>
      <c r="C498" s="1" t="s">
        <v>6</v>
      </c>
      <c r="D498" s="1" t="s">
        <v>12</v>
      </c>
    </row>
    <row r="499" spans="1:4" x14ac:dyDescent="0.35">
      <c r="A499" s="1">
        <v>498</v>
      </c>
      <c r="B499" s="1">
        <v>30.47</v>
      </c>
      <c r="C499" s="1" t="s">
        <v>4</v>
      </c>
      <c r="D499" s="1" t="s">
        <v>12</v>
      </c>
    </row>
    <row r="500" spans="1:4" x14ac:dyDescent="0.35">
      <c r="A500" s="1">
        <v>499</v>
      </c>
      <c r="B500" s="1">
        <v>24.89</v>
      </c>
      <c r="C500" s="1" t="s">
        <v>4</v>
      </c>
      <c r="D500" s="1" t="s">
        <v>8</v>
      </c>
    </row>
    <row r="501" spans="1:4" x14ac:dyDescent="0.35">
      <c r="A501" s="1">
        <v>500</v>
      </c>
      <c r="B501" s="1">
        <v>43.13</v>
      </c>
      <c r="C501" s="1"/>
      <c r="D501" s="1" t="s">
        <v>8</v>
      </c>
    </row>
    <row r="502" spans="1:4" x14ac:dyDescent="0.35">
      <c r="A502" s="1">
        <v>501</v>
      </c>
      <c r="B502" s="1">
        <v>39.06</v>
      </c>
      <c r="C502" s="1" t="s">
        <v>4</v>
      </c>
      <c r="D502" s="1" t="s">
        <v>11</v>
      </c>
    </row>
    <row r="503" spans="1:4" x14ac:dyDescent="0.35">
      <c r="A503" s="1">
        <v>502</v>
      </c>
      <c r="B503" s="1">
        <v>42.92</v>
      </c>
      <c r="C503" s="1" t="s">
        <v>4</v>
      </c>
      <c r="D503" s="1" t="s">
        <v>10</v>
      </c>
    </row>
    <row r="504" spans="1:4" x14ac:dyDescent="0.35">
      <c r="A504" s="1">
        <v>503</v>
      </c>
      <c r="B504" s="1">
        <v>42.21</v>
      </c>
      <c r="C504" s="1" t="s">
        <v>13</v>
      </c>
      <c r="D504" s="1" t="s">
        <v>10</v>
      </c>
    </row>
    <row r="505" spans="1:4" x14ac:dyDescent="0.35">
      <c r="A505" s="1">
        <v>504</v>
      </c>
      <c r="B505" s="1">
        <v>32.35</v>
      </c>
      <c r="C505" s="1" t="s">
        <v>4</v>
      </c>
      <c r="D505" s="1" t="s">
        <v>10</v>
      </c>
    </row>
    <row r="506" spans="1:4" x14ac:dyDescent="0.35">
      <c r="A506" s="1">
        <v>505</v>
      </c>
      <c r="B506" s="1">
        <v>35.43</v>
      </c>
      <c r="C506" s="1" t="s">
        <v>6</v>
      </c>
      <c r="D506" s="1" t="s">
        <v>11</v>
      </c>
    </row>
    <row r="507" spans="1:4" x14ac:dyDescent="0.35">
      <c r="A507" s="1">
        <v>506</v>
      </c>
      <c r="B507" s="1">
        <v>32.39</v>
      </c>
      <c r="C507" s="1" t="s">
        <v>4</v>
      </c>
      <c r="D507" s="1" t="s">
        <v>12</v>
      </c>
    </row>
    <row r="508" spans="1:4" x14ac:dyDescent="0.35">
      <c r="A508" s="1">
        <v>507</v>
      </c>
      <c r="B508" s="1">
        <v>29.55</v>
      </c>
      <c r="C508" s="1" t="s">
        <v>4</v>
      </c>
      <c r="D508" s="1" t="s">
        <v>12</v>
      </c>
    </row>
    <row r="509" spans="1:4" x14ac:dyDescent="0.35">
      <c r="A509" s="1">
        <v>508</v>
      </c>
      <c r="B509" s="1">
        <v>44</v>
      </c>
      <c r="C509" s="1" t="s">
        <v>6</v>
      </c>
      <c r="D509" s="1" t="s">
        <v>7</v>
      </c>
    </row>
    <row r="510" spans="1:4" x14ac:dyDescent="0.35">
      <c r="A510" s="1">
        <v>509</v>
      </c>
      <c r="B510" s="1">
        <v>40.18</v>
      </c>
      <c r="C510" s="1" t="s">
        <v>4</v>
      </c>
      <c r="D510" s="1" t="s">
        <v>11</v>
      </c>
    </row>
    <row r="511" spans="1:4" x14ac:dyDescent="0.35">
      <c r="A511" s="1">
        <v>510</v>
      </c>
      <c r="B511" s="1">
        <v>32.380000000000003</v>
      </c>
      <c r="C511" s="1" t="s">
        <v>4</v>
      </c>
      <c r="D511" s="1" t="s">
        <v>7</v>
      </c>
    </row>
    <row r="512" spans="1:4" x14ac:dyDescent="0.35">
      <c r="A512" s="1">
        <v>511</v>
      </c>
      <c r="B512" s="1">
        <v>48.09</v>
      </c>
      <c r="C512" s="1" t="s">
        <v>4</v>
      </c>
      <c r="D512" s="1" t="s">
        <v>9</v>
      </c>
    </row>
    <row r="513" spans="1:4" x14ac:dyDescent="0.35">
      <c r="A513" s="1">
        <v>512</v>
      </c>
      <c r="B513" s="1">
        <v>41.11</v>
      </c>
      <c r="C513" s="1" t="s">
        <v>13</v>
      </c>
      <c r="D513" s="1" t="s">
        <v>10</v>
      </c>
    </row>
    <row r="514" spans="1:4" x14ac:dyDescent="0.35">
      <c r="A514" s="1">
        <v>513</v>
      </c>
      <c r="B514" s="1">
        <v>35.71</v>
      </c>
      <c r="C514" s="1" t="s">
        <v>4</v>
      </c>
      <c r="D514" s="1" t="s">
        <v>11</v>
      </c>
    </row>
    <row r="515" spans="1:4" x14ac:dyDescent="0.35">
      <c r="A515" s="1">
        <v>514</v>
      </c>
      <c r="B515" s="1">
        <v>48.09</v>
      </c>
      <c r="C515" s="1" t="s">
        <v>4</v>
      </c>
      <c r="D515" s="1" t="s">
        <v>10</v>
      </c>
    </row>
    <row r="516" spans="1:4" x14ac:dyDescent="0.35">
      <c r="A516" s="1">
        <v>515</v>
      </c>
      <c r="B516" s="1">
        <v>30.74</v>
      </c>
      <c r="C516" s="1" t="s">
        <v>4</v>
      </c>
      <c r="D516" s="1" t="s">
        <v>11</v>
      </c>
    </row>
    <row r="517" spans="1:4" x14ac:dyDescent="0.35">
      <c r="A517" s="1">
        <v>516</v>
      </c>
      <c r="B517" s="1">
        <v>42.71</v>
      </c>
      <c r="C517" s="1" t="s">
        <v>4</v>
      </c>
      <c r="D517" s="1" t="s">
        <v>11</v>
      </c>
    </row>
    <row r="518" spans="1:4" x14ac:dyDescent="0.35">
      <c r="A518" s="1">
        <v>517</v>
      </c>
      <c r="B518" s="1">
        <v>44.86</v>
      </c>
      <c r="C518" s="1" t="s">
        <v>6</v>
      </c>
      <c r="D518" s="1" t="s">
        <v>7</v>
      </c>
    </row>
    <row r="519" spans="1:4" x14ac:dyDescent="0.35">
      <c r="A519" s="1">
        <v>518</v>
      </c>
      <c r="B519" s="1">
        <v>48.09</v>
      </c>
      <c r="C519" s="1" t="s">
        <v>4</v>
      </c>
      <c r="D519" s="1" t="s">
        <v>9</v>
      </c>
    </row>
    <row r="520" spans="1:4" x14ac:dyDescent="0.35">
      <c r="A520" s="1">
        <v>519</v>
      </c>
      <c r="B520" s="1">
        <v>48.09</v>
      </c>
      <c r="C520" s="1" t="s">
        <v>4</v>
      </c>
      <c r="D520" s="1" t="s">
        <v>10</v>
      </c>
    </row>
    <row r="521" spans="1:4" x14ac:dyDescent="0.35">
      <c r="A521" s="1">
        <v>520</v>
      </c>
      <c r="B521" s="1">
        <v>43.51</v>
      </c>
      <c r="C521" s="1" t="s">
        <v>4</v>
      </c>
      <c r="D521" s="1" t="s">
        <v>11</v>
      </c>
    </row>
    <row r="522" spans="1:4" x14ac:dyDescent="0.35">
      <c r="A522" s="1">
        <v>521</v>
      </c>
      <c r="B522" s="1">
        <v>49.09</v>
      </c>
      <c r="C522" s="1" t="s">
        <v>6</v>
      </c>
      <c r="D522" s="1" t="s">
        <v>7</v>
      </c>
    </row>
    <row r="523" spans="1:4" x14ac:dyDescent="0.35">
      <c r="A523" s="1">
        <v>522</v>
      </c>
      <c r="B523" s="1">
        <v>38.770000000000003</v>
      </c>
      <c r="C523" s="1" t="s">
        <v>4</v>
      </c>
      <c r="D523" s="1" t="s">
        <v>9</v>
      </c>
    </row>
    <row r="524" spans="1:4" x14ac:dyDescent="0.35">
      <c r="A524" s="1">
        <v>523</v>
      </c>
      <c r="B524" s="1">
        <v>45</v>
      </c>
      <c r="C524" s="1" t="s">
        <v>6</v>
      </c>
      <c r="D524" s="1" t="s">
        <v>9</v>
      </c>
    </row>
    <row r="525" spans="1:4" x14ac:dyDescent="0.35">
      <c r="A525" s="1">
        <v>524</v>
      </c>
      <c r="B525" s="1">
        <v>46.18</v>
      </c>
      <c r="C525" s="1" t="s">
        <v>6</v>
      </c>
      <c r="D525" s="1" t="s">
        <v>7</v>
      </c>
    </row>
    <row r="526" spans="1:4" x14ac:dyDescent="0.35">
      <c r="A526" s="1">
        <v>525</v>
      </c>
      <c r="B526" s="1">
        <v>27.18</v>
      </c>
      <c r="C526" s="1" t="s">
        <v>4</v>
      </c>
      <c r="D526" s="1" t="s">
        <v>7</v>
      </c>
    </row>
    <row r="527" spans="1:4" x14ac:dyDescent="0.35">
      <c r="A527" s="1">
        <v>526</v>
      </c>
      <c r="B527" s="1">
        <v>43.73</v>
      </c>
      <c r="C527" s="1" t="s">
        <v>4</v>
      </c>
      <c r="D527" s="1" t="s">
        <v>12</v>
      </c>
    </row>
    <row r="528" spans="1:4" x14ac:dyDescent="0.35">
      <c r="A528" s="1">
        <v>527</v>
      </c>
      <c r="B528" s="1">
        <v>40.18</v>
      </c>
      <c r="C528" s="1" t="s">
        <v>4</v>
      </c>
      <c r="D528" s="1" t="s">
        <v>11</v>
      </c>
    </row>
    <row r="529" spans="1:4" x14ac:dyDescent="0.35">
      <c r="A529" s="1">
        <v>528</v>
      </c>
      <c r="B529" s="1">
        <v>36.130000000000003</v>
      </c>
      <c r="C529" s="1" t="s">
        <v>13</v>
      </c>
      <c r="D529" s="1" t="s">
        <v>10</v>
      </c>
    </row>
    <row r="530" spans="1:4" x14ac:dyDescent="0.35">
      <c r="A530" s="1">
        <v>529</v>
      </c>
      <c r="B530" s="1">
        <v>40.18</v>
      </c>
      <c r="C530" s="1" t="s">
        <v>4</v>
      </c>
      <c r="D530" s="1" t="s">
        <v>11</v>
      </c>
    </row>
    <row r="531" spans="1:4" x14ac:dyDescent="0.35">
      <c r="A531" s="1">
        <v>530</v>
      </c>
      <c r="B531" s="1">
        <v>47.91</v>
      </c>
      <c r="C531" s="1" t="s">
        <v>6</v>
      </c>
      <c r="D531" s="1" t="s">
        <v>9</v>
      </c>
    </row>
    <row r="532" spans="1:4" x14ac:dyDescent="0.35">
      <c r="A532" s="1">
        <v>531</v>
      </c>
      <c r="B532" s="1">
        <v>43.13</v>
      </c>
      <c r="C532" s="1"/>
      <c r="D532" s="1" t="s">
        <v>7</v>
      </c>
    </row>
    <row r="533" spans="1:4" x14ac:dyDescent="0.35">
      <c r="A533" s="1">
        <v>532</v>
      </c>
      <c r="B533" s="1">
        <v>46.6</v>
      </c>
      <c r="C533" s="1" t="s">
        <v>6</v>
      </c>
      <c r="D533" s="1" t="s">
        <v>7</v>
      </c>
    </row>
    <row r="534" spans="1:4" x14ac:dyDescent="0.35">
      <c r="A534" s="1">
        <v>533</v>
      </c>
      <c r="B534" s="1">
        <v>40.479999999999997</v>
      </c>
      <c r="C534" s="1" t="s">
        <v>4</v>
      </c>
      <c r="D534" s="1" t="s">
        <v>8</v>
      </c>
    </row>
    <row r="535" spans="1:4" x14ac:dyDescent="0.35">
      <c r="A535" s="1">
        <v>534</v>
      </c>
      <c r="B535" s="1">
        <v>48.89</v>
      </c>
      <c r="C535" s="1" t="s">
        <v>6</v>
      </c>
      <c r="D535" s="1" t="s">
        <v>7</v>
      </c>
    </row>
    <row r="536" spans="1:4" x14ac:dyDescent="0.35">
      <c r="A536" s="1">
        <v>535</v>
      </c>
      <c r="B536" s="1">
        <v>33.659999999999997</v>
      </c>
      <c r="C536" s="1" t="s">
        <v>6</v>
      </c>
      <c r="D536" s="1" t="s">
        <v>11</v>
      </c>
    </row>
    <row r="537" spans="1:4" x14ac:dyDescent="0.35">
      <c r="A537" s="1">
        <v>536</v>
      </c>
      <c r="B537" s="1">
        <v>41.06</v>
      </c>
      <c r="C537" s="1" t="s">
        <v>6</v>
      </c>
      <c r="D537" s="1" t="s">
        <v>10</v>
      </c>
    </row>
    <row r="538" spans="1:4" x14ac:dyDescent="0.35">
      <c r="A538" s="1">
        <v>537</v>
      </c>
      <c r="B538" s="1">
        <v>43.52</v>
      </c>
      <c r="C538" s="1" t="s">
        <v>6</v>
      </c>
      <c r="D538" s="1" t="s">
        <v>7</v>
      </c>
    </row>
    <row r="539" spans="1:4" x14ac:dyDescent="0.35">
      <c r="A539" s="1">
        <v>538</v>
      </c>
      <c r="B539" s="1">
        <v>34.96</v>
      </c>
      <c r="C539" s="1" t="s">
        <v>4</v>
      </c>
      <c r="D539" s="1" t="s">
        <v>9</v>
      </c>
    </row>
    <row r="540" spans="1:4" x14ac:dyDescent="0.35">
      <c r="A540" s="1">
        <v>539</v>
      </c>
      <c r="B540" s="1">
        <v>48.53</v>
      </c>
      <c r="C540" s="1" t="s">
        <v>4</v>
      </c>
      <c r="D540" s="1" t="s">
        <v>7</v>
      </c>
    </row>
    <row r="541" spans="1:4" x14ac:dyDescent="0.35">
      <c r="A541" s="1">
        <v>540</v>
      </c>
      <c r="B541" s="1">
        <v>47.13</v>
      </c>
      <c r="C541" s="1" t="s">
        <v>13</v>
      </c>
      <c r="D541" s="1" t="s">
        <v>10</v>
      </c>
    </row>
    <row r="542" spans="1:4" x14ac:dyDescent="0.35">
      <c r="A542" s="1">
        <v>541</v>
      </c>
      <c r="B542" s="1">
        <v>44.16</v>
      </c>
      <c r="C542" s="1" t="s">
        <v>4</v>
      </c>
      <c r="D542" s="1" t="s">
        <v>7</v>
      </c>
    </row>
    <row r="543" spans="1:4" x14ac:dyDescent="0.35">
      <c r="A543" s="1">
        <v>542</v>
      </c>
      <c r="B543" s="1">
        <v>41.18</v>
      </c>
      <c r="C543" s="1" t="s">
        <v>4</v>
      </c>
      <c r="D543" s="1" t="s">
        <v>9</v>
      </c>
    </row>
    <row r="544" spans="1:4" x14ac:dyDescent="0.35">
      <c r="A544" s="1">
        <v>543</v>
      </c>
      <c r="B544" s="1">
        <v>42.85</v>
      </c>
      <c r="C544" s="1" t="s">
        <v>6</v>
      </c>
      <c r="D544" s="1" t="s">
        <v>11</v>
      </c>
    </row>
    <row r="545" spans="1:4" x14ac:dyDescent="0.35">
      <c r="A545" s="1">
        <v>544</v>
      </c>
      <c r="B545" s="1">
        <v>49.7</v>
      </c>
      <c r="C545" s="1" t="s">
        <v>6</v>
      </c>
      <c r="D545" s="1" t="s">
        <v>7</v>
      </c>
    </row>
    <row r="546" spans="1:4" x14ac:dyDescent="0.35">
      <c r="A546" s="1">
        <v>545</v>
      </c>
      <c r="B546" s="1">
        <v>45.67</v>
      </c>
      <c r="C546" s="1" t="s">
        <v>6</v>
      </c>
      <c r="D546" s="1" t="s">
        <v>7</v>
      </c>
    </row>
    <row r="547" spans="1:4" x14ac:dyDescent="0.35">
      <c r="A547" s="1">
        <v>546</v>
      </c>
      <c r="B547" s="1">
        <v>44.27</v>
      </c>
      <c r="C547" s="1" t="s">
        <v>6</v>
      </c>
      <c r="D547" s="1" t="s">
        <v>7</v>
      </c>
    </row>
    <row r="548" spans="1:4" x14ac:dyDescent="0.35">
      <c r="A548" s="1">
        <v>547</v>
      </c>
      <c r="B548" s="1">
        <v>24.28</v>
      </c>
      <c r="C548" s="1" t="s">
        <v>4</v>
      </c>
      <c r="D548" s="1" t="s">
        <v>8</v>
      </c>
    </row>
    <row r="549" spans="1:4" x14ac:dyDescent="0.35">
      <c r="A549" s="1">
        <v>548</v>
      </c>
      <c r="B549" s="1">
        <v>42.92</v>
      </c>
      <c r="C549" s="1" t="s">
        <v>6</v>
      </c>
      <c r="D549" s="1" t="s">
        <v>10</v>
      </c>
    </row>
    <row r="550" spans="1:4" x14ac:dyDescent="0.35">
      <c r="A550" s="1">
        <v>549</v>
      </c>
      <c r="B550" s="1">
        <v>43</v>
      </c>
      <c r="C550" s="1" t="s">
        <v>6</v>
      </c>
      <c r="D550" s="1" t="s">
        <v>8</v>
      </c>
    </row>
    <row r="551" spans="1:4" x14ac:dyDescent="0.35">
      <c r="A551" s="1">
        <v>550</v>
      </c>
      <c r="B551" s="1">
        <v>42.68</v>
      </c>
      <c r="C551" s="1" t="s">
        <v>6</v>
      </c>
      <c r="D551" s="1" t="s">
        <v>12</v>
      </c>
    </row>
    <row r="552" spans="1:4" x14ac:dyDescent="0.35">
      <c r="A552" s="1">
        <v>551</v>
      </c>
      <c r="B552" s="1">
        <v>40.479999999999997</v>
      </c>
      <c r="C552" s="1" t="s">
        <v>13</v>
      </c>
      <c r="D552" s="1" t="s">
        <v>10</v>
      </c>
    </row>
    <row r="553" spans="1:4" x14ac:dyDescent="0.35">
      <c r="A553" s="1">
        <v>552</v>
      </c>
      <c r="B553" s="1">
        <v>35.78</v>
      </c>
      <c r="C553" s="1" t="s">
        <v>4</v>
      </c>
      <c r="D553" s="1" t="s">
        <v>8</v>
      </c>
    </row>
    <row r="554" spans="1:4" x14ac:dyDescent="0.35">
      <c r="A554" s="1">
        <v>553</v>
      </c>
      <c r="B554" s="1">
        <v>39.67</v>
      </c>
      <c r="C554" s="1" t="s">
        <v>6</v>
      </c>
      <c r="D554" s="1" t="s">
        <v>10</v>
      </c>
    </row>
    <row r="555" spans="1:4" x14ac:dyDescent="0.35">
      <c r="A555" s="1">
        <v>554</v>
      </c>
      <c r="B555" s="1">
        <v>33.9</v>
      </c>
      <c r="C555" s="1" t="s">
        <v>6</v>
      </c>
      <c r="D555" s="1" t="s">
        <v>7</v>
      </c>
    </row>
    <row r="556" spans="1:4" x14ac:dyDescent="0.35">
      <c r="A556" s="1">
        <v>555</v>
      </c>
      <c r="B556" s="1">
        <v>44.9</v>
      </c>
      <c r="C556" s="1" t="s">
        <v>4</v>
      </c>
      <c r="D556" s="1"/>
    </row>
    <row r="557" spans="1:4" x14ac:dyDescent="0.35">
      <c r="A557" s="1">
        <v>556</v>
      </c>
      <c r="B557" s="1">
        <v>48.53</v>
      </c>
      <c r="C557" s="1" t="s">
        <v>4</v>
      </c>
      <c r="D557" s="1" t="s">
        <v>7</v>
      </c>
    </row>
    <row r="558" spans="1:4" x14ac:dyDescent="0.35">
      <c r="A558" s="1">
        <v>557</v>
      </c>
      <c r="B558" s="1">
        <v>35.71</v>
      </c>
      <c r="C558" s="1" t="s">
        <v>4</v>
      </c>
      <c r="D558" s="1" t="s">
        <v>11</v>
      </c>
    </row>
    <row r="559" spans="1:4" x14ac:dyDescent="0.35">
      <c r="A559" s="1">
        <v>558</v>
      </c>
      <c r="B559" s="1">
        <v>49</v>
      </c>
      <c r="C559" s="1" t="s">
        <v>6</v>
      </c>
      <c r="D559" s="1" t="s">
        <v>7</v>
      </c>
    </row>
    <row r="560" spans="1:4" x14ac:dyDescent="0.35">
      <c r="A560" s="1">
        <v>559</v>
      </c>
      <c r="B560" s="1">
        <v>24.42</v>
      </c>
      <c r="C560" s="1" t="s">
        <v>4</v>
      </c>
      <c r="D560" s="1" t="s">
        <v>7</v>
      </c>
    </row>
    <row r="561" spans="1:4" x14ac:dyDescent="0.35">
      <c r="A561" s="1">
        <v>560</v>
      </c>
      <c r="B561" s="1">
        <v>40.479999999999997</v>
      </c>
      <c r="C561" s="1" t="s">
        <v>13</v>
      </c>
      <c r="D561" s="1" t="s">
        <v>10</v>
      </c>
    </row>
    <row r="562" spans="1:4" x14ac:dyDescent="0.35">
      <c r="A562" s="1">
        <v>561</v>
      </c>
      <c r="B562" s="1">
        <v>34.28</v>
      </c>
      <c r="C562" s="1" t="s">
        <v>4</v>
      </c>
      <c r="D562" s="1" t="s">
        <v>8</v>
      </c>
    </row>
    <row r="563" spans="1:4" x14ac:dyDescent="0.35">
      <c r="A563" s="1">
        <v>562</v>
      </c>
      <c r="B563" s="1">
        <v>28.44</v>
      </c>
      <c r="C563" s="1" t="s">
        <v>4</v>
      </c>
      <c r="D563" s="1" t="s">
        <v>9</v>
      </c>
    </row>
    <row r="564" spans="1:4" x14ac:dyDescent="0.35">
      <c r="A564" s="1">
        <v>563</v>
      </c>
      <c r="B564" s="1">
        <v>30.74</v>
      </c>
      <c r="C564" s="1" t="s">
        <v>4</v>
      </c>
      <c r="D564" s="1" t="s">
        <v>11</v>
      </c>
    </row>
    <row r="565" spans="1:4" x14ac:dyDescent="0.35">
      <c r="A565" s="1">
        <v>564</v>
      </c>
      <c r="B565" s="1">
        <v>48.4</v>
      </c>
      <c r="C565" s="1" t="s">
        <v>6</v>
      </c>
      <c r="D565" s="1" t="s">
        <v>7</v>
      </c>
    </row>
    <row r="566" spans="1:4" x14ac:dyDescent="0.35">
      <c r="A566" s="1">
        <v>565</v>
      </c>
      <c r="B566" s="1">
        <v>38.979999999999997</v>
      </c>
      <c r="C566" s="1"/>
      <c r="D566" s="1" t="s">
        <v>10</v>
      </c>
    </row>
    <row r="567" spans="1:4" x14ac:dyDescent="0.35">
      <c r="A567" s="1">
        <v>566</v>
      </c>
      <c r="B567" s="1">
        <v>26.9</v>
      </c>
      <c r="C567" s="1" t="s">
        <v>4</v>
      </c>
      <c r="D567" s="1" t="s">
        <v>8</v>
      </c>
    </row>
    <row r="568" spans="1:4" x14ac:dyDescent="0.35">
      <c r="A568" s="1">
        <v>567</v>
      </c>
      <c r="B568" s="1">
        <v>28.74</v>
      </c>
      <c r="C568" s="1" t="s">
        <v>6</v>
      </c>
      <c r="D568" s="1" t="s">
        <v>10</v>
      </c>
    </row>
    <row r="569" spans="1:4" x14ac:dyDescent="0.35">
      <c r="A569" s="1">
        <v>568</v>
      </c>
      <c r="B569" s="1">
        <v>41.26</v>
      </c>
      <c r="C569" s="1" t="s">
        <v>6</v>
      </c>
      <c r="D569" s="1" t="s">
        <v>7</v>
      </c>
    </row>
    <row r="570" spans="1:4" x14ac:dyDescent="0.35">
      <c r="A570" s="1">
        <v>569</v>
      </c>
      <c r="B570" s="1">
        <v>40.18</v>
      </c>
      <c r="C570" s="1" t="s">
        <v>4</v>
      </c>
      <c r="D570" s="1" t="s">
        <v>11</v>
      </c>
    </row>
    <row r="571" spans="1:4" x14ac:dyDescent="0.35">
      <c r="A571" s="1">
        <v>570</v>
      </c>
      <c r="B571" s="1">
        <v>44.42</v>
      </c>
      <c r="C571" s="1" t="s">
        <v>6</v>
      </c>
      <c r="D571" s="1" t="s">
        <v>12</v>
      </c>
    </row>
    <row r="572" spans="1:4" x14ac:dyDescent="0.35">
      <c r="A572" s="1">
        <v>571</v>
      </c>
      <c r="B572" s="1">
        <v>35.43</v>
      </c>
      <c r="C572" s="1" t="s">
        <v>13</v>
      </c>
      <c r="D572" s="1" t="s">
        <v>12</v>
      </c>
    </row>
    <row r="573" spans="1:4" x14ac:dyDescent="0.35">
      <c r="A573" s="1">
        <v>572</v>
      </c>
      <c r="B573" s="1">
        <v>32.81</v>
      </c>
      <c r="C573" s="1" t="s">
        <v>4</v>
      </c>
      <c r="D573" s="1" t="s">
        <v>12</v>
      </c>
    </row>
    <row r="574" spans="1:4" x14ac:dyDescent="0.35">
      <c r="A574" s="1">
        <v>573</v>
      </c>
      <c r="B574" s="1">
        <v>48.53</v>
      </c>
      <c r="C574" s="1" t="s">
        <v>4</v>
      </c>
      <c r="D574" s="1" t="s">
        <v>7</v>
      </c>
    </row>
    <row r="575" spans="1:4" x14ac:dyDescent="0.35">
      <c r="A575" s="1">
        <v>574</v>
      </c>
      <c r="B575" s="1">
        <v>32.1</v>
      </c>
      <c r="C575" s="1" t="s">
        <v>6</v>
      </c>
      <c r="D575" s="1" t="s">
        <v>10</v>
      </c>
    </row>
    <row r="576" spans="1:4" x14ac:dyDescent="0.35">
      <c r="A576" s="1">
        <v>575</v>
      </c>
      <c r="B576" s="1">
        <v>45.45</v>
      </c>
      <c r="C576" s="1" t="s">
        <v>4</v>
      </c>
      <c r="D576" s="1" t="s">
        <v>8</v>
      </c>
    </row>
    <row r="577" spans="1:4" x14ac:dyDescent="0.35">
      <c r="A577" s="1">
        <v>576</v>
      </c>
      <c r="B577" s="1">
        <v>36.130000000000003</v>
      </c>
      <c r="C577" s="1" t="s">
        <v>4</v>
      </c>
      <c r="D577" s="1" t="s">
        <v>8</v>
      </c>
    </row>
    <row r="578" spans="1:4" x14ac:dyDescent="0.35">
      <c r="A578" s="1">
        <v>577</v>
      </c>
      <c r="B578" s="1">
        <v>27.9</v>
      </c>
      <c r="C578" s="1" t="s">
        <v>6</v>
      </c>
      <c r="D578" s="1"/>
    </row>
    <row r="579" spans="1:4" x14ac:dyDescent="0.35">
      <c r="A579" s="1">
        <v>578</v>
      </c>
      <c r="B579" s="1">
        <v>31.33</v>
      </c>
      <c r="C579" s="1" t="s">
        <v>4</v>
      </c>
      <c r="D579" s="1" t="s">
        <v>9</v>
      </c>
    </row>
    <row r="580" spans="1:4" x14ac:dyDescent="0.35">
      <c r="A580" s="1">
        <v>579</v>
      </c>
      <c r="B580" s="1">
        <v>35.71</v>
      </c>
      <c r="C580" s="1" t="s">
        <v>4</v>
      </c>
      <c r="D580" s="1" t="s">
        <v>11</v>
      </c>
    </row>
    <row r="581" spans="1:4" x14ac:dyDescent="0.35">
      <c r="A581" s="1">
        <v>580</v>
      </c>
      <c r="B581" s="1">
        <v>24.28</v>
      </c>
      <c r="C581" s="1" t="s">
        <v>4</v>
      </c>
      <c r="D581" s="1" t="s">
        <v>10</v>
      </c>
    </row>
    <row r="582" spans="1:4" x14ac:dyDescent="0.35">
      <c r="A582" s="1">
        <v>581</v>
      </c>
      <c r="B582" s="1">
        <v>32.35</v>
      </c>
      <c r="C582" s="1" t="s">
        <v>4</v>
      </c>
      <c r="D582" s="1" t="s">
        <v>10</v>
      </c>
    </row>
    <row r="583" spans="1:4" x14ac:dyDescent="0.35">
      <c r="A583" s="1">
        <v>582</v>
      </c>
      <c r="B583" s="1">
        <v>30.74</v>
      </c>
      <c r="C583" s="1" t="s">
        <v>4</v>
      </c>
      <c r="D583" s="1" t="s">
        <v>11</v>
      </c>
    </row>
    <row r="584" spans="1:4" x14ac:dyDescent="0.35">
      <c r="A584" s="1">
        <v>583</v>
      </c>
      <c r="B584" s="1">
        <v>40.97</v>
      </c>
      <c r="C584" s="1" t="s">
        <v>4</v>
      </c>
      <c r="D584" s="1" t="s">
        <v>7</v>
      </c>
    </row>
    <row r="585" spans="1:4" x14ac:dyDescent="0.35">
      <c r="A585" s="1">
        <v>584</v>
      </c>
      <c r="B585" s="1">
        <v>25.17</v>
      </c>
      <c r="C585" s="1" t="s">
        <v>4</v>
      </c>
      <c r="D585" s="1" t="s">
        <v>7</v>
      </c>
    </row>
    <row r="586" spans="1:4" x14ac:dyDescent="0.35">
      <c r="A586" s="1">
        <v>585</v>
      </c>
      <c r="B586" s="1">
        <v>41</v>
      </c>
      <c r="C586" s="1" t="s">
        <v>6</v>
      </c>
      <c r="D586" s="1" t="s">
        <v>7</v>
      </c>
    </row>
    <row r="587" spans="1:4" x14ac:dyDescent="0.35">
      <c r="A587" s="1">
        <v>586</v>
      </c>
      <c r="B587" s="1">
        <v>28.44</v>
      </c>
      <c r="C587" s="1" t="s">
        <v>4</v>
      </c>
      <c r="D587" s="1" t="s">
        <v>9</v>
      </c>
    </row>
    <row r="588" spans="1:4" x14ac:dyDescent="0.35">
      <c r="A588" s="1">
        <v>587</v>
      </c>
      <c r="B588" s="1">
        <v>46.35</v>
      </c>
      <c r="C588" s="1" t="s">
        <v>4</v>
      </c>
      <c r="D588" s="1" t="s">
        <v>10</v>
      </c>
    </row>
    <row r="589" spans="1:4" x14ac:dyDescent="0.35">
      <c r="A589" s="1">
        <v>588</v>
      </c>
      <c r="B589" s="1">
        <v>35.43</v>
      </c>
      <c r="C589" s="1" t="s">
        <v>4</v>
      </c>
      <c r="D589" s="1" t="s">
        <v>9</v>
      </c>
    </row>
    <row r="590" spans="1:4" x14ac:dyDescent="0.35">
      <c r="A590" s="1">
        <v>589</v>
      </c>
      <c r="B590" s="1">
        <v>32.35</v>
      </c>
      <c r="C590" s="1" t="s">
        <v>4</v>
      </c>
      <c r="D590" s="1" t="s">
        <v>10</v>
      </c>
    </row>
    <row r="591" spans="1:4" x14ac:dyDescent="0.35">
      <c r="A591" s="1">
        <v>590</v>
      </c>
      <c r="B591" s="1">
        <v>33.5</v>
      </c>
      <c r="C591" s="1" t="s">
        <v>6</v>
      </c>
      <c r="D591" s="1" t="s">
        <v>7</v>
      </c>
    </row>
    <row r="592" spans="1:4" x14ac:dyDescent="0.35">
      <c r="A592" s="1">
        <v>591</v>
      </c>
      <c r="B592" s="1">
        <v>40.479999999999997</v>
      </c>
      <c r="C592" s="1" t="s">
        <v>4</v>
      </c>
      <c r="D592" s="1" t="s">
        <v>11</v>
      </c>
    </row>
    <row r="593" spans="1:4" x14ac:dyDescent="0.35">
      <c r="A593" s="1">
        <v>592</v>
      </c>
      <c r="B593" s="1">
        <v>29.56</v>
      </c>
      <c r="C593" s="1" t="s">
        <v>4</v>
      </c>
      <c r="D593" s="1" t="s">
        <v>12</v>
      </c>
    </row>
    <row r="594" spans="1:4" x14ac:dyDescent="0.35">
      <c r="A594" s="1">
        <v>593</v>
      </c>
      <c r="B594" s="1">
        <v>48.98</v>
      </c>
      <c r="C594" s="1" t="s">
        <v>6</v>
      </c>
      <c r="D594" s="1"/>
    </row>
    <row r="595" spans="1:4" x14ac:dyDescent="0.35">
      <c r="A595" s="1">
        <v>594</v>
      </c>
      <c r="B595" s="1">
        <v>45.48</v>
      </c>
      <c r="C595" s="1" t="s">
        <v>4</v>
      </c>
      <c r="D595" s="1" t="s">
        <v>7</v>
      </c>
    </row>
    <row r="596" spans="1:4" x14ac:dyDescent="0.35">
      <c r="A596" s="1">
        <v>595</v>
      </c>
      <c r="B596" s="1">
        <v>29.56</v>
      </c>
      <c r="C596" s="1" t="s">
        <v>4</v>
      </c>
      <c r="D596" s="1" t="s">
        <v>12</v>
      </c>
    </row>
    <row r="597" spans="1:4" x14ac:dyDescent="0.35">
      <c r="A597" s="1">
        <v>596</v>
      </c>
      <c r="B597" s="1">
        <v>45.68</v>
      </c>
      <c r="C597" s="1" t="s">
        <v>6</v>
      </c>
      <c r="D597" s="1" t="s">
        <v>7</v>
      </c>
    </row>
    <row r="598" spans="1:4" x14ac:dyDescent="0.35">
      <c r="A598" s="1">
        <v>597</v>
      </c>
      <c r="B598" s="1">
        <v>35.71</v>
      </c>
      <c r="C598" s="1" t="s">
        <v>4</v>
      </c>
      <c r="D598" s="1" t="s">
        <v>11</v>
      </c>
    </row>
    <row r="599" spans="1:4" x14ac:dyDescent="0.35">
      <c r="A599" s="1">
        <v>598</v>
      </c>
      <c r="B599" s="1">
        <v>33.659999999999997</v>
      </c>
      <c r="C599" s="1" t="s">
        <v>4</v>
      </c>
      <c r="D599" s="1" t="s">
        <v>7</v>
      </c>
    </row>
    <row r="600" spans="1:4" x14ac:dyDescent="0.35">
      <c r="A600" s="1">
        <v>599</v>
      </c>
      <c r="B600" s="1">
        <v>49.84</v>
      </c>
      <c r="C600" s="1" t="s">
        <v>6</v>
      </c>
      <c r="D600" s="1" t="s">
        <v>7</v>
      </c>
    </row>
    <row r="601" spans="1:4" x14ac:dyDescent="0.35">
      <c r="A601" s="1">
        <v>600</v>
      </c>
      <c r="B601" s="1">
        <v>41.26</v>
      </c>
      <c r="C601" s="1" t="s">
        <v>6</v>
      </c>
      <c r="D601" s="1" t="s">
        <v>10</v>
      </c>
    </row>
    <row r="602" spans="1:4" x14ac:dyDescent="0.35">
      <c r="A602" s="1">
        <v>601</v>
      </c>
      <c r="B602" s="1">
        <v>42.53</v>
      </c>
      <c r="C602" s="1" t="s">
        <v>6</v>
      </c>
      <c r="D602" s="1" t="s">
        <v>7</v>
      </c>
    </row>
    <row r="603" spans="1:4" x14ac:dyDescent="0.35">
      <c r="A603" s="1">
        <v>602</v>
      </c>
      <c r="B603" s="1">
        <v>28.74</v>
      </c>
      <c r="C603" s="1" t="s">
        <v>4</v>
      </c>
      <c r="D603" s="1" t="s">
        <v>9</v>
      </c>
    </row>
    <row r="604" spans="1:4" x14ac:dyDescent="0.35">
      <c r="A604" s="1">
        <v>603</v>
      </c>
      <c r="B604" s="1">
        <v>36.96</v>
      </c>
      <c r="C604" s="1" t="s">
        <v>4</v>
      </c>
      <c r="D604" s="1" t="s">
        <v>9</v>
      </c>
    </row>
    <row r="605" spans="1:4" x14ac:dyDescent="0.35">
      <c r="A605" s="1">
        <v>604</v>
      </c>
      <c r="B605" s="1">
        <v>26.09</v>
      </c>
      <c r="C605" s="1" t="s">
        <v>4</v>
      </c>
      <c r="D605" s="1" t="s">
        <v>9</v>
      </c>
    </row>
  </sheetData>
  <sortState xmlns:xlrd2="http://schemas.microsoft.com/office/spreadsheetml/2017/richdata2" ref="A2:D605">
    <sortCondition ref="A2:A605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49BF-784F-448A-86B5-F62CABC48AD5}">
  <dimension ref="A1:J15"/>
  <sheetViews>
    <sheetView workbookViewId="0">
      <selection activeCell="J7" sqref="J7"/>
    </sheetView>
  </sheetViews>
  <sheetFormatPr defaultRowHeight="14.5" x14ac:dyDescent="0.35"/>
  <cols>
    <col min="4" max="4" width="35" customWidth="1"/>
  </cols>
  <sheetData>
    <row r="1" spans="1:10" ht="15.5" x14ac:dyDescent="0.35">
      <c r="A1" s="9" t="s">
        <v>55</v>
      </c>
      <c r="B1" s="10"/>
      <c r="C1" s="10"/>
      <c r="D1" s="11"/>
      <c r="E1" s="11"/>
      <c r="F1" s="11"/>
      <c r="G1" s="11"/>
      <c r="H1" s="9" t="s">
        <v>56</v>
      </c>
      <c r="I1" s="11"/>
      <c r="J1" s="11"/>
    </row>
    <row r="2" spans="1:10" ht="15.5" x14ac:dyDescent="0.35">
      <c r="A2" s="12" t="s">
        <v>57</v>
      </c>
      <c r="B2" s="10"/>
      <c r="C2" s="10"/>
      <c r="D2" s="11"/>
      <c r="E2" s="11"/>
      <c r="F2" s="11"/>
      <c r="G2" s="11"/>
      <c r="H2" s="12" t="s">
        <v>58</v>
      </c>
      <c r="I2" s="11"/>
      <c r="J2" s="11"/>
    </row>
    <row r="3" spans="1:10" ht="15.5" x14ac:dyDescent="0.35">
      <c r="A3" s="11"/>
      <c r="B3" s="10"/>
      <c r="C3" s="10"/>
      <c r="D3" s="11"/>
      <c r="E3" s="11"/>
      <c r="F3" s="11"/>
      <c r="G3" s="11"/>
      <c r="H3" s="11"/>
      <c r="I3" s="11"/>
      <c r="J3" s="11"/>
    </row>
    <row r="4" spans="1:10" ht="15.5" x14ac:dyDescent="0.35">
      <c r="A4" s="10"/>
      <c r="B4" s="10"/>
      <c r="C4" s="10"/>
      <c r="D4" s="11"/>
      <c r="E4" s="11" t="s">
        <v>59</v>
      </c>
      <c r="F4" s="11"/>
      <c r="G4" s="11"/>
      <c r="H4" s="11"/>
      <c r="I4" s="11"/>
      <c r="J4" s="11"/>
    </row>
    <row r="5" spans="1:10" ht="15.5" x14ac:dyDescent="0.35">
      <c r="A5" s="10" t="s">
        <v>60</v>
      </c>
      <c r="B5" s="10" t="s">
        <v>54</v>
      </c>
      <c r="C5" s="10" t="s">
        <v>61</v>
      </c>
      <c r="D5" s="11" t="s">
        <v>62</v>
      </c>
      <c r="E5" s="11">
        <v>64</v>
      </c>
      <c r="F5" s="11" t="s">
        <v>63</v>
      </c>
      <c r="G5" s="11"/>
      <c r="H5" s="11" t="s">
        <v>60</v>
      </c>
      <c r="I5" s="11"/>
      <c r="J5" s="11"/>
    </row>
    <row r="6" spans="1:10" ht="15.5" x14ac:dyDescent="0.35">
      <c r="A6" s="10">
        <v>1</v>
      </c>
      <c r="B6" s="13">
        <v>75.745333333333335</v>
      </c>
      <c r="C6" s="34" t="str" cm="1">
        <f t="array" ref="C6:C15">VLOOKUP(B6:B15,$E$5:$F$12,2,TRUE)</f>
        <v>C+</v>
      </c>
      <c r="D6" s="11" t="str">
        <f ca="1">_xlfn.FORMULATEXT(C6)</f>
        <v>=VLOOKUP(B6:B15,$E$5:$F$12,2,TRUE)</v>
      </c>
      <c r="E6" s="11">
        <v>68</v>
      </c>
      <c r="F6" s="11" t="s">
        <v>64</v>
      </c>
      <c r="G6" s="11"/>
      <c r="H6" s="11">
        <v>1</v>
      </c>
      <c r="I6" s="34" t="str" cm="1">
        <f t="array" ref="I6:I8">VLOOKUP(H6:H8,A6:C15,3,FALSE)</f>
        <v>C+</v>
      </c>
      <c r="J6" s="14" t="str">
        <f ca="1">_xlfn.FORMULATEXT(I6)</f>
        <v>=VLOOKUP(H6:H8,A6:C15,3,FALSE)</v>
      </c>
    </row>
    <row r="7" spans="1:10" ht="15.5" x14ac:dyDescent="0.35">
      <c r="A7" s="10">
        <v>2</v>
      </c>
      <c r="B7" s="13">
        <v>77.765666666666661</v>
      </c>
      <c r="C7" s="34" t="str">
        <v>B-</v>
      </c>
      <c r="D7" s="14"/>
      <c r="E7" s="11">
        <v>72</v>
      </c>
      <c r="F7" s="11" t="s">
        <v>65</v>
      </c>
      <c r="G7" s="11"/>
      <c r="H7" s="11">
        <v>6</v>
      </c>
      <c r="I7" s="34" t="str">
        <v>B</v>
      </c>
      <c r="J7" s="15"/>
    </row>
    <row r="8" spans="1:10" ht="15.5" x14ac:dyDescent="0.35">
      <c r="A8" s="10">
        <v>3</v>
      </c>
      <c r="B8" s="13">
        <v>90.990333333333325</v>
      </c>
      <c r="C8" s="34" t="str">
        <v>A-</v>
      </c>
      <c r="D8" s="14"/>
      <c r="E8" s="11">
        <v>76</v>
      </c>
      <c r="F8" s="11" t="s">
        <v>66</v>
      </c>
      <c r="G8" s="11"/>
      <c r="H8" s="11">
        <v>12</v>
      </c>
      <c r="I8" s="34" t="e">
        <v>#N/A</v>
      </c>
      <c r="J8" s="15"/>
    </row>
    <row r="9" spans="1:10" ht="15.5" x14ac:dyDescent="0.35">
      <c r="A9" s="10">
        <v>4</v>
      </c>
      <c r="B9" s="13">
        <v>82.377666666666656</v>
      </c>
      <c r="C9" s="34" t="str">
        <v>B</v>
      </c>
      <c r="D9" s="14"/>
      <c r="E9" s="11">
        <v>80</v>
      </c>
      <c r="F9" s="11" t="s">
        <v>67</v>
      </c>
      <c r="G9" s="11"/>
      <c r="H9" s="11"/>
      <c r="I9" s="11"/>
      <c r="J9" s="11"/>
    </row>
    <row r="10" spans="1:10" ht="15.5" x14ac:dyDescent="0.35">
      <c r="A10" s="10">
        <v>5</v>
      </c>
      <c r="B10" s="13">
        <v>90.938666666666663</v>
      </c>
      <c r="C10" s="34" t="str">
        <v>A-</v>
      </c>
      <c r="D10" s="14"/>
      <c r="E10" s="11">
        <v>84</v>
      </c>
      <c r="F10" s="11" t="s">
        <v>68</v>
      </c>
      <c r="G10" s="11"/>
      <c r="H10" s="11"/>
      <c r="I10" s="11"/>
      <c r="J10" s="11"/>
    </row>
    <row r="11" spans="1:10" ht="15.5" x14ac:dyDescent="0.35">
      <c r="A11" s="10">
        <v>6</v>
      </c>
      <c r="B11" s="13">
        <v>83.259333333333331</v>
      </c>
      <c r="C11" s="34" t="str">
        <v>B</v>
      </c>
      <c r="D11" s="14"/>
      <c r="E11" s="11">
        <v>88</v>
      </c>
      <c r="F11" s="11" t="s">
        <v>69</v>
      </c>
      <c r="G11" s="11"/>
      <c r="H11" s="11"/>
      <c r="I11" s="11"/>
      <c r="J11" s="11"/>
    </row>
    <row r="12" spans="1:10" ht="15.5" x14ac:dyDescent="0.35">
      <c r="A12" s="10">
        <v>7</v>
      </c>
      <c r="B12" s="13">
        <v>67.829000000000008</v>
      </c>
      <c r="C12" s="34" t="str">
        <v>C-</v>
      </c>
      <c r="D12" s="14"/>
      <c r="E12" s="11">
        <v>92</v>
      </c>
      <c r="F12" s="11" t="s">
        <v>70</v>
      </c>
      <c r="G12" s="11"/>
      <c r="H12" s="11"/>
      <c r="I12" s="11"/>
      <c r="J12" s="11"/>
    </row>
    <row r="13" spans="1:10" ht="15.5" x14ac:dyDescent="0.35">
      <c r="A13" s="10">
        <v>8</v>
      </c>
      <c r="B13" s="13">
        <v>64.951666666666668</v>
      </c>
      <c r="C13" s="34" t="str">
        <v>C-</v>
      </c>
      <c r="D13" s="14"/>
      <c r="E13" s="11"/>
      <c r="F13" s="11"/>
      <c r="G13" s="11"/>
      <c r="H13" s="11"/>
      <c r="I13" s="11"/>
      <c r="J13" s="11"/>
    </row>
    <row r="14" spans="1:10" ht="15.5" x14ac:dyDescent="0.35">
      <c r="A14" s="10">
        <v>9</v>
      </c>
      <c r="B14" s="13">
        <v>72.060333333333332</v>
      </c>
      <c r="C14" s="34" t="str">
        <v>C+</v>
      </c>
      <c r="D14" s="14"/>
      <c r="E14" s="11"/>
      <c r="F14" s="11"/>
      <c r="G14" s="11"/>
      <c r="H14" s="11"/>
      <c r="I14" s="11"/>
      <c r="J14" s="11"/>
    </row>
    <row r="15" spans="1:10" ht="15.5" x14ac:dyDescent="0.35">
      <c r="A15" s="10">
        <v>10</v>
      </c>
      <c r="B15" s="13">
        <v>84.971999999999994</v>
      </c>
      <c r="C15" s="34" t="str">
        <v>B+</v>
      </c>
      <c r="D15" s="14"/>
      <c r="E15" s="11"/>
      <c r="F15" s="16"/>
      <c r="G15" s="11"/>
      <c r="H15" s="11"/>
      <c r="I15" s="11"/>
      <c r="J15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C879-CFAC-48AC-A891-CA7440214799}">
  <dimension ref="A1:G37"/>
  <sheetViews>
    <sheetView topLeftCell="W1" workbookViewId="0">
      <selection activeCell="F7" sqref="F7"/>
    </sheetView>
  </sheetViews>
  <sheetFormatPr defaultRowHeight="14.5" x14ac:dyDescent="0.35"/>
  <cols>
    <col min="5" max="5" width="11.453125" bestFit="1" customWidth="1"/>
  </cols>
  <sheetData>
    <row r="1" spans="1:7" x14ac:dyDescent="0.35">
      <c r="A1" s="3" t="s">
        <v>197</v>
      </c>
      <c r="B1" s="25" t="s">
        <v>198</v>
      </c>
      <c r="C1" s="25" t="s">
        <v>199</v>
      </c>
      <c r="F1" t="s">
        <v>198</v>
      </c>
      <c r="G1" t="s">
        <v>199</v>
      </c>
    </row>
    <row r="2" spans="1:7" x14ac:dyDescent="0.35">
      <c r="A2" s="3">
        <v>1984</v>
      </c>
      <c r="B2" s="25">
        <v>-5.5</v>
      </c>
      <c r="C2" s="25">
        <v>-8.59</v>
      </c>
      <c r="E2" t="s">
        <v>271</v>
      </c>
      <c r="F2" s="48">
        <f>AVERAGE(B2:B37)</f>
        <v>15.755000000000003</v>
      </c>
      <c r="G2" s="48">
        <f>AVERAGE(C2:C37)</f>
        <v>12.004999999999999</v>
      </c>
    </row>
    <row r="3" spans="1:7" x14ac:dyDescent="0.35">
      <c r="A3" s="3">
        <v>1985</v>
      </c>
      <c r="B3" s="25">
        <v>39.909999999999997</v>
      </c>
      <c r="C3" s="25">
        <v>22.1</v>
      </c>
    </row>
    <row r="4" spans="1:7" x14ac:dyDescent="0.35">
      <c r="A4" s="3">
        <v>1986</v>
      </c>
      <c r="B4" s="25">
        <v>13.03</v>
      </c>
      <c r="C4" s="25">
        <v>14.74</v>
      </c>
      <c r="E4" t="s">
        <v>272</v>
      </c>
      <c r="F4" s="49">
        <f>_xlfn.STDEV.S(B2:B37)</f>
        <v>23.799285403437757</v>
      </c>
      <c r="G4" s="49">
        <f>_xlfn.STDEV.S(C2:C37)</f>
        <v>17.979187253202362</v>
      </c>
    </row>
    <row r="5" spans="1:7" x14ac:dyDescent="0.35">
      <c r="A5" s="3">
        <v>1987</v>
      </c>
      <c r="B5" s="25">
        <v>-1.7</v>
      </c>
      <c r="C5" s="25">
        <v>-8.58</v>
      </c>
    </row>
    <row r="6" spans="1:7" x14ac:dyDescent="0.35">
      <c r="A6" s="3">
        <v>1988</v>
      </c>
      <c r="B6" s="25">
        <v>16.05</v>
      </c>
      <c r="C6" s="25">
        <v>29.05</v>
      </c>
      <c r="E6" t="s">
        <v>273</v>
      </c>
      <c r="F6" s="50">
        <f>(F2-1)/F4</f>
        <v>0.61997659803132887</v>
      </c>
      <c r="G6" s="50">
        <f>(G2-1)/G4</f>
        <v>0.61209663401441261</v>
      </c>
    </row>
    <row r="7" spans="1:7" x14ac:dyDescent="0.35">
      <c r="A7" s="3">
        <v>1989</v>
      </c>
      <c r="B7" s="25">
        <v>41.64</v>
      </c>
      <c r="C7" s="25">
        <v>22.95</v>
      </c>
    </row>
    <row r="8" spans="1:7" x14ac:dyDescent="0.35">
      <c r="A8" s="3">
        <v>1990</v>
      </c>
      <c r="B8" s="25">
        <v>3.59</v>
      </c>
      <c r="C8" s="25">
        <v>-12.82</v>
      </c>
    </row>
    <row r="9" spans="1:7" x14ac:dyDescent="0.35">
      <c r="A9" s="3">
        <v>1991</v>
      </c>
      <c r="B9" s="25">
        <v>48.33</v>
      </c>
      <c r="C9" s="25">
        <v>26.2</v>
      </c>
    </row>
    <row r="10" spans="1:7" x14ac:dyDescent="0.35">
      <c r="A10" s="3">
        <v>1992</v>
      </c>
      <c r="B10" s="25">
        <v>7.94</v>
      </c>
      <c r="C10" s="25">
        <v>21.15</v>
      </c>
    </row>
    <row r="11" spans="1:7" x14ac:dyDescent="0.35">
      <c r="A11" s="3">
        <v>1993</v>
      </c>
      <c r="B11" s="25">
        <v>16.190000000000001</v>
      </c>
      <c r="C11" s="25">
        <v>22.94</v>
      </c>
    </row>
    <row r="12" spans="1:7" x14ac:dyDescent="0.35">
      <c r="A12" s="3">
        <v>1994</v>
      </c>
      <c r="B12" s="25">
        <v>-2.2200000000000002</v>
      </c>
      <c r="C12" s="25">
        <v>7.63</v>
      </c>
    </row>
    <row r="13" spans="1:7" x14ac:dyDescent="0.35">
      <c r="A13" s="3">
        <v>1995</v>
      </c>
      <c r="B13" s="25">
        <v>39.61</v>
      </c>
      <c r="C13" s="25">
        <v>27.13</v>
      </c>
    </row>
    <row r="14" spans="1:7" x14ac:dyDescent="0.35">
      <c r="A14" s="3">
        <v>1996</v>
      </c>
      <c r="B14" s="25">
        <v>16.809999999999999</v>
      </c>
      <c r="C14" s="25">
        <v>16.850000000000001</v>
      </c>
    </row>
    <row r="15" spans="1:7" x14ac:dyDescent="0.35">
      <c r="A15" s="3">
        <v>1997</v>
      </c>
      <c r="B15" s="25">
        <v>18.91</v>
      </c>
      <c r="C15" s="25">
        <v>21.08</v>
      </c>
    </row>
    <row r="16" spans="1:7" x14ac:dyDescent="0.35">
      <c r="A16" s="3">
        <v>1998</v>
      </c>
      <c r="B16" s="25">
        <v>27.23</v>
      </c>
      <c r="C16" s="25">
        <v>0.18</v>
      </c>
    </row>
    <row r="17" spans="1:3" x14ac:dyDescent="0.35">
      <c r="A17" s="3">
        <v>1999</v>
      </c>
      <c r="B17" s="25">
        <v>79.48</v>
      </c>
      <c r="C17" s="25">
        <v>8.5500000000000007</v>
      </c>
    </row>
    <row r="18" spans="1:3" x14ac:dyDescent="0.35">
      <c r="A18" s="3">
        <v>2000</v>
      </c>
      <c r="B18" s="25">
        <v>-6.32</v>
      </c>
      <c r="C18" s="25">
        <v>8.1</v>
      </c>
    </row>
    <row r="19" spans="1:3" x14ac:dyDescent="0.35">
      <c r="A19" s="3">
        <v>2001</v>
      </c>
      <c r="B19" s="25">
        <v>-25.31</v>
      </c>
      <c r="C19" s="25">
        <v>12.25</v>
      </c>
    </row>
    <row r="20" spans="1:3" x14ac:dyDescent="0.35">
      <c r="A20" s="3">
        <v>2002</v>
      </c>
      <c r="B20" s="25">
        <v>-33.450000000000003</v>
      </c>
      <c r="C20" s="25">
        <v>-9.25</v>
      </c>
    </row>
    <row r="21" spans="1:3" x14ac:dyDescent="0.35">
      <c r="A21" s="3">
        <v>2003</v>
      </c>
      <c r="B21" s="25">
        <v>41.36</v>
      </c>
      <c r="C21" s="25">
        <v>34.43</v>
      </c>
    </row>
    <row r="22" spans="1:3" x14ac:dyDescent="0.35">
      <c r="A22" s="3">
        <v>2004</v>
      </c>
      <c r="B22" s="25">
        <v>12.12</v>
      </c>
      <c r="C22" s="25">
        <v>21.21</v>
      </c>
    </row>
    <row r="23" spans="1:3" x14ac:dyDescent="0.35">
      <c r="A23" s="3">
        <v>2005</v>
      </c>
      <c r="B23" s="25">
        <v>13.5</v>
      </c>
      <c r="C23" s="25">
        <v>14.27</v>
      </c>
    </row>
    <row r="24" spans="1:3" x14ac:dyDescent="0.35">
      <c r="A24" s="3">
        <v>2006</v>
      </c>
      <c r="B24" s="25">
        <v>9.56</v>
      </c>
      <c r="C24" s="25">
        <v>15.09</v>
      </c>
    </row>
    <row r="25" spans="1:3" x14ac:dyDescent="0.35">
      <c r="A25" s="3">
        <v>2007</v>
      </c>
      <c r="B25" s="25">
        <v>19.89</v>
      </c>
      <c r="C25" s="25">
        <v>2.21</v>
      </c>
    </row>
    <row r="26" spans="1:3" x14ac:dyDescent="0.35">
      <c r="A26" s="3">
        <v>2008</v>
      </c>
      <c r="B26" s="25">
        <v>-40.9</v>
      </c>
      <c r="C26" s="25">
        <v>-46.52</v>
      </c>
    </row>
    <row r="27" spans="1:3" x14ac:dyDescent="0.35">
      <c r="A27" s="3">
        <v>2009</v>
      </c>
      <c r="B27" s="25">
        <v>41.15</v>
      </c>
      <c r="C27" s="25">
        <v>44.08</v>
      </c>
    </row>
    <row r="28" spans="1:3" x14ac:dyDescent="0.35">
      <c r="A28" s="3">
        <v>2010</v>
      </c>
      <c r="B28" s="25">
        <v>20.55</v>
      </c>
      <c r="C28" s="25">
        <v>22.27</v>
      </c>
    </row>
    <row r="29" spans="1:3" x14ac:dyDescent="0.35">
      <c r="A29" s="3">
        <v>2011</v>
      </c>
      <c r="B29" s="25">
        <v>0.67</v>
      </c>
      <c r="C29" s="25">
        <v>-6.71</v>
      </c>
    </row>
    <row r="30" spans="1:3" x14ac:dyDescent="0.35">
      <c r="A30" s="3">
        <v>2012</v>
      </c>
      <c r="B30" s="25">
        <v>18.52</v>
      </c>
      <c r="C30" s="25">
        <v>21.9</v>
      </c>
    </row>
    <row r="31" spans="1:3" x14ac:dyDescent="0.35">
      <c r="A31" s="3">
        <v>2013</v>
      </c>
      <c r="B31" s="25">
        <v>37.61</v>
      </c>
      <c r="C31" s="25">
        <v>37.07</v>
      </c>
    </row>
    <row r="32" spans="1:3" x14ac:dyDescent="0.35">
      <c r="A32" s="3">
        <v>2014</v>
      </c>
      <c r="B32" s="25">
        <v>14.44</v>
      </c>
      <c r="C32" s="25">
        <v>11.72</v>
      </c>
    </row>
    <row r="33" spans="1:3" x14ac:dyDescent="0.35">
      <c r="A33" s="3">
        <v>2015</v>
      </c>
      <c r="B33" s="25">
        <v>7.83</v>
      </c>
      <c r="C33" s="25">
        <v>-6.51</v>
      </c>
    </row>
    <row r="34" spans="1:3" x14ac:dyDescent="0.35">
      <c r="A34" s="3">
        <v>2016</v>
      </c>
      <c r="B34" s="25">
        <v>6.01</v>
      </c>
      <c r="C34" s="25">
        <v>16.059999999999999</v>
      </c>
    </row>
    <row r="35" spans="1:3" x14ac:dyDescent="0.35">
      <c r="A35" s="3">
        <v>2017</v>
      </c>
      <c r="B35" s="25">
        <v>36.76</v>
      </c>
      <c r="C35" s="25">
        <v>15.67</v>
      </c>
    </row>
    <row r="36" spans="1:3" x14ac:dyDescent="0.35">
      <c r="A36" s="3">
        <v>2018</v>
      </c>
      <c r="B36" s="25">
        <v>-4.53</v>
      </c>
      <c r="C36" s="25">
        <v>-17.34</v>
      </c>
    </row>
    <row r="37" spans="1:3" x14ac:dyDescent="0.35">
      <c r="A37" s="3">
        <v>2019</v>
      </c>
      <c r="B37" s="25">
        <v>38.42</v>
      </c>
      <c r="C37" s="25">
        <v>31.62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6027-9613-41A0-A3AF-59B018271F5B}">
  <dimension ref="A1:G36"/>
  <sheetViews>
    <sheetView tabSelected="1" workbookViewId="0">
      <selection activeCell="G11" sqref="G11"/>
    </sheetView>
  </sheetViews>
  <sheetFormatPr defaultRowHeight="14.5" x14ac:dyDescent="0.35"/>
  <cols>
    <col min="6" max="6" width="20" bestFit="1" customWidth="1"/>
  </cols>
  <sheetData>
    <row r="1" spans="1:7" x14ac:dyDescent="0.35">
      <c r="A1" s="1" t="s">
        <v>26</v>
      </c>
      <c r="B1" s="1" t="s">
        <v>212</v>
      </c>
      <c r="C1" s="1" t="s">
        <v>213</v>
      </c>
      <c r="D1" s="1" t="s">
        <v>214</v>
      </c>
    </row>
    <row r="2" spans="1:7" x14ac:dyDescent="0.35">
      <c r="A2" s="1">
        <v>196</v>
      </c>
      <c r="B2" s="1">
        <v>5</v>
      </c>
      <c r="C2" s="1">
        <v>1</v>
      </c>
      <c r="D2" s="1">
        <v>0</v>
      </c>
      <c r="F2" t="s">
        <v>274</v>
      </c>
      <c r="G2">
        <f>AVERAGE(A2:A36)</f>
        <v>276.85714285714283</v>
      </c>
    </row>
    <row r="3" spans="1:7" x14ac:dyDescent="0.35">
      <c r="A3" s="1">
        <v>282</v>
      </c>
      <c r="B3" s="1">
        <v>8</v>
      </c>
      <c r="C3" s="1">
        <v>0</v>
      </c>
      <c r="D3" s="1">
        <v>0</v>
      </c>
      <c r="F3" t="s">
        <v>275</v>
      </c>
      <c r="G3">
        <f>AVERAGE(B2:B36)</f>
        <v>6.7714285714285714</v>
      </c>
    </row>
    <row r="4" spans="1:7" x14ac:dyDescent="0.35">
      <c r="A4" s="1">
        <v>318</v>
      </c>
      <c r="B4" s="1">
        <v>6</v>
      </c>
      <c r="C4" s="1">
        <v>1</v>
      </c>
      <c r="D4" s="1">
        <v>0</v>
      </c>
    </row>
    <row r="5" spans="1:7" x14ac:dyDescent="0.35">
      <c r="A5" s="1">
        <v>232</v>
      </c>
      <c r="B5" s="1">
        <v>5</v>
      </c>
      <c r="C5" s="1">
        <v>1</v>
      </c>
      <c r="D5" s="1">
        <v>0</v>
      </c>
      <c r="F5" t="s">
        <v>276</v>
      </c>
      <c r="G5">
        <f>AVERAGEIF($C$2:$C$36,1,$A$2:$A$36)</f>
        <v>324.875</v>
      </c>
    </row>
    <row r="6" spans="1:7" x14ac:dyDescent="0.35">
      <c r="A6" s="1">
        <v>276</v>
      </c>
      <c r="B6" s="1">
        <v>8</v>
      </c>
      <c r="C6" s="1">
        <v>0</v>
      </c>
      <c r="D6" s="1">
        <v>0</v>
      </c>
      <c r="F6" t="s">
        <v>277</v>
      </c>
      <c r="G6">
        <f>AVERAGEIF($C$2:$C$36,0,$A$2:$A$36)</f>
        <v>236.42105263157896</v>
      </c>
    </row>
    <row r="7" spans="1:7" x14ac:dyDescent="0.35">
      <c r="A7" s="1">
        <v>312</v>
      </c>
      <c r="B7" s="1">
        <v>8</v>
      </c>
      <c r="C7" s="1">
        <v>0</v>
      </c>
      <c r="D7" s="1">
        <v>1</v>
      </c>
    </row>
    <row r="8" spans="1:7" x14ac:dyDescent="0.35">
      <c r="A8" s="1">
        <v>193</v>
      </c>
      <c r="B8" s="1">
        <v>5</v>
      </c>
      <c r="C8" s="1">
        <v>0</v>
      </c>
      <c r="D8" s="1">
        <v>1</v>
      </c>
      <c r="F8" t="s">
        <v>278</v>
      </c>
      <c r="G8">
        <f>AVERAGEIF($D$2:$D$36,1,$A$2:$A$36)</f>
        <v>325.53846153846155</v>
      </c>
    </row>
    <row r="9" spans="1:7" x14ac:dyDescent="0.35">
      <c r="A9" s="1">
        <v>110</v>
      </c>
      <c r="B9" s="1">
        <v>4</v>
      </c>
      <c r="C9" s="1">
        <v>0</v>
      </c>
      <c r="D9" s="1">
        <v>0</v>
      </c>
      <c r="F9" t="s">
        <v>279</v>
      </c>
      <c r="G9">
        <f>AVERAGEIF($D$2:$D$36,0,$A$2:$A$36)</f>
        <v>248.09090909090909</v>
      </c>
    </row>
    <row r="10" spans="1:7" x14ac:dyDescent="0.35">
      <c r="A10" s="1">
        <v>321</v>
      </c>
      <c r="B10" s="1">
        <v>8</v>
      </c>
      <c r="C10" s="1">
        <v>1</v>
      </c>
      <c r="D10" s="1">
        <v>0</v>
      </c>
    </row>
    <row r="11" spans="1:7" x14ac:dyDescent="0.35">
      <c r="A11" s="1">
        <v>283</v>
      </c>
      <c r="B11" s="1">
        <v>8</v>
      </c>
      <c r="C11" s="1">
        <v>0</v>
      </c>
      <c r="D11" s="1">
        <v>0</v>
      </c>
    </row>
    <row r="12" spans="1:7" x14ac:dyDescent="0.35">
      <c r="A12" s="1">
        <v>325</v>
      </c>
      <c r="B12" s="1">
        <v>8</v>
      </c>
      <c r="C12" s="1">
        <v>1</v>
      </c>
      <c r="D12" s="1">
        <v>0</v>
      </c>
    </row>
    <row r="13" spans="1:7" x14ac:dyDescent="0.35">
      <c r="A13" s="1">
        <v>247</v>
      </c>
      <c r="B13" s="1">
        <v>7</v>
      </c>
      <c r="C13" s="1">
        <v>0</v>
      </c>
      <c r="D13" s="1">
        <v>1</v>
      </c>
    </row>
    <row r="14" spans="1:7" x14ac:dyDescent="0.35">
      <c r="A14" s="1">
        <v>398</v>
      </c>
      <c r="B14" s="1">
        <v>8</v>
      </c>
      <c r="C14" s="1">
        <v>1</v>
      </c>
      <c r="D14" s="1">
        <v>1</v>
      </c>
    </row>
    <row r="15" spans="1:7" x14ac:dyDescent="0.35">
      <c r="A15" s="1">
        <v>448</v>
      </c>
      <c r="B15" s="1">
        <v>8</v>
      </c>
      <c r="C15" s="1">
        <v>1</v>
      </c>
      <c r="D15" s="1">
        <v>1</v>
      </c>
    </row>
    <row r="16" spans="1:7" x14ac:dyDescent="0.35">
      <c r="A16" s="1">
        <v>214</v>
      </c>
      <c r="B16" s="1">
        <v>4</v>
      </c>
      <c r="C16" s="1">
        <v>0</v>
      </c>
      <c r="D16" s="1">
        <v>0</v>
      </c>
    </row>
    <row r="17" spans="1:4" x14ac:dyDescent="0.35">
      <c r="A17" s="1">
        <v>235</v>
      </c>
      <c r="B17" s="1">
        <v>8</v>
      </c>
      <c r="C17" s="1">
        <v>0</v>
      </c>
      <c r="D17" s="1">
        <v>0</v>
      </c>
    </row>
    <row r="18" spans="1:4" x14ac:dyDescent="0.35">
      <c r="A18" s="1">
        <v>238</v>
      </c>
      <c r="B18" s="1">
        <v>8</v>
      </c>
      <c r="C18" s="1">
        <v>0</v>
      </c>
      <c r="D18" s="1">
        <v>0</v>
      </c>
    </row>
    <row r="19" spans="1:4" x14ac:dyDescent="0.35">
      <c r="A19" s="1">
        <v>148</v>
      </c>
      <c r="B19" s="1">
        <v>3</v>
      </c>
      <c r="C19" s="1">
        <v>1</v>
      </c>
      <c r="D19" s="1">
        <v>0</v>
      </c>
    </row>
    <row r="20" spans="1:4" x14ac:dyDescent="0.35">
      <c r="A20" s="1">
        <v>313</v>
      </c>
      <c r="B20" s="1">
        <v>8</v>
      </c>
      <c r="C20" s="1">
        <v>0</v>
      </c>
      <c r="D20" s="1">
        <v>1</v>
      </c>
    </row>
    <row r="21" spans="1:4" x14ac:dyDescent="0.35">
      <c r="A21" s="1">
        <v>449</v>
      </c>
      <c r="B21" s="1">
        <v>8</v>
      </c>
      <c r="C21" s="1">
        <v>1</v>
      </c>
      <c r="D21" s="1">
        <v>1</v>
      </c>
    </row>
    <row r="22" spans="1:4" x14ac:dyDescent="0.35">
      <c r="A22" s="1">
        <v>332</v>
      </c>
      <c r="B22" s="1">
        <v>8</v>
      </c>
      <c r="C22" s="1">
        <v>1</v>
      </c>
      <c r="D22" s="1">
        <v>1</v>
      </c>
    </row>
    <row r="23" spans="1:4" x14ac:dyDescent="0.35">
      <c r="A23" s="1">
        <v>247</v>
      </c>
      <c r="B23" s="1">
        <v>8</v>
      </c>
      <c r="C23" s="1">
        <v>0</v>
      </c>
      <c r="D23" s="1">
        <v>0</v>
      </c>
    </row>
    <row r="24" spans="1:4" x14ac:dyDescent="0.35">
      <c r="A24" s="1">
        <v>363</v>
      </c>
      <c r="B24" s="1">
        <v>7</v>
      </c>
      <c r="C24" s="1">
        <v>1</v>
      </c>
      <c r="D24" s="1">
        <v>0</v>
      </c>
    </row>
    <row r="25" spans="1:4" x14ac:dyDescent="0.35">
      <c r="A25" s="1">
        <v>393</v>
      </c>
      <c r="B25" s="1">
        <v>7</v>
      </c>
      <c r="C25" s="1">
        <v>1</v>
      </c>
      <c r="D25" s="1">
        <v>1</v>
      </c>
    </row>
    <row r="26" spans="1:4" x14ac:dyDescent="0.35">
      <c r="A26" s="1">
        <v>254</v>
      </c>
      <c r="B26" s="1">
        <v>8</v>
      </c>
      <c r="C26" s="1">
        <v>0</v>
      </c>
      <c r="D26" s="1">
        <v>0</v>
      </c>
    </row>
    <row r="27" spans="1:4" x14ac:dyDescent="0.35">
      <c r="A27" s="1">
        <v>228</v>
      </c>
      <c r="B27" s="1">
        <v>8</v>
      </c>
      <c r="C27" s="1">
        <v>0</v>
      </c>
      <c r="D27" s="1">
        <v>0</v>
      </c>
    </row>
    <row r="28" spans="1:4" x14ac:dyDescent="0.35">
      <c r="A28" s="1">
        <v>355</v>
      </c>
      <c r="B28" s="1">
        <v>6</v>
      </c>
      <c r="C28" s="1">
        <v>1</v>
      </c>
      <c r="D28" s="1">
        <v>1</v>
      </c>
    </row>
    <row r="29" spans="1:4" x14ac:dyDescent="0.35">
      <c r="A29" s="1">
        <v>248</v>
      </c>
      <c r="B29" s="1">
        <v>7</v>
      </c>
      <c r="C29" s="1">
        <v>0</v>
      </c>
      <c r="D29" s="1">
        <v>1</v>
      </c>
    </row>
    <row r="30" spans="1:4" x14ac:dyDescent="0.35">
      <c r="A30" s="1">
        <v>291</v>
      </c>
      <c r="B30" s="1">
        <v>8</v>
      </c>
      <c r="C30" s="1">
        <v>1</v>
      </c>
      <c r="D30" s="1">
        <v>0</v>
      </c>
    </row>
    <row r="31" spans="1:4" x14ac:dyDescent="0.35">
      <c r="A31" s="1">
        <v>255</v>
      </c>
      <c r="B31" s="1">
        <v>5</v>
      </c>
      <c r="C31" s="1">
        <v>1</v>
      </c>
      <c r="D31" s="1">
        <v>0</v>
      </c>
    </row>
    <row r="32" spans="1:4" x14ac:dyDescent="0.35">
      <c r="A32" s="1">
        <v>239</v>
      </c>
      <c r="B32" s="1">
        <v>6</v>
      </c>
      <c r="C32" s="1">
        <v>0</v>
      </c>
      <c r="D32" s="1">
        <v>0</v>
      </c>
    </row>
    <row r="33" spans="1:4" x14ac:dyDescent="0.35">
      <c r="A33" s="1">
        <v>181</v>
      </c>
      <c r="B33" s="1">
        <v>6</v>
      </c>
      <c r="C33" s="1">
        <v>0</v>
      </c>
      <c r="D33" s="1">
        <v>0</v>
      </c>
    </row>
    <row r="34" spans="1:4" x14ac:dyDescent="0.35">
      <c r="A34" s="1">
        <v>222</v>
      </c>
      <c r="B34" s="1">
        <v>7</v>
      </c>
      <c r="C34" s="1">
        <v>0</v>
      </c>
      <c r="D34" s="1">
        <v>0</v>
      </c>
    </row>
    <row r="35" spans="1:4" x14ac:dyDescent="0.35">
      <c r="A35" s="1">
        <v>170</v>
      </c>
      <c r="B35" s="1">
        <v>5</v>
      </c>
      <c r="C35" s="1">
        <v>0</v>
      </c>
      <c r="D35" s="1">
        <v>1</v>
      </c>
    </row>
    <row r="36" spans="1:4" x14ac:dyDescent="0.35">
      <c r="A36" s="1">
        <v>374</v>
      </c>
      <c r="B36" s="1">
        <v>6</v>
      </c>
      <c r="C36" s="1">
        <v>1</v>
      </c>
      <c r="D36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4133-C2B1-49C6-8E4A-63C562934E93}">
  <dimension ref="A1:P70"/>
  <sheetViews>
    <sheetView zoomScale="61" workbookViewId="0">
      <selection activeCell="P3" sqref="P3"/>
    </sheetView>
  </sheetViews>
  <sheetFormatPr defaultRowHeight="14.5" x14ac:dyDescent="0.35"/>
  <cols>
    <col min="1" max="3" width="8.81640625" style="26"/>
    <col min="4" max="4" width="10" style="26" customWidth="1"/>
    <col min="5" max="7" width="8.81640625" style="26"/>
  </cols>
  <sheetData>
    <row r="1" spans="1:16" ht="15" customHeight="1" x14ac:dyDescent="0.35">
      <c r="A1" s="27" t="s">
        <v>207</v>
      </c>
      <c r="B1" s="27" t="s">
        <v>208</v>
      </c>
      <c r="C1" s="27" t="s">
        <v>37</v>
      </c>
      <c r="D1" s="27" t="s">
        <v>209</v>
      </c>
      <c r="E1" s="27" t="s">
        <v>210</v>
      </c>
      <c r="F1" s="27" t="s">
        <v>211</v>
      </c>
      <c r="G1" s="27" t="s">
        <v>26</v>
      </c>
      <c r="I1" s="27" t="s">
        <v>15</v>
      </c>
    </row>
    <row r="2" spans="1:16" ht="15" customHeight="1" x14ac:dyDescent="0.35">
      <c r="A2" s="26">
        <v>1</v>
      </c>
      <c r="B2" s="26">
        <v>8</v>
      </c>
      <c r="C2" s="26">
        <v>1</v>
      </c>
      <c r="D2" s="26">
        <v>5</v>
      </c>
      <c r="E2" s="28">
        <v>62</v>
      </c>
      <c r="F2" s="26">
        <v>120</v>
      </c>
      <c r="G2" s="26">
        <v>0</v>
      </c>
      <c r="I2" t="str">
        <f>A1</f>
        <v>Urban</v>
      </c>
      <c r="J2" t="str">
        <f t="shared" ref="J2:N2" si="0">B1</f>
        <v>Siblings</v>
      </c>
      <c r="K2" t="str">
        <f t="shared" si="0"/>
        <v>White</v>
      </c>
      <c r="L2" t="str">
        <f t="shared" si="0"/>
        <v>FamilySize</v>
      </c>
      <c r="M2" t="str">
        <f t="shared" si="0"/>
        <v>Height</v>
      </c>
      <c r="N2" t="str">
        <f t="shared" si="0"/>
        <v>Weight</v>
      </c>
      <c r="O2" t="str">
        <f>G1</f>
        <v>Income</v>
      </c>
      <c r="P2" t="s">
        <v>260</v>
      </c>
    </row>
    <row r="3" spans="1:16" ht="15" customHeight="1" x14ac:dyDescent="0.35">
      <c r="A3" s="26">
        <v>1</v>
      </c>
      <c r="B3" s="26">
        <v>1</v>
      </c>
      <c r="C3" s="26">
        <v>1</v>
      </c>
      <c r="D3" s="26">
        <v>4</v>
      </c>
      <c r="E3" s="28">
        <v>64</v>
      </c>
      <c r="F3" s="26">
        <v>200</v>
      </c>
      <c r="G3" s="26">
        <v>40000</v>
      </c>
      <c r="I3">
        <f>COUNTBLANK(A2:A70)</f>
        <v>0</v>
      </c>
      <c r="J3">
        <f>COUNTBLANK(B2:B70)</f>
        <v>1</v>
      </c>
      <c r="K3">
        <f t="shared" ref="K3:O3" si="1">COUNTBLANK(C2:C70)</f>
        <v>0</v>
      </c>
      <c r="L3">
        <f t="shared" si="1"/>
        <v>0</v>
      </c>
      <c r="M3">
        <f t="shared" si="1"/>
        <v>1</v>
      </c>
      <c r="N3">
        <f t="shared" si="1"/>
        <v>1</v>
      </c>
      <c r="O3">
        <f t="shared" si="1"/>
        <v>2</v>
      </c>
      <c r="P3">
        <f>SUM(I3:O3)</f>
        <v>5</v>
      </c>
    </row>
    <row r="4" spans="1:16" ht="15" customHeight="1" x14ac:dyDescent="0.35">
      <c r="A4" s="26">
        <v>1</v>
      </c>
      <c r="B4" s="26">
        <v>1</v>
      </c>
      <c r="C4" s="26">
        <v>1</v>
      </c>
      <c r="D4" s="26">
        <v>3</v>
      </c>
      <c r="E4" s="28">
        <v>65</v>
      </c>
      <c r="F4" s="26">
        <v>131</v>
      </c>
      <c r="G4" s="26">
        <v>25000</v>
      </c>
      <c r="P4" t="s">
        <v>261</v>
      </c>
    </row>
    <row r="5" spans="1:16" ht="15" customHeight="1" x14ac:dyDescent="0.35">
      <c r="A5" s="26">
        <v>0</v>
      </c>
      <c r="B5" s="26">
        <v>7</v>
      </c>
      <c r="C5" s="26">
        <v>1</v>
      </c>
      <c r="D5" s="26">
        <v>3</v>
      </c>
      <c r="E5" s="28">
        <v>65</v>
      </c>
      <c r="F5" s="26">
        <v>179</v>
      </c>
      <c r="G5" s="26">
        <v>27400</v>
      </c>
    </row>
    <row r="6" spans="1:16" ht="15" customHeight="1" x14ac:dyDescent="0.35">
      <c r="A6" s="26">
        <v>1</v>
      </c>
      <c r="B6" s="26">
        <v>4</v>
      </c>
      <c r="C6" s="26">
        <v>1</v>
      </c>
      <c r="D6" s="26">
        <v>6</v>
      </c>
      <c r="E6" s="28">
        <v>66</v>
      </c>
      <c r="F6" s="26">
        <v>145</v>
      </c>
      <c r="G6" s="26">
        <v>52000</v>
      </c>
    </row>
    <row r="7" spans="1:16" ht="15" customHeight="1" x14ac:dyDescent="0.35">
      <c r="A7" s="26">
        <v>1</v>
      </c>
      <c r="B7" s="26">
        <v>1</v>
      </c>
      <c r="C7" s="26">
        <v>1</v>
      </c>
      <c r="D7" s="26">
        <v>3</v>
      </c>
      <c r="E7" s="28">
        <v>71</v>
      </c>
      <c r="F7" s="26">
        <v>155</v>
      </c>
      <c r="G7" s="26">
        <v>55000</v>
      </c>
    </row>
    <row r="8" spans="1:16" ht="15" customHeight="1" x14ac:dyDescent="0.35">
      <c r="A8" s="26">
        <v>1</v>
      </c>
      <c r="B8" s="26">
        <v>2</v>
      </c>
      <c r="C8" s="26">
        <v>1</v>
      </c>
      <c r="D8" s="26">
        <v>5</v>
      </c>
      <c r="E8" s="28">
        <v>71</v>
      </c>
      <c r="F8" s="26">
        <v>180</v>
      </c>
      <c r="G8" s="26">
        <v>60000</v>
      </c>
    </row>
    <row r="9" spans="1:16" ht="15" customHeight="1" x14ac:dyDescent="0.35">
      <c r="A9" s="26">
        <v>1</v>
      </c>
      <c r="B9" s="26">
        <v>2</v>
      </c>
      <c r="C9" s="26">
        <v>1</v>
      </c>
      <c r="D9" s="26">
        <v>5</v>
      </c>
      <c r="E9" s="28">
        <v>67</v>
      </c>
      <c r="F9" s="26">
        <v>135</v>
      </c>
      <c r="G9" s="26">
        <v>48000</v>
      </c>
    </row>
    <row r="10" spans="1:16" ht="15" customHeight="1" x14ac:dyDescent="0.35">
      <c r="A10" s="26">
        <v>1</v>
      </c>
      <c r="B10" s="26">
        <v>1</v>
      </c>
      <c r="C10" s="26">
        <v>1</v>
      </c>
      <c r="D10" s="26">
        <v>4</v>
      </c>
      <c r="E10" s="28">
        <v>73</v>
      </c>
      <c r="F10" s="26">
        <v>185</v>
      </c>
      <c r="G10" s="26">
        <v>0</v>
      </c>
    </row>
    <row r="11" spans="1:16" ht="15" customHeight="1" x14ac:dyDescent="0.35">
      <c r="A11" s="26">
        <v>0</v>
      </c>
      <c r="B11" s="26">
        <v>3</v>
      </c>
      <c r="C11" s="26">
        <v>1</v>
      </c>
      <c r="D11" s="26">
        <v>4</v>
      </c>
      <c r="E11" s="28">
        <v>63</v>
      </c>
      <c r="F11" s="26">
        <v>130</v>
      </c>
      <c r="G11" s="26">
        <v>38000</v>
      </c>
    </row>
    <row r="12" spans="1:16" ht="15" customHeight="1" x14ac:dyDescent="0.35">
      <c r="A12" s="26">
        <v>1</v>
      </c>
      <c r="B12" s="26">
        <v>2</v>
      </c>
      <c r="C12" s="26">
        <v>1</v>
      </c>
      <c r="D12" s="26">
        <v>2</v>
      </c>
      <c r="E12" s="28">
        <v>69</v>
      </c>
      <c r="F12" s="26">
        <v>160</v>
      </c>
      <c r="G12" s="26">
        <v>48000</v>
      </c>
    </row>
    <row r="13" spans="1:16" ht="15" customHeight="1" x14ac:dyDescent="0.35">
      <c r="A13" s="26">
        <v>1</v>
      </c>
      <c r="B13" s="26">
        <v>2</v>
      </c>
      <c r="C13" s="26">
        <v>1</v>
      </c>
      <c r="D13" s="26">
        <v>1</v>
      </c>
      <c r="E13" s="28">
        <v>69</v>
      </c>
      <c r="F13" s="26">
        <v>155</v>
      </c>
      <c r="G13" s="26">
        <v>120000</v>
      </c>
    </row>
    <row r="14" spans="1:16" ht="15" customHeight="1" x14ac:dyDescent="0.35">
      <c r="A14" s="26">
        <v>1</v>
      </c>
      <c r="B14" s="26">
        <v>2</v>
      </c>
      <c r="C14" s="26">
        <v>1</v>
      </c>
      <c r="D14" s="26">
        <v>5</v>
      </c>
      <c r="E14" s="28"/>
      <c r="F14" s="26">
        <v>120</v>
      </c>
      <c r="G14" s="26">
        <v>52000</v>
      </c>
    </row>
    <row r="15" spans="1:16" ht="15" customHeight="1" x14ac:dyDescent="0.35">
      <c r="A15" s="26">
        <v>1</v>
      </c>
      <c r="B15" s="26">
        <v>2</v>
      </c>
      <c r="C15" s="26">
        <v>1</v>
      </c>
      <c r="D15" s="26">
        <v>5</v>
      </c>
      <c r="E15" s="28">
        <v>62</v>
      </c>
      <c r="F15" s="26">
        <v>133</v>
      </c>
      <c r="G15" s="26">
        <v>82000</v>
      </c>
    </row>
    <row r="16" spans="1:16" ht="15" customHeight="1" x14ac:dyDescent="0.35">
      <c r="A16" s="26">
        <v>1</v>
      </c>
      <c r="B16" s="26">
        <v>1</v>
      </c>
      <c r="C16" s="26">
        <v>1</v>
      </c>
      <c r="D16" s="26">
        <v>4</v>
      </c>
      <c r="E16" s="28">
        <v>64</v>
      </c>
      <c r="F16" s="26">
        <v>110</v>
      </c>
      <c r="G16" s="26">
        <v>36000</v>
      </c>
    </row>
    <row r="17" spans="1:7" ht="15" customHeight="1" x14ac:dyDescent="0.35">
      <c r="A17" s="26">
        <v>1</v>
      </c>
      <c r="B17" s="26">
        <v>1</v>
      </c>
      <c r="C17" s="26">
        <v>1</v>
      </c>
      <c r="D17" s="26">
        <v>3</v>
      </c>
      <c r="E17" s="28">
        <v>67</v>
      </c>
      <c r="F17" s="26">
        <v>125</v>
      </c>
      <c r="G17" s="26">
        <v>20000</v>
      </c>
    </row>
    <row r="18" spans="1:7" ht="15" customHeight="1" x14ac:dyDescent="0.35">
      <c r="A18" s="26">
        <v>1</v>
      </c>
      <c r="B18" s="26">
        <v>1</v>
      </c>
      <c r="C18" s="26">
        <v>1</v>
      </c>
      <c r="D18" s="26">
        <v>4</v>
      </c>
      <c r="E18" s="28">
        <v>63</v>
      </c>
      <c r="F18" s="26">
        <v>123</v>
      </c>
    </row>
    <row r="19" spans="1:7" ht="15" customHeight="1" x14ac:dyDescent="0.35">
      <c r="A19" s="26">
        <v>1</v>
      </c>
      <c r="B19" s="26">
        <v>1</v>
      </c>
      <c r="C19" s="26">
        <v>1</v>
      </c>
      <c r="D19" s="26">
        <v>4</v>
      </c>
      <c r="E19" s="28">
        <v>65</v>
      </c>
      <c r="F19" s="26">
        <v>114</v>
      </c>
      <c r="G19" s="26">
        <v>24000</v>
      </c>
    </row>
    <row r="20" spans="1:7" ht="15" customHeight="1" x14ac:dyDescent="0.35">
      <c r="A20" s="26">
        <v>1</v>
      </c>
      <c r="B20" s="26">
        <v>1</v>
      </c>
      <c r="C20" s="26">
        <v>1</v>
      </c>
      <c r="D20" s="26">
        <v>4</v>
      </c>
      <c r="E20" s="28">
        <v>67</v>
      </c>
      <c r="F20" s="26">
        <v>146</v>
      </c>
      <c r="G20" s="26">
        <v>50000</v>
      </c>
    </row>
    <row r="21" spans="1:7" ht="15" customHeight="1" x14ac:dyDescent="0.35">
      <c r="A21" s="26">
        <v>1</v>
      </c>
      <c r="B21" s="26">
        <v>1</v>
      </c>
      <c r="C21" s="26">
        <v>1</v>
      </c>
      <c r="D21" s="26">
        <v>4</v>
      </c>
      <c r="E21" s="28">
        <v>64</v>
      </c>
      <c r="F21" s="26">
        <v>147</v>
      </c>
      <c r="G21" s="26">
        <v>0</v>
      </c>
    </row>
    <row r="22" spans="1:7" ht="15" customHeight="1" x14ac:dyDescent="0.35">
      <c r="A22" s="26">
        <v>1</v>
      </c>
      <c r="B22" s="26">
        <v>2</v>
      </c>
      <c r="C22" s="26">
        <v>0</v>
      </c>
      <c r="D22" s="26">
        <v>4</v>
      </c>
      <c r="E22" s="28">
        <v>68</v>
      </c>
      <c r="F22" s="26">
        <v>150</v>
      </c>
      <c r="G22" s="26">
        <v>26000</v>
      </c>
    </row>
    <row r="23" spans="1:7" ht="15" customHeight="1" x14ac:dyDescent="0.35">
      <c r="A23" s="26">
        <v>1</v>
      </c>
      <c r="B23" s="26">
        <v>5</v>
      </c>
      <c r="C23" s="26">
        <v>1</v>
      </c>
      <c r="D23" s="26">
        <v>4</v>
      </c>
      <c r="E23" s="28">
        <v>70</v>
      </c>
      <c r="F23" s="26">
        <v>185</v>
      </c>
      <c r="G23" s="26">
        <v>35000</v>
      </c>
    </row>
    <row r="24" spans="1:7" ht="15" customHeight="1" x14ac:dyDescent="0.35">
      <c r="A24" s="26">
        <v>0</v>
      </c>
      <c r="B24" s="26">
        <v>3</v>
      </c>
      <c r="C24" s="26">
        <v>1</v>
      </c>
      <c r="D24" s="26">
        <v>5</v>
      </c>
      <c r="E24" s="28">
        <v>72</v>
      </c>
      <c r="F24" s="26">
        <v>225</v>
      </c>
      <c r="G24" s="26">
        <v>0</v>
      </c>
    </row>
    <row r="25" spans="1:7" ht="15" customHeight="1" x14ac:dyDescent="0.35">
      <c r="A25" s="26">
        <v>1</v>
      </c>
      <c r="B25" s="26">
        <v>4</v>
      </c>
      <c r="C25" s="26">
        <v>1</v>
      </c>
      <c r="D25" s="26">
        <v>4</v>
      </c>
      <c r="E25" s="28">
        <v>67</v>
      </c>
      <c r="F25" s="26">
        <v>124</v>
      </c>
      <c r="G25" s="26">
        <v>13000</v>
      </c>
    </row>
    <row r="26" spans="1:7" ht="15" customHeight="1" x14ac:dyDescent="0.35">
      <c r="A26" s="26">
        <v>1</v>
      </c>
      <c r="B26" s="26">
        <v>4</v>
      </c>
      <c r="C26" s="26">
        <v>1</v>
      </c>
      <c r="D26" s="26">
        <v>4</v>
      </c>
      <c r="E26" s="28">
        <v>64</v>
      </c>
      <c r="F26" s="26">
        <v>108</v>
      </c>
      <c r="G26" s="26">
        <v>44000</v>
      </c>
    </row>
    <row r="27" spans="1:7" ht="15" customHeight="1" x14ac:dyDescent="0.35">
      <c r="A27" s="26">
        <v>1</v>
      </c>
      <c r="C27" s="26">
        <v>1</v>
      </c>
      <c r="D27" s="26">
        <v>4</v>
      </c>
      <c r="E27" s="28">
        <v>71</v>
      </c>
      <c r="F27" s="26">
        <v>170</v>
      </c>
      <c r="G27" s="26">
        <v>57000</v>
      </c>
    </row>
    <row r="28" spans="1:7" ht="15" customHeight="1" x14ac:dyDescent="0.35">
      <c r="A28" s="26">
        <v>1</v>
      </c>
      <c r="B28" s="26">
        <v>2</v>
      </c>
      <c r="C28" s="26">
        <v>1</v>
      </c>
      <c r="D28" s="26">
        <v>3</v>
      </c>
      <c r="E28" s="28">
        <v>67</v>
      </c>
      <c r="F28" s="26">
        <v>175</v>
      </c>
      <c r="G28" s="26">
        <v>0</v>
      </c>
    </row>
    <row r="29" spans="1:7" ht="15" customHeight="1" x14ac:dyDescent="0.35">
      <c r="A29" s="26">
        <v>1</v>
      </c>
      <c r="B29" s="26">
        <v>3</v>
      </c>
      <c r="C29" s="26">
        <v>1</v>
      </c>
      <c r="D29" s="26">
        <v>3</v>
      </c>
      <c r="E29" s="28">
        <v>74</v>
      </c>
      <c r="F29" s="26">
        <v>230</v>
      </c>
      <c r="G29" s="26">
        <v>115000</v>
      </c>
    </row>
    <row r="30" spans="1:7" ht="15" customHeight="1" x14ac:dyDescent="0.35">
      <c r="A30" s="26">
        <v>1</v>
      </c>
      <c r="B30" s="26">
        <v>1</v>
      </c>
      <c r="C30" s="26">
        <v>0</v>
      </c>
      <c r="D30" s="26">
        <v>4</v>
      </c>
      <c r="E30" s="28">
        <v>71</v>
      </c>
      <c r="F30" s="26">
        <v>210</v>
      </c>
      <c r="G30" s="26">
        <v>50000</v>
      </c>
    </row>
    <row r="31" spans="1:7" ht="15" customHeight="1" x14ac:dyDescent="0.35">
      <c r="A31" s="26">
        <v>1</v>
      </c>
      <c r="B31" s="26">
        <v>2</v>
      </c>
      <c r="C31" s="26">
        <v>0</v>
      </c>
      <c r="D31" s="26">
        <v>5</v>
      </c>
      <c r="E31" s="28">
        <v>67</v>
      </c>
      <c r="F31" s="26">
        <v>130</v>
      </c>
      <c r="G31" s="26">
        <v>6000</v>
      </c>
    </row>
    <row r="32" spans="1:7" ht="15" customHeight="1" x14ac:dyDescent="0.35">
      <c r="A32" s="26">
        <v>1</v>
      </c>
      <c r="B32" s="26">
        <v>4</v>
      </c>
      <c r="C32" s="26">
        <v>1</v>
      </c>
      <c r="D32" s="26">
        <v>4</v>
      </c>
      <c r="E32" s="28">
        <v>64</v>
      </c>
      <c r="F32" s="26">
        <v>105</v>
      </c>
      <c r="G32" s="26">
        <v>0</v>
      </c>
    </row>
    <row r="33" spans="1:7" ht="15" customHeight="1" x14ac:dyDescent="0.35">
      <c r="A33" s="26">
        <v>1</v>
      </c>
      <c r="B33" s="26">
        <v>0</v>
      </c>
      <c r="C33" s="26">
        <v>1</v>
      </c>
      <c r="D33" s="26">
        <v>3</v>
      </c>
      <c r="E33" s="28">
        <v>62</v>
      </c>
      <c r="F33" s="26">
        <v>115</v>
      </c>
      <c r="G33" s="26">
        <v>30000</v>
      </c>
    </row>
    <row r="34" spans="1:7" ht="15" customHeight="1" x14ac:dyDescent="0.35">
      <c r="A34" s="26">
        <v>1</v>
      </c>
      <c r="B34" s="26">
        <v>1</v>
      </c>
      <c r="C34" s="26">
        <v>1</v>
      </c>
      <c r="D34" s="26">
        <v>3</v>
      </c>
      <c r="E34" s="28">
        <v>73</v>
      </c>
      <c r="F34" s="26">
        <v>190</v>
      </c>
      <c r="G34" s="26">
        <v>65000</v>
      </c>
    </row>
    <row r="35" spans="1:7" ht="15" customHeight="1" x14ac:dyDescent="0.35">
      <c r="A35" s="26">
        <v>1</v>
      </c>
      <c r="B35" s="26">
        <v>6</v>
      </c>
      <c r="C35" s="26">
        <v>1</v>
      </c>
      <c r="D35" s="26">
        <v>2</v>
      </c>
      <c r="E35" s="28">
        <v>69</v>
      </c>
      <c r="F35" s="26">
        <v>135</v>
      </c>
      <c r="G35" s="26">
        <v>33361</v>
      </c>
    </row>
    <row r="36" spans="1:7" ht="15" customHeight="1" x14ac:dyDescent="0.35">
      <c r="A36" s="26">
        <v>0</v>
      </c>
      <c r="B36" s="26">
        <v>4</v>
      </c>
      <c r="C36" s="26">
        <v>1</v>
      </c>
      <c r="D36" s="26">
        <v>4</v>
      </c>
      <c r="E36" s="28">
        <v>65</v>
      </c>
      <c r="F36" s="26">
        <v>170</v>
      </c>
      <c r="G36" s="26">
        <v>27000</v>
      </c>
    </row>
    <row r="37" spans="1:7" ht="15" customHeight="1" x14ac:dyDescent="0.35">
      <c r="A37" s="26">
        <v>0</v>
      </c>
      <c r="B37" s="26">
        <v>3</v>
      </c>
      <c r="C37" s="26">
        <v>0</v>
      </c>
      <c r="D37" s="26">
        <v>7</v>
      </c>
      <c r="E37" s="28">
        <v>69</v>
      </c>
      <c r="F37" s="26">
        <v>237</v>
      </c>
      <c r="G37" s="26">
        <v>1200</v>
      </c>
    </row>
    <row r="38" spans="1:7" ht="15" customHeight="1" x14ac:dyDescent="0.35">
      <c r="A38" s="26">
        <v>1</v>
      </c>
      <c r="B38" s="26">
        <v>3</v>
      </c>
      <c r="C38" s="26">
        <v>1</v>
      </c>
      <c r="D38" s="26">
        <v>2</v>
      </c>
      <c r="E38" s="28">
        <v>73</v>
      </c>
      <c r="F38" s="26">
        <v>195</v>
      </c>
      <c r="G38" s="26">
        <v>40000</v>
      </c>
    </row>
    <row r="39" spans="1:7" ht="15" customHeight="1" x14ac:dyDescent="0.35">
      <c r="A39" s="26">
        <v>0</v>
      </c>
      <c r="B39" s="26">
        <v>1</v>
      </c>
      <c r="C39" s="26">
        <v>1</v>
      </c>
      <c r="D39" s="26">
        <v>2</v>
      </c>
      <c r="E39" s="28">
        <v>67</v>
      </c>
      <c r="F39" s="26">
        <v>128</v>
      </c>
      <c r="G39" s="26">
        <v>2500</v>
      </c>
    </row>
    <row r="40" spans="1:7" ht="15" customHeight="1" x14ac:dyDescent="0.35">
      <c r="A40" s="26">
        <v>1</v>
      </c>
      <c r="B40" s="26">
        <v>2</v>
      </c>
      <c r="C40" s="26">
        <v>1</v>
      </c>
      <c r="D40" s="26">
        <v>5</v>
      </c>
      <c r="E40" s="28">
        <v>62</v>
      </c>
      <c r="F40" s="26">
        <v>130</v>
      </c>
      <c r="G40" s="26">
        <v>43000</v>
      </c>
    </row>
    <row r="41" spans="1:7" ht="15" customHeight="1" x14ac:dyDescent="0.35">
      <c r="A41" s="26">
        <v>1</v>
      </c>
      <c r="B41" s="26">
        <v>2</v>
      </c>
      <c r="C41" s="26">
        <v>0</v>
      </c>
      <c r="D41" s="26">
        <v>5</v>
      </c>
      <c r="E41" s="28">
        <v>69</v>
      </c>
      <c r="F41" s="26">
        <v>190</v>
      </c>
      <c r="G41" s="26">
        <v>31000</v>
      </c>
    </row>
    <row r="42" spans="1:7" ht="15" customHeight="1" x14ac:dyDescent="0.35">
      <c r="A42" s="26">
        <v>0</v>
      </c>
      <c r="B42" s="26">
        <v>2</v>
      </c>
      <c r="C42" s="26">
        <v>0</v>
      </c>
      <c r="D42" s="26">
        <v>5</v>
      </c>
      <c r="E42" s="28">
        <v>71</v>
      </c>
      <c r="F42" s="26">
        <v>190</v>
      </c>
      <c r="G42" s="26">
        <v>50000</v>
      </c>
    </row>
    <row r="43" spans="1:7" ht="15" customHeight="1" x14ac:dyDescent="0.35">
      <c r="A43" s="26">
        <v>1</v>
      </c>
      <c r="B43" s="26">
        <v>3</v>
      </c>
      <c r="C43" s="26">
        <v>1</v>
      </c>
      <c r="D43" s="26">
        <v>4</v>
      </c>
      <c r="E43" s="28">
        <v>65</v>
      </c>
      <c r="F43" s="26">
        <v>120</v>
      </c>
      <c r="G43" s="26">
        <v>40000</v>
      </c>
    </row>
    <row r="44" spans="1:7" ht="15" customHeight="1" x14ac:dyDescent="0.35">
      <c r="A44" s="26">
        <v>0</v>
      </c>
      <c r="B44" s="26">
        <v>3</v>
      </c>
      <c r="C44" s="26">
        <v>1</v>
      </c>
      <c r="D44" s="26">
        <v>4</v>
      </c>
      <c r="E44" s="28">
        <v>70</v>
      </c>
      <c r="F44" s="26">
        <v>175</v>
      </c>
      <c r="G44" s="26">
        <v>34000</v>
      </c>
    </row>
    <row r="45" spans="1:7" ht="15" customHeight="1" x14ac:dyDescent="0.35">
      <c r="A45" s="26">
        <v>1</v>
      </c>
      <c r="B45" s="26">
        <v>3</v>
      </c>
      <c r="C45" s="26">
        <v>1</v>
      </c>
      <c r="D45" s="26">
        <v>3</v>
      </c>
      <c r="E45" s="28">
        <v>70</v>
      </c>
      <c r="F45" s="26">
        <v>160</v>
      </c>
      <c r="G45" s="26">
        <v>115000</v>
      </c>
    </row>
    <row r="46" spans="1:7" ht="15" customHeight="1" x14ac:dyDescent="0.35">
      <c r="A46" s="26">
        <v>1</v>
      </c>
      <c r="B46" s="26">
        <v>1</v>
      </c>
      <c r="C46" s="26">
        <v>1</v>
      </c>
      <c r="D46" s="26">
        <v>4</v>
      </c>
      <c r="E46" s="28">
        <v>69</v>
      </c>
      <c r="F46" s="26">
        <v>130</v>
      </c>
      <c r="G46" s="26">
        <v>0</v>
      </c>
    </row>
    <row r="47" spans="1:7" ht="15" customHeight="1" x14ac:dyDescent="0.35">
      <c r="A47" s="26">
        <v>1</v>
      </c>
      <c r="B47" s="26">
        <v>1</v>
      </c>
      <c r="C47" s="26">
        <v>0</v>
      </c>
      <c r="D47" s="26">
        <v>4</v>
      </c>
      <c r="E47" s="28">
        <v>73</v>
      </c>
      <c r="F47" s="26">
        <v>155</v>
      </c>
      <c r="G47" s="26">
        <v>70000</v>
      </c>
    </row>
    <row r="48" spans="1:7" ht="15" customHeight="1" x14ac:dyDescent="0.35">
      <c r="A48" s="26">
        <v>1</v>
      </c>
      <c r="B48" s="26">
        <v>2</v>
      </c>
      <c r="C48" s="26">
        <v>1</v>
      </c>
      <c r="D48" s="26">
        <v>3</v>
      </c>
      <c r="E48" s="28">
        <v>65</v>
      </c>
      <c r="G48" s="26">
        <v>36000</v>
      </c>
    </row>
    <row r="49" spans="1:7" ht="15" customHeight="1" x14ac:dyDescent="0.35">
      <c r="A49" s="26">
        <v>1</v>
      </c>
      <c r="B49" s="26">
        <v>2</v>
      </c>
      <c r="C49" s="26">
        <v>1</v>
      </c>
      <c r="D49" s="26">
        <v>4</v>
      </c>
      <c r="E49" s="28">
        <v>70</v>
      </c>
      <c r="F49" s="26">
        <v>179</v>
      </c>
      <c r="G49" s="26">
        <v>216200</v>
      </c>
    </row>
    <row r="50" spans="1:7" ht="15" customHeight="1" x14ac:dyDescent="0.35">
      <c r="A50" s="26">
        <v>1</v>
      </c>
      <c r="B50" s="26">
        <v>3</v>
      </c>
      <c r="C50" s="26">
        <v>1</v>
      </c>
      <c r="D50" s="26">
        <v>5</v>
      </c>
      <c r="E50" s="28">
        <v>64</v>
      </c>
      <c r="F50" s="26">
        <v>115</v>
      </c>
      <c r="G50" s="26">
        <v>30000</v>
      </c>
    </row>
    <row r="51" spans="1:7" ht="15" customHeight="1" x14ac:dyDescent="0.35">
      <c r="A51" s="26">
        <v>1</v>
      </c>
      <c r="B51" s="26">
        <v>3</v>
      </c>
      <c r="C51" s="26">
        <v>0</v>
      </c>
      <c r="D51" s="26">
        <v>5</v>
      </c>
      <c r="E51" s="28">
        <v>73</v>
      </c>
      <c r="F51" s="26">
        <v>160</v>
      </c>
      <c r="G51" s="26">
        <v>30000</v>
      </c>
    </row>
    <row r="52" spans="1:7" ht="15" customHeight="1" x14ac:dyDescent="0.35">
      <c r="A52" s="26">
        <v>1</v>
      </c>
      <c r="B52" s="26">
        <v>1</v>
      </c>
      <c r="C52" s="26">
        <v>1</v>
      </c>
      <c r="D52" s="26">
        <v>4</v>
      </c>
      <c r="E52" s="28">
        <v>63</v>
      </c>
      <c r="F52" s="26">
        <v>125</v>
      </c>
    </row>
    <row r="53" spans="1:7" ht="15" customHeight="1" x14ac:dyDescent="0.35">
      <c r="A53" s="26">
        <v>1</v>
      </c>
      <c r="B53" s="26">
        <v>2</v>
      </c>
      <c r="C53" s="26">
        <v>1</v>
      </c>
      <c r="D53" s="26">
        <v>5</v>
      </c>
      <c r="E53" s="28">
        <v>71</v>
      </c>
      <c r="F53" s="26">
        <v>160</v>
      </c>
      <c r="G53" s="26">
        <v>216200</v>
      </c>
    </row>
    <row r="54" spans="1:7" ht="15" customHeight="1" x14ac:dyDescent="0.35">
      <c r="A54" s="26">
        <v>0</v>
      </c>
      <c r="B54" s="26">
        <v>5</v>
      </c>
      <c r="C54" s="26">
        <v>1</v>
      </c>
      <c r="D54" s="26">
        <v>4</v>
      </c>
      <c r="E54" s="28">
        <v>67</v>
      </c>
      <c r="F54" s="26">
        <v>130</v>
      </c>
      <c r="G54" s="26">
        <v>15500</v>
      </c>
    </row>
    <row r="55" spans="1:7" ht="15" customHeight="1" x14ac:dyDescent="0.35">
      <c r="A55" s="26">
        <v>1</v>
      </c>
      <c r="B55" s="26">
        <v>5</v>
      </c>
      <c r="C55" s="26">
        <v>1</v>
      </c>
      <c r="D55" s="26">
        <v>4</v>
      </c>
      <c r="E55" s="28">
        <v>69</v>
      </c>
      <c r="F55" s="26">
        <v>170</v>
      </c>
      <c r="G55" s="26">
        <v>11000</v>
      </c>
    </row>
    <row r="56" spans="1:7" ht="15" customHeight="1" x14ac:dyDescent="0.35">
      <c r="A56" s="26">
        <v>1</v>
      </c>
      <c r="B56" s="26">
        <v>3</v>
      </c>
      <c r="C56" s="26">
        <v>0</v>
      </c>
      <c r="D56" s="26">
        <v>7</v>
      </c>
      <c r="E56" s="28">
        <v>71</v>
      </c>
      <c r="F56" s="26">
        <v>185</v>
      </c>
      <c r="G56" s="26">
        <v>0</v>
      </c>
    </row>
    <row r="57" spans="1:7" ht="15" customHeight="1" x14ac:dyDescent="0.35">
      <c r="A57" s="26">
        <v>1</v>
      </c>
      <c r="B57" s="26">
        <v>3</v>
      </c>
      <c r="C57" s="26">
        <v>0</v>
      </c>
      <c r="D57" s="26">
        <v>7</v>
      </c>
      <c r="E57" s="28">
        <v>68</v>
      </c>
      <c r="F57" s="26">
        <v>155</v>
      </c>
      <c r="G57" s="26">
        <v>0</v>
      </c>
    </row>
    <row r="58" spans="1:7" ht="15" customHeight="1" x14ac:dyDescent="0.35">
      <c r="A58" s="26">
        <v>1</v>
      </c>
      <c r="B58" s="26">
        <v>7</v>
      </c>
      <c r="C58" s="26">
        <v>0</v>
      </c>
      <c r="D58" s="26">
        <v>3</v>
      </c>
      <c r="E58" s="28">
        <v>61</v>
      </c>
      <c r="F58" s="26">
        <v>140</v>
      </c>
      <c r="G58" s="26">
        <v>15000</v>
      </c>
    </row>
    <row r="59" spans="1:7" ht="15" customHeight="1" x14ac:dyDescent="0.35">
      <c r="A59" s="26">
        <v>1</v>
      </c>
      <c r="B59" s="26">
        <v>7</v>
      </c>
      <c r="C59" s="26">
        <v>0</v>
      </c>
      <c r="D59" s="26">
        <v>7</v>
      </c>
      <c r="E59" s="28">
        <v>68</v>
      </c>
      <c r="F59" s="26">
        <v>154</v>
      </c>
      <c r="G59" s="26">
        <v>14000</v>
      </c>
    </row>
    <row r="60" spans="1:7" ht="15" customHeight="1" x14ac:dyDescent="0.35">
      <c r="A60" s="26">
        <v>0</v>
      </c>
      <c r="B60" s="26">
        <v>1</v>
      </c>
      <c r="C60" s="26">
        <v>0</v>
      </c>
      <c r="D60" s="26">
        <v>2</v>
      </c>
      <c r="E60" s="28">
        <v>72</v>
      </c>
      <c r="F60" s="26">
        <v>155</v>
      </c>
      <c r="G60" s="26">
        <v>31000</v>
      </c>
    </row>
    <row r="61" spans="1:7" ht="15" customHeight="1" x14ac:dyDescent="0.35">
      <c r="A61" s="26">
        <v>1</v>
      </c>
      <c r="B61" s="26">
        <v>8</v>
      </c>
      <c r="C61" s="26">
        <v>0</v>
      </c>
      <c r="D61" s="26">
        <v>5</v>
      </c>
      <c r="E61" s="28">
        <v>67</v>
      </c>
      <c r="F61" s="26">
        <v>132</v>
      </c>
      <c r="G61" s="26">
        <v>40000</v>
      </c>
    </row>
    <row r="62" spans="1:7" ht="15" customHeight="1" x14ac:dyDescent="0.35">
      <c r="A62" s="26">
        <v>1</v>
      </c>
      <c r="B62" s="26">
        <v>2</v>
      </c>
      <c r="C62" s="26">
        <v>1</v>
      </c>
      <c r="D62" s="26">
        <v>5</v>
      </c>
      <c r="E62" s="28">
        <v>71</v>
      </c>
      <c r="F62" s="26">
        <v>150</v>
      </c>
      <c r="G62" s="26">
        <v>90000</v>
      </c>
    </row>
    <row r="63" spans="1:7" ht="15" customHeight="1" x14ac:dyDescent="0.35">
      <c r="A63" s="26">
        <v>0</v>
      </c>
      <c r="B63" s="26">
        <v>1</v>
      </c>
      <c r="C63" s="26">
        <v>1</v>
      </c>
      <c r="D63" s="26">
        <v>4</v>
      </c>
      <c r="E63" s="28">
        <v>59</v>
      </c>
      <c r="F63" s="26">
        <v>110</v>
      </c>
      <c r="G63" s="26">
        <v>17900</v>
      </c>
    </row>
    <row r="64" spans="1:7" ht="15" customHeight="1" x14ac:dyDescent="0.35">
      <c r="A64" s="26">
        <v>1</v>
      </c>
      <c r="B64" s="26">
        <v>1</v>
      </c>
      <c r="C64" s="26">
        <v>1</v>
      </c>
      <c r="D64" s="26">
        <v>4</v>
      </c>
      <c r="E64" s="28">
        <v>69</v>
      </c>
      <c r="F64" s="26">
        <v>140</v>
      </c>
      <c r="G64" s="26">
        <v>40000</v>
      </c>
    </row>
    <row r="65" spans="1:7" ht="15" customHeight="1" x14ac:dyDescent="0.35">
      <c r="A65" s="26">
        <v>1</v>
      </c>
      <c r="B65" s="26">
        <v>2</v>
      </c>
      <c r="C65" s="26">
        <v>0</v>
      </c>
      <c r="D65" s="26">
        <v>4</v>
      </c>
      <c r="E65" s="28">
        <v>68</v>
      </c>
      <c r="F65" s="26">
        <v>150</v>
      </c>
      <c r="G65" s="26">
        <v>33000</v>
      </c>
    </row>
    <row r="66" spans="1:7" ht="15" customHeight="1" x14ac:dyDescent="0.35">
      <c r="A66" s="26">
        <v>0</v>
      </c>
      <c r="B66" s="26">
        <v>2</v>
      </c>
      <c r="C66" s="26">
        <v>1</v>
      </c>
      <c r="D66" s="26">
        <v>4</v>
      </c>
      <c r="E66" s="28">
        <v>65</v>
      </c>
      <c r="F66" s="26">
        <v>125</v>
      </c>
      <c r="G66" s="26">
        <v>20000</v>
      </c>
    </row>
    <row r="67" spans="1:7" ht="15" customHeight="1" x14ac:dyDescent="0.35">
      <c r="A67" s="26">
        <v>1</v>
      </c>
      <c r="B67" s="26">
        <v>2</v>
      </c>
      <c r="C67" s="26">
        <v>1</v>
      </c>
      <c r="D67" s="26">
        <v>1</v>
      </c>
      <c r="E67" s="28">
        <v>64</v>
      </c>
      <c r="F67" s="26">
        <v>122</v>
      </c>
      <c r="G67" s="26">
        <v>38000</v>
      </c>
    </row>
    <row r="68" spans="1:7" ht="15" customHeight="1" x14ac:dyDescent="0.35">
      <c r="A68" s="26">
        <v>1</v>
      </c>
      <c r="B68" s="26">
        <v>7</v>
      </c>
      <c r="C68" s="26">
        <v>1</v>
      </c>
      <c r="D68" s="26">
        <v>1</v>
      </c>
      <c r="E68" s="28">
        <v>66</v>
      </c>
      <c r="F68" s="26">
        <v>134</v>
      </c>
      <c r="G68" s="26">
        <v>28000</v>
      </c>
    </row>
    <row r="69" spans="1:7" ht="15" customHeight="1" x14ac:dyDescent="0.35">
      <c r="A69" s="26">
        <v>1</v>
      </c>
      <c r="B69" s="26">
        <v>2</v>
      </c>
      <c r="C69" s="26">
        <v>1</v>
      </c>
      <c r="D69" s="26">
        <v>1</v>
      </c>
      <c r="E69" s="28">
        <v>63</v>
      </c>
      <c r="F69" s="26">
        <v>125</v>
      </c>
      <c r="G69" s="26">
        <v>0</v>
      </c>
    </row>
    <row r="70" spans="1:7" ht="15" customHeight="1" x14ac:dyDescent="0.35">
      <c r="A70" s="26">
        <v>1</v>
      </c>
      <c r="B70" s="26">
        <v>2</v>
      </c>
      <c r="C70" s="26">
        <v>1</v>
      </c>
      <c r="D70" s="26">
        <v>2</v>
      </c>
      <c r="E70" s="28">
        <v>64</v>
      </c>
      <c r="F70" s="26">
        <v>120</v>
      </c>
      <c r="G70" s="26">
        <v>43000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34E6-3EFB-4FEC-9A8D-24002F193D58}">
  <dimension ref="A1:B1775"/>
  <sheetViews>
    <sheetView zoomScale="83" workbookViewId="0">
      <selection activeCell="H23" sqref="H23"/>
    </sheetView>
  </sheetViews>
  <sheetFormatPr defaultColWidth="9.1796875" defaultRowHeight="14.5" x14ac:dyDescent="0.35"/>
  <cols>
    <col min="1" max="1" width="35" style="24" customWidth="1"/>
    <col min="2" max="2" width="19" style="24" bestFit="1" customWidth="1"/>
    <col min="3" max="16384" width="9.1796875" style="22"/>
  </cols>
  <sheetData>
    <row r="1" spans="1:2" x14ac:dyDescent="0.35">
      <c r="A1" s="21" t="s">
        <v>90</v>
      </c>
      <c r="B1" s="21" t="s">
        <v>91</v>
      </c>
    </row>
    <row r="2" spans="1:2" ht="20.149999999999999" customHeight="1" x14ac:dyDescent="0.35">
      <c r="A2" s="23" t="s">
        <v>92</v>
      </c>
      <c r="B2" s="23">
        <v>6640.6750000000002</v>
      </c>
    </row>
    <row r="3" spans="1:2" ht="20.149999999999999" customHeight="1" x14ac:dyDescent="0.35">
      <c r="A3" s="23" t="s">
        <v>93</v>
      </c>
      <c r="B3" s="23">
        <v>20115.589</v>
      </c>
    </row>
    <row r="4" spans="1:2" ht="20.149999999999999" customHeight="1" x14ac:dyDescent="0.35">
      <c r="A4" s="23" t="s">
        <v>94</v>
      </c>
      <c r="B4" s="23">
        <v>494.137</v>
      </c>
    </row>
    <row r="5" spans="1:2" ht="20.149999999999999" customHeight="1" x14ac:dyDescent="0.35">
      <c r="A5" s="23" t="s">
        <v>95</v>
      </c>
      <c r="B5" s="23">
        <v>3955.1590000000001</v>
      </c>
    </row>
    <row r="6" spans="1:2" ht="20.149999999999999" customHeight="1" x14ac:dyDescent="0.35">
      <c r="A6" s="23" t="s">
        <v>96</v>
      </c>
      <c r="B6" s="23">
        <v>1141.1179999999999</v>
      </c>
    </row>
    <row r="7" spans="1:2" ht="20.149999999999999" customHeight="1" x14ac:dyDescent="0.35">
      <c r="A7" s="23" t="s">
        <v>97</v>
      </c>
      <c r="B7" s="23">
        <v>2257.1280000000002</v>
      </c>
    </row>
    <row r="8" spans="1:2" ht="20.149999999999999" customHeight="1" x14ac:dyDescent="0.35">
      <c r="A8" s="23" t="s">
        <v>98</v>
      </c>
      <c r="B8" s="23">
        <v>2247.4299999999998</v>
      </c>
    </row>
    <row r="9" spans="1:2" ht="20.149999999999999" customHeight="1" x14ac:dyDescent="0.35">
      <c r="A9" s="23" t="s">
        <v>99</v>
      </c>
      <c r="B9" s="23">
        <v>5811.8339999999998</v>
      </c>
    </row>
    <row r="10" spans="1:2" ht="20.149999999999999" customHeight="1" x14ac:dyDescent="0.35">
      <c r="A10" s="23" t="s">
        <v>100</v>
      </c>
      <c r="B10" s="23">
        <v>3948.4490000000001</v>
      </c>
    </row>
    <row r="11" spans="1:2" ht="20.149999999999999" customHeight="1" x14ac:dyDescent="0.35">
      <c r="A11" s="23" t="s">
        <v>101</v>
      </c>
      <c r="B11" s="23">
        <v>17732.241000000002</v>
      </c>
    </row>
    <row r="12" spans="1:2" ht="20.149999999999999" customHeight="1" x14ac:dyDescent="0.35">
      <c r="A12" s="23" t="s">
        <v>102</v>
      </c>
      <c r="B12" s="23">
        <v>22006.271000000001</v>
      </c>
    </row>
    <row r="13" spans="1:2" ht="20.149999999999999" customHeight="1" x14ac:dyDescent="0.35">
      <c r="A13" s="23" t="s">
        <v>103</v>
      </c>
      <c r="B13" s="23">
        <v>12565.188</v>
      </c>
    </row>
    <row r="14" spans="1:2" ht="20.149999999999999" customHeight="1" x14ac:dyDescent="0.35">
      <c r="A14" s="23" t="s">
        <v>104</v>
      </c>
      <c r="B14" s="23">
        <v>5393.451</v>
      </c>
    </row>
    <row r="15" spans="1:2" ht="20.149999999999999" customHeight="1" x14ac:dyDescent="0.35">
      <c r="A15" s="23" t="s">
        <v>105</v>
      </c>
      <c r="B15" s="23">
        <v>3809.5430000000001</v>
      </c>
    </row>
    <row r="16" spans="1:2" ht="20.149999999999999" customHeight="1" x14ac:dyDescent="0.35">
      <c r="A16" s="23" t="s">
        <v>106</v>
      </c>
      <c r="B16" s="23">
        <v>6910.83</v>
      </c>
    </row>
    <row r="17" spans="1:2" ht="20.149999999999999" customHeight="1" x14ac:dyDescent="0.35">
      <c r="A17" s="23" t="s">
        <v>107</v>
      </c>
      <c r="B17" s="23">
        <v>15925.463</v>
      </c>
    </row>
    <row r="18" spans="1:2" ht="20.149999999999999" customHeight="1" x14ac:dyDescent="0.35">
      <c r="A18" s="23" t="s">
        <v>108</v>
      </c>
      <c r="B18" s="23">
        <v>19678.173999999999</v>
      </c>
    </row>
    <row r="19" spans="1:2" ht="20.149999999999999" customHeight="1" x14ac:dyDescent="0.35">
      <c r="A19" s="23" t="s">
        <v>109</v>
      </c>
      <c r="B19" s="23">
        <v>2166.7310000000002</v>
      </c>
    </row>
    <row r="20" spans="1:2" ht="20.149999999999999" customHeight="1" x14ac:dyDescent="0.35">
      <c r="A20" s="23" t="s">
        <v>110</v>
      </c>
      <c r="B20" s="23">
        <v>704.74400000000003</v>
      </c>
    </row>
    <row r="21" spans="1:2" ht="20.149999999999999" customHeight="1" x14ac:dyDescent="0.35">
      <c r="A21" s="23" t="s">
        <v>111</v>
      </c>
      <c r="B21" s="23">
        <v>4045.181</v>
      </c>
    </row>
    <row r="22" spans="1:2" ht="20.149999999999999" customHeight="1" x14ac:dyDescent="0.35">
      <c r="A22" s="23" t="s">
        <v>112</v>
      </c>
      <c r="B22" s="23">
        <v>2963.277</v>
      </c>
    </row>
    <row r="23" spans="1:2" ht="20.149999999999999" customHeight="1" x14ac:dyDescent="0.35">
      <c r="A23" s="23" t="s">
        <v>113</v>
      </c>
      <c r="B23" s="23">
        <v>7784.558</v>
      </c>
    </row>
    <row r="24" spans="1:2" ht="20.149999999999999" customHeight="1" x14ac:dyDescent="0.35">
      <c r="A24" s="23" t="s">
        <v>114</v>
      </c>
      <c r="B24" s="23">
        <v>6343.5050000000001</v>
      </c>
    </row>
    <row r="25" spans="1:2" ht="20.149999999999999" customHeight="1" x14ac:dyDescent="0.35">
      <c r="A25" s="23" t="s">
        <v>115</v>
      </c>
      <c r="B25" s="23">
        <v>17890.918000000001</v>
      </c>
    </row>
    <row r="26" spans="1:2" ht="20.149999999999999" customHeight="1" x14ac:dyDescent="0.35">
      <c r="A26" s="23" t="s">
        <v>116</v>
      </c>
      <c r="B26" s="23">
        <v>5465.3879999999999</v>
      </c>
    </row>
    <row r="27" spans="1:2" ht="20.149999999999999" customHeight="1" x14ac:dyDescent="0.35">
      <c r="A27" s="23" t="s">
        <v>117</v>
      </c>
      <c r="B27" s="23">
        <v>1494.03</v>
      </c>
    </row>
    <row r="28" spans="1:2" ht="20.149999999999999" customHeight="1" x14ac:dyDescent="0.35">
      <c r="A28" s="23" t="s">
        <v>118</v>
      </c>
      <c r="B28" s="23">
        <v>4303.7110000000002</v>
      </c>
    </row>
    <row r="29" spans="1:2" ht="20.149999999999999" customHeight="1" x14ac:dyDescent="0.35">
      <c r="A29" s="23" t="s">
        <v>119</v>
      </c>
      <c r="B29" s="23">
        <v>3120.5320000000002</v>
      </c>
    </row>
    <row r="30" spans="1:2" ht="20.149999999999999" customHeight="1" x14ac:dyDescent="0.35">
      <c r="A30" s="23" t="s">
        <v>120</v>
      </c>
      <c r="B30" s="23">
        <v>7729.5450000000001</v>
      </c>
    </row>
    <row r="31" spans="1:2" ht="20.149999999999999" customHeight="1" x14ac:dyDescent="0.35">
      <c r="A31" s="23" t="s">
        <v>121</v>
      </c>
      <c r="B31" s="23">
        <v>4372.4769999999999</v>
      </c>
    </row>
    <row r="32" spans="1:2" ht="20.149999999999999" customHeight="1" x14ac:dyDescent="0.35">
      <c r="A32" s="23" t="s">
        <v>122</v>
      </c>
      <c r="B32" s="23">
        <v>13703.352999999999</v>
      </c>
    </row>
    <row r="33" spans="1:2" ht="20.149999999999999" customHeight="1" x14ac:dyDescent="0.35">
      <c r="A33" s="23" t="s">
        <v>123</v>
      </c>
      <c r="B33" s="23">
        <v>1766.924</v>
      </c>
    </row>
    <row r="34" spans="1:2" ht="20.149999999999999" customHeight="1" x14ac:dyDescent="0.35">
      <c r="A34" s="23" t="s">
        <v>124</v>
      </c>
      <c r="B34" s="23">
        <v>3040.5880000000002</v>
      </c>
    </row>
    <row r="35" spans="1:2" ht="20.149999999999999" customHeight="1" x14ac:dyDescent="0.35">
      <c r="A35" s="23" t="s">
        <v>125</v>
      </c>
      <c r="B35" s="23">
        <v>7092.8639999999996</v>
      </c>
    </row>
    <row r="36" spans="1:2" ht="20.149999999999999" customHeight="1" x14ac:dyDescent="0.35">
      <c r="A36" s="23" t="s">
        <v>126</v>
      </c>
      <c r="B36" s="23">
        <v>1497.867</v>
      </c>
    </row>
    <row r="37" spans="1:2" ht="20.149999999999999" customHeight="1" x14ac:dyDescent="0.35">
      <c r="A37" s="23" t="s">
        <v>127</v>
      </c>
      <c r="B37" s="23">
        <v>8403.2450000000008</v>
      </c>
    </row>
    <row r="38" spans="1:2" ht="20.149999999999999" customHeight="1" x14ac:dyDescent="0.35">
      <c r="A38" s="23" t="s">
        <v>128</v>
      </c>
      <c r="B38" s="23">
        <v>15067.322</v>
      </c>
    </row>
    <row r="39" spans="1:2" ht="20.149999999999999" customHeight="1" x14ac:dyDescent="0.35">
      <c r="A39" s="23" t="s">
        <v>129</v>
      </c>
      <c r="B39" s="23">
        <v>5369.5969999999998</v>
      </c>
    </row>
    <row r="40" spans="1:2" ht="20.149999999999999" customHeight="1" x14ac:dyDescent="0.35">
      <c r="A40" s="23" t="s">
        <v>130</v>
      </c>
      <c r="B40" s="23">
        <v>2198.6179999999999</v>
      </c>
    </row>
    <row r="41" spans="1:2" ht="20.149999999999999" customHeight="1" x14ac:dyDescent="0.35">
      <c r="A41" s="23" t="s">
        <v>131</v>
      </c>
      <c r="B41" s="23">
        <v>15477.348</v>
      </c>
    </row>
    <row r="42" spans="1:2" ht="20.149999999999999" customHeight="1" x14ac:dyDescent="0.35">
      <c r="A42" s="23" t="s">
        <v>132</v>
      </c>
      <c r="B42" s="23">
        <v>10704.316000000001</v>
      </c>
    </row>
    <row r="43" spans="1:2" ht="20.149999999999999" customHeight="1" x14ac:dyDescent="0.35">
      <c r="A43" s="23" t="s">
        <v>133</v>
      </c>
      <c r="B43" s="23">
        <v>13914.733</v>
      </c>
    </row>
    <row r="44" spans="1:2" ht="20.149999999999999" customHeight="1" x14ac:dyDescent="0.35">
      <c r="A44" s="23" t="s">
        <v>134</v>
      </c>
      <c r="B44" s="23">
        <v>1943.559</v>
      </c>
    </row>
    <row r="45" spans="1:2" ht="20.149999999999999" customHeight="1" x14ac:dyDescent="0.35">
      <c r="A45" s="23" t="s">
        <v>135</v>
      </c>
      <c r="B45" s="23">
        <v>7824.335</v>
      </c>
    </row>
    <row r="46" spans="1:2" ht="20.149999999999999" customHeight="1" x14ac:dyDescent="0.35">
      <c r="A46" s="23" t="s">
        <v>136</v>
      </c>
      <c r="B46" s="23">
        <v>2060.2489999999998</v>
      </c>
    </row>
    <row r="47" spans="1:2" ht="20.149999999999999" customHeight="1" x14ac:dyDescent="0.35">
      <c r="A47" s="23" t="s">
        <v>137</v>
      </c>
      <c r="B47" s="23">
        <v>4758.3940000000002</v>
      </c>
    </row>
    <row r="48" spans="1:2" ht="20.149999999999999" customHeight="1" x14ac:dyDescent="0.35">
      <c r="A48" s="23" t="s">
        <v>138</v>
      </c>
      <c r="B48" s="23">
        <v>12120.067999999999</v>
      </c>
    </row>
    <row r="49" spans="1:2" ht="20.149999999999999" customHeight="1" x14ac:dyDescent="0.35">
      <c r="A49" s="23" t="s">
        <v>139</v>
      </c>
      <c r="B49" s="23">
        <v>3820.556</v>
      </c>
    </row>
    <row r="50" spans="1:2" ht="20.149999999999999" customHeight="1" x14ac:dyDescent="0.35">
      <c r="A50" s="23" t="s">
        <v>140</v>
      </c>
      <c r="B50" s="23">
        <v>8444.7739999999994</v>
      </c>
    </row>
    <row r="51" spans="1:2" ht="20.149999999999999" customHeight="1" x14ac:dyDescent="0.35">
      <c r="A51" s="23" t="s">
        <v>141</v>
      </c>
      <c r="B51" s="23">
        <v>7499.9870000000001</v>
      </c>
    </row>
    <row r="52" spans="1:2" ht="20.149999999999999" customHeight="1" x14ac:dyDescent="0.35">
      <c r="A52" s="23" t="s">
        <v>142</v>
      </c>
      <c r="B52" s="23">
        <v>8611.4310000000005</v>
      </c>
    </row>
    <row r="53" spans="1:2" ht="20.149999999999999" customHeight="1" x14ac:dyDescent="0.35">
      <c r="A53" s="23" t="s">
        <v>143</v>
      </c>
      <c r="B53" s="23">
        <v>3468.7220000000002</v>
      </c>
    </row>
    <row r="54" spans="1:2" ht="20.149999999999999" customHeight="1" x14ac:dyDescent="0.35">
      <c r="A54" s="23" t="s">
        <v>144</v>
      </c>
      <c r="B54" s="23">
        <v>3838.4870000000001</v>
      </c>
    </row>
    <row r="55" spans="1:2" ht="20.149999999999999" customHeight="1" x14ac:dyDescent="0.35">
      <c r="A55" s="23" t="s">
        <v>145</v>
      </c>
      <c r="B55" s="23">
        <v>2764.9389999999999</v>
      </c>
    </row>
    <row r="56" spans="1:2" ht="20.149999999999999" customHeight="1" x14ac:dyDescent="0.35">
      <c r="A56" s="23" t="s">
        <v>146</v>
      </c>
      <c r="B56" s="23">
        <v>10307.458000000001</v>
      </c>
    </row>
    <row r="57" spans="1:2" ht="20.149999999999999" customHeight="1" x14ac:dyDescent="0.35">
      <c r="A57" s="23" t="s">
        <v>147</v>
      </c>
      <c r="B57" s="23">
        <v>18158.522000000001</v>
      </c>
    </row>
    <row r="58" spans="1:2" ht="20.149999999999999" customHeight="1" x14ac:dyDescent="0.35">
      <c r="A58" s="23" t="s">
        <v>148</v>
      </c>
      <c r="B58" s="23">
        <v>7453.8069999999998</v>
      </c>
    </row>
    <row r="59" spans="1:2" ht="20.149999999999999" customHeight="1" x14ac:dyDescent="0.35">
      <c r="A59" s="23" t="s">
        <v>149</v>
      </c>
      <c r="B59" s="23">
        <v>2215.098</v>
      </c>
    </row>
    <row r="60" spans="1:2" ht="20.149999999999999" customHeight="1" x14ac:dyDescent="0.35">
      <c r="A60" s="23" t="s">
        <v>150</v>
      </c>
      <c r="B60" s="23">
        <v>11005.375</v>
      </c>
    </row>
    <row r="61" spans="1:2" ht="20.149999999999999" customHeight="1" x14ac:dyDescent="0.35">
      <c r="A61" s="23" t="s">
        <v>151</v>
      </c>
      <c r="B61" s="23">
        <v>20570.703000000001</v>
      </c>
    </row>
    <row r="62" spans="1:2" ht="20.149999999999999" customHeight="1" x14ac:dyDescent="0.35">
      <c r="A62" s="23" t="s">
        <v>152</v>
      </c>
      <c r="B62" s="23">
        <v>9190.2260000000006</v>
      </c>
    </row>
    <row r="63" spans="1:2" ht="20.149999999999999" customHeight="1" x14ac:dyDescent="0.35">
      <c r="A63" s="23" t="s">
        <v>153</v>
      </c>
      <c r="B63" s="23">
        <v>10543.046</v>
      </c>
    </row>
    <row r="64" spans="1:2" ht="20.149999999999999" customHeight="1" x14ac:dyDescent="0.35">
      <c r="A64" s="23" t="s">
        <v>154</v>
      </c>
      <c r="B64" s="23">
        <v>7958.5039999999999</v>
      </c>
    </row>
    <row r="65" spans="1:2" ht="20.149999999999999" customHeight="1" x14ac:dyDescent="0.35">
      <c r="A65" s="23" t="s">
        <v>155</v>
      </c>
      <c r="B65" s="23">
        <v>1078.2180000000001</v>
      </c>
    </row>
    <row r="66" spans="1:2" ht="20.149999999999999" customHeight="1" x14ac:dyDescent="0.35">
      <c r="A66" s="23" t="s">
        <v>156</v>
      </c>
      <c r="B66" s="23">
        <v>8995.4639999999999</v>
      </c>
    </row>
    <row r="67" spans="1:2" ht="20.149999999999999" customHeight="1" x14ac:dyDescent="0.35">
      <c r="A67" s="23" t="s">
        <v>157</v>
      </c>
      <c r="B67" s="23">
        <v>17785.956999999999</v>
      </c>
    </row>
    <row r="68" spans="1:2" ht="20.149999999999999" customHeight="1" x14ac:dyDescent="0.35">
      <c r="A68" s="23" t="s">
        <v>158</v>
      </c>
      <c r="B68" s="23">
        <v>35890.665999999997</v>
      </c>
    </row>
    <row r="69" spans="1:2" ht="20.149999999999999" customHeight="1" x14ac:dyDescent="0.35">
      <c r="A69" s="23" t="s">
        <v>159</v>
      </c>
      <c r="B69" s="23">
        <v>3376.0369999999998</v>
      </c>
    </row>
    <row r="70" spans="1:2" ht="20.149999999999999" customHeight="1" x14ac:dyDescent="0.35">
      <c r="A70" s="23" t="s">
        <v>160</v>
      </c>
      <c r="B70" s="23">
        <v>8727.4500000000007</v>
      </c>
    </row>
    <row r="71" spans="1:2" ht="20.149999999999999" customHeight="1" x14ac:dyDescent="0.35">
      <c r="A71" s="23" t="s">
        <v>161</v>
      </c>
      <c r="B71" s="23">
        <v>967.57899999999995</v>
      </c>
    </row>
    <row r="72" spans="1:2" ht="20.149999999999999" customHeight="1" x14ac:dyDescent="0.35">
      <c r="A72" s="23" t="s">
        <v>162</v>
      </c>
      <c r="B72" s="23">
        <v>7661.9889999999996</v>
      </c>
    </row>
    <row r="73" spans="1:2" ht="20.149999999999999" customHeight="1" x14ac:dyDescent="0.35">
      <c r="A73" s="23" t="s">
        <v>163</v>
      </c>
      <c r="B73" s="23">
        <v>10545.951999999999</v>
      </c>
    </row>
    <row r="74" spans="1:2" ht="20.149999999999999" customHeight="1" x14ac:dyDescent="0.35">
      <c r="A74" s="23" t="s">
        <v>164</v>
      </c>
      <c r="B74" s="23">
        <v>15641.385</v>
      </c>
    </row>
    <row r="75" spans="1:2" ht="20.149999999999999" customHeight="1" x14ac:dyDescent="0.35">
      <c r="A75" s="23" t="s">
        <v>165</v>
      </c>
      <c r="B75" s="23">
        <v>2415.7339999999999</v>
      </c>
    </row>
    <row r="76" spans="1:2" ht="20.149999999999999" customHeight="1" x14ac:dyDescent="0.35">
      <c r="A76" s="23" t="s">
        <v>166</v>
      </c>
      <c r="B76" s="23">
        <v>7775.3490000000002</v>
      </c>
    </row>
    <row r="77" spans="1:2" ht="20.149999999999999" customHeight="1" x14ac:dyDescent="0.35">
      <c r="A77" s="23" t="s">
        <v>167</v>
      </c>
      <c r="B77" s="23">
        <v>7248.71</v>
      </c>
    </row>
    <row r="78" spans="1:2" ht="20.149999999999999" customHeight="1" x14ac:dyDescent="0.35">
      <c r="A78" s="23" t="s">
        <v>168</v>
      </c>
      <c r="B78" s="23">
        <v>12320.99</v>
      </c>
    </row>
    <row r="79" spans="1:2" ht="20.149999999999999" customHeight="1" x14ac:dyDescent="0.35">
      <c r="A79" s="23" t="s">
        <v>169</v>
      </c>
      <c r="B79" s="23">
        <v>1681.84</v>
      </c>
    </row>
    <row r="80" spans="1:2" ht="20.149999999999999" customHeight="1" x14ac:dyDescent="0.35">
      <c r="A80" s="23" t="s">
        <v>170</v>
      </c>
      <c r="B80" s="23">
        <v>2724.7759999999998</v>
      </c>
    </row>
    <row r="81" spans="1:2" ht="20.149999999999999" customHeight="1" x14ac:dyDescent="0.35">
      <c r="A81" s="23" t="s">
        <v>171</v>
      </c>
      <c r="B81" s="23">
        <v>40313.856</v>
      </c>
    </row>
    <row r="82" spans="1:2" ht="20.149999999999999" customHeight="1" x14ac:dyDescent="0.35">
      <c r="A82" s="23" t="s">
        <v>172</v>
      </c>
      <c r="B82" s="23">
        <v>2256.8049999999998</v>
      </c>
    </row>
    <row r="83" spans="1:2" ht="20.149999999999999" customHeight="1" x14ac:dyDescent="0.35">
      <c r="A83" s="23" t="s">
        <v>173</v>
      </c>
      <c r="B83" s="23">
        <v>4958.3969999999999</v>
      </c>
    </row>
    <row r="84" spans="1:2" ht="20.149999999999999" customHeight="1" x14ac:dyDescent="0.35">
      <c r="A84" s="23" t="s">
        <v>174</v>
      </c>
      <c r="B84" s="23">
        <v>12301.976000000001</v>
      </c>
    </row>
    <row r="85" spans="1:2" ht="20.149999999999999" customHeight="1" x14ac:dyDescent="0.35">
      <c r="A85" s="23" t="s">
        <v>175</v>
      </c>
      <c r="B85" s="23">
        <v>2706.84</v>
      </c>
    </row>
    <row r="86" spans="1:2" ht="20.149999999999999" customHeight="1" x14ac:dyDescent="0.35">
      <c r="A86" s="23" t="s">
        <v>176</v>
      </c>
      <c r="B86" s="23">
        <v>3529.7620000000002</v>
      </c>
    </row>
    <row r="87" spans="1:2" ht="20.149999999999999" customHeight="1" x14ac:dyDescent="0.35">
      <c r="A87" s="23" t="s">
        <v>177</v>
      </c>
      <c r="B87" s="23">
        <v>16902.8</v>
      </c>
    </row>
    <row r="88" spans="1:2" ht="20.149999999999999" customHeight="1" x14ac:dyDescent="0.35">
      <c r="A88" s="23" t="s">
        <v>178</v>
      </c>
      <c r="B88" s="23">
        <v>11373.52</v>
      </c>
    </row>
    <row r="89" spans="1:2" ht="20.149999999999999" customHeight="1" x14ac:dyDescent="0.35">
      <c r="A89" s="23" t="s">
        <v>179</v>
      </c>
      <c r="B89" s="23">
        <v>1471.078</v>
      </c>
    </row>
    <row r="90" spans="1:2" ht="20.149999999999999" customHeight="1" x14ac:dyDescent="0.35">
      <c r="A90" s="23" t="s">
        <v>180</v>
      </c>
      <c r="B90" s="23">
        <v>22796.082999999999</v>
      </c>
    </row>
    <row r="91" spans="1:2" ht="20.149999999999999" customHeight="1" x14ac:dyDescent="0.35">
      <c r="A91" s="23" t="s">
        <v>181</v>
      </c>
      <c r="B91" s="23">
        <v>7797.8890000000001</v>
      </c>
    </row>
    <row r="92" spans="1:2" ht="20.149999999999999" customHeight="1" x14ac:dyDescent="0.35">
      <c r="A92" s="23" t="s">
        <v>182</v>
      </c>
      <c r="B92" s="23">
        <v>7236.8159999999998</v>
      </c>
    </row>
    <row r="93" spans="1:2" ht="20.149999999999999" customHeight="1" x14ac:dyDescent="0.35">
      <c r="A93" s="23" t="s">
        <v>183</v>
      </c>
      <c r="B93" s="23">
        <v>11433.371999999999</v>
      </c>
    </row>
    <row r="94" spans="1:2" ht="20.149999999999999" customHeight="1" x14ac:dyDescent="0.35">
      <c r="A94" s="23" t="s">
        <v>184</v>
      </c>
      <c r="B94" s="23">
        <v>1881.846</v>
      </c>
    </row>
    <row r="95" spans="1:2" ht="20.149999999999999" customHeight="1" x14ac:dyDescent="0.35">
      <c r="A95" s="23" t="s">
        <v>185</v>
      </c>
      <c r="B95" s="23">
        <v>1471</v>
      </c>
    </row>
    <row r="96" spans="1:2" ht="20.149999999999999" customHeight="1" x14ac:dyDescent="0.35">
      <c r="A96" s="23" t="s">
        <v>186</v>
      </c>
      <c r="B96" s="23">
        <v>2741.183</v>
      </c>
    </row>
    <row r="97" spans="1:2" ht="20.149999999999999" customHeight="1" x14ac:dyDescent="0.35">
      <c r="A97" s="23" t="s">
        <v>187</v>
      </c>
      <c r="B97" s="23">
        <v>12704.772999999999</v>
      </c>
    </row>
    <row r="98" spans="1:2" ht="20.149999999999999" customHeight="1" x14ac:dyDescent="0.35">
      <c r="A98" s="23" t="s">
        <v>188</v>
      </c>
      <c r="B98" s="23">
        <v>1529.192</v>
      </c>
    </row>
    <row r="99" spans="1:2" ht="20.149999999999999" customHeight="1" x14ac:dyDescent="0.35">
      <c r="A99" s="23" t="s">
        <v>189</v>
      </c>
      <c r="B99" s="23">
        <v>2151.1590000000001</v>
      </c>
    </row>
    <row r="100" spans="1:2" ht="20.149999999999999" customHeight="1" x14ac:dyDescent="0.35">
      <c r="A100" s="23" t="s">
        <v>190</v>
      </c>
      <c r="B100" s="23">
        <v>24455.191999999999</v>
      </c>
    </row>
    <row r="101" spans="1:2" ht="20.149999999999999" customHeight="1" x14ac:dyDescent="0.35">
      <c r="A101" s="23" t="s">
        <v>191</v>
      </c>
      <c r="B101" s="23">
        <v>1804.1780000000001</v>
      </c>
    </row>
    <row r="102" spans="1:2" ht="20.149999999999999" customHeight="1" x14ac:dyDescent="0.35">
      <c r="A102" s="23"/>
      <c r="B102" s="23"/>
    </row>
    <row r="103" spans="1:2" ht="20.149999999999999" customHeight="1" x14ac:dyDescent="0.35">
      <c r="A103" s="23"/>
      <c r="B103" s="23"/>
    </row>
    <row r="104" spans="1:2" ht="20.149999999999999" customHeight="1" x14ac:dyDescent="0.35">
      <c r="A104" s="23"/>
      <c r="B104" s="23"/>
    </row>
    <row r="105" spans="1:2" ht="20.149999999999999" customHeight="1" x14ac:dyDescent="0.35">
      <c r="A105" s="23"/>
      <c r="B105" s="23"/>
    </row>
    <row r="106" spans="1:2" ht="20.149999999999999" customHeight="1" x14ac:dyDescent="0.35">
      <c r="A106" s="23"/>
      <c r="B106" s="23"/>
    </row>
    <row r="107" spans="1:2" ht="20.149999999999999" customHeight="1" x14ac:dyDescent="0.35">
      <c r="A107" s="23"/>
      <c r="B107" s="23"/>
    </row>
    <row r="108" spans="1:2" ht="20.149999999999999" customHeight="1" x14ac:dyDescent="0.35">
      <c r="A108" s="23"/>
      <c r="B108" s="23"/>
    </row>
    <row r="109" spans="1:2" ht="20.149999999999999" customHeight="1" x14ac:dyDescent="0.35">
      <c r="A109" s="23"/>
      <c r="B109" s="23"/>
    </row>
    <row r="110" spans="1:2" ht="20.149999999999999" customHeight="1" x14ac:dyDescent="0.35">
      <c r="A110" s="23"/>
      <c r="B110" s="23"/>
    </row>
    <row r="111" spans="1:2" ht="20.149999999999999" customHeight="1" x14ac:dyDescent="0.35">
      <c r="A111" s="23"/>
      <c r="B111" s="23"/>
    </row>
    <row r="112" spans="1:2" ht="20.149999999999999" customHeight="1" x14ac:dyDescent="0.35">
      <c r="A112" s="23"/>
      <c r="B112" s="23"/>
    </row>
    <row r="113" spans="1:2" ht="20.149999999999999" customHeight="1" x14ac:dyDescent="0.35">
      <c r="A113" s="23"/>
      <c r="B113" s="23"/>
    </row>
    <row r="114" spans="1:2" ht="20.149999999999999" customHeight="1" x14ac:dyDescent="0.35">
      <c r="A114" s="23"/>
      <c r="B114" s="23"/>
    </row>
    <row r="115" spans="1:2" ht="20.149999999999999" customHeight="1" x14ac:dyDescent="0.35">
      <c r="A115" s="23"/>
      <c r="B115" s="23"/>
    </row>
    <row r="116" spans="1:2" ht="20.149999999999999" customHeight="1" x14ac:dyDescent="0.35">
      <c r="A116" s="23"/>
      <c r="B116" s="23"/>
    </row>
    <row r="117" spans="1:2" ht="20.149999999999999" customHeight="1" x14ac:dyDescent="0.35">
      <c r="A117" s="23"/>
      <c r="B117" s="23"/>
    </row>
    <row r="118" spans="1:2" ht="20.149999999999999" customHeight="1" x14ac:dyDescent="0.35">
      <c r="A118" s="23"/>
      <c r="B118" s="23"/>
    </row>
    <row r="119" spans="1:2" ht="20.149999999999999" customHeight="1" x14ac:dyDescent="0.35">
      <c r="A119" s="23"/>
      <c r="B119" s="23"/>
    </row>
    <row r="120" spans="1:2" ht="20.149999999999999" customHeight="1" x14ac:dyDescent="0.35">
      <c r="A120" s="23"/>
      <c r="B120" s="23"/>
    </row>
    <row r="121" spans="1:2" ht="20.149999999999999" customHeight="1" x14ac:dyDescent="0.35">
      <c r="A121" s="23"/>
      <c r="B121" s="23"/>
    </row>
    <row r="122" spans="1:2" ht="20.149999999999999" customHeight="1" x14ac:dyDescent="0.35">
      <c r="A122" s="23"/>
      <c r="B122" s="23"/>
    </row>
    <row r="123" spans="1:2" ht="20.149999999999999" customHeight="1" x14ac:dyDescent="0.35">
      <c r="A123" s="23"/>
      <c r="B123" s="23"/>
    </row>
    <row r="124" spans="1:2" ht="20.149999999999999" customHeight="1" x14ac:dyDescent="0.35">
      <c r="A124" s="23"/>
      <c r="B124" s="23"/>
    </row>
    <row r="125" spans="1:2" ht="20.149999999999999" customHeight="1" x14ac:dyDescent="0.35">
      <c r="A125" s="23"/>
      <c r="B125" s="23"/>
    </row>
    <row r="126" spans="1:2" ht="20.149999999999999" customHeight="1" x14ac:dyDescent="0.35">
      <c r="A126" s="23"/>
      <c r="B126" s="23"/>
    </row>
    <row r="127" spans="1:2" ht="20.149999999999999" customHeight="1" x14ac:dyDescent="0.35">
      <c r="A127" s="23"/>
      <c r="B127" s="23"/>
    </row>
    <row r="128" spans="1:2" ht="20.149999999999999" customHeight="1" x14ac:dyDescent="0.35">
      <c r="A128" s="23"/>
      <c r="B128" s="23"/>
    </row>
    <row r="129" spans="1:2" ht="20.149999999999999" customHeight="1" x14ac:dyDescent="0.35">
      <c r="A129" s="23"/>
      <c r="B129" s="23"/>
    </row>
    <row r="130" spans="1:2" ht="20.149999999999999" customHeight="1" x14ac:dyDescent="0.35">
      <c r="A130" s="23"/>
      <c r="B130" s="23"/>
    </row>
    <row r="131" spans="1:2" ht="20.149999999999999" customHeight="1" x14ac:dyDescent="0.35">
      <c r="A131" s="23"/>
      <c r="B131" s="23"/>
    </row>
    <row r="132" spans="1:2" ht="20.149999999999999" customHeight="1" x14ac:dyDescent="0.35">
      <c r="A132" s="23"/>
      <c r="B132" s="23"/>
    </row>
    <row r="133" spans="1:2" ht="20.149999999999999" customHeight="1" x14ac:dyDescent="0.35">
      <c r="A133" s="23"/>
      <c r="B133" s="23"/>
    </row>
    <row r="134" spans="1:2" ht="20.149999999999999" customHeight="1" x14ac:dyDescent="0.35">
      <c r="A134" s="23"/>
      <c r="B134" s="23"/>
    </row>
    <row r="135" spans="1:2" ht="20.149999999999999" customHeight="1" x14ac:dyDescent="0.35">
      <c r="A135" s="23"/>
      <c r="B135" s="23"/>
    </row>
    <row r="136" spans="1:2" ht="20.149999999999999" customHeight="1" x14ac:dyDescent="0.35">
      <c r="A136" s="23"/>
      <c r="B136" s="23"/>
    </row>
    <row r="137" spans="1:2" ht="20.149999999999999" customHeight="1" x14ac:dyDescent="0.35">
      <c r="A137" s="23"/>
      <c r="B137" s="23"/>
    </row>
    <row r="138" spans="1:2" ht="20.149999999999999" customHeight="1" x14ac:dyDescent="0.35">
      <c r="A138" s="23"/>
      <c r="B138" s="23"/>
    </row>
    <row r="139" spans="1:2" ht="20.149999999999999" customHeight="1" x14ac:dyDescent="0.35">
      <c r="A139" s="23"/>
      <c r="B139" s="23"/>
    </row>
    <row r="140" spans="1:2" ht="20.149999999999999" customHeight="1" x14ac:dyDescent="0.35">
      <c r="A140" s="23"/>
      <c r="B140" s="23"/>
    </row>
    <row r="141" spans="1:2" ht="20.149999999999999" customHeight="1" x14ac:dyDescent="0.35">
      <c r="A141" s="23"/>
      <c r="B141" s="23"/>
    </row>
    <row r="142" spans="1:2" ht="20.149999999999999" customHeight="1" x14ac:dyDescent="0.35">
      <c r="A142" s="23"/>
      <c r="B142" s="23"/>
    </row>
    <row r="143" spans="1:2" ht="20.149999999999999" customHeight="1" x14ac:dyDescent="0.35">
      <c r="A143" s="23"/>
      <c r="B143" s="23"/>
    </row>
    <row r="144" spans="1:2" ht="20.149999999999999" customHeight="1" x14ac:dyDescent="0.35">
      <c r="A144" s="23"/>
      <c r="B144" s="23"/>
    </row>
    <row r="145" spans="1:2" ht="20.149999999999999" customHeight="1" x14ac:dyDescent="0.35">
      <c r="A145" s="23"/>
      <c r="B145" s="23"/>
    </row>
    <row r="146" spans="1:2" ht="20.149999999999999" customHeight="1" x14ac:dyDescent="0.35">
      <c r="A146" s="23"/>
      <c r="B146" s="23"/>
    </row>
    <row r="147" spans="1:2" ht="20.149999999999999" customHeight="1" x14ac:dyDescent="0.35">
      <c r="A147" s="23"/>
      <c r="B147" s="23"/>
    </row>
    <row r="148" spans="1:2" ht="20.149999999999999" customHeight="1" x14ac:dyDescent="0.35">
      <c r="A148" s="23"/>
      <c r="B148" s="23"/>
    </row>
    <row r="149" spans="1:2" ht="20.149999999999999" customHeight="1" x14ac:dyDescent="0.35">
      <c r="A149" s="23"/>
      <c r="B149" s="23"/>
    </row>
    <row r="150" spans="1:2" ht="20.149999999999999" customHeight="1" x14ac:dyDescent="0.35">
      <c r="A150" s="23"/>
      <c r="B150" s="23"/>
    </row>
    <row r="151" spans="1:2" ht="20.149999999999999" customHeight="1" x14ac:dyDescent="0.35">
      <c r="A151" s="23"/>
      <c r="B151" s="23"/>
    </row>
    <row r="152" spans="1:2" ht="20.149999999999999" customHeight="1" x14ac:dyDescent="0.35">
      <c r="A152" s="23"/>
      <c r="B152" s="23"/>
    </row>
    <row r="153" spans="1:2" ht="20.149999999999999" customHeight="1" x14ac:dyDescent="0.35">
      <c r="A153" s="23"/>
      <c r="B153" s="23"/>
    </row>
    <row r="154" spans="1:2" ht="20.149999999999999" customHeight="1" x14ac:dyDescent="0.35">
      <c r="A154" s="23"/>
      <c r="B154" s="23"/>
    </row>
    <row r="155" spans="1:2" ht="20.149999999999999" customHeight="1" x14ac:dyDescent="0.35">
      <c r="A155" s="23"/>
      <c r="B155" s="23"/>
    </row>
    <row r="156" spans="1:2" ht="20.149999999999999" customHeight="1" x14ac:dyDescent="0.35">
      <c r="A156" s="23"/>
      <c r="B156" s="23"/>
    </row>
    <row r="157" spans="1:2" ht="20.149999999999999" customHeight="1" x14ac:dyDescent="0.35">
      <c r="A157" s="23"/>
      <c r="B157" s="23"/>
    </row>
    <row r="158" spans="1:2" ht="20.149999999999999" customHeight="1" x14ac:dyDescent="0.35">
      <c r="A158" s="23"/>
      <c r="B158" s="23"/>
    </row>
    <row r="159" spans="1:2" ht="20.149999999999999" customHeight="1" x14ac:dyDescent="0.35">
      <c r="A159" s="23"/>
      <c r="B159" s="23"/>
    </row>
    <row r="160" spans="1:2" ht="20.149999999999999" customHeight="1" x14ac:dyDescent="0.35">
      <c r="A160" s="23"/>
      <c r="B160" s="23"/>
    </row>
    <row r="161" spans="1:2" ht="20.149999999999999" customHeight="1" x14ac:dyDescent="0.35">
      <c r="A161" s="23"/>
      <c r="B161" s="23"/>
    </row>
    <row r="162" spans="1:2" ht="20.149999999999999" customHeight="1" x14ac:dyDescent="0.35">
      <c r="A162" s="23"/>
      <c r="B162" s="23"/>
    </row>
    <row r="163" spans="1:2" ht="20.149999999999999" customHeight="1" x14ac:dyDescent="0.35">
      <c r="A163" s="23"/>
      <c r="B163" s="23"/>
    </row>
    <row r="164" spans="1:2" ht="20.149999999999999" customHeight="1" x14ac:dyDescent="0.35">
      <c r="A164" s="23"/>
      <c r="B164" s="23"/>
    </row>
    <row r="165" spans="1:2" ht="20.149999999999999" customHeight="1" x14ac:dyDescent="0.35">
      <c r="A165" s="23"/>
      <c r="B165" s="23"/>
    </row>
    <row r="166" spans="1:2" ht="20.149999999999999" customHeight="1" x14ac:dyDescent="0.35">
      <c r="A166" s="23"/>
      <c r="B166" s="23"/>
    </row>
    <row r="167" spans="1:2" ht="20.149999999999999" customHeight="1" x14ac:dyDescent="0.35">
      <c r="A167" s="23"/>
      <c r="B167" s="23"/>
    </row>
    <row r="168" spans="1:2" ht="20.149999999999999" customHeight="1" x14ac:dyDescent="0.35">
      <c r="A168" s="23"/>
      <c r="B168" s="23"/>
    </row>
    <row r="169" spans="1:2" ht="20.149999999999999" customHeight="1" x14ac:dyDescent="0.35">
      <c r="A169" s="23"/>
      <c r="B169" s="23"/>
    </row>
    <row r="170" spans="1:2" ht="20.149999999999999" customHeight="1" x14ac:dyDescent="0.35">
      <c r="A170" s="23"/>
      <c r="B170" s="23"/>
    </row>
    <row r="171" spans="1:2" ht="20.149999999999999" customHeight="1" x14ac:dyDescent="0.35">
      <c r="A171" s="23"/>
      <c r="B171" s="23"/>
    </row>
    <row r="172" spans="1:2" ht="20.149999999999999" customHeight="1" x14ac:dyDescent="0.35">
      <c r="A172" s="23"/>
      <c r="B172" s="23"/>
    </row>
    <row r="173" spans="1:2" ht="20.149999999999999" customHeight="1" x14ac:dyDescent="0.35">
      <c r="A173" s="23"/>
      <c r="B173" s="23"/>
    </row>
    <row r="174" spans="1:2" ht="20.149999999999999" customHeight="1" x14ac:dyDescent="0.35">
      <c r="A174" s="23"/>
      <c r="B174" s="23"/>
    </row>
    <row r="175" spans="1:2" ht="20.149999999999999" customHeight="1" x14ac:dyDescent="0.35">
      <c r="A175" s="23"/>
      <c r="B175" s="23"/>
    </row>
    <row r="176" spans="1:2" ht="20.149999999999999" customHeight="1" x14ac:dyDescent="0.35">
      <c r="A176" s="23"/>
      <c r="B176" s="23"/>
    </row>
    <row r="177" spans="1:2" ht="20.149999999999999" customHeight="1" x14ac:dyDescent="0.35">
      <c r="A177" s="23"/>
      <c r="B177" s="23"/>
    </row>
    <row r="178" spans="1:2" ht="20.149999999999999" customHeight="1" x14ac:dyDescent="0.35">
      <c r="A178" s="23"/>
      <c r="B178" s="23"/>
    </row>
    <row r="179" spans="1:2" ht="20.149999999999999" customHeight="1" x14ac:dyDescent="0.35">
      <c r="A179" s="23"/>
      <c r="B179" s="23"/>
    </row>
    <row r="180" spans="1:2" ht="20.149999999999999" customHeight="1" x14ac:dyDescent="0.35">
      <c r="A180" s="23"/>
      <c r="B180" s="23"/>
    </row>
    <row r="181" spans="1:2" ht="20.149999999999999" customHeight="1" x14ac:dyDescent="0.35">
      <c r="A181" s="23"/>
      <c r="B181" s="23"/>
    </row>
    <row r="182" spans="1:2" ht="20.149999999999999" customHeight="1" x14ac:dyDescent="0.35">
      <c r="A182" s="23"/>
      <c r="B182" s="23"/>
    </row>
    <row r="183" spans="1:2" ht="20.149999999999999" customHeight="1" x14ac:dyDescent="0.35">
      <c r="A183" s="23"/>
      <c r="B183" s="23"/>
    </row>
    <row r="184" spans="1:2" ht="20.149999999999999" customHeight="1" x14ac:dyDescent="0.35">
      <c r="A184" s="23"/>
      <c r="B184" s="23"/>
    </row>
    <row r="185" spans="1:2" ht="20.149999999999999" customHeight="1" x14ac:dyDescent="0.35">
      <c r="A185" s="23"/>
      <c r="B185" s="23"/>
    </row>
    <row r="186" spans="1:2" ht="20.149999999999999" customHeight="1" x14ac:dyDescent="0.35">
      <c r="A186" s="23"/>
      <c r="B186" s="23"/>
    </row>
    <row r="187" spans="1:2" ht="20.149999999999999" customHeight="1" x14ac:dyDescent="0.35">
      <c r="A187" s="23"/>
      <c r="B187" s="23"/>
    </row>
    <row r="188" spans="1:2" ht="20.149999999999999" customHeight="1" x14ac:dyDescent="0.35">
      <c r="A188" s="23"/>
      <c r="B188" s="23"/>
    </row>
    <row r="189" spans="1:2" ht="20.149999999999999" customHeight="1" x14ac:dyDescent="0.35">
      <c r="A189" s="23"/>
      <c r="B189" s="23"/>
    </row>
    <row r="190" spans="1:2" ht="20.149999999999999" customHeight="1" x14ac:dyDescent="0.35">
      <c r="A190" s="23"/>
      <c r="B190" s="23"/>
    </row>
    <row r="191" spans="1:2" ht="20.149999999999999" customHeight="1" x14ac:dyDescent="0.35">
      <c r="A191" s="23"/>
      <c r="B191" s="23"/>
    </row>
    <row r="192" spans="1:2" ht="20.149999999999999" customHeight="1" x14ac:dyDescent="0.35">
      <c r="A192" s="23"/>
      <c r="B192" s="23"/>
    </row>
    <row r="193" spans="1:2" ht="20.149999999999999" customHeight="1" x14ac:dyDescent="0.35">
      <c r="A193" s="23"/>
      <c r="B193" s="23"/>
    </row>
    <row r="194" spans="1:2" ht="20.149999999999999" customHeight="1" x14ac:dyDescent="0.35">
      <c r="A194" s="23"/>
      <c r="B194" s="23"/>
    </row>
    <row r="195" spans="1:2" ht="20.149999999999999" customHeight="1" x14ac:dyDescent="0.35">
      <c r="A195" s="23"/>
      <c r="B195" s="23"/>
    </row>
    <row r="196" spans="1:2" ht="20.149999999999999" customHeight="1" x14ac:dyDescent="0.35">
      <c r="A196" s="23"/>
      <c r="B196" s="23"/>
    </row>
    <row r="197" spans="1:2" ht="20.149999999999999" customHeight="1" x14ac:dyDescent="0.35">
      <c r="A197" s="23"/>
      <c r="B197" s="23"/>
    </row>
    <row r="198" spans="1:2" ht="20.149999999999999" customHeight="1" x14ac:dyDescent="0.35">
      <c r="A198" s="23"/>
      <c r="B198" s="23"/>
    </row>
    <row r="199" spans="1:2" ht="20.149999999999999" customHeight="1" x14ac:dyDescent="0.35">
      <c r="A199" s="23"/>
      <c r="B199" s="23"/>
    </row>
    <row r="200" spans="1:2" ht="20.149999999999999" customHeight="1" x14ac:dyDescent="0.35">
      <c r="A200" s="23"/>
      <c r="B200" s="23"/>
    </row>
    <row r="201" spans="1:2" ht="20.149999999999999" customHeight="1" x14ac:dyDescent="0.35">
      <c r="A201" s="23"/>
      <c r="B201" s="23"/>
    </row>
    <row r="202" spans="1:2" ht="20.149999999999999" customHeight="1" x14ac:dyDescent="0.35">
      <c r="A202" s="23"/>
      <c r="B202" s="23"/>
    </row>
    <row r="203" spans="1:2" ht="20.149999999999999" customHeight="1" x14ac:dyDescent="0.35">
      <c r="A203" s="23"/>
      <c r="B203" s="23"/>
    </row>
    <row r="204" spans="1:2" ht="20.149999999999999" customHeight="1" x14ac:dyDescent="0.35">
      <c r="A204" s="23"/>
      <c r="B204" s="23"/>
    </row>
    <row r="205" spans="1:2" ht="20.149999999999999" customHeight="1" x14ac:dyDescent="0.35">
      <c r="A205" s="23"/>
      <c r="B205" s="23"/>
    </row>
    <row r="206" spans="1:2" ht="20.149999999999999" customHeight="1" x14ac:dyDescent="0.35">
      <c r="A206" s="23"/>
      <c r="B206" s="23"/>
    </row>
    <row r="207" spans="1:2" ht="20.149999999999999" customHeight="1" x14ac:dyDescent="0.35">
      <c r="A207" s="23"/>
      <c r="B207" s="23"/>
    </row>
    <row r="208" spans="1:2" ht="20.149999999999999" customHeight="1" x14ac:dyDescent="0.35">
      <c r="A208" s="23"/>
      <c r="B208" s="23"/>
    </row>
    <row r="209" spans="1:2" ht="20.149999999999999" customHeight="1" x14ac:dyDescent="0.35">
      <c r="A209" s="23"/>
      <c r="B209" s="23"/>
    </row>
    <row r="210" spans="1:2" ht="20.149999999999999" customHeight="1" x14ac:dyDescent="0.35">
      <c r="A210" s="23"/>
      <c r="B210" s="23"/>
    </row>
    <row r="211" spans="1:2" ht="20.149999999999999" customHeight="1" x14ac:dyDescent="0.35">
      <c r="A211" s="23"/>
      <c r="B211" s="23"/>
    </row>
    <row r="212" spans="1:2" ht="20.149999999999999" customHeight="1" x14ac:dyDescent="0.35">
      <c r="A212" s="23"/>
      <c r="B212" s="23"/>
    </row>
    <row r="213" spans="1:2" ht="20.149999999999999" customHeight="1" x14ac:dyDescent="0.35">
      <c r="A213" s="23"/>
      <c r="B213" s="23"/>
    </row>
    <row r="214" spans="1:2" ht="20.149999999999999" customHeight="1" x14ac:dyDescent="0.35">
      <c r="A214" s="23"/>
      <c r="B214" s="23"/>
    </row>
    <row r="215" spans="1:2" ht="20.149999999999999" customHeight="1" x14ac:dyDescent="0.35">
      <c r="A215" s="23"/>
      <c r="B215" s="23"/>
    </row>
    <row r="216" spans="1:2" ht="20.149999999999999" customHeight="1" x14ac:dyDescent="0.35">
      <c r="A216" s="23"/>
      <c r="B216" s="23"/>
    </row>
    <row r="217" spans="1:2" ht="20.149999999999999" customHeight="1" x14ac:dyDescent="0.35">
      <c r="A217" s="23"/>
      <c r="B217" s="23"/>
    </row>
    <row r="218" spans="1:2" ht="20.149999999999999" customHeight="1" x14ac:dyDescent="0.35">
      <c r="A218" s="23"/>
      <c r="B218" s="23"/>
    </row>
    <row r="219" spans="1:2" ht="20.149999999999999" customHeight="1" x14ac:dyDescent="0.35">
      <c r="A219" s="23"/>
      <c r="B219" s="23"/>
    </row>
    <row r="220" spans="1:2" ht="20.149999999999999" customHeight="1" x14ac:dyDescent="0.35">
      <c r="A220" s="23"/>
      <c r="B220" s="23"/>
    </row>
    <row r="221" spans="1:2" ht="20.149999999999999" customHeight="1" x14ac:dyDescent="0.35">
      <c r="A221" s="23"/>
      <c r="B221" s="23"/>
    </row>
    <row r="222" spans="1:2" ht="20.149999999999999" customHeight="1" x14ac:dyDescent="0.35">
      <c r="A222" s="23"/>
      <c r="B222" s="23"/>
    </row>
    <row r="223" spans="1:2" ht="20.149999999999999" customHeight="1" x14ac:dyDescent="0.35">
      <c r="A223" s="23"/>
      <c r="B223" s="23"/>
    </row>
    <row r="224" spans="1:2" ht="20.149999999999999" customHeight="1" x14ac:dyDescent="0.35">
      <c r="A224" s="23"/>
      <c r="B224" s="23"/>
    </row>
    <row r="225" spans="1:2" ht="20.149999999999999" customHeight="1" x14ac:dyDescent="0.35">
      <c r="A225" s="23"/>
      <c r="B225" s="23"/>
    </row>
    <row r="226" spans="1:2" ht="20.149999999999999" customHeight="1" x14ac:dyDescent="0.35">
      <c r="A226" s="23"/>
      <c r="B226" s="23"/>
    </row>
    <row r="227" spans="1:2" ht="20.149999999999999" customHeight="1" x14ac:dyDescent="0.35">
      <c r="A227" s="23"/>
      <c r="B227" s="23"/>
    </row>
    <row r="228" spans="1:2" ht="20.149999999999999" customHeight="1" x14ac:dyDescent="0.35">
      <c r="A228" s="23"/>
      <c r="B228" s="23"/>
    </row>
    <row r="229" spans="1:2" ht="20.149999999999999" customHeight="1" x14ac:dyDescent="0.35">
      <c r="A229" s="23"/>
      <c r="B229" s="23"/>
    </row>
    <row r="230" spans="1:2" ht="20.149999999999999" customHeight="1" x14ac:dyDescent="0.35">
      <c r="A230" s="23"/>
      <c r="B230" s="23"/>
    </row>
    <row r="231" spans="1:2" ht="20.149999999999999" customHeight="1" x14ac:dyDescent="0.35">
      <c r="A231" s="23"/>
      <c r="B231" s="23"/>
    </row>
    <row r="232" spans="1:2" ht="20.149999999999999" customHeight="1" x14ac:dyDescent="0.35">
      <c r="A232" s="23"/>
      <c r="B232" s="23"/>
    </row>
    <row r="233" spans="1:2" ht="20.149999999999999" customHeight="1" x14ac:dyDescent="0.35">
      <c r="A233" s="23"/>
      <c r="B233" s="23"/>
    </row>
    <row r="234" spans="1:2" ht="20.149999999999999" customHeight="1" x14ac:dyDescent="0.35">
      <c r="A234" s="23"/>
      <c r="B234" s="23"/>
    </row>
    <row r="235" spans="1:2" ht="20.149999999999999" customHeight="1" x14ac:dyDescent="0.35">
      <c r="A235" s="23"/>
      <c r="B235" s="23"/>
    </row>
    <row r="236" spans="1:2" ht="20.149999999999999" customHeight="1" x14ac:dyDescent="0.35">
      <c r="A236" s="23"/>
      <c r="B236" s="23"/>
    </row>
    <row r="237" spans="1:2" ht="20.149999999999999" customHeight="1" x14ac:dyDescent="0.35">
      <c r="A237" s="23"/>
      <c r="B237" s="23"/>
    </row>
    <row r="238" spans="1:2" ht="20.149999999999999" customHeight="1" x14ac:dyDescent="0.35">
      <c r="A238" s="23"/>
      <c r="B238" s="23"/>
    </row>
    <row r="239" spans="1:2" ht="20.149999999999999" customHeight="1" x14ac:dyDescent="0.35">
      <c r="A239" s="23"/>
      <c r="B239" s="23"/>
    </row>
    <row r="240" spans="1:2" ht="20.149999999999999" customHeight="1" x14ac:dyDescent="0.35">
      <c r="A240" s="23"/>
      <c r="B240" s="23"/>
    </row>
    <row r="241" spans="1:2" ht="20.149999999999999" customHeight="1" x14ac:dyDescent="0.35">
      <c r="A241" s="23"/>
      <c r="B241" s="23"/>
    </row>
    <row r="242" spans="1:2" ht="20.149999999999999" customHeight="1" x14ac:dyDescent="0.35">
      <c r="A242" s="23"/>
      <c r="B242" s="23"/>
    </row>
    <row r="243" spans="1:2" ht="20.149999999999999" customHeight="1" x14ac:dyDescent="0.35">
      <c r="A243" s="23"/>
      <c r="B243" s="23"/>
    </row>
    <row r="244" spans="1:2" ht="20.149999999999999" customHeight="1" x14ac:dyDescent="0.35">
      <c r="A244" s="23"/>
      <c r="B244" s="23"/>
    </row>
    <row r="245" spans="1:2" ht="20.149999999999999" customHeight="1" x14ac:dyDescent="0.35">
      <c r="A245" s="23"/>
      <c r="B245" s="23"/>
    </row>
    <row r="246" spans="1:2" ht="20.149999999999999" customHeight="1" x14ac:dyDescent="0.35">
      <c r="A246" s="23"/>
      <c r="B246" s="23"/>
    </row>
    <row r="247" spans="1:2" ht="20.149999999999999" customHeight="1" x14ac:dyDescent="0.35">
      <c r="A247" s="23"/>
      <c r="B247" s="23"/>
    </row>
    <row r="248" spans="1:2" ht="20.149999999999999" customHeight="1" x14ac:dyDescent="0.35">
      <c r="A248" s="23"/>
      <c r="B248" s="23"/>
    </row>
    <row r="249" spans="1:2" ht="20.149999999999999" customHeight="1" x14ac:dyDescent="0.35">
      <c r="A249" s="23"/>
      <c r="B249" s="23"/>
    </row>
    <row r="250" spans="1:2" ht="20.149999999999999" customHeight="1" x14ac:dyDescent="0.35">
      <c r="A250" s="23"/>
      <c r="B250" s="23"/>
    </row>
    <row r="251" spans="1:2" ht="20.149999999999999" customHeight="1" x14ac:dyDescent="0.35">
      <c r="A251" s="23"/>
      <c r="B251" s="23"/>
    </row>
    <row r="252" spans="1:2" ht="20.149999999999999" customHeight="1" x14ac:dyDescent="0.35">
      <c r="A252" s="23"/>
      <c r="B252" s="23"/>
    </row>
    <row r="253" spans="1:2" ht="20.149999999999999" customHeight="1" x14ac:dyDescent="0.35">
      <c r="A253" s="23"/>
      <c r="B253" s="23"/>
    </row>
    <row r="254" spans="1:2" ht="20.149999999999999" customHeight="1" x14ac:dyDescent="0.35">
      <c r="A254" s="23"/>
      <c r="B254" s="23"/>
    </row>
    <row r="255" spans="1:2" ht="20.149999999999999" customHeight="1" x14ac:dyDescent="0.35">
      <c r="A255" s="23"/>
      <c r="B255" s="23"/>
    </row>
    <row r="256" spans="1:2" ht="20.149999999999999" customHeight="1" x14ac:dyDescent="0.35">
      <c r="A256" s="23"/>
      <c r="B256" s="23"/>
    </row>
    <row r="257" spans="1:2" ht="20.149999999999999" customHeight="1" x14ac:dyDescent="0.35">
      <c r="A257" s="23"/>
      <c r="B257" s="23"/>
    </row>
    <row r="258" spans="1:2" ht="20.149999999999999" customHeight="1" x14ac:dyDescent="0.35">
      <c r="A258" s="23"/>
      <c r="B258" s="23"/>
    </row>
    <row r="259" spans="1:2" ht="20.149999999999999" customHeight="1" x14ac:dyDescent="0.35">
      <c r="A259" s="23"/>
      <c r="B259" s="23"/>
    </row>
    <row r="260" spans="1:2" ht="20.149999999999999" customHeight="1" x14ac:dyDescent="0.35">
      <c r="A260" s="23"/>
      <c r="B260" s="23"/>
    </row>
    <row r="261" spans="1:2" ht="20.149999999999999" customHeight="1" x14ac:dyDescent="0.35">
      <c r="A261" s="23"/>
      <c r="B261" s="23"/>
    </row>
    <row r="262" spans="1:2" ht="20.149999999999999" customHeight="1" x14ac:dyDescent="0.35">
      <c r="A262" s="23"/>
      <c r="B262" s="23"/>
    </row>
    <row r="263" spans="1:2" ht="20.149999999999999" customHeight="1" x14ac:dyDescent="0.35">
      <c r="A263" s="23"/>
      <c r="B263" s="23"/>
    </row>
    <row r="264" spans="1:2" ht="20.149999999999999" customHeight="1" x14ac:dyDescent="0.35">
      <c r="A264" s="23"/>
      <c r="B264" s="23"/>
    </row>
    <row r="265" spans="1:2" ht="20.149999999999999" customHeight="1" x14ac:dyDescent="0.35">
      <c r="A265" s="23"/>
      <c r="B265" s="23"/>
    </row>
    <row r="266" spans="1:2" ht="20.149999999999999" customHeight="1" x14ac:dyDescent="0.35">
      <c r="A266" s="23"/>
      <c r="B266" s="23"/>
    </row>
    <row r="267" spans="1:2" ht="20.149999999999999" customHeight="1" x14ac:dyDescent="0.35">
      <c r="A267" s="23"/>
      <c r="B267" s="23"/>
    </row>
    <row r="268" spans="1:2" ht="20.149999999999999" customHeight="1" x14ac:dyDescent="0.35">
      <c r="A268" s="23"/>
      <c r="B268" s="23"/>
    </row>
    <row r="269" spans="1:2" ht="20.149999999999999" customHeight="1" x14ac:dyDescent="0.35">
      <c r="A269" s="23"/>
      <c r="B269" s="23"/>
    </row>
    <row r="270" spans="1:2" ht="20.149999999999999" customHeight="1" x14ac:dyDescent="0.35">
      <c r="A270" s="23"/>
      <c r="B270" s="23"/>
    </row>
    <row r="271" spans="1:2" ht="20.149999999999999" customHeight="1" x14ac:dyDescent="0.35">
      <c r="A271" s="23"/>
      <c r="B271" s="23"/>
    </row>
    <row r="272" spans="1:2" ht="20.149999999999999" customHeight="1" x14ac:dyDescent="0.35">
      <c r="A272" s="23"/>
      <c r="B272" s="23"/>
    </row>
    <row r="273" spans="1:2" ht="20.149999999999999" customHeight="1" x14ac:dyDescent="0.35">
      <c r="A273" s="23"/>
      <c r="B273" s="23"/>
    </row>
    <row r="274" spans="1:2" ht="20.149999999999999" customHeight="1" x14ac:dyDescent="0.35">
      <c r="A274" s="23"/>
      <c r="B274" s="23"/>
    </row>
    <row r="275" spans="1:2" ht="20.149999999999999" customHeight="1" x14ac:dyDescent="0.35">
      <c r="A275" s="23"/>
      <c r="B275" s="23"/>
    </row>
    <row r="276" spans="1:2" ht="20.149999999999999" customHeight="1" x14ac:dyDescent="0.35">
      <c r="A276" s="23"/>
      <c r="B276" s="23"/>
    </row>
    <row r="277" spans="1:2" ht="20.149999999999999" customHeight="1" x14ac:dyDescent="0.35">
      <c r="A277" s="23"/>
      <c r="B277" s="23"/>
    </row>
    <row r="278" spans="1:2" ht="20.149999999999999" customHeight="1" x14ac:dyDescent="0.35">
      <c r="A278" s="23"/>
      <c r="B278" s="23"/>
    </row>
    <row r="279" spans="1:2" ht="20.149999999999999" customHeight="1" x14ac:dyDescent="0.35">
      <c r="A279" s="23"/>
      <c r="B279" s="23"/>
    </row>
    <row r="280" spans="1:2" ht="20.149999999999999" customHeight="1" x14ac:dyDescent="0.35">
      <c r="A280" s="23"/>
      <c r="B280" s="23"/>
    </row>
    <row r="281" spans="1:2" ht="20.149999999999999" customHeight="1" x14ac:dyDescent="0.35">
      <c r="A281" s="23"/>
      <c r="B281" s="23"/>
    </row>
    <row r="282" spans="1:2" ht="20.149999999999999" customHeight="1" x14ac:dyDescent="0.35">
      <c r="A282" s="23"/>
      <c r="B282" s="23"/>
    </row>
    <row r="283" spans="1:2" ht="20.149999999999999" customHeight="1" x14ac:dyDescent="0.35">
      <c r="A283" s="23"/>
      <c r="B283" s="23"/>
    </row>
    <row r="284" spans="1:2" ht="20.149999999999999" customHeight="1" x14ac:dyDescent="0.35">
      <c r="A284" s="23"/>
      <c r="B284" s="23"/>
    </row>
    <row r="285" spans="1:2" ht="20.149999999999999" customHeight="1" x14ac:dyDescent="0.35">
      <c r="A285" s="23"/>
      <c r="B285" s="23"/>
    </row>
    <row r="286" spans="1:2" ht="20.149999999999999" customHeight="1" x14ac:dyDescent="0.35">
      <c r="A286" s="23"/>
      <c r="B286" s="23"/>
    </row>
    <row r="287" spans="1:2" ht="20.149999999999999" customHeight="1" x14ac:dyDescent="0.35">
      <c r="A287" s="23"/>
      <c r="B287" s="23"/>
    </row>
    <row r="288" spans="1:2" ht="20.149999999999999" customHeight="1" x14ac:dyDescent="0.35">
      <c r="A288" s="23"/>
      <c r="B288" s="23"/>
    </row>
    <row r="289" spans="1:2" ht="20.149999999999999" customHeight="1" x14ac:dyDescent="0.35">
      <c r="A289" s="23"/>
      <c r="B289" s="23"/>
    </row>
    <row r="290" spans="1:2" ht="20.149999999999999" customHeight="1" x14ac:dyDescent="0.35">
      <c r="A290" s="23"/>
      <c r="B290" s="23"/>
    </row>
    <row r="291" spans="1:2" ht="20.149999999999999" customHeight="1" x14ac:dyDescent="0.35">
      <c r="A291" s="23"/>
      <c r="B291" s="23"/>
    </row>
    <row r="292" spans="1:2" ht="20.149999999999999" customHeight="1" x14ac:dyDescent="0.35">
      <c r="A292" s="23"/>
      <c r="B292" s="23"/>
    </row>
    <row r="293" spans="1:2" ht="20.149999999999999" customHeight="1" x14ac:dyDescent="0.35">
      <c r="A293" s="23"/>
      <c r="B293" s="23"/>
    </row>
    <row r="294" spans="1:2" ht="20.149999999999999" customHeight="1" x14ac:dyDescent="0.35">
      <c r="A294" s="23"/>
      <c r="B294" s="23"/>
    </row>
    <row r="295" spans="1:2" ht="20.149999999999999" customHeight="1" x14ac:dyDescent="0.35">
      <c r="A295" s="23"/>
      <c r="B295" s="23"/>
    </row>
    <row r="296" spans="1:2" ht="20.149999999999999" customHeight="1" x14ac:dyDescent="0.35">
      <c r="A296" s="23"/>
      <c r="B296" s="23"/>
    </row>
    <row r="297" spans="1:2" ht="20.149999999999999" customHeight="1" x14ac:dyDescent="0.35">
      <c r="A297" s="23"/>
      <c r="B297" s="23"/>
    </row>
    <row r="298" spans="1:2" ht="20.149999999999999" customHeight="1" x14ac:dyDescent="0.35">
      <c r="A298" s="23"/>
      <c r="B298" s="23"/>
    </row>
    <row r="299" spans="1:2" ht="20.149999999999999" customHeight="1" x14ac:dyDescent="0.35">
      <c r="A299" s="23"/>
      <c r="B299" s="23"/>
    </row>
    <row r="300" spans="1:2" ht="20.149999999999999" customHeight="1" x14ac:dyDescent="0.35">
      <c r="A300" s="23"/>
      <c r="B300" s="23"/>
    </row>
    <row r="301" spans="1:2" ht="20.149999999999999" customHeight="1" x14ac:dyDescent="0.35">
      <c r="A301" s="23"/>
      <c r="B301" s="23"/>
    </row>
    <row r="302" spans="1:2" ht="20.149999999999999" customHeight="1" x14ac:dyDescent="0.35">
      <c r="A302" s="23"/>
      <c r="B302" s="23"/>
    </row>
    <row r="303" spans="1:2" ht="20.149999999999999" customHeight="1" x14ac:dyDescent="0.35">
      <c r="A303" s="23"/>
      <c r="B303" s="23"/>
    </row>
    <row r="304" spans="1:2" ht="20.149999999999999" customHeight="1" x14ac:dyDescent="0.35">
      <c r="A304" s="23"/>
      <c r="B304" s="23"/>
    </row>
    <row r="305" spans="1:2" ht="20.149999999999999" customHeight="1" x14ac:dyDescent="0.35">
      <c r="A305" s="23"/>
      <c r="B305" s="23"/>
    </row>
    <row r="306" spans="1:2" ht="20.149999999999999" customHeight="1" x14ac:dyDescent="0.35">
      <c r="A306" s="23"/>
      <c r="B306" s="23"/>
    </row>
    <row r="307" spans="1:2" ht="20.149999999999999" customHeight="1" x14ac:dyDescent="0.35">
      <c r="A307" s="23"/>
      <c r="B307" s="23"/>
    </row>
    <row r="308" spans="1:2" ht="20.149999999999999" customHeight="1" x14ac:dyDescent="0.35">
      <c r="A308" s="23"/>
      <c r="B308" s="23"/>
    </row>
    <row r="309" spans="1:2" ht="20.149999999999999" customHeight="1" x14ac:dyDescent="0.35">
      <c r="A309" s="23"/>
      <c r="B309" s="23"/>
    </row>
    <row r="310" spans="1:2" ht="20.149999999999999" customHeight="1" x14ac:dyDescent="0.35">
      <c r="A310" s="23"/>
      <c r="B310" s="23"/>
    </row>
    <row r="311" spans="1:2" ht="20.149999999999999" customHeight="1" x14ac:dyDescent="0.35">
      <c r="A311" s="23"/>
      <c r="B311" s="23"/>
    </row>
    <row r="312" spans="1:2" ht="20.149999999999999" customHeight="1" x14ac:dyDescent="0.35">
      <c r="A312" s="23"/>
      <c r="B312" s="23"/>
    </row>
    <row r="313" spans="1:2" ht="20.149999999999999" customHeight="1" x14ac:dyDescent="0.35">
      <c r="A313" s="23"/>
      <c r="B313" s="23"/>
    </row>
    <row r="314" spans="1:2" ht="20.149999999999999" customHeight="1" x14ac:dyDescent="0.35">
      <c r="A314" s="23"/>
      <c r="B314" s="23"/>
    </row>
    <row r="315" spans="1:2" ht="20.149999999999999" customHeight="1" x14ac:dyDescent="0.35">
      <c r="A315" s="23"/>
      <c r="B315" s="23"/>
    </row>
    <row r="316" spans="1:2" ht="20.149999999999999" customHeight="1" x14ac:dyDescent="0.35">
      <c r="A316" s="23"/>
      <c r="B316" s="23"/>
    </row>
    <row r="317" spans="1:2" ht="20.149999999999999" customHeight="1" x14ac:dyDescent="0.35">
      <c r="A317" s="23"/>
      <c r="B317" s="23"/>
    </row>
    <row r="318" spans="1:2" ht="20.149999999999999" customHeight="1" x14ac:dyDescent="0.35">
      <c r="A318" s="23"/>
      <c r="B318" s="23"/>
    </row>
    <row r="319" spans="1:2" ht="20.149999999999999" customHeight="1" x14ac:dyDescent="0.35">
      <c r="A319" s="23"/>
      <c r="B319" s="23"/>
    </row>
    <row r="320" spans="1:2" ht="20.149999999999999" customHeight="1" x14ac:dyDescent="0.35">
      <c r="A320" s="23"/>
      <c r="B320" s="23"/>
    </row>
    <row r="321" spans="1:2" ht="20.149999999999999" customHeight="1" x14ac:dyDescent="0.35">
      <c r="A321" s="23"/>
      <c r="B321" s="23"/>
    </row>
    <row r="322" spans="1:2" ht="20.149999999999999" customHeight="1" x14ac:dyDescent="0.35">
      <c r="A322" s="23"/>
      <c r="B322" s="23"/>
    </row>
    <row r="323" spans="1:2" ht="20.149999999999999" customHeight="1" x14ac:dyDescent="0.35">
      <c r="A323" s="23"/>
      <c r="B323" s="23"/>
    </row>
    <row r="324" spans="1:2" ht="20.149999999999999" customHeight="1" x14ac:dyDescent="0.35">
      <c r="A324" s="23"/>
      <c r="B324" s="23"/>
    </row>
    <row r="325" spans="1:2" ht="20.149999999999999" customHeight="1" x14ac:dyDescent="0.35">
      <c r="A325" s="23"/>
      <c r="B325" s="23"/>
    </row>
    <row r="326" spans="1:2" ht="20.149999999999999" customHeight="1" x14ac:dyDescent="0.35">
      <c r="A326" s="23"/>
      <c r="B326" s="23"/>
    </row>
    <row r="327" spans="1:2" ht="20.149999999999999" customHeight="1" x14ac:dyDescent="0.35">
      <c r="A327" s="23"/>
      <c r="B327" s="23"/>
    </row>
    <row r="328" spans="1:2" ht="20.149999999999999" customHeight="1" x14ac:dyDescent="0.35">
      <c r="A328" s="23"/>
      <c r="B328" s="23"/>
    </row>
    <row r="329" spans="1:2" ht="20.149999999999999" customHeight="1" x14ac:dyDescent="0.35">
      <c r="A329" s="23"/>
      <c r="B329" s="23"/>
    </row>
    <row r="330" spans="1:2" ht="20.149999999999999" customHeight="1" x14ac:dyDescent="0.35">
      <c r="A330" s="23"/>
      <c r="B330" s="23"/>
    </row>
    <row r="331" spans="1:2" ht="20.149999999999999" customHeight="1" x14ac:dyDescent="0.35">
      <c r="A331" s="23"/>
      <c r="B331" s="23"/>
    </row>
    <row r="332" spans="1:2" ht="20.149999999999999" customHeight="1" x14ac:dyDescent="0.35">
      <c r="A332" s="23"/>
      <c r="B332" s="23"/>
    </row>
    <row r="333" spans="1:2" ht="20.149999999999999" customHeight="1" x14ac:dyDescent="0.35">
      <c r="A333" s="23"/>
      <c r="B333" s="23"/>
    </row>
    <row r="334" spans="1:2" ht="20.149999999999999" customHeight="1" x14ac:dyDescent="0.35">
      <c r="A334" s="23"/>
      <c r="B334" s="23"/>
    </row>
    <row r="335" spans="1:2" ht="20.149999999999999" customHeight="1" x14ac:dyDescent="0.35">
      <c r="A335" s="23"/>
      <c r="B335" s="23"/>
    </row>
    <row r="336" spans="1:2" ht="20.149999999999999" customHeight="1" x14ac:dyDescent="0.35">
      <c r="A336" s="23"/>
      <c r="B336" s="23"/>
    </row>
    <row r="337" spans="1:2" ht="20.149999999999999" customHeight="1" x14ac:dyDescent="0.35">
      <c r="A337" s="23"/>
      <c r="B337" s="23"/>
    </row>
    <row r="338" spans="1:2" ht="20.149999999999999" customHeight="1" x14ac:dyDescent="0.35">
      <c r="A338" s="23"/>
      <c r="B338" s="23"/>
    </row>
    <row r="339" spans="1:2" ht="20.149999999999999" customHeight="1" x14ac:dyDescent="0.35">
      <c r="A339" s="23"/>
      <c r="B339" s="23"/>
    </row>
    <row r="340" spans="1:2" ht="20.149999999999999" customHeight="1" x14ac:dyDescent="0.35">
      <c r="A340" s="23"/>
      <c r="B340" s="23"/>
    </row>
    <row r="341" spans="1:2" ht="20.149999999999999" customHeight="1" x14ac:dyDescent="0.35">
      <c r="A341" s="23"/>
      <c r="B341" s="23"/>
    </row>
    <row r="342" spans="1:2" ht="20.149999999999999" customHeight="1" x14ac:dyDescent="0.35">
      <c r="A342" s="23"/>
      <c r="B342" s="23"/>
    </row>
    <row r="343" spans="1:2" ht="20.149999999999999" customHeight="1" x14ac:dyDescent="0.35">
      <c r="A343" s="23"/>
      <c r="B343" s="23"/>
    </row>
    <row r="344" spans="1:2" ht="20.149999999999999" customHeight="1" x14ac:dyDescent="0.35">
      <c r="A344" s="23"/>
      <c r="B344" s="23"/>
    </row>
    <row r="345" spans="1:2" ht="20.149999999999999" customHeight="1" x14ac:dyDescent="0.35">
      <c r="A345" s="23"/>
      <c r="B345" s="23"/>
    </row>
    <row r="346" spans="1:2" ht="20.149999999999999" customHeight="1" x14ac:dyDescent="0.35">
      <c r="A346" s="23"/>
      <c r="B346" s="23"/>
    </row>
    <row r="347" spans="1:2" ht="20.149999999999999" customHeight="1" x14ac:dyDescent="0.35">
      <c r="A347" s="23"/>
      <c r="B347" s="23"/>
    </row>
    <row r="348" spans="1:2" ht="20.149999999999999" customHeight="1" x14ac:dyDescent="0.35">
      <c r="A348" s="23"/>
      <c r="B348" s="23"/>
    </row>
    <row r="349" spans="1:2" ht="20.149999999999999" customHeight="1" x14ac:dyDescent="0.35">
      <c r="A349" s="23"/>
      <c r="B349" s="23"/>
    </row>
    <row r="350" spans="1:2" ht="20.149999999999999" customHeight="1" x14ac:dyDescent="0.35">
      <c r="A350" s="23"/>
      <c r="B350" s="23"/>
    </row>
    <row r="351" spans="1:2" ht="20.149999999999999" customHeight="1" x14ac:dyDescent="0.35">
      <c r="A351" s="23"/>
      <c r="B351" s="23"/>
    </row>
    <row r="352" spans="1:2" ht="20.149999999999999" customHeight="1" x14ac:dyDescent="0.35">
      <c r="A352" s="23"/>
      <c r="B352" s="23"/>
    </row>
    <row r="353" spans="1:2" ht="20.149999999999999" customHeight="1" x14ac:dyDescent="0.35">
      <c r="A353" s="23"/>
      <c r="B353" s="23"/>
    </row>
    <row r="354" spans="1:2" ht="20.149999999999999" customHeight="1" x14ac:dyDescent="0.35">
      <c r="A354" s="23"/>
      <c r="B354" s="23"/>
    </row>
    <row r="355" spans="1:2" ht="20.149999999999999" customHeight="1" x14ac:dyDescent="0.35">
      <c r="A355" s="23"/>
      <c r="B355" s="23"/>
    </row>
    <row r="356" spans="1:2" ht="20.149999999999999" customHeight="1" x14ac:dyDescent="0.35">
      <c r="A356" s="23"/>
      <c r="B356" s="23"/>
    </row>
    <row r="357" spans="1:2" ht="20.149999999999999" customHeight="1" x14ac:dyDescent="0.35">
      <c r="A357" s="23"/>
      <c r="B357" s="23"/>
    </row>
    <row r="358" spans="1:2" ht="20.149999999999999" customHeight="1" x14ac:dyDescent="0.35">
      <c r="A358" s="23"/>
      <c r="B358" s="23"/>
    </row>
    <row r="359" spans="1:2" ht="20.149999999999999" customHeight="1" x14ac:dyDescent="0.35">
      <c r="A359" s="23"/>
      <c r="B359" s="23"/>
    </row>
    <row r="360" spans="1:2" ht="20.149999999999999" customHeight="1" x14ac:dyDescent="0.35">
      <c r="A360" s="23"/>
      <c r="B360" s="23"/>
    </row>
    <row r="361" spans="1:2" ht="20.149999999999999" customHeight="1" x14ac:dyDescent="0.35">
      <c r="A361" s="23"/>
      <c r="B361" s="23"/>
    </row>
    <row r="362" spans="1:2" ht="20.149999999999999" customHeight="1" x14ac:dyDescent="0.35">
      <c r="A362" s="23"/>
      <c r="B362" s="23"/>
    </row>
    <row r="363" spans="1:2" ht="20.149999999999999" customHeight="1" x14ac:dyDescent="0.35">
      <c r="A363" s="23"/>
      <c r="B363" s="23"/>
    </row>
    <row r="364" spans="1:2" ht="20.149999999999999" customHeight="1" x14ac:dyDescent="0.35">
      <c r="A364" s="23"/>
      <c r="B364" s="23"/>
    </row>
    <row r="365" spans="1:2" ht="20.149999999999999" customHeight="1" x14ac:dyDescent="0.35">
      <c r="A365" s="23"/>
      <c r="B365" s="23"/>
    </row>
    <row r="366" spans="1:2" ht="20.149999999999999" customHeight="1" x14ac:dyDescent="0.35">
      <c r="A366" s="23"/>
      <c r="B366" s="23"/>
    </row>
    <row r="367" spans="1:2" ht="20.149999999999999" customHeight="1" x14ac:dyDescent="0.35">
      <c r="A367" s="23"/>
      <c r="B367" s="23"/>
    </row>
    <row r="368" spans="1:2" ht="20.149999999999999" customHeight="1" x14ac:dyDescent="0.35">
      <c r="A368" s="23"/>
      <c r="B368" s="23"/>
    </row>
    <row r="369" spans="1:2" ht="20.149999999999999" customHeight="1" x14ac:dyDescent="0.35">
      <c r="A369" s="23"/>
      <c r="B369" s="23"/>
    </row>
    <row r="370" spans="1:2" ht="20.149999999999999" customHeight="1" x14ac:dyDescent="0.35">
      <c r="A370" s="23"/>
      <c r="B370" s="23"/>
    </row>
    <row r="371" spans="1:2" ht="20.149999999999999" customHeight="1" x14ac:dyDescent="0.35">
      <c r="A371" s="23"/>
      <c r="B371" s="23"/>
    </row>
    <row r="372" spans="1:2" ht="20.149999999999999" customHeight="1" x14ac:dyDescent="0.35">
      <c r="A372" s="23"/>
      <c r="B372" s="23"/>
    </row>
    <row r="373" spans="1:2" ht="20.149999999999999" customHeight="1" x14ac:dyDescent="0.35">
      <c r="A373" s="23"/>
      <c r="B373" s="23"/>
    </row>
    <row r="374" spans="1:2" ht="20.149999999999999" customHeight="1" x14ac:dyDescent="0.35">
      <c r="A374" s="23"/>
      <c r="B374" s="23"/>
    </row>
    <row r="375" spans="1:2" ht="20.149999999999999" customHeight="1" x14ac:dyDescent="0.35">
      <c r="A375" s="23"/>
      <c r="B375" s="23"/>
    </row>
    <row r="376" spans="1:2" ht="20.149999999999999" customHeight="1" x14ac:dyDescent="0.35">
      <c r="A376" s="23"/>
      <c r="B376" s="23"/>
    </row>
    <row r="377" spans="1:2" ht="20.149999999999999" customHeight="1" x14ac:dyDescent="0.35">
      <c r="A377" s="23"/>
      <c r="B377" s="23"/>
    </row>
    <row r="378" spans="1:2" ht="20.149999999999999" customHeight="1" x14ac:dyDescent="0.35">
      <c r="A378" s="23"/>
      <c r="B378" s="23"/>
    </row>
    <row r="379" spans="1:2" ht="20.149999999999999" customHeight="1" x14ac:dyDescent="0.35">
      <c r="A379" s="23"/>
      <c r="B379" s="23"/>
    </row>
    <row r="380" spans="1:2" ht="20.149999999999999" customHeight="1" x14ac:dyDescent="0.35">
      <c r="A380" s="23"/>
      <c r="B380" s="23"/>
    </row>
    <row r="381" spans="1:2" ht="20.149999999999999" customHeight="1" x14ac:dyDescent="0.35">
      <c r="A381" s="23"/>
      <c r="B381" s="23"/>
    </row>
    <row r="382" spans="1:2" ht="20.149999999999999" customHeight="1" x14ac:dyDescent="0.35">
      <c r="A382" s="23"/>
      <c r="B382" s="23"/>
    </row>
    <row r="383" spans="1:2" ht="20.149999999999999" customHeight="1" x14ac:dyDescent="0.35">
      <c r="A383" s="23"/>
      <c r="B383" s="23"/>
    </row>
    <row r="384" spans="1:2" ht="20.149999999999999" customHeight="1" x14ac:dyDescent="0.35">
      <c r="A384" s="23"/>
      <c r="B384" s="23"/>
    </row>
    <row r="385" spans="1:2" ht="20.149999999999999" customHeight="1" x14ac:dyDescent="0.35">
      <c r="A385" s="23"/>
      <c r="B385" s="23"/>
    </row>
    <row r="386" spans="1:2" ht="20.149999999999999" customHeight="1" x14ac:dyDescent="0.35">
      <c r="A386" s="23"/>
      <c r="B386" s="23"/>
    </row>
    <row r="387" spans="1:2" ht="20.149999999999999" customHeight="1" x14ac:dyDescent="0.35">
      <c r="A387" s="23"/>
      <c r="B387" s="23"/>
    </row>
    <row r="388" spans="1:2" ht="20.149999999999999" customHeight="1" x14ac:dyDescent="0.35">
      <c r="A388" s="23"/>
      <c r="B388" s="23"/>
    </row>
    <row r="389" spans="1:2" ht="20.149999999999999" customHeight="1" x14ac:dyDescent="0.35">
      <c r="A389" s="23"/>
      <c r="B389" s="23"/>
    </row>
    <row r="390" spans="1:2" ht="20.149999999999999" customHeight="1" x14ac:dyDescent="0.35">
      <c r="A390" s="23"/>
      <c r="B390" s="23"/>
    </row>
    <row r="391" spans="1:2" ht="20.149999999999999" customHeight="1" x14ac:dyDescent="0.35">
      <c r="A391" s="23"/>
      <c r="B391" s="23"/>
    </row>
    <row r="392" spans="1:2" ht="20.149999999999999" customHeight="1" x14ac:dyDescent="0.35">
      <c r="A392" s="23"/>
      <c r="B392" s="23"/>
    </row>
    <row r="393" spans="1:2" ht="20.149999999999999" customHeight="1" x14ac:dyDescent="0.35">
      <c r="A393" s="23"/>
      <c r="B393" s="23"/>
    </row>
    <row r="394" spans="1:2" ht="20.149999999999999" customHeight="1" x14ac:dyDescent="0.35">
      <c r="A394" s="23"/>
      <c r="B394" s="23"/>
    </row>
    <row r="395" spans="1:2" ht="20.149999999999999" customHeight="1" x14ac:dyDescent="0.35">
      <c r="A395" s="23"/>
      <c r="B395" s="23"/>
    </row>
    <row r="396" spans="1:2" ht="20.149999999999999" customHeight="1" x14ac:dyDescent="0.35">
      <c r="A396" s="23"/>
      <c r="B396" s="23"/>
    </row>
    <row r="397" spans="1:2" ht="20.149999999999999" customHeight="1" x14ac:dyDescent="0.35">
      <c r="A397" s="23"/>
      <c r="B397" s="23"/>
    </row>
    <row r="398" spans="1:2" ht="20.149999999999999" customHeight="1" x14ac:dyDescent="0.35">
      <c r="A398" s="23"/>
      <c r="B398" s="23"/>
    </row>
    <row r="399" spans="1:2" ht="20.149999999999999" customHeight="1" x14ac:dyDescent="0.35">
      <c r="A399" s="23"/>
      <c r="B399" s="23"/>
    </row>
    <row r="400" spans="1:2" ht="20.149999999999999" customHeight="1" x14ac:dyDescent="0.35">
      <c r="A400" s="23"/>
      <c r="B400" s="23"/>
    </row>
    <row r="401" spans="1:2" ht="20.149999999999999" customHeight="1" x14ac:dyDescent="0.35">
      <c r="A401" s="23"/>
      <c r="B401" s="23"/>
    </row>
    <row r="402" spans="1:2" ht="20.149999999999999" customHeight="1" x14ac:dyDescent="0.35">
      <c r="A402" s="23"/>
      <c r="B402" s="23"/>
    </row>
    <row r="403" spans="1:2" ht="20.149999999999999" customHeight="1" x14ac:dyDescent="0.35">
      <c r="A403" s="23"/>
      <c r="B403" s="23"/>
    </row>
    <row r="404" spans="1:2" ht="20.149999999999999" customHeight="1" x14ac:dyDescent="0.35">
      <c r="A404" s="23"/>
      <c r="B404" s="23"/>
    </row>
    <row r="405" spans="1:2" ht="20.149999999999999" customHeight="1" x14ac:dyDescent="0.35">
      <c r="A405" s="23"/>
      <c r="B405" s="23"/>
    </row>
    <row r="406" spans="1:2" ht="20.149999999999999" customHeight="1" x14ac:dyDescent="0.35">
      <c r="A406" s="23"/>
      <c r="B406" s="23"/>
    </row>
    <row r="407" spans="1:2" ht="20.149999999999999" customHeight="1" x14ac:dyDescent="0.35">
      <c r="A407" s="23"/>
      <c r="B407" s="23"/>
    </row>
    <row r="408" spans="1:2" ht="20.149999999999999" customHeight="1" x14ac:dyDescent="0.35">
      <c r="A408" s="23"/>
      <c r="B408" s="23"/>
    </row>
    <row r="409" spans="1:2" ht="20.149999999999999" customHeight="1" x14ac:dyDescent="0.35">
      <c r="A409" s="23"/>
      <c r="B409" s="23"/>
    </row>
    <row r="410" spans="1:2" ht="20.149999999999999" customHeight="1" x14ac:dyDescent="0.35">
      <c r="A410" s="23"/>
      <c r="B410" s="23"/>
    </row>
    <row r="411" spans="1:2" ht="20.149999999999999" customHeight="1" x14ac:dyDescent="0.35">
      <c r="A411" s="23"/>
      <c r="B411" s="23"/>
    </row>
    <row r="412" spans="1:2" ht="20.149999999999999" customHeight="1" x14ac:dyDescent="0.35">
      <c r="A412" s="23"/>
      <c r="B412" s="23"/>
    </row>
    <row r="413" spans="1:2" ht="20.149999999999999" customHeight="1" x14ac:dyDescent="0.35">
      <c r="A413" s="23"/>
      <c r="B413" s="23"/>
    </row>
    <row r="414" spans="1:2" ht="20.149999999999999" customHeight="1" x14ac:dyDescent="0.35">
      <c r="A414" s="23"/>
      <c r="B414" s="23"/>
    </row>
    <row r="415" spans="1:2" ht="20.149999999999999" customHeight="1" x14ac:dyDescent="0.35">
      <c r="A415" s="23"/>
      <c r="B415" s="23"/>
    </row>
    <row r="416" spans="1:2" ht="20.149999999999999" customHeight="1" x14ac:dyDescent="0.35">
      <c r="A416" s="23"/>
      <c r="B416" s="23"/>
    </row>
    <row r="417" spans="1:2" ht="20.149999999999999" customHeight="1" x14ac:dyDescent="0.35">
      <c r="A417" s="23"/>
      <c r="B417" s="23"/>
    </row>
    <row r="418" spans="1:2" ht="20.149999999999999" customHeight="1" x14ac:dyDescent="0.35">
      <c r="A418" s="23"/>
      <c r="B418" s="23"/>
    </row>
    <row r="419" spans="1:2" ht="20.149999999999999" customHeight="1" x14ac:dyDescent="0.35">
      <c r="A419" s="23"/>
      <c r="B419" s="23"/>
    </row>
    <row r="420" spans="1:2" ht="20.149999999999999" customHeight="1" x14ac:dyDescent="0.35">
      <c r="A420" s="23"/>
      <c r="B420" s="23"/>
    </row>
    <row r="421" spans="1:2" ht="20.149999999999999" customHeight="1" x14ac:dyDescent="0.35">
      <c r="A421" s="23"/>
      <c r="B421" s="23"/>
    </row>
    <row r="422" spans="1:2" ht="20.149999999999999" customHeight="1" x14ac:dyDescent="0.35">
      <c r="A422" s="23"/>
      <c r="B422" s="23"/>
    </row>
    <row r="423" spans="1:2" ht="20.149999999999999" customHeight="1" x14ac:dyDescent="0.35">
      <c r="A423" s="23"/>
      <c r="B423" s="23"/>
    </row>
    <row r="424" spans="1:2" ht="20.149999999999999" customHeight="1" x14ac:dyDescent="0.35">
      <c r="A424" s="23"/>
      <c r="B424" s="23"/>
    </row>
    <row r="425" spans="1:2" ht="20.149999999999999" customHeight="1" x14ac:dyDescent="0.35">
      <c r="A425" s="23"/>
      <c r="B425" s="23"/>
    </row>
    <row r="426" spans="1:2" ht="20.149999999999999" customHeight="1" x14ac:dyDescent="0.35">
      <c r="A426" s="23"/>
      <c r="B426" s="23"/>
    </row>
    <row r="427" spans="1:2" ht="20.149999999999999" customHeight="1" x14ac:dyDescent="0.35">
      <c r="A427" s="23"/>
      <c r="B427" s="23"/>
    </row>
    <row r="428" spans="1:2" ht="20.149999999999999" customHeight="1" x14ac:dyDescent="0.35">
      <c r="A428" s="23"/>
      <c r="B428" s="23"/>
    </row>
    <row r="429" spans="1:2" ht="20.149999999999999" customHeight="1" x14ac:dyDescent="0.35">
      <c r="A429" s="23"/>
      <c r="B429" s="23"/>
    </row>
    <row r="430" spans="1:2" ht="20.149999999999999" customHeight="1" x14ac:dyDescent="0.35">
      <c r="A430" s="23"/>
      <c r="B430" s="23"/>
    </row>
    <row r="431" spans="1:2" ht="20.149999999999999" customHeight="1" x14ac:dyDescent="0.35">
      <c r="A431" s="23"/>
      <c r="B431" s="23"/>
    </row>
    <row r="432" spans="1:2" ht="20.149999999999999" customHeight="1" x14ac:dyDescent="0.35">
      <c r="A432" s="23"/>
      <c r="B432" s="23"/>
    </row>
    <row r="433" spans="1:2" ht="20.149999999999999" customHeight="1" x14ac:dyDescent="0.35">
      <c r="A433" s="23"/>
      <c r="B433" s="23"/>
    </row>
    <row r="434" spans="1:2" ht="20.149999999999999" customHeight="1" x14ac:dyDescent="0.35">
      <c r="A434" s="23"/>
      <c r="B434" s="23"/>
    </row>
    <row r="435" spans="1:2" ht="20.149999999999999" customHeight="1" x14ac:dyDescent="0.35">
      <c r="A435" s="23"/>
      <c r="B435" s="23"/>
    </row>
    <row r="436" spans="1:2" ht="20.149999999999999" customHeight="1" x14ac:dyDescent="0.35">
      <c r="A436" s="23"/>
      <c r="B436" s="23"/>
    </row>
    <row r="437" spans="1:2" ht="20.149999999999999" customHeight="1" x14ac:dyDescent="0.35">
      <c r="A437" s="23"/>
      <c r="B437" s="23"/>
    </row>
    <row r="438" spans="1:2" ht="20.149999999999999" customHeight="1" x14ac:dyDescent="0.35">
      <c r="A438" s="23"/>
      <c r="B438" s="23"/>
    </row>
    <row r="439" spans="1:2" ht="20.149999999999999" customHeight="1" x14ac:dyDescent="0.35">
      <c r="A439" s="23"/>
      <c r="B439" s="23"/>
    </row>
    <row r="440" spans="1:2" ht="20.149999999999999" customHeight="1" x14ac:dyDescent="0.35">
      <c r="A440" s="23"/>
      <c r="B440" s="23"/>
    </row>
    <row r="441" spans="1:2" ht="20.149999999999999" customHeight="1" x14ac:dyDescent="0.35">
      <c r="A441" s="23"/>
      <c r="B441" s="23"/>
    </row>
    <row r="442" spans="1:2" ht="20.149999999999999" customHeight="1" x14ac:dyDescent="0.35">
      <c r="A442" s="23"/>
      <c r="B442" s="23"/>
    </row>
    <row r="443" spans="1:2" ht="20.149999999999999" customHeight="1" x14ac:dyDescent="0.35">
      <c r="A443" s="23"/>
      <c r="B443" s="23"/>
    </row>
    <row r="444" spans="1:2" ht="20.149999999999999" customHeight="1" x14ac:dyDescent="0.35">
      <c r="A444" s="23"/>
      <c r="B444" s="23"/>
    </row>
    <row r="445" spans="1:2" ht="20.149999999999999" customHeight="1" x14ac:dyDescent="0.35">
      <c r="A445" s="23"/>
      <c r="B445" s="23"/>
    </row>
    <row r="446" spans="1:2" ht="20.149999999999999" customHeight="1" x14ac:dyDescent="0.35">
      <c r="A446" s="23"/>
      <c r="B446" s="23"/>
    </row>
    <row r="447" spans="1:2" ht="20.149999999999999" customHeight="1" x14ac:dyDescent="0.35">
      <c r="A447" s="23"/>
      <c r="B447" s="23"/>
    </row>
    <row r="448" spans="1:2" ht="20.149999999999999" customHeight="1" x14ac:dyDescent="0.35">
      <c r="A448" s="23"/>
      <c r="B448" s="23"/>
    </row>
    <row r="449" spans="1:2" ht="20.149999999999999" customHeight="1" x14ac:dyDescent="0.35">
      <c r="A449" s="23"/>
      <c r="B449" s="23"/>
    </row>
    <row r="450" spans="1:2" ht="20.149999999999999" customHeight="1" x14ac:dyDescent="0.35">
      <c r="A450" s="23"/>
      <c r="B450" s="23"/>
    </row>
    <row r="451" spans="1:2" ht="20.149999999999999" customHeight="1" x14ac:dyDescent="0.35">
      <c r="A451" s="23"/>
      <c r="B451" s="23"/>
    </row>
    <row r="452" spans="1:2" ht="20.149999999999999" customHeight="1" x14ac:dyDescent="0.35">
      <c r="A452" s="23"/>
      <c r="B452" s="23"/>
    </row>
    <row r="453" spans="1:2" ht="20.149999999999999" customHeight="1" x14ac:dyDescent="0.35">
      <c r="A453" s="23"/>
      <c r="B453" s="23"/>
    </row>
    <row r="454" spans="1:2" ht="20.149999999999999" customHeight="1" x14ac:dyDescent="0.35">
      <c r="A454" s="23"/>
      <c r="B454" s="23"/>
    </row>
    <row r="455" spans="1:2" ht="20.149999999999999" customHeight="1" x14ac:dyDescent="0.35">
      <c r="A455" s="23"/>
      <c r="B455" s="23"/>
    </row>
    <row r="456" spans="1:2" ht="20.149999999999999" customHeight="1" x14ac:dyDescent="0.35">
      <c r="A456" s="23"/>
      <c r="B456" s="23"/>
    </row>
    <row r="457" spans="1:2" ht="20.149999999999999" customHeight="1" x14ac:dyDescent="0.35">
      <c r="A457" s="23"/>
      <c r="B457" s="23"/>
    </row>
    <row r="458" spans="1:2" ht="20.149999999999999" customHeight="1" x14ac:dyDescent="0.35">
      <c r="A458" s="23"/>
      <c r="B458" s="23"/>
    </row>
    <row r="459" spans="1:2" ht="20.149999999999999" customHeight="1" x14ac:dyDescent="0.35">
      <c r="A459" s="23"/>
      <c r="B459" s="23"/>
    </row>
    <row r="460" spans="1:2" ht="20.149999999999999" customHeight="1" x14ac:dyDescent="0.35">
      <c r="A460" s="23"/>
      <c r="B460" s="23"/>
    </row>
    <row r="461" spans="1:2" ht="20.149999999999999" customHeight="1" x14ac:dyDescent="0.35">
      <c r="A461" s="23"/>
      <c r="B461" s="23"/>
    </row>
    <row r="462" spans="1:2" ht="20.149999999999999" customHeight="1" x14ac:dyDescent="0.35">
      <c r="A462" s="23"/>
      <c r="B462" s="23"/>
    </row>
    <row r="463" spans="1:2" ht="20.149999999999999" customHeight="1" x14ac:dyDescent="0.35">
      <c r="A463" s="23"/>
      <c r="B463" s="23"/>
    </row>
    <row r="464" spans="1:2" ht="20.149999999999999" customHeight="1" x14ac:dyDescent="0.35">
      <c r="A464" s="23"/>
      <c r="B464" s="23"/>
    </row>
    <row r="465" spans="1:2" ht="20.149999999999999" customHeight="1" x14ac:dyDescent="0.35">
      <c r="A465" s="23"/>
      <c r="B465" s="23"/>
    </row>
    <row r="466" spans="1:2" ht="20.149999999999999" customHeight="1" x14ac:dyDescent="0.35">
      <c r="A466" s="23"/>
      <c r="B466" s="23"/>
    </row>
    <row r="467" spans="1:2" ht="20.149999999999999" customHeight="1" x14ac:dyDescent="0.35">
      <c r="A467" s="23"/>
      <c r="B467" s="23"/>
    </row>
    <row r="468" spans="1:2" ht="20.149999999999999" customHeight="1" x14ac:dyDescent="0.35">
      <c r="A468" s="23"/>
      <c r="B468" s="23"/>
    </row>
    <row r="469" spans="1:2" ht="20.149999999999999" customHeight="1" x14ac:dyDescent="0.35">
      <c r="A469" s="23"/>
      <c r="B469" s="23"/>
    </row>
    <row r="470" spans="1:2" ht="20.149999999999999" customHeight="1" x14ac:dyDescent="0.35">
      <c r="A470" s="23"/>
      <c r="B470" s="23"/>
    </row>
    <row r="471" spans="1:2" ht="20.149999999999999" customHeight="1" x14ac:dyDescent="0.35">
      <c r="A471" s="23"/>
      <c r="B471" s="23"/>
    </row>
    <row r="472" spans="1:2" ht="20.149999999999999" customHeight="1" x14ac:dyDescent="0.35">
      <c r="A472" s="23"/>
      <c r="B472" s="23"/>
    </row>
    <row r="473" spans="1:2" ht="20.149999999999999" customHeight="1" x14ac:dyDescent="0.35">
      <c r="A473" s="23"/>
      <c r="B473" s="23"/>
    </row>
    <row r="474" spans="1:2" ht="20.149999999999999" customHeight="1" x14ac:dyDescent="0.35">
      <c r="A474" s="23"/>
      <c r="B474" s="23"/>
    </row>
    <row r="475" spans="1:2" ht="20.149999999999999" customHeight="1" x14ac:dyDescent="0.35">
      <c r="A475" s="23"/>
      <c r="B475" s="23"/>
    </row>
    <row r="476" spans="1:2" ht="20.149999999999999" customHeight="1" x14ac:dyDescent="0.35">
      <c r="A476" s="23"/>
      <c r="B476" s="23"/>
    </row>
    <row r="477" spans="1:2" ht="20.149999999999999" customHeight="1" x14ac:dyDescent="0.35">
      <c r="A477" s="23"/>
      <c r="B477" s="23"/>
    </row>
    <row r="478" spans="1:2" ht="20.149999999999999" customHeight="1" x14ac:dyDescent="0.35">
      <c r="A478" s="23"/>
      <c r="B478" s="23"/>
    </row>
    <row r="479" spans="1:2" ht="20.149999999999999" customHeight="1" x14ac:dyDescent="0.35">
      <c r="A479" s="23"/>
      <c r="B479" s="23"/>
    </row>
    <row r="480" spans="1:2" ht="20.149999999999999" customHeight="1" x14ac:dyDescent="0.35">
      <c r="A480" s="23"/>
      <c r="B480" s="23"/>
    </row>
    <row r="481" spans="1:2" ht="20.149999999999999" customHeight="1" x14ac:dyDescent="0.35">
      <c r="A481" s="23"/>
      <c r="B481" s="23"/>
    </row>
    <row r="482" spans="1:2" ht="20.149999999999999" customHeight="1" x14ac:dyDescent="0.35">
      <c r="A482" s="23"/>
      <c r="B482" s="23"/>
    </row>
    <row r="483" spans="1:2" ht="20.149999999999999" customHeight="1" x14ac:dyDescent="0.35">
      <c r="A483" s="23"/>
      <c r="B483" s="23"/>
    </row>
    <row r="484" spans="1:2" ht="20.149999999999999" customHeight="1" x14ac:dyDescent="0.35">
      <c r="A484" s="23"/>
      <c r="B484" s="23"/>
    </row>
    <row r="485" spans="1:2" ht="20.149999999999999" customHeight="1" x14ac:dyDescent="0.35">
      <c r="A485" s="23"/>
      <c r="B485" s="23"/>
    </row>
    <row r="486" spans="1:2" ht="20.149999999999999" customHeight="1" x14ac:dyDescent="0.35">
      <c r="A486" s="23"/>
      <c r="B486" s="23"/>
    </row>
    <row r="487" spans="1:2" ht="20.149999999999999" customHeight="1" x14ac:dyDescent="0.35">
      <c r="A487" s="23"/>
      <c r="B487" s="23"/>
    </row>
    <row r="488" spans="1:2" ht="20.149999999999999" customHeight="1" x14ac:dyDescent="0.35">
      <c r="A488" s="23"/>
      <c r="B488" s="23"/>
    </row>
    <row r="489" spans="1:2" ht="20.149999999999999" customHeight="1" x14ac:dyDescent="0.35">
      <c r="A489" s="23"/>
      <c r="B489" s="23"/>
    </row>
    <row r="490" spans="1:2" ht="20.149999999999999" customHeight="1" x14ac:dyDescent="0.35">
      <c r="A490" s="23"/>
      <c r="B490" s="23"/>
    </row>
    <row r="491" spans="1:2" ht="20.149999999999999" customHeight="1" x14ac:dyDescent="0.35">
      <c r="A491" s="23"/>
      <c r="B491" s="23"/>
    </row>
    <row r="492" spans="1:2" ht="20.149999999999999" customHeight="1" x14ac:dyDescent="0.35">
      <c r="A492" s="23"/>
      <c r="B492" s="23"/>
    </row>
    <row r="493" spans="1:2" ht="20.149999999999999" customHeight="1" x14ac:dyDescent="0.35">
      <c r="A493" s="23"/>
      <c r="B493" s="23"/>
    </row>
    <row r="494" spans="1:2" ht="20.149999999999999" customHeight="1" x14ac:dyDescent="0.35">
      <c r="A494" s="23"/>
      <c r="B494" s="23"/>
    </row>
    <row r="495" spans="1:2" ht="20.149999999999999" customHeight="1" x14ac:dyDescent="0.35">
      <c r="A495" s="23"/>
      <c r="B495" s="23"/>
    </row>
    <row r="496" spans="1:2" ht="20.149999999999999" customHeight="1" x14ac:dyDescent="0.35">
      <c r="A496" s="23"/>
      <c r="B496" s="23"/>
    </row>
    <row r="497" spans="1:2" ht="20.149999999999999" customHeight="1" x14ac:dyDescent="0.35">
      <c r="A497" s="23"/>
      <c r="B497" s="23"/>
    </row>
    <row r="498" spans="1:2" ht="20.149999999999999" customHeight="1" x14ac:dyDescent="0.35">
      <c r="A498" s="23"/>
      <c r="B498" s="23"/>
    </row>
    <row r="499" spans="1:2" ht="20.149999999999999" customHeight="1" x14ac:dyDescent="0.35">
      <c r="A499" s="23"/>
      <c r="B499" s="23"/>
    </row>
    <row r="500" spans="1:2" ht="20.149999999999999" customHeight="1" x14ac:dyDescent="0.35">
      <c r="A500" s="23"/>
      <c r="B500" s="23"/>
    </row>
    <row r="501" spans="1:2" ht="20.149999999999999" customHeight="1" x14ac:dyDescent="0.35">
      <c r="A501" s="23"/>
      <c r="B501" s="23"/>
    </row>
    <row r="502" spans="1:2" ht="20.149999999999999" customHeight="1" x14ac:dyDescent="0.35">
      <c r="A502" s="23"/>
      <c r="B502" s="23"/>
    </row>
    <row r="503" spans="1:2" ht="20.149999999999999" customHeight="1" x14ac:dyDescent="0.35">
      <c r="A503" s="23"/>
      <c r="B503" s="23"/>
    </row>
    <row r="504" spans="1:2" ht="20.149999999999999" customHeight="1" x14ac:dyDescent="0.35">
      <c r="A504" s="23"/>
      <c r="B504" s="23"/>
    </row>
    <row r="505" spans="1:2" ht="20.149999999999999" customHeight="1" x14ac:dyDescent="0.35">
      <c r="A505" s="23"/>
      <c r="B505" s="23"/>
    </row>
    <row r="506" spans="1:2" ht="20.149999999999999" customHeight="1" x14ac:dyDescent="0.35">
      <c r="A506" s="23"/>
      <c r="B506" s="23"/>
    </row>
    <row r="507" spans="1:2" ht="20.149999999999999" customHeight="1" x14ac:dyDescent="0.35">
      <c r="A507" s="23"/>
      <c r="B507" s="23"/>
    </row>
    <row r="508" spans="1:2" ht="20.149999999999999" customHeight="1" x14ac:dyDescent="0.35">
      <c r="A508" s="23"/>
      <c r="B508" s="23"/>
    </row>
    <row r="509" spans="1:2" ht="20.149999999999999" customHeight="1" x14ac:dyDescent="0.35">
      <c r="A509" s="23"/>
      <c r="B509" s="23"/>
    </row>
    <row r="510" spans="1:2" ht="20.149999999999999" customHeight="1" x14ac:dyDescent="0.35">
      <c r="A510" s="23"/>
      <c r="B510" s="23"/>
    </row>
    <row r="511" spans="1:2" ht="20.149999999999999" customHeight="1" x14ac:dyDescent="0.35">
      <c r="A511" s="23"/>
      <c r="B511" s="23"/>
    </row>
    <row r="512" spans="1:2" ht="20.149999999999999" customHeight="1" x14ac:dyDescent="0.35">
      <c r="A512" s="23"/>
      <c r="B512" s="23"/>
    </row>
    <row r="513" spans="1:2" ht="20.149999999999999" customHeight="1" x14ac:dyDescent="0.35">
      <c r="A513" s="23"/>
      <c r="B513" s="23"/>
    </row>
    <row r="514" spans="1:2" ht="20.149999999999999" customHeight="1" x14ac:dyDescent="0.35">
      <c r="A514" s="23"/>
      <c r="B514" s="23"/>
    </row>
    <row r="515" spans="1:2" ht="20.149999999999999" customHeight="1" x14ac:dyDescent="0.35">
      <c r="A515" s="23"/>
      <c r="B515" s="23"/>
    </row>
    <row r="516" spans="1:2" ht="20.149999999999999" customHeight="1" x14ac:dyDescent="0.35">
      <c r="A516" s="23"/>
      <c r="B516" s="23"/>
    </row>
    <row r="517" spans="1:2" ht="20.149999999999999" customHeight="1" x14ac:dyDescent="0.35">
      <c r="A517" s="23"/>
      <c r="B517" s="23"/>
    </row>
    <row r="518" spans="1:2" ht="20.149999999999999" customHeight="1" x14ac:dyDescent="0.35">
      <c r="A518" s="23"/>
      <c r="B518" s="23"/>
    </row>
    <row r="519" spans="1:2" ht="20.149999999999999" customHeight="1" x14ac:dyDescent="0.35">
      <c r="A519" s="23"/>
      <c r="B519" s="23"/>
    </row>
    <row r="520" spans="1:2" ht="20.149999999999999" customHeight="1" x14ac:dyDescent="0.35">
      <c r="A520" s="23"/>
      <c r="B520" s="23"/>
    </row>
    <row r="521" spans="1:2" ht="20.149999999999999" customHeight="1" x14ac:dyDescent="0.35">
      <c r="A521" s="23"/>
      <c r="B521" s="23"/>
    </row>
    <row r="522" spans="1:2" ht="20.149999999999999" customHeight="1" x14ac:dyDescent="0.35">
      <c r="A522" s="23"/>
      <c r="B522" s="23"/>
    </row>
    <row r="523" spans="1:2" ht="20.149999999999999" customHeight="1" x14ac:dyDescent="0.35">
      <c r="A523" s="23"/>
      <c r="B523" s="23"/>
    </row>
    <row r="524" spans="1:2" ht="20.149999999999999" customHeight="1" x14ac:dyDescent="0.35">
      <c r="A524" s="23"/>
      <c r="B524" s="23"/>
    </row>
    <row r="525" spans="1:2" ht="20.149999999999999" customHeight="1" x14ac:dyDescent="0.35">
      <c r="A525" s="23"/>
      <c r="B525" s="23"/>
    </row>
    <row r="526" spans="1:2" ht="20.149999999999999" customHeight="1" x14ac:dyDescent="0.35">
      <c r="A526" s="23"/>
      <c r="B526" s="23"/>
    </row>
    <row r="527" spans="1:2" ht="20.149999999999999" customHeight="1" x14ac:dyDescent="0.35">
      <c r="A527" s="23"/>
    </row>
    <row r="528" spans="1:2" ht="20.149999999999999" customHeight="1" x14ac:dyDescent="0.35">
      <c r="A528" s="23"/>
      <c r="B528" s="23"/>
    </row>
    <row r="529" spans="1:2" ht="20.149999999999999" customHeight="1" x14ac:dyDescent="0.35">
      <c r="A529" s="23"/>
      <c r="B529" s="23"/>
    </row>
    <row r="530" spans="1:2" ht="20.149999999999999" customHeight="1" x14ac:dyDescent="0.35">
      <c r="A530" s="23"/>
      <c r="B530" s="23"/>
    </row>
    <row r="531" spans="1:2" ht="20.149999999999999" customHeight="1" x14ac:dyDescent="0.35">
      <c r="A531" s="23"/>
      <c r="B531" s="23"/>
    </row>
    <row r="532" spans="1:2" ht="20.149999999999999" customHeight="1" x14ac:dyDescent="0.35">
      <c r="A532" s="23"/>
      <c r="B532" s="23"/>
    </row>
    <row r="533" spans="1:2" ht="20.149999999999999" customHeight="1" x14ac:dyDescent="0.35">
      <c r="A533" s="23"/>
      <c r="B533" s="23"/>
    </row>
    <row r="534" spans="1:2" ht="20.149999999999999" customHeight="1" x14ac:dyDescent="0.35">
      <c r="A534" s="23"/>
      <c r="B534" s="23"/>
    </row>
    <row r="535" spans="1:2" ht="20.149999999999999" customHeight="1" x14ac:dyDescent="0.35">
      <c r="A535" s="23"/>
      <c r="B535" s="23"/>
    </row>
    <row r="536" spans="1:2" ht="20.149999999999999" customHeight="1" x14ac:dyDescent="0.35">
      <c r="A536" s="23"/>
      <c r="B536" s="23"/>
    </row>
    <row r="537" spans="1:2" ht="20.149999999999999" customHeight="1" x14ac:dyDescent="0.35">
      <c r="A537" s="23"/>
      <c r="B537" s="23"/>
    </row>
    <row r="538" spans="1:2" ht="20.149999999999999" customHeight="1" x14ac:dyDescent="0.35">
      <c r="A538" s="23"/>
      <c r="B538" s="23"/>
    </row>
    <row r="539" spans="1:2" ht="20.149999999999999" customHeight="1" x14ac:dyDescent="0.35">
      <c r="A539" s="23"/>
      <c r="B539" s="23"/>
    </row>
    <row r="540" spans="1:2" ht="20.149999999999999" customHeight="1" x14ac:dyDescent="0.35">
      <c r="A540" s="23"/>
      <c r="B540" s="23"/>
    </row>
    <row r="541" spans="1:2" ht="20.149999999999999" customHeight="1" x14ac:dyDescent="0.35">
      <c r="A541" s="23"/>
      <c r="B541" s="23"/>
    </row>
    <row r="542" spans="1:2" ht="20.149999999999999" customHeight="1" x14ac:dyDescent="0.35">
      <c r="A542" s="23"/>
      <c r="B542" s="23"/>
    </row>
    <row r="543" spans="1:2" ht="20.149999999999999" customHeight="1" x14ac:dyDescent="0.35">
      <c r="A543" s="23"/>
      <c r="B543" s="23"/>
    </row>
    <row r="544" spans="1:2" ht="20.149999999999999" customHeight="1" x14ac:dyDescent="0.35">
      <c r="A544" s="23"/>
      <c r="B544" s="23"/>
    </row>
    <row r="545" spans="1:2" ht="20.149999999999999" customHeight="1" x14ac:dyDescent="0.35">
      <c r="A545" s="23"/>
      <c r="B545" s="23"/>
    </row>
    <row r="546" spans="1:2" ht="20.149999999999999" customHeight="1" x14ac:dyDescent="0.35">
      <c r="A546" s="23"/>
      <c r="B546" s="23"/>
    </row>
    <row r="547" spans="1:2" ht="20.149999999999999" customHeight="1" x14ac:dyDescent="0.35">
      <c r="A547" s="23"/>
      <c r="B547" s="23"/>
    </row>
    <row r="548" spans="1:2" ht="20.149999999999999" customHeight="1" x14ac:dyDescent="0.35">
      <c r="A548" s="23"/>
      <c r="B548" s="23"/>
    </row>
    <row r="549" spans="1:2" ht="20.149999999999999" customHeight="1" x14ac:dyDescent="0.35">
      <c r="A549" s="23"/>
      <c r="B549" s="23"/>
    </row>
    <row r="550" spans="1:2" ht="20.149999999999999" customHeight="1" x14ac:dyDescent="0.35">
      <c r="A550" s="23"/>
      <c r="B550" s="23"/>
    </row>
    <row r="551" spans="1:2" ht="20.149999999999999" customHeight="1" x14ac:dyDescent="0.35">
      <c r="A551" s="23"/>
      <c r="B551" s="23"/>
    </row>
    <row r="552" spans="1:2" ht="20.149999999999999" customHeight="1" x14ac:dyDescent="0.35">
      <c r="A552" s="23"/>
      <c r="B552" s="23"/>
    </row>
    <row r="553" spans="1:2" ht="20.149999999999999" customHeight="1" x14ac:dyDescent="0.35">
      <c r="A553" s="23"/>
      <c r="B553" s="23"/>
    </row>
    <row r="554" spans="1:2" ht="20.149999999999999" customHeight="1" x14ac:dyDescent="0.35">
      <c r="A554" s="23"/>
      <c r="B554" s="23"/>
    </row>
    <row r="555" spans="1:2" ht="20.149999999999999" customHeight="1" x14ac:dyDescent="0.35">
      <c r="A555" s="23"/>
      <c r="B555" s="23"/>
    </row>
    <row r="556" spans="1:2" ht="20.149999999999999" customHeight="1" x14ac:dyDescent="0.35">
      <c r="A556" s="23"/>
      <c r="B556" s="23"/>
    </row>
    <row r="557" spans="1:2" ht="20.149999999999999" customHeight="1" x14ac:dyDescent="0.35">
      <c r="A557" s="23"/>
      <c r="B557" s="23"/>
    </row>
    <row r="558" spans="1:2" ht="20.149999999999999" customHeight="1" x14ac:dyDescent="0.35">
      <c r="A558" s="23"/>
      <c r="B558" s="23"/>
    </row>
    <row r="559" spans="1:2" ht="20.149999999999999" customHeight="1" x14ac:dyDescent="0.35">
      <c r="A559" s="23"/>
      <c r="B559" s="23"/>
    </row>
    <row r="560" spans="1:2" ht="20.149999999999999" customHeight="1" x14ac:dyDescent="0.35">
      <c r="A560" s="23"/>
      <c r="B560" s="23"/>
    </row>
    <row r="561" spans="1:2" ht="20.149999999999999" customHeight="1" x14ac:dyDescent="0.35">
      <c r="A561" s="23"/>
      <c r="B561" s="23"/>
    </row>
    <row r="562" spans="1:2" ht="20.149999999999999" customHeight="1" x14ac:dyDescent="0.35">
      <c r="A562" s="23"/>
      <c r="B562" s="23"/>
    </row>
    <row r="563" spans="1:2" ht="20.149999999999999" customHeight="1" x14ac:dyDescent="0.35">
      <c r="A563" s="23"/>
      <c r="B563" s="23"/>
    </row>
    <row r="564" spans="1:2" ht="20.149999999999999" customHeight="1" x14ac:dyDescent="0.35">
      <c r="A564" s="23"/>
      <c r="B564" s="23"/>
    </row>
    <row r="565" spans="1:2" ht="20.149999999999999" customHeight="1" x14ac:dyDescent="0.35">
      <c r="A565" s="23"/>
      <c r="B565" s="23"/>
    </row>
    <row r="566" spans="1:2" ht="20.149999999999999" customHeight="1" x14ac:dyDescent="0.35">
      <c r="A566" s="23"/>
      <c r="B566" s="23"/>
    </row>
    <row r="567" spans="1:2" ht="20.149999999999999" customHeight="1" x14ac:dyDescent="0.35">
      <c r="A567" s="23"/>
      <c r="B567" s="23"/>
    </row>
    <row r="568" spans="1:2" ht="20.149999999999999" customHeight="1" x14ac:dyDescent="0.35">
      <c r="A568" s="23"/>
      <c r="B568" s="23"/>
    </row>
    <row r="569" spans="1:2" ht="20.149999999999999" customHeight="1" x14ac:dyDescent="0.35">
      <c r="A569" s="23"/>
      <c r="B569" s="23"/>
    </row>
    <row r="570" spans="1:2" ht="20.149999999999999" customHeight="1" x14ac:dyDescent="0.35">
      <c r="A570" s="23"/>
      <c r="B570" s="23"/>
    </row>
    <row r="571" spans="1:2" ht="20.149999999999999" customHeight="1" x14ac:dyDescent="0.35">
      <c r="A571" s="23"/>
      <c r="B571" s="23"/>
    </row>
    <row r="572" spans="1:2" ht="20.149999999999999" customHeight="1" x14ac:dyDescent="0.35">
      <c r="A572" s="23"/>
      <c r="B572" s="23"/>
    </row>
    <row r="573" spans="1:2" ht="20.149999999999999" customHeight="1" x14ac:dyDescent="0.35">
      <c r="A573" s="23"/>
      <c r="B573" s="23"/>
    </row>
    <row r="574" spans="1:2" ht="20.149999999999999" customHeight="1" x14ac:dyDescent="0.35">
      <c r="A574" s="23"/>
      <c r="B574" s="23"/>
    </row>
    <row r="575" spans="1:2" ht="20.149999999999999" customHeight="1" x14ac:dyDescent="0.35">
      <c r="A575" s="23"/>
      <c r="B575" s="23"/>
    </row>
    <row r="576" spans="1:2" ht="20.149999999999999" customHeight="1" x14ac:dyDescent="0.35">
      <c r="A576" s="23"/>
      <c r="B576" s="23"/>
    </row>
    <row r="577" spans="1:2" ht="20.149999999999999" customHeight="1" x14ac:dyDescent="0.35">
      <c r="A577" s="23"/>
      <c r="B577" s="23"/>
    </row>
    <row r="578" spans="1:2" ht="20.149999999999999" customHeight="1" x14ac:dyDescent="0.35">
      <c r="A578" s="23"/>
      <c r="B578" s="23"/>
    </row>
    <row r="579" spans="1:2" ht="20.149999999999999" customHeight="1" x14ac:dyDescent="0.35">
      <c r="A579" s="23"/>
      <c r="B579" s="23"/>
    </row>
    <row r="580" spans="1:2" ht="20.149999999999999" customHeight="1" x14ac:dyDescent="0.35">
      <c r="A580" s="23"/>
      <c r="B580" s="23"/>
    </row>
    <row r="581" spans="1:2" ht="20.149999999999999" customHeight="1" x14ac:dyDescent="0.35">
      <c r="A581" s="23"/>
      <c r="B581" s="23"/>
    </row>
    <row r="582" spans="1:2" ht="20.149999999999999" customHeight="1" x14ac:dyDescent="0.35">
      <c r="A582" s="23"/>
      <c r="B582" s="23"/>
    </row>
    <row r="583" spans="1:2" ht="20.149999999999999" customHeight="1" x14ac:dyDescent="0.35">
      <c r="A583" s="23"/>
      <c r="B583" s="23"/>
    </row>
    <row r="584" spans="1:2" ht="20.149999999999999" customHeight="1" x14ac:dyDescent="0.35">
      <c r="A584" s="23"/>
      <c r="B584" s="23"/>
    </row>
    <row r="585" spans="1:2" ht="20.149999999999999" customHeight="1" x14ac:dyDescent="0.35">
      <c r="A585" s="23"/>
      <c r="B585" s="23"/>
    </row>
    <row r="586" spans="1:2" ht="20.149999999999999" customHeight="1" x14ac:dyDescent="0.35">
      <c r="A586" s="23"/>
      <c r="B586" s="23"/>
    </row>
    <row r="587" spans="1:2" ht="20.149999999999999" customHeight="1" x14ac:dyDescent="0.35">
      <c r="A587" s="23"/>
      <c r="B587" s="23"/>
    </row>
    <row r="588" spans="1:2" ht="20.149999999999999" customHeight="1" x14ac:dyDescent="0.35">
      <c r="A588" s="23"/>
      <c r="B588" s="23"/>
    </row>
    <row r="589" spans="1:2" ht="20.149999999999999" customHeight="1" x14ac:dyDescent="0.35">
      <c r="A589" s="23"/>
      <c r="B589" s="23"/>
    </row>
    <row r="590" spans="1:2" ht="20.149999999999999" customHeight="1" x14ac:dyDescent="0.35">
      <c r="A590" s="23"/>
      <c r="B590" s="23"/>
    </row>
    <row r="591" spans="1:2" ht="20.149999999999999" customHeight="1" x14ac:dyDescent="0.35">
      <c r="A591" s="23"/>
      <c r="B591" s="23"/>
    </row>
    <row r="592" spans="1:2" ht="20.149999999999999" customHeight="1" x14ac:dyDescent="0.35">
      <c r="A592" s="23"/>
      <c r="B592" s="23"/>
    </row>
    <row r="593" spans="1:2" ht="20.149999999999999" customHeight="1" x14ac:dyDescent="0.35">
      <c r="A593" s="23"/>
      <c r="B593" s="23"/>
    </row>
    <row r="594" spans="1:2" ht="20.149999999999999" customHeight="1" x14ac:dyDescent="0.35">
      <c r="A594" s="23"/>
      <c r="B594" s="23"/>
    </row>
    <row r="595" spans="1:2" ht="20.149999999999999" customHeight="1" x14ac:dyDescent="0.35">
      <c r="A595" s="23"/>
      <c r="B595" s="23"/>
    </row>
    <row r="596" spans="1:2" ht="20.149999999999999" customHeight="1" x14ac:dyDescent="0.35">
      <c r="A596" s="23"/>
      <c r="B596" s="23"/>
    </row>
    <row r="597" spans="1:2" ht="20.149999999999999" customHeight="1" x14ac:dyDescent="0.35">
      <c r="A597" s="23"/>
      <c r="B597" s="23"/>
    </row>
    <row r="598" spans="1:2" ht="20.149999999999999" customHeight="1" x14ac:dyDescent="0.35">
      <c r="A598" s="23"/>
      <c r="B598" s="23"/>
    </row>
    <row r="599" spans="1:2" ht="20.149999999999999" customHeight="1" x14ac:dyDescent="0.35">
      <c r="A599" s="23"/>
      <c r="B599" s="23"/>
    </row>
    <row r="600" spans="1:2" ht="20.149999999999999" customHeight="1" x14ac:dyDescent="0.35">
      <c r="A600" s="23"/>
      <c r="B600" s="23"/>
    </row>
    <row r="601" spans="1:2" ht="20.149999999999999" customHeight="1" x14ac:dyDescent="0.35">
      <c r="A601" s="23"/>
      <c r="B601" s="23"/>
    </row>
    <row r="602" spans="1:2" ht="20.149999999999999" customHeight="1" x14ac:dyDescent="0.35">
      <c r="A602" s="23"/>
      <c r="B602" s="23"/>
    </row>
    <row r="603" spans="1:2" ht="20.149999999999999" customHeight="1" x14ac:dyDescent="0.35">
      <c r="A603" s="23"/>
      <c r="B603" s="23"/>
    </row>
    <row r="604" spans="1:2" ht="20.149999999999999" customHeight="1" x14ac:dyDescent="0.35">
      <c r="A604" s="23"/>
      <c r="B604" s="23"/>
    </row>
    <row r="605" spans="1:2" ht="20.149999999999999" customHeight="1" x14ac:dyDescent="0.35">
      <c r="A605" s="23"/>
      <c r="B605" s="23"/>
    </row>
    <row r="606" spans="1:2" ht="20.149999999999999" customHeight="1" x14ac:dyDescent="0.35">
      <c r="A606" s="23"/>
      <c r="B606" s="23"/>
    </row>
    <row r="607" spans="1:2" ht="20.149999999999999" customHeight="1" x14ac:dyDescent="0.35">
      <c r="A607" s="23"/>
      <c r="B607" s="23"/>
    </row>
    <row r="608" spans="1:2" ht="20.149999999999999" customHeight="1" x14ac:dyDescent="0.35">
      <c r="A608" s="23"/>
      <c r="B608" s="23"/>
    </row>
    <row r="609" spans="1:2" ht="20.149999999999999" customHeight="1" x14ac:dyDescent="0.35">
      <c r="A609" s="23"/>
      <c r="B609" s="23"/>
    </row>
    <row r="610" spans="1:2" ht="20.149999999999999" customHeight="1" x14ac:dyDescent="0.35">
      <c r="A610" s="23"/>
      <c r="B610" s="23"/>
    </row>
    <row r="611" spans="1:2" ht="20.149999999999999" customHeight="1" x14ac:dyDescent="0.35">
      <c r="A611" s="23"/>
      <c r="B611" s="23"/>
    </row>
    <row r="612" spans="1:2" ht="20.149999999999999" customHeight="1" x14ac:dyDescent="0.35">
      <c r="A612" s="23"/>
      <c r="B612" s="23"/>
    </row>
    <row r="613" spans="1:2" ht="20.149999999999999" customHeight="1" x14ac:dyDescent="0.35">
      <c r="A613" s="23"/>
      <c r="B613" s="23"/>
    </row>
    <row r="614" spans="1:2" ht="20.149999999999999" customHeight="1" x14ac:dyDescent="0.35">
      <c r="A614" s="23"/>
      <c r="B614" s="23"/>
    </row>
    <row r="615" spans="1:2" ht="20.149999999999999" customHeight="1" x14ac:dyDescent="0.35">
      <c r="A615" s="23"/>
      <c r="B615" s="23"/>
    </row>
    <row r="616" spans="1:2" ht="20.149999999999999" customHeight="1" x14ac:dyDescent="0.35">
      <c r="A616" s="23"/>
      <c r="B616" s="23"/>
    </row>
    <row r="617" spans="1:2" ht="20.149999999999999" customHeight="1" x14ac:dyDescent="0.35">
      <c r="A617" s="23"/>
      <c r="B617" s="23"/>
    </row>
    <row r="618" spans="1:2" ht="20.149999999999999" customHeight="1" x14ac:dyDescent="0.35">
      <c r="A618" s="23"/>
      <c r="B618" s="23"/>
    </row>
    <row r="619" spans="1:2" ht="20.149999999999999" customHeight="1" x14ac:dyDescent="0.35">
      <c r="A619" s="23"/>
      <c r="B619" s="23"/>
    </row>
    <row r="620" spans="1:2" ht="20.149999999999999" customHeight="1" x14ac:dyDescent="0.35">
      <c r="A620" s="23"/>
      <c r="B620" s="23"/>
    </row>
    <row r="621" spans="1:2" ht="20.149999999999999" customHeight="1" x14ac:dyDescent="0.35">
      <c r="A621" s="23"/>
      <c r="B621" s="23"/>
    </row>
    <row r="622" spans="1:2" ht="20.149999999999999" customHeight="1" x14ac:dyDescent="0.35">
      <c r="A622" s="23"/>
      <c r="B622" s="23"/>
    </row>
    <row r="623" spans="1:2" ht="20.149999999999999" customHeight="1" x14ac:dyDescent="0.35">
      <c r="A623" s="23"/>
      <c r="B623" s="23"/>
    </row>
    <row r="624" spans="1:2" ht="20.149999999999999" customHeight="1" x14ac:dyDescent="0.35">
      <c r="A624" s="23"/>
      <c r="B624" s="23"/>
    </row>
    <row r="625" spans="1:2" ht="20.149999999999999" customHeight="1" x14ac:dyDescent="0.35">
      <c r="A625" s="23"/>
      <c r="B625" s="23"/>
    </row>
    <row r="626" spans="1:2" ht="20.149999999999999" customHeight="1" x14ac:dyDescent="0.35">
      <c r="A626" s="23"/>
      <c r="B626" s="23"/>
    </row>
    <row r="627" spans="1:2" ht="20.149999999999999" customHeight="1" x14ac:dyDescent="0.35">
      <c r="A627" s="23"/>
      <c r="B627" s="23"/>
    </row>
    <row r="628" spans="1:2" ht="20.149999999999999" customHeight="1" x14ac:dyDescent="0.35">
      <c r="A628" s="23"/>
      <c r="B628" s="23"/>
    </row>
    <row r="629" spans="1:2" ht="20.149999999999999" customHeight="1" x14ac:dyDescent="0.35">
      <c r="A629" s="23"/>
      <c r="B629" s="23"/>
    </row>
    <row r="630" spans="1:2" ht="20.149999999999999" customHeight="1" x14ac:dyDescent="0.35">
      <c r="A630" s="23"/>
      <c r="B630" s="23"/>
    </row>
    <row r="631" spans="1:2" ht="20.149999999999999" customHeight="1" x14ac:dyDescent="0.35">
      <c r="A631" s="23"/>
      <c r="B631" s="23"/>
    </row>
    <row r="632" spans="1:2" ht="20.149999999999999" customHeight="1" x14ac:dyDescent="0.35">
      <c r="A632" s="23"/>
      <c r="B632" s="23"/>
    </row>
    <row r="633" spans="1:2" ht="20.149999999999999" customHeight="1" x14ac:dyDescent="0.35">
      <c r="A633" s="23"/>
      <c r="B633" s="23"/>
    </row>
    <row r="634" spans="1:2" ht="20.149999999999999" customHeight="1" x14ac:dyDescent="0.35">
      <c r="A634" s="23"/>
      <c r="B634" s="23"/>
    </row>
    <row r="635" spans="1:2" ht="20.149999999999999" customHeight="1" x14ac:dyDescent="0.35">
      <c r="A635" s="23"/>
      <c r="B635" s="23"/>
    </row>
    <row r="636" spans="1:2" ht="20.149999999999999" customHeight="1" x14ac:dyDescent="0.35">
      <c r="A636" s="23"/>
      <c r="B636" s="23"/>
    </row>
    <row r="637" spans="1:2" ht="20.149999999999999" customHeight="1" x14ac:dyDescent="0.35">
      <c r="A637" s="23"/>
      <c r="B637" s="23"/>
    </row>
    <row r="638" spans="1:2" ht="20.149999999999999" customHeight="1" x14ac:dyDescent="0.35">
      <c r="A638" s="23"/>
      <c r="B638" s="23"/>
    </row>
    <row r="639" spans="1:2" ht="20.149999999999999" customHeight="1" x14ac:dyDescent="0.35">
      <c r="A639" s="23"/>
      <c r="B639" s="23"/>
    </row>
    <row r="640" spans="1:2" ht="20.149999999999999" customHeight="1" x14ac:dyDescent="0.35">
      <c r="A640" s="23"/>
      <c r="B640" s="23"/>
    </row>
    <row r="641" spans="1:2" ht="20.149999999999999" customHeight="1" x14ac:dyDescent="0.35">
      <c r="A641" s="23"/>
      <c r="B641" s="23"/>
    </row>
    <row r="642" spans="1:2" ht="20.149999999999999" customHeight="1" x14ac:dyDescent="0.35">
      <c r="A642" s="23"/>
      <c r="B642" s="23"/>
    </row>
    <row r="643" spans="1:2" ht="20.149999999999999" customHeight="1" x14ac:dyDescent="0.35">
      <c r="A643" s="23"/>
      <c r="B643" s="23"/>
    </row>
    <row r="644" spans="1:2" ht="20.149999999999999" customHeight="1" x14ac:dyDescent="0.35">
      <c r="A644" s="23"/>
      <c r="B644" s="23"/>
    </row>
    <row r="645" spans="1:2" ht="20.149999999999999" customHeight="1" x14ac:dyDescent="0.35">
      <c r="A645" s="23"/>
      <c r="B645" s="23"/>
    </row>
    <row r="646" spans="1:2" ht="20.149999999999999" customHeight="1" x14ac:dyDescent="0.35">
      <c r="A646" s="23"/>
      <c r="B646" s="23"/>
    </row>
    <row r="647" spans="1:2" ht="20.149999999999999" customHeight="1" x14ac:dyDescent="0.35">
      <c r="A647" s="23"/>
      <c r="B647" s="23"/>
    </row>
    <row r="648" spans="1:2" ht="20.149999999999999" customHeight="1" x14ac:dyDescent="0.35">
      <c r="A648" s="23"/>
      <c r="B648" s="23"/>
    </row>
    <row r="649" spans="1:2" ht="20.149999999999999" customHeight="1" x14ac:dyDescent="0.35">
      <c r="A649" s="23"/>
      <c r="B649" s="23"/>
    </row>
    <row r="650" spans="1:2" ht="20.149999999999999" customHeight="1" x14ac:dyDescent="0.35">
      <c r="A650" s="23"/>
      <c r="B650" s="23"/>
    </row>
    <row r="651" spans="1:2" ht="20.149999999999999" customHeight="1" x14ac:dyDescent="0.35">
      <c r="A651" s="23"/>
      <c r="B651" s="23"/>
    </row>
    <row r="652" spans="1:2" ht="20.149999999999999" customHeight="1" x14ac:dyDescent="0.35">
      <c r="A652" s="23"/>
      <c r="B652" s="23"/>
    </row>
    <row r="653" spans="1:2" ht="20.149999999999999" customHeight="1" x14ac:dyDescent="0.35">
      <c r="A653" s="23"/>
      <c r="B653" s="23"/>
    </row>
    <row r="654" spans="1:2" ht="20.149999999999999" customHeight="1" x14ac:dyDescent="0.35">
      <c r="A654" s="23"/>
      <c r="B654" s="23"/>
    </row>
    <row r="655" spans="1:2" ht="20.149999999999999" customHeight="1" x14ac:dyDescent="0.35">
      <c r="A655" s="23"/>
      <c r="B655" s="23"/>
    </row>
    <row r="656" spans="1:2" ht="20.149999999999999" customHeight="1" x14ac:dyDescent="0.35">
      <c r="A656" s="23"/>
      <c r="B656" s="23"/>
    </row>
    <row r="657" spans="1:2" ht="20.149999999999999" customHeight="1" x14ac:dyDescent="0.35">
      <c r="A657" s="23"/>
      <c r="B657" s="23"/>
    </row>
    <row r="658" spans="1:2" ht="20.149999999999999" customHeight="1" x14ac:dyDescent="0.35">
      <c r="A658" s="23"/>
      <c r="B658" s="23"/>
    </row>
    <row r="659" spans="1:2" ht="20.149999999999999" customHeight="1" x14ac:dyDescent="0.35">
      <c r="A659" s="23"/>
      <c r="B659" s="23"/>
    </row>
    <row r="660" spans="1:2" ht="20.149999999999999" customHeight="1" x14ac:dyDescent="0.35">
      <c r="A660" s="23"/>
      <c r="B660" s="23"/>
    </row>
    <row r="661" spans="1:2" ht="20.149999999999999" customHeight="1" x14ac:dyDescent="0.35">
      <c r="A661" s="23"/>
      <c r="B661" s="23"/>
    </row>
    <row r="662" spans="1:2" ht="20.149999999999999" customHeight="1" x14ac:dyDescent="0.35">
      <c r="A662" s="23"/>
      <c r="B662" s="23"/>
    </row>
    <row r="663" spans="1:2" ht="20.149999999999999" customHeight="1" x14ac:dyDescent="0.35">
      <c r="A663" s="23"/>
      <c r="B663" s="23"/>
    </row>
    <row r="664" spans="1:2" ht="20.149999999999999" customHeight="1" x14ac:dyDescent="0.35">
      <c r="A664" s="23"/>
      <c r="B664" s="23"/>
    </row>
    <row r="665" spans="1:2" ht="20.149999999999999" customHeight="1" x14ac:dyDescent="0.35">
      <c r="A665" s="23"/>
      <c r="B665" s="23"/>
    </row>
    <row r="666" spans="1:2" ht="20.149999999999999" customHeight="1" x14ac:dyDescent="0.35">
      <c r="A666" s="23"/>
      <c r="B666" s="23"/>
    </row>
    <row r="667" spans="1:2" ht="20.149999999999999" customHeight="1" x14ac:dyDescent="0.35">
      <c r="A667" s="23"/>
      <c r="B667" s="23"/>
    </row>
    <row r="668" spans="1:2" ht="20.149999999999999" customHeight="1" x14ac:dyDescent="0.35">
      <c r="A668" s="23"/>
      <c r="B668" s="23"/>
    </row>
    <row r="669" spans="1:2" ht="20.149999999999999" customHeight="1" x14ac:dyDescent="0.35">
      <c r="A669" s="23"/>
      <c r="B669" s="23"/>
    </row>
    <row r="670" spans="1:2" ht="20.149999999999999" customHeight="1" x14ac:dyDescent="0.35">
      <c r="A670" s="23"/>
      <c r="B670" s="23"/>
    </row>
    <row r="671" spans="1:2" ht="20.149999999999999" customHeight="1" x14ac:dyDescent="0.35">
      <c r="A671" s="23"/>
      <c r="B671" s="23"/>
    </row>
    <row r="672" spans="1:2" ht="20.149999999999999" customHeight="1" x14ac:dyDescent="0.35">
      <c r="A672" s="23"/>
      <c r="B672" s="23"/>
    </row>
    <row r="673" spans="1:2" ht="20.149999999999999" customHeight="1" x14ac:dyDescent="0.35">
      <c r="A673" s="23"/>
      <c r="B673" s="23"/>
    </row>
    <row r="674" spans="1:2" ht="20.149999999999999" customHeight="1" x14ac:dyDescent="0.35">
      <c r="A674" s="23"/>
      <c r="B674" s="23"/>
    </row>
    <row r="675" spans="1:2" ht="20.149999999999999" customHeight="1" x14ac:dyDescent="0.35">
      <c r="A675" s="23"/>
      <c r="B675" s="23"/>
    </row>
    <row r="676" spans="1:2" ht="20.149999999999999" customHeight="1" x14ac:dyDescent="0.35">
      <c r="A676" s="23"/>
      <c r="B676" s="23"/>
    </row>
    <row r="677" spans="1:2" ht="20.149999999999999" customHeight="1" x14ac:dyDescent="0.35">
      <c r="A677" s="23"/>
      <c r="B677" s="23"/>
    </row>
    <row r="678" spans="1:2" ht="20.149999999999999" customHeight="1" x14ac:dyDescent="0.35">
      <c r="A678" s="23"/>
      <c r="B678" s="23"/>
    </row>
    <row r="679" spans="1:2" ht="20.149999999999999" customHeight="1" x14ac:dyDescent="0.35">
      <c r="A679" s="23"/>
      <c r="B679" s="23"/>
    </row>
    <row r="680" spans="1:2" ht="20.149999999999999" customHeight="1" x14ac:dyDescent="0.35">
      <c r="A680" s="23"/>
      <c r="B680" s="23"/>
    </row>
    <row r="681" spans="1:2" ht="20.149999999999999" customHeight="1" x14ac:dyDescent="0.35">
      <c r="A681" s="23"/>
      <c r="B681" s="23"/>
    </row>
    <row r="682" spans="1:2" ht="20.149999999999999" customHeight="1" x14ac:dyDescent="0.35">
      <c r="A682" s="23"/>
      <c r="B682" s="23"/>
    </row>
    <row r="683" spans="1:2" ht="20.149999999999999" customHeight="1" x14ac:dyDescent="0.35">
      <c r="A683" s="23"/>
      <c r="B683" s="23"/>
    </row>
    <row r="684" spans="1:2" ht="20.149999999999999" customHeight="1" x14ac:dyDescent="0.35">
      <c r="A684" s="23"/>
      <c r="B684" s="23"/>
    </row>
    <row r="685" spans="1:2" ht="20.149999999999999" customHeight="1" x14ac:dyDescent="0.35">
      <c r="A685" s="23"/>
      <c r="B685" s="23"/>
    </row>
    <row r="686" spans="1:2" ht="20.149999999999999" customHeight="1" x14ac:dyDescent="0.35">
      <c r="A686" s="23"/>
      <c r="B686" s="23"/>
    </row>
    <row r="687" spans="1:2" ht="20.149999999999999" customHeight="1" x14ac:dyDescent="0.35">
      <c r="A687" s="23"/>
      <c r="B687" s="23"/>
    </row>
    <row r="688" spans="1:2" ht="20.149999999999999" customHeight="1" x14ac:dyDescent="0.35">
      <c r="A688" s="23"/>
      <c r="B688" s="23"/>
    </row>
    <row r="689" spans="1:2" ht="20.149999999999999" customHeight="1" x14ac:dyDescent="0.35">
      <c r="A689" s="23"/>
      <c r="B689" s="23"/>
    </row>
    <row r="690" spans="1:2" ht="20.149999999999999" customHeight="1" x14ac:dyDescent="0.35">
      <c r="A690" s="23"/>
      <c r="B690" s="23"/>
    </row>
    <row r="691" spans="1:2" ht="20.149999999999999" customHeight="1" x14ac:dyDescent="0.35">
      <c r="A691" s="23"/>
      <c r="B691" s="23"/>
    </row>
    <row r="692" spans="1:2" ht="20.149999999999999" customHeight="1" x14ac:dyDescent="0.35">
      <c r="A692" s="23"/>
      <c r="B692" s="23"/>
    </row>
    <row r="693" spans="1:2" ht="20.149999999999999" customHeight="1" x14ac:dyDescent="0.35">
      <c r="A693" s="23"/>
      <c r="B693" s="23"/>
    </row>
    <row r="694" spans="1:2" ht="20.149999999999999" customHeight="1" x14ac:dyDescent="0.35">
      <c r="A694" s="23"/>
      <c r="B694" s="23"/>
    </row>
    <row r="695" spans="1:2" ht="20.149999999999999" customHeight="1" x14ac:dyDescent="0.35">
      <c r="A695" s="23"/>
      <c r="B695" s="23"/>
    </row>
    <row r="696" spans="1:2" ht="20.149999999999999" customHeight="1" x14ac:dyDescent="0.35">
      <c r="A696" s="23"/>
      <c r="B696" s="23"/>
    </row>
    <row r="697" spans="1:2" ht="20.149999999999999" customHeight="1" x14ac:dyDescent="0.35">
      <c r="A697" s="23"/>
      <c r="B697" s="23"/>
    </row>
    <row r="698" spans="1:2" ht="20.149999999999999" customHeight="1" x14ac:dyDescent="0.35">
      <c r="A698" s="23"/>
      <c r="B698" s="23"/>
    </row>
    <row r="699" spans="1:2" ht="20.149999999999999" customHeight="1" x14ac:dyDescent="0.35">
      <c r="A699" s="23"/>
      <c r="B699" s="23"/>
    </row>
    <row r="700" spans="1:2" ht="20.149999999999999" customHeight="1" x14ac:dyDescent="0.35">
      <c r="A700" s="23"/>
      <c r="B700" s="23"/>
    </row>
    <row r="701" spans="1:2" ht="20.149999999999999" customHeight="1" x14ac:dyDescent="0.35">
      <c r="A701" s="23"/>
      <c r="B701" s="23"/>
    </row>
    <row r="702" spans="1:2" ht="20.149999999999999" customHeight="1" x14ac:dyDescent="0.35">
      <c r="A702" s="23"/>
      <c r="B702" s="23"/>
    </row>
    <row r="703" spans="1:2" ht="20.149999999999999" customHeight="1" x14ac:dyDescent="0.35">
      <c r="A703" s="23"/>
      <c r="B703" s="23"/>
    </row>
    <row r="704" spans="1:2" ht="20.149999999999999" customHeight="1" x14ac:dyDescent="0.35">
      <c r="A704" s="23"/>
      <c r="B704" s="23"/>
    </row>
    <row r="705" spans="1:2" ht="20.149999999999999" customHeight="1" x14ac:dyDescent="0.35">
      <c r="A705" s="23"/>
      <c r="B705" s="23"/>
    </row>
    <row r="706" spans="1:2" ht="20.149999999999999" customHeight="1" x14ac:dyDescent="0.35">
      <c r="A706" s="23"/>
      <c r="B706" s="23"/>
    </row>
    <row r="707" spans="1:2" ht="20.149999999999999" customHeight="1" x14ac:dyDescent="0.35">
      <c r="A707" s="23"/>
      <c r="B707" s="23"/>
    </row>
    <row r="708" spans="1:2" ht="20.149999999999999" customHeight="1" x14ac:dyDescent="0.35">
      <c r="A708" s="23"/>
      <c r="B708" s="23"/>
    </row>
    <row r="709" spans="1:2" ht="20.149999999999999" customHeight="1" x14ac:dyDescent="0.35">
      <c r="A709" s="23"/>
      <c r="B709" s="23"/>
    </row>
    <row r="710" spans="1:2" ht="20.149999999999999" customHeight="1" x14ac:dyDescent="0.35">
      <c r="A710" s="23"/>
      <c r="B710" s="23"/>
    </row>
    <row r="711" spans="1:2" ht="20.149999999999999" customHeight="1" x14ac:dyDescent="0.35">
      <c r="A711" s="23"/>
      <c r="B711" s="23"/>
    </row>
    <row r="712" spans="1:2" ht="20.149999999999999" customHeight="1" x14ac:dyDescent="0.35">
      <c r="A712" s="23"/>
      <c r="B712" s="23"/>
    </row>
    <row r="713" spans="1:2" ht="20.149999999999999" customHeight="1" x14ac:dyDescent="0.35">
      <c r="A713" s="23"/>
      <c r="B713" s="23"/>
    </row>
    <row r="714" spans="1:2" ht="20.149999999999999" customHeight="1" x14ac:dyDescent="0.35">
      <c r="A714" s="23"/>
      <c r="B714" s="23"/>
    </row>
    <row r="715" spans="1:2" ht="20.149999999999999" customHeight="1" x14ac:dyDescent="0.35">
      <c r="A715" s="23"/>
      <c r="B715" s="23"/>
    </row>
    <row r="716" spans="1:2" ht="20.149999999999999" customHeight="1" x14ac:dyDescent="0.35">
      <c r="A716" s="23"/>
      <c r="B716" s="23"/>
    </row>
    <row r="717" spans="1:2" ht="20.149999999999999" customHeight="1" x14ac:dyDescent="0.35">
      <c r="A717" s="23"/>
      <c r="B717" s="23"/>
    </row>
    <row r="718" spans="1:2" ht="20.149999999999999" customHeight="1" x14ac:dyDescent="0.35">
      <c r="A718" s="23"/>
      <c r="B718" s="23"/>
    </row>
    <row r="719" spans="1:2" ht="20.149999999999999" customHeight="1" x14ac:dyDescent="0.35">
      <c r="A719" s="23"/>
      <c r="B719" s="23"/>
    </row>
    <row r="720" spans="1:2" ht="20.149999999999999" customHeight="1" x14ac:dyDescent="0.35">
      <c r="A720" s="23"/>
      <c r="B720" s="23"/>
    </row>
    <row r="721" spans="1:2" ht="20.149999999999999" customHeight="1" x14ac:dyDescent="0.35">
      <c r="A721" s="23"/>
      <c r="B721" s="23"/>
    </row>
    <row r="722" spans="1:2" ht="20.149999999999999" customHeight="1" x14ac:dyDescent="0.35">
      <c r="A722" s="23"/>
      <c r="B722" s="23"/>
    </row>
    <row r="723" spans="1:2" ht="20.149999999999999" customHeight="1" x14ac:dyDescent="0.35">
      <c r="A723" s="23"/>
      <c r="B723" s="23"/>
    </row>
    <row r="724" spans="1:2" ht="20.149999999999999" customHeight="1" x14ac:dyDescent="0.35">
      <c r="A724" s="23"/>
      <c r="B724" s="23"/>
    </row>
    <row r="725" spans="1:2" ht="20.149999999999999" customHeight="1" x14ac:dyDescent="0.35">
      <c r="A725" s="23"/>
      <c r="B725" s="23"/>
    </row>
    <row r="726" spans="1:2" ht="20.149999999999999" customHeight="1" x14ac:dyDescent="0.35">
      <c r="A726" s="23"/>
      <c r="B726" s="23"/>
    </row>
    <row r="727" spans="1:2" ht="20.149999999999999" customHeight="1" x14ac:dyDescent="0.35">
      <c r="A727" s="23"/>
      <c r="B727" s="23"/>
    </row>
    <row r="728" spans="1:2" ht="20.149999999999999" customHeight="1" x14ac:dyDescent="0.35">
      <c r="A728" s="23"/>
      <c r="B728" s="23"/>
    </row>
    <row r="729" spans="1:2" ht="20.149999999999999" customHeight="1" x14ac:dyDescent="0.35">
      <c r="A729" s="23"/>
      <c r="B729" s="23"/>
    </row>
    <row r="730" spans="1:2" ht="20.149999999999999" customHeight="1" x14ac:dyDescent="0.35">
      <c r="A730" s="23"/>
      <c r="B730" s="23"/>
    </row>
    <row r="731" spans="1:2" ht="20.149999999999999" customHeight="1" x14ac:dyDescent="0.35">
      <c r="A731" s="23"/>
      <c r="B731" s="23"/>
    </row>
    <row r="732" spans="1:2" ht="20.149999999999999" customHeight="1" x14ac:dyDescent="0.35">
      <c r="A732" s="23"/>
      <c r="B732" s="23"/>
    </row>
    <row r="733" spans="1:2" ht="20.149999999999999" customHeight="1" x14ac:dyDescent="0.35">
      <c r="A733" s="23"/>
      <c r="B733" s="23"/>
    </row>
    <row r="734" spans="1:2" ht="20.149999999999999" customHeight="1" x14ac:dyDescent="0.35">
      <c r="A734" s="23"/>
      <c r="B734" s="23"/>
    </row>
    <row r="735" spans="1:2" ht="20.149999999999999" customHeight="1" x14ac:dyDescent="0.35">
      <c r="A735" s="23"/>
      <c r="B735" s="23"/>
    </row>
    <row r="736" spans="1:2" ht="20.149999999999999" customHeight="1" x14ac:dyDescent="0.35">
      <c r="A736" s="23"/>
      <c r="B736" s="23"/>
    </row>
    <row r="737" spans="1:2" ht="20.149999999999999" customHeight="1" x14ac:dyDescent="0.35">
      <c r="A737" s="23"/>
      <c r="B737" s="23"/>
    </row>
    <row r="738" spans="1:2" ht="20.149999999999999" customHeight="1" x14ac:dyDescent="0.35">
      <c r="A738" s="23"/>
      <c r="B738" s="23"/>
    </row>
    <row r="739" spans="1:2" ht="20.149999999999999" customHeight="1" x14ac:dyDescent="0.35">
      <c r="A739" s="23"/>
      <c r="B739" s="23"/>
    </row>
    <row r="740" spans="1:2" ht="20.149999999999999" customHeight="1" x14ac:dyDescent="0.35">
      <c r="A740" s="23"/>
      <c r="B740" s="23"/>
    </row>
    <row r="741" spans="1:2" ht="20.149999999999999" customHeight="1" x14ac:dyDescent="0.35">
      <c r="A741" s="23"/>
      <c r="B741" s="23"/>
    </row>
    <row r="742" spans="1:2" ht="20.149999999999999" customHeight="1" x14ac:dyDescent="0.35">
      <c r="A742" s="23"/>
      <c r="B742" s="23"/>
    </row>
    <row r="743" spans="1:2" ht="20.149999999999999" customHeight="1" x14ac:dyDescent="0.35">
      <c r="A743" s="23"/>
      <c r="B743" s="23"/>
    </row>
    <row r="744" spans="1:2" ht="20.149999999999999" customHeight="1" x14ac:dyDescent="0.35">
      <c r="A744" s="23"/>
      <c r="B744" s="23"/>
    </row>
    <row r="745" spans="1:2" ht="20.149999999999999" customHeight="1" x14ac:dyDescent="0.35">
      <c r="A745" s="23"/>
      <c r="B745" s="23"/>
    </row>
    <row r="746" spans="1:2" ht="20.149999999999999" customHeight="1" x14ac:dyDescent="0.35">
      <c r="A746" s="23"/>
      <c r="B746" s="23"/>
    </row>
    <row r="747" spans="1:2" ht="20.149999999999999" customHeight="1" x14ac:dyDescent="0.35">
      <c r="A747" s="23"/>
      <c r="B747" s="23"/>
    </row>
    <row r="748" spans="1:2" ht="20.149999999999999" customHeight="1" x14ac:dyDescent="0.35">
      <c r="A748" s="23"/>
      <c r="B748" s="23"/>
    </row>
    <row r="749" spans="1:2" ht="20.149999999999999" customHeight="1" x14ac:dyDescent="0.35">
      <c r="A749" s="23"/>
      <c r="B749" s="23"/>
    </row>
    <row r="750" spans="1:2" ht="20.149999999999999" customHeight="1" x14ac:dyDescent="0.35">
      <c r="A750" s="23"/>
      <c r="B750" s="23"/>
    </row>
    <row r="751" spans="1:2" ht="20.149999999999999" customHeight="1" x14ac:dyDescent="0.35">
      <c r="A751" s="23"/>
      <c r="B751" s="23"/>
    </row>
    <row r="752" spans="1:2" ht="20.149999999999999" customHeight="1" x14ac:dyDescent="0.35">
      <c r="A752" s="23"/>
      <c r="B752" s="23"/>
    </row>
    <row r="753" spans="1:2" ht="20.149999999999999" customHeight="1" x14ac:dyDescent="0.35">
      <c r="A753" s="23"/>
      <c r="B753" s="23"/>
    </row>
    <row r="754" spans="1:2" ht="20.149999999999999" customHeight="1" x14ac:dyDescent="0.35">
      <c r="A754" s="23"/>
      <c r="B754" s="23"/>
    </row>
    <row r="755" spans="1:2" ht="20.149999999999999" customHeight="1" x14ac:dyDescent="0.35">
      <c r="A755" s="23"/>
      <c r="B755" s="23"/>
    </row>
    <row r="756" spans="1:2" ht="20.149999999999999" customHeight="1" x14ac:dyDescent="0.35">
      <c r="A756" s="23"/>
      <c r="B756" s="23"/>
    </row>
    <row r="757" spans="1:2" ht="20.149999999999999" customHeight="1" x14ac:dyDescent="0.35">
      <c r="A757" s="23"/>
      <c r="B757" s="23"/>
    </row>
    <row r="758" spans="1:2" ht="20.149999999999999" customHeight="1" x14ac:dyDescent="0.35">
      <c r="A758" s="23"/>
      <c r="B758" s="23"/>
    </row>
    <row r="759" spans="1:2" ht="20.149999999999999" customHeight="1" x14ac:dyDescent="0.35">
      <c r="A759" s="23"/>
      <c r="B759" s="23"/>
    </row>
    <row r="760" spans="1:2" ht="20.149999999999999" customHeight="1" x14ac:dyDescent="0.35">
      <c r="A760" s="23"/>
      <c r="B760" s="23"/>
    </row>
    <row r="761" spans="1:2" ht="20.149999999999999" customHeight="1" x14ac:dyDescent="0.35">
      <c r="A761" s="23"/>
      <c r="B761" s="23"/>
    </row>
    <row r="762" spans="1:2" ht="20.149999999999999" customHeight="1" x14ac:dyDescent="0.35">
      <c r="A762" s="23"/>
      <c r="B762" s="23"/>
    </row>
    <row r="763" spans="1:2" ht="20.149999999999999" customHeight="1" x14ac:dyDescent="0.35">
      <c r="A763" s="23"/>
      <c r="B763" s="23"/>
    </row>
    <row r="764" spans="1:2" ht="20.149999999999999" customHeight="1" x14ac:dyDescent="0.35">
      <c r="A764" s="23"/>
      <c r="B764" s="23"/>
    </row>
    <row r="765" spans="1:2" ht="20.149999999999999" customHeight="1" x14ac:dyDescent="0.35">
      <c r="A765" s="23"/>
      <c r="B765" s="23"/>
    </row>
    <row r="766" spans="1:2" ht="20.149999999999999" customHeight="1" x14ac:dyDescent="0.35">
      <c r="A766" s="23"/>
      <c r="B766" s="23"/>
    </row>
    <row r="767" spans="1:2" ht="20.149999999999999" customHeight="1" x14ac:dyDescent="0.35">
      <c r="A767" s="23"/>
      <c r="B767" s="23"/>
    </row>
    <row r="768" spans="1:2" ht="20.149999999999999" customHeight="1" x14ac:dyDescent="0.35">
      <c r="A768" s="23"/>
      <c r="B768" s="23"/>
    </row>
    <row r="769" spans="1:2" ht="20.149999999999999" customHeight="1" x14ac:dyDescent="0.35">
      <c r="A769" s="23"/>
      <c r="B769" s="23"/>
    </row>
    <row r="770" spans="1:2" ht="20.149999999999999" customHeight="1" x14ac:dyDescent="0.35">
      <c r="A770" s="23"/>
      <c r="B770" s="23"/>
    </row>
    <row r="771" spans="1:2" ht="20.149999999999999" customHeight="1" x14ac:dyDescent="0.35">
      <c r="A771" s="23"/>
      <c r="B771" s="23"/>
    </row>
    <row r="772" spans="1:2" ht="20.149999999999999" customHeight="1" x14ac:dyDescent="0.35">
      <c r="A772" s="23"/>
      <c r="B772" s="23"/>
    </row>
    <row r="773" spans="1:2" ht="20.149999999999999" customHeight="1" x14ac:dyDescent="0.35">
      <c r="A773" s="23"/>
      <c r="B773" s="23"/>
    </row>
    <row r="774" spans="1:2" ht="20.149999999999999" customHeight="1" x14ac:dyDescent="0.35">
      <c r="A774" s="23"/>
      <c r="B774" s="23"/>
    </row>
    <row r="775" spans="1:2" ht="20.149999999999999" customHeight="1" x14ac:dyDescent="0.35">
      <c r="A775" s="23"/>
      <c r="B775" s="23"/>
    </row>
    <row r="776" spans="1:2" ht="20.149999999999999" customHeight="1" x14ac:dyDescent="0.35">
      <c r="A776" s="23"/>
      <c r="B776" s="23"/>
    </row>
    <row r="777" spans="1:2" ht="20.149999999999999" customHeight="1" x14ac:dyDescent="0.35">
      <c r="A777" s="23"/>
      <c r="B777" s="23"/>
    </row>
    <row r="778" spans="1:2" ht="20.149999999999999" customHeight="1" x14ac:dyDescent="0.35">
      <c r="A778" s="23"/>
      <c r="B778" s="23"/>
    </row>
    <row r="779" spans="1:2" ht="20.149999999999999" customHeight="1" x14ac:dyDescent="0.35">
      <c r="A779" s="23"/>
      <c r="B779" s="23"/>
    </row>
    <row r="780" spans="1:2" ht="20.149999999999999" customHeight="1" x14ac:dyDescent="0.35">
      <c r="A780" s="23"/>
      <c r="B780" s="23"/>
    </row>
    <row r="781" spans="1:2" ht="20.149999999999999" customHeight="1" x14ac:dyDescent="0.35">
      <c r="A781" s="23"/>
      <c r="B781" s="23"/>
    </row>
    <row r="782" spans="1:2" ht="20.149999999999999" customHeight="1" x14ac:dyDescent="0.35">
      <c r="A782" s="23"/>
      <c r="B782" s="23"/>
    </row>
    <row r="783" spans="1:2" ht="20.149999999999999" customHeight="1" x14ac:dyDescent="0.35">
      <c r="A783" s="23"/>
      <c r="B783" s="23"/>
    </row>
    <row r="784" spans="1:2" ht="20.149999999999999" customHeight="1" x14ac:dyDescent="0.35">
      <c r="A784" s="23"/>
      <c r="B784" s="23"/>
    </row>
    <row r="785" spans="1:2" ht="20.149999999999999" customHeight="1" x14ac:dyDescent="0.35">
      <c r="A785" s="23"/>
      <c r="B785" s="23"/>
    </row>
    <row r="786" spans="1:2" ht="20.149999999999999" customHeight="1" x14ac:dyDescent="0.35">
      <c r="A786" s="23"/>
      <c r="B786" s="23"/>
    </row>
    <row r="787" spans="1:2" ht="20.149999999999999" customHeight="1" x14ac:dyDescent="0.35">
      <c r="A787" s="23"/>
      <c r="B787" s="23"/>
    </row>
    <row r="788" spans="1:2" ht="20.149999999999999" customHeight="1" x14ac:dyDescent="0.35">
      <c r="A788" s="23"/>
      <c r="B788" s="23"/>
    </row>
    <row r="789" spans="1:2" ht="20.149999999999999" customHeight="1" x14ac:dyDescent="0.35">
      <c r="A789" s="23"/>
      <c r="B789" s="23"/>
    </row>
    <row r="790" spans="1:2" ht="20.149999999999999" customHeight="1" x14ac:dyDescent="0.35">
      <c r="A790" s="23"/>
      <c r="B790" s="23"/>
    </row>
    <row r="791" spans="1:2" ht="20.149999999999999" customHeight="1" x14ac:dyDescent="0.35">
      <c r="A791" s="23"/>
      <c r="B791" s="23"/>
    </row>
    <row r="792" spans="1:2" ht="20.149999999999999" customHeight="1" x14ac:dyDescent="0.35">
      <c r="A792" s="23"/>
      <c r="B792" s="23"/>
    </row>
    <row r="793" spans="1:2" ht="20.149999999999999" customHeight="1" x14ac:dyDescent="0.35">
      <c r="A793" s="23"/>
      <c r="B793" s="23"/>
    </row>
    <row r="794" spans="1:2" ht="20.149999999999999" customHeight="1" x14ac:dyDescent="0.35">
      <c r="A794" s="23"/>
      <c r="B794" s="23"/>
    </row>
    <row r="795" spans="1:2" ht="20.149999999999999" customHeight="1" x14ac:dyDescent="0.35">
      <c r="A795" s="23"/>
      <c r="B795" s="23"/>
    </row>
    <row r="796" spans="1:2" ht="20.149999999999999" customHeight="1" x14ac:dyDescent="0.35">
      <c r="A796" s="23"/>
      <c r="B796" s="23"/>
    </row>
    <row r="797" spans="1:2" ht="20.149999999999999" customHeight="1" x14ac:dyDescent="0.35">
      <c r="A797" s="23"/>
      <c r="B797" s="23"/>
    </row>
    <row r="798" spans="1:2" ht="20.149999999999999" customHeight="1" x14ac:dyDescent="0.35">
      <c r="A798" s="23"/>
      <c r="B798" s="23"/>
    </row>
    <row r="799" spans="1:2" ht="20.149999999999999" customHeight="1" x14ac:dyDescent="0.35">
      <c r="A799" s="23"/>
      <c r="B799" s="23"/>
    </row>
    <row r="800" spans="1:2" ht="20.149999999999999" customHeight="1" x14ac:dyDescent="0.35">
      <c r="A800" s="23"/>
      <c r="B800" s="23"/>
    </row>
    <row r="801" spans="1:2" ht="20.149999999999999" customHeight="1" x14ac:dyDescent="0.35">
      <c r="A801" s="23"/>
      <c r="B801" s="23"/>
    </row>
    <row r="802" spans="1:2" ht="20.149999999999999" customHeight="1" x14ac:dyDescent="0.35">
      <c r="A802" s="23"/>
      <c r="B802" s="23"/>
    </row>
    <row r="803" spans="1:2" ht="20.149999999999999" customHeight="1" x14ac:dyDescent="0.35">
      <c r="A803" s="23"/>
      <c r="B803" s="23"/>
    </row>
    <row r="804" spans="1:2" ht="20.149999999999999" customHeight="1" x14ac:dyDescent="0.35">
      <c r="A804" s="23"/>
      <c r="B804" s="23"/>
    </row>
    <row r="805" spans="1:2" ht="20.149999999999999" customHeight="1" x14ac:dyDescent="0.35">
      <c r="A805" s="23"/>
      <c r="B805" s="23"/>
    </row>
    <row r="806" spans="1:2" ht="20.149999999999999" customHeight="1" x14ac:dyDescent="0.35">
      <c r="A806" s="23"/>
      <c r="B806" s="23"/>
    </row>
    <row r="807" spans="1:2" ht="20.149999999999999" customHeight="1" x14ac:dyDescent="0.35">
      <c r="A807" s="23"/>
      <c r="B807" s="23"/>
    </row>
    <row r="808" spans="1:2" ht="20.149999999999999" customHeight="1" x14ac:dyDescent="0.35">
      <c r="A808" s="23"/>
      <c r="B808" s="23"/>
    </row>
    <row r="809" spans="1:2" ht="20.149999999999999" customHeight="1" x14ac:dyDescent="0.35">
      <c r="A809" s="23"/>
      <c r="B809" s="23"/>
    </row>
    <row r="810" spans="1:2" ht="20.149999999999999" customHeight="1" x14ac:dyDescent="0.35">
      <c r="A810" s="23"/>
      <c r="B810" s="23"/>
    </row>
    <row r="811" spans="1:2" ht="20.149999999999999" customHeight="1" x14ac:dyDescent="0.35">
      <c r="A811" s="23"/>
      <c r="B811" s="23"/>
    </row>
    <row r="812" spans="1:2" ht="20.149999999999999" customHeight="1" x14ac:dyDescent="0.35">
      <c r="A812" s="23"/>
      <c r="B812" s="23"/>
    </row>
    <row r="813" spans="1:2" ht="20.149999999999999" customHeight="1" x14ac:dyDescent="0.35">
      <c r="A813" s="23"/>
      <c r="B813" s="23"/>
    </row>
    <row r="814" spans="1:2" ht="20.149999999999999" customHeight="1" x14ac:dyDescent="0.35">
      <c r="A814" s="23"/>
      <c r="B814" s="23"/>
    </row>
    <row r="815" spans="1:2" ht="20.149999999999999" customHeight="1" x14ac:dyDescent="0.35">
      <c r="A815" s="23"/>
      <c r="B815" s="23"/>
    </row>
    <row r="816" spans="1:2" ht="20.149999999999999" customHeight="1" x14ac:dyDescent="0.35">
      <c r="A816" s="23"/>
      <c r="B816" s="23"/>
    </row>
    <row r="817" spans="1:2" ht="20.149999999999999" customHeight="1" x14ac:dyDescent="0.35">
      <c r="A817" s="23"/>
      <c r="B817" s="23"/>
    </row>
    <row r="818" spans="1:2" ht="20.149999999999999" customHeight="1" x14ac:dyDescent="0.35">
      <c r="A818" s="23"/>
      <c r="B818" s="23"/>
    </row>
    <row r="819" spans="1:2" ht="20.149999999999999" customHeight="1" x14ac:dyDescent="0.35">
      <c r="A819" s="23"/>
      <c r="B819" s="23"/>
    </row>
    <row r="820" spans="1:2" ht="20.149999999999999" customHeight="1" x14ac:dyDescent="0.35">
      <c r="A820" s="23"/>
      <c r="B820" s="23"/>
    </row>
    <row r="821" spans="1:2" ht="20.149999999999999" customHeight="1" x14ac:dyDescent="0.35">
      <c r="A821" s="23"/>
      <c r="B821" s="23"/>
    </row>
    <row r="822" spans="1:2" ht="20.149999999999999" customHeight="1" x14ac:dyDescent="0.35">
      <c r="A822" s="23"/>
      <c r="B822" s="23"/>
    </row>
    <row r="823" spans="1:2" ht="20.149999999999999" customHeight="1" x14ac:dyDescent="0.35">
      <c r="A823" s="23"/>
      <c r="B823" s="23"/>
    </row>
    <row r="824" spans="1:2" ht="20.149999999999999" customHeight="1" x14ac:dyDescent="0.35">
      <c r="A824" s="23"/>
      <c r="B824" s="23"/>
    </row>
    <row r="825" spans="1:2" ht="20.149999999999999" customHeight="1" x14ac:dyDescent="0.35">
      <c r="A825" s="23"/>
      <c r="B825" s="23"/>
    </row>
    <row r="826" spans="1:2" ht="20.149999999999999" customHeight="1" x14ac:dyDescent="0.35">
      <c r="A826" s="23"/>
      <c r="B826" s="23"/>
    </row>
    <row r="827" spans="1:2" ht="20.149999999999999" customHeight="1" x14ac:dyDescent="0.35">
      <c r="A827" s="23"/>
      <c r="B827" s="23"/>
    </row>
    <row r="828" spans="1:2" ht="20.149999999999999" customHeight="1" x14ac:dyDescent="0.35">
      <c r="A828" s="23"/>
      <c r="B828" s="23"/>
    </row>
    <row r="829" spans="1:2" ht="20.149999999999999" customHeight="1" x14ac:dyDescent="0.35">
      <c r="A829" s="23"/>
      <c r="B829" s="23"/>
    </row>
    <row r="830" spans="1:2" ht="20.149999999999999" customHeight="1" x14ac:dyDescent="0.35">
      <c r="A830" s="23"/>
      <c r="B830" s="23"/>
    </row>
    <row r="831" spans="1:2" ht="20.149999999999999" customHeight="1" x14ac:dyDescent="0.35">
      <c r="A831" s="23"/>
      <c r="B831" s="23"/>
    </row>
    <row r="832" spans="1:2" ht="20.149999999999999" customHeight="1" x14ac:dyDescent="0.35">
      <c r="A832" s="23"/>
      <c r="B832" s="23"/>
    </row>
    <row r="833" spans="1:2" ht="20.149999999999999" customHeight="1" x14ac:dyDescent="0.35">
      <c r="A833" s="23"/>
      <c r="B833" s="23"/>
    </row>
    <row r="834" spans="1:2" ht="20.149999999999999" customHeight="1" x14ac:dyDescent="0.35">
      <c r="A834" s="23"/>
      <c r="B834" s="23"/>
    </row>
    <row r="835" spans="1:2" ht="20.149999999999999" customHeight="1" x14ac:dyDescent="0.35">
      <c r="A835" s="23"/>
      <c r="B835" s="23"/>
    </row>
    <row r="836" spans="1:2" ht="20.149999999999999" customHeight="1" x14ac:dyDescent="0.35">
      <c r="A836" s="23"/>
      <c r="B836" s="23"/>
    </row>
    <row r="837" spans="1:2" ht="20.149999999999999" customHeight="1" x14ac:dyDescent="0.35">
      <c r="A837" s="23"/>
      <c r="B837" s="23"/>
    </row>
    <row r="838" spans="1:2" ht="20.149999999999999" customHeight="1" x14ac:dyDescent="0.35">
      <c r="A838" s="23"/>
      <c r="B838" s="23"/>
    </row>
    <row r="839" spans="1:2" ht="20.149999999999999" customHeight="1" x14ac:dyDescent="0.35">
      <c r="A839" s="23"/>
      <c r="B839" s="23"/>
    </row>
    <row r="840" spans="1:2" ht="20.149999999999999" customHeight="1" x14ac:dyDescent="0.35">
      <c r="A840" s="23"/>
      <c r="B840" s="23"/>
    </row>
    <row r="841" spans="1:2" ht="20.149999999999999" customHeight="1" x14ac:dyDescent="0.35">
      <c r="A841" s="23"/>
      <c r="B841" s="23"/>
    </row>
    <row r="842" spans="1:2" ht="20.149999999999999" customHeight="1" x14ac:dyDescent="0.35">
      <c r="A842" s="23"/>
      <c r="B842" s="23"/>
    </row>
    <row r="843" spans="1:2" ht="20.149999999999999" customHeight="1" x14ac:dyDescent="0.35">
      <c r="A843" s="23"/>
      <c r="B843" s="23"/>
    </row>
    <row r="844" spans="1:2" ht="20.149999999999999" customHeight="1" x14ac:dyDescent="0.35">
      <c r="A844" s="23"/>
      <c r="B844" s="23"/>
    </row>
    <row r="845" spans="1:2" ht="20.149999999999999" customHeight="1" x14ac:dyDescent="0.35">
      <c r="A845" s="23"/>
      <c r="B845" s="23"/>
    </row>
    <row r="846" spans="1:2" ht="20.149999999999999" customHeight="1" x14ac:dyDescent="0.35">
      <c r="A846" s="23"/>
      <c r="B846" s="23"/>
    </row>
    <row r="847" spans="1:2" ht="20.149999999999999" customHeight="1" x14ac:dyDescent="0.35">
      <c r="A847" s="23"/>
      <c r="B847" s="23"/>
    </row>
    <row r="848" spans="1:2" ht="20.149999999999999" customHeight="1" x14ac:dyDescent="0.35">
      <c r="A848" s="23"/>
      <c r="B848" s="23"/>
    </row>
    <row r="849" spans="1:2" ht="20.149999999999999" customHeight="1" x14ac:dyDescent="0.35">
      <c r="A849" s="23"/>
      <c r="B849" s="23"/>
    </row>
    <row r="850" spans="1:2" ht="20.149999999999999" customHeight="1" x14ac:dyDescent="0.35">
      <c r="A850" s="23"/>
      <c r="B850" s="23"/>
    </row>
    <row r="851" spans="1:2" ht="20.149999999999999" customHeight="1" x14ac:dyDescent="0.35">
      <c r="A851" s="23"/>
      <c r="B851" s="23"/>
    </row>
    <row r="852" spans="1:2" ht="20.149999999999999" customHeight="1" x14ac:dyDescent="0.35">
      <c r="A852" s="23"/>
      <c r="B852" s="23"/>
    </row>
    <row r="853" spans="1:2" ht="20.149999999999999" customHeight="1" x14ac:dyDescent="0.35">
      <c r="A853" s="23"/>
      <c r="B853" s="23"/>
    </row>
    <row r="854" spans="1:2" ht="20.149999999999999" customHeight="1" x14ac:dyDescent="0.35">
      <c r="A854" s="23"/>
      <c r="B854" s="23"/>
    </row>
    <row r="855" spans="1:2" ht="20.149999999999999" customHeight="1" x14ac:dyDescent="0.35">
      <c r="A855" s="23"/>
      <c r="B855" s="23"/>
    </row>
    <row r="856" spans="1:2" ht="20.149999999999999" customHeight="1" x14ac:dyDescent="0.35">
      <c r="A856" s="23"/>
      <c r="B856" s="23"/>
    </row>
    <row r="857" spans="1:2" ht="20.149999999999999" customHeight="1" x14ac:dyDescent="0.35">
      <c r="A857" s="23"/>
      <c r="B857" s="23"/>
    </row>
    <row r="858" spans="1:2" ht="20.149999999999999" customHeight="1" x14ac:dyDescent="0.35">
      <c r="A858" s="23"/>
      <c r="B858" s="23"/>
    </row>
    <row r="859" spans="1:2" ht="20.149999999999999" customHeight="1" x14ac:dyDescent="0.35">
      <c r="A859" s="23"/>
      <c r="B859" s="23"/>
    </row>
    <row r="860" spans="1:2" ht="20.149999999999999" customHeight="1" x14ac:dyDescent="0.35">
      <c r="A860" s="23"/>
      <c r="B860" s="23"/>
    </row>
    <row r="861" spans="1:2" ht="20.149999999999999" customHeight="1" x14ac:dyDescent="0.35">
      <c r="A861" s="23"/>
      <c r="B861" s="23"/>
    </row>
    <row r="862" spans="1:2" ht="20.149999999999999" customHeight="1" x14ac:dyDescent="0.35">
      <c r="A862" s="23"/>
      <c r="B862" s="23"/>
    </row>
    <row r="863" spans="1:2" ht="20.149999999999999" customHeight="1" x14ac:dyDescent="0.35">
      <c r="A863" s="23"/>
      <c r="B863" s="23"/>
    </row>
    <row r="864" spans="1:2" ht="20.149999999999999" customHeight="1" x14ac:dyDescent="0.35">
      <c r="A864" s="23"/>
      <c r="B864" s="23"/>
    </row>
    <row r="865" spans="1:2" ht="20.149999999999999" customHeight="1" x14ac:dyDescent="0.35">
      <c r="A865" s="23"/>
      <c r="B865" s="23"/>
    </row>
    <row r="866" spans="1:2" ht="20.149999999999999" customHeight="1" x14ac:dyDescent="0.35">
      <c r="A866" s="23"/>
      <c r="B866" s="23"/>
    </row>
    <row r="867" spans="1:2" ht="20.149999999999999" customHeight="1" x14ac:dyDescent="0.35">
      <c r="A867" s="23"/>
      <c r="B867" s="23"/>
    </row>
    <row r="868" spans="1:2" ht="20.149999999999999" customHeight="1" x14ac:dyDescent="0.35">
      <c r="A868" s="23"/>
      <c r="B868" s="23"/>
    </row>
    <row r="869" spans="1:2" ht="20.149999999999999" customHeight="1" x14ac:dyDescent="0.35">
      <c r="A869" s="23"/>
      <c r="B869" s="23"/>
    </row>
    <row r="870" spans="1:2" ht="20.149999999999999" customHeight="1" x14ac:dyDescent="0.35">
      <c r="A870" s="23"/>
      <c r="B870" s="23"/>
    </row>
    <row r="871" spans="1:2" ht="20.149999999999999" customHeight="1" x14ac:dyDescent="0.35">
      <c r="A871" s="23"/>
      <c r="B871" s="23"/>
    </row>
    <row r="872" spans="1:2" ht="20.149999999999999" customHeight="1" x14ac:dyDescent="0.35">
      <c r="A872" s="23"/>
      <c r="B872" s="23"/>
    </row>
    <row r="873" spans="1:2" ht="20.149999999999999" customHeight="1" x14ac:dyDescent="0.35">
      <c r="A873" s="23"/>
      <c r="B873" s="23"/>
    </row>
    <row r="874" spans="1:2" ht="20.149999999999999" customHeight="1" x14ac:dyDescent="0.35">
      <c r="A874" s="23"/>
      <c r="B874" s="23"/>
    </row>
    <row r="875" spans="1:2" ht="20.149999999999999" customHeight="1" x14ac:dyDescent="0.35">
      <c r="A875" s="23"/>
      <c r="B875" s="23"/>
    </row>
    <row r="876" spans="1:2" ht="20.149999999999999" customHeight="1" x14ac:dyDescent="0.35">
      <c r="A876" s="23"/>
      <c r="B876" s="23"/>
    </row>
    <row r="877" spans="1:2" ht="20.149999999999999" customHeight="1" x14ac:dyDescent="0.35">
      <c r="A877" s="23"/>
      <c r="B877" s="23"/>
    </row>
    <row r="878" spans="1:2" ht="20.149999999999999" customHeight="1" x14ac:dyDescent="0.35">
      <c r="A878" s="23"/>
      <c r="B878" s="23"/>
    </row>
    <row r="879" spans="1:2" ht="20.149999999999999" customHeight="1" x14ac:dyDescent="0.35">
      <c r="A879" s="23"/>
      <c r="B879" s="23"/>
    </row>
    <row r="880" spans="1:2" ht="20.149999999999999" customHeight="1" x14ac:dyDescent="0.35">
      <c r="A880" s="23"/>
      <c r="B880" s="23"/>
    </row>
    <row r="881" spans="1:2" ht="20.149999999999999" customHeight="1" x14ac:dyDescent="0.35">
      <c r="A881" s="23"/>
      <c r="B881" s="23"/>
    </row>
    <row r="882" spans="1:2" ht="20.149999999999999" customHeight="1" x14ac:dyDescent="0.35">
      <c r="A882" s="23"/>
      <c r="B882" s="23"/>
    </row>
    <row r="883" spans="1:2" ht="20.149999999999999" customHeight="1" x14ac:dyDescent="0.35">
      <c r="A883" s="23"/>
      <c r="B883" s="23"/>
    </row>
    <row r="884" spans="1:2" ht="20.149999999999999" customHeight="1" x14ac:dyDescent="0.35">
      <c r="A884" s="23"/>
      <c r="B884" s="23"/>
    </row>
    <row r="885" spans="1:2" ht="20.149999999999999" customHeight="1" x14ac:dyDescent="0.35">
      <c r="A885" s="23"/>
      <c r="B885" s="23"/>
    </row>
    <row r="886" spans="1:2" ht="20.149999999999999" customHeight="1" x14ac:dyDescent="0.35">
      <c r="A886" s="23"/>
      <c r="B886" s="23"/>
    </row>
    <row r="887" spans="1:2" ht="20.149999999999999" customHeight="1" x14ac:dyDescent="0.35">
      <c r="A887" s="23"/>
      <c r="B887" s="23"/>
    </row>
    <row r="888" spans="1:2" ht="20.149999999999999" customHeight="1" x14ac:dyDescent="0.35">
      <c r="A888" s="23"/>
      <c r="B888" s="23"/>
    </row>
    <row r="889" spans="1:2" ht="20.149999999999999" customHeight="1" x14ac:dyDescent="0.35">
      <c r="A889" s="23"/>
      <c r="B889" s="23"/>
    </row>
    <row r="890" spans="1:2" ht="20.149999999999999" customHeight="1" x14ac:dyDescent="0.35">
      <c r="A890" s="23"/>
      <c r="B890" s="23"/>
    </row>
    <row r="891" spans="1:2" ht="20.149999999999999" customHeight="1" x14ac:dyDescent="0.35">
      <c r="A891" s="23"/>
      <c r="B891" s="23"/>
    </row>
    <row r="892" spans="1:2" ht="20.149999999999999" customHeight="1" x14ac:dyDescent="0.35">
      <c r="A892" s="23"/>
      <c r="B892" s="23"/>
    </row>
    <row r="893" spans="1:2" ht="20.149999999999999" customHeight="1" x14ac:dyDescent="0.35">
      <c r="A893" s="23"/>
      <c r="B893" s="23"/>
    </row>
    <row r="894" spans="1:2" ht="20.149999999999999" customHeight="1" x14ac:dyDescent="0.35">
      <c r="A894" s="23"/>
      <c r="B894" s="23"/>
    </row>
    <row r="895" spans="1:2" ht="20.149999999999999" customHeight="1" x14ac:dyDescent="0.35">
      <c r="A895" s="23"/>
      <c r="B895" s="23"/>
    </row>
    <row r="896" spans="1:2" ht="20.149999999999999" customHeight="1" x14ac:dyDescent="0.35">
      <c r="A896" s="23"/>
      <c r="B896" s="23"/>
    </row>
    <row r="897" spans="1:2" ht="20.149999999999999" customHeight="1" x14ac:dyDescent="0.35">
      <c r="A897" s="23"/>
      <c r="B897" s="23"/>
    </row>
    <row r="898" spans="1:2" ht="20.149999999999999" customHeight="1" x14ac:dyDescent="0.35">
      <c r="A898" s="23"/>
      <c r="B898" s="23"/>
    </row>
    <row r="899" spans="1:2" ht="20.149999999999999" customHeight="1" x14ac:dyDescent="0.35">
      <c r="A899" s="23"/>
      <c r="B899" s="23"/>
    </row>
    <row r="900" spans="1:2" ht="20.149999999999999" customHeight="1" x14ac:dyDescent="0.35">
      <c r="A900" s="23"/>
      <c r="B900" s="23"/>
    </row>
    <row r="901" spans="1:2" ht="20.149999999999999" customHeight="1" x14ac:dyDescent="0.35">
      <c r="A901" s="23"/>
      <c r="B901" s="23"/>
    </row>
    <row r="902" spans="1:2" ht="20.149999999999999" customHeight="1" x14ac:dyDescent="0.35">
      <c r="A902" s="23"/>
      <c r="B902" s="23"/>
    </row>
    <row r="903" spans="1:2" ht="20.149999999999999" customHeight="1" x14ac:dyDescent="0.35">
      <c r="A903" s="23"/>
      <c r="B903" s="23"/>
    </row>
    <row r="904" spans="1:2" ht="20.149999999999999" customHeight="1" x14ac:dyDescent="0.35">
      <c r="A904" s="23"/>
      <c r="B904" s="23"/>
    </row>
    <row r="905" spans="1:2" ht="20.149999999999999" customHeight="1" x14ac:dyDescent="0.35">
      <c r="A905" s="23"/>
      <c r="B905" s="23"/>
    </row>
    <row r="906" spans="1:2" ht="20.149999999999999" customHeight="1" x14ac:dyDescent="0.35">
      <c r="A906" s="23"/>
      <c r="B906" s="23"/>
    </row>
    <row r="907" spans="1:2" ht="20.149999999999999" customHeight="1" x14ac:dyDescent="0.35">
      <c r="A907" s="23"/>
      <c r="B907" s="23"/>
    </row>
    <row r="908" spans="1:2" ht="20.149999999999999" customHeight="1" x14ac:dyDescent="0.35">
      <c r="A908" s="23"/>
      <c r="B908" s="23"/>
    </row>
    <row r="909" spans="1:2" ht="20.149999999999999" customHeight="1" x14ac:dyDescent="0.35">
      <c r="A909" s="23"/>
      <c r="B909" s="23"/>
    </row>
    <row r="910" spans="1:2" ht="20.149999999999999" customHeight="1" x14ac:dyDescent="0.35">
      <c r="A910" s="23"/>
      <c r="B910" s="23"/>
    </row>
    <row r="911" spans="1:2" ht="20.149999999999999" customHeight="1" x14ac:dyDescent="0.35">
      <c r="A911" s="23"/>
      <c r="B911" s="23"/>
    </row>
    <row r="912" spans="1:2" ht="20.149999999999999" customHeight="1" x14ac:dyDescent="0.35">
      <c r="A912" s="23"/>
      <c r="B912" s="23"/>
    </row>
    <row r="913" spans="1:2" ht="20.149999999999999" customHeight="1" x14ac:dyDescent="0.35">
      <c r="A913" s="23"/>
      <c r="B913" s="23"/>
    </row>
    <row r="914" spans="1:2" ht="20.149999999999999" customHeight="1" x14ac:dyDescent="0.35">
      <c r="A914" s="23"/>
      <c r="B914" s="23"/>
    </row>
    <row r="915" spans="1:2" ht="20.149999999999999" customHeight="1" x14ac:dyDescent="0.35">
      <c r="A915" s="23"/>
      <c r="B915" s="23"/>
    </row>
    <row r="916" spans="1:2" ht="20.149999999999999" customHeight="1" x14ac:dyDescent="0.35">
      <c r="A916" s="23"/>
      <c r="B916" s="23"/>
    </row>
    <row r="917" spans="1:2" ht="20.149999999999999" customHeight="1" x14ac:dyDescent="0.35">
      <c r="A917" s="23"/>
      <c r="B917" s="23"/>
    </row>
    <row r="918" spans="1:2" ht="20.149999999999999" customHeight="1" x14ac:dyDescent="0.35">
      <c r="A918" s="23"/>
      <c r="B918" s="23"/>
    </row>
    <row r="919" spans="1:2" ht="20.149999999999999" customHeight="1" x14ac:dyDescent="0.35">
      <c r="A919" s="23"/>
      <c r="B919" s="23"/>
    </row>
    <row r="920" spans="1:2" ht="20.149999999999999" customHeight="1" x14ac:dyDescent="0.35">
      <c r="A920" s="23"/>
      <c r="B920" s="23"/>
    </row>
    <row r="921" spans="1:2" ht="20.149999999999999" customHeight="1" x14ac:dyDescent="0.35">
      <c r="A921" s="23"/>
      <c r="B921" s="23"/>
    </row>
    <row r="922" spans="1:2" ht="20.149999999999999" customHeight="1" x14ac:dyDescent="0.35">
      <c r="A922" s="23"/>
      <c r="B922" s="23"/>
    </row>
    <row r="923" spans="1:2" ht="20.149999999999999" customHeight="1" x14ac:dyDescent="0.35">
      <c r="A923" s="23"/>
      <c r="B923" s="23"/>
    </row>
    <row r="924" spans="1:2" ht="20.149999999999999" customHeight="1" x14ac:dyDescent="0.35">
      <c r="A924" s="23"/>
      <c r="B924" s="23"/>
    </row>
    <row r="925" spans="1:2" ht="20.149999999999999" customHeight="1" x14ac:dyDescent="0.35">
      <c r="A925" s="23"/>
      <c r="B925" s="23"/>
    </row>
    <row r="926" spans="1:2" ht="20.149999999999999" customHeight="1" x14ac:dyDescent="0.35">
      <c r="A926" s="23"/>
      <c r="B926" s="23"/>
    </row>
    <row r="927" spans="1:2" ht="20.149999999999999" customHeight="1" x14ac:dyDescent="0.35">
      <c r="A927" s="23"/>
      <c r="B927" s="23"/>
    </row>
    <row r="928" spans="1:2" ht="20.149999999999999" customHeight="1" x14ac:dyDescent="0.35">
      <c r="A928" s="23"/>
      <c r="B928" s="23"/>
    </row>
    <row r="929" spans="1:2" ht="20.149999999999999" customHeight="1" x14ac:dyDescent="0.35">
      <c r="A929" s="23"/>
      <c r="B929" s="23"/>
    </row>
    <row r="930" spans="1:2" ht="20.149999999999999" customHeight="1" x14ac:dyDescent="0.35">
      <c r="A930" s="23"/>
      <c r="B930" s="23"/>
    </row>
    <row r="931" spans="1:2" ht="20.149999999999999" customHeight="1" x14ac:dyDescent="0.35">
      <c r="A931" s="23"/>
      <c r="B931" s="23"/>
    </row>
    <row r="932" spans="1:2" ht="20.149999999999999" customHeight="1" x14ac:dyDescent="0.35">
      <c r="A932" s="23"/>
      <c r="B932" s="23"/>
    </row>
    <row r="933" spans="1:2" ht="20.149999999999999" customHeight="1" x14ac:dyDescent="0.35">
      <c r="A933" s="23"/>
      <c r="B933" s="23"/>
    </row>
    <row r="934" spans="1:2" ht="20.149999999999999" customHeight="1" x14ac:dyDescent="0.35">
      <c r="A934" s="23"/>
      <c r="B934" s="23"/>
    </row>
    <row r="935" spans="1:2" ht="20.149999999999999" customHeight="1" x14ac:dyDescent="0.35">
      <c r="A935" s="23"/>
      <c r="B935" s="23"/>
    </row>
    <row r="936" spans="1:2" ht="20.149999999999999" customHeight="1" x14ac:dyDescent="0.35">
      <c r="A936" s="23"/>
      <c r="B936" s="23"/>
    </row>
    <row r="937" spans="1:2" ht="20.149999999999999" customHeight="1" x14ac:dyDescent="0.35">
      <c r="A937" s="23"/>
      <c r="B937" s="23"/>
    </row>
    <row r="938" spans="1:2" ht="20.149999999999999" customHeight="1" x14ac:dyDescent="0.35">
      <c r="A938" s="23"/>
      <c r="B938" s="23"/>
    </row>
    <row r="939" spans="1:2" ht="20.149999999999999" customHeight="1" x14ac:dyDescent="0.35">
      <c r="A939" s="23"/>
      <c r="B939" s="23"/>
    </row>
    <row r="940" spans="1:2" ht="20.149999999999999" customHeight="1" x14ac:dyDescent="0.35">
      <c r="A940" s="23"/>
      <c r="B940" s="23"/>
    </row>
    <row r="941" spans="1:2" ht="20.149999999999999" customHeight="1" x14ac:dyDescent="0.35">
      <c r="A941" s="23"/>
      <c r="B941" s="23"/>
    </row>
    <row r="942" spans="1:2" ht="20.149999999999999" customHeight="1" x14ac:dyDescent="0.35">
      <c r="A942" s="23"/>
      <c r="B942" s="23"/>
    </row>
    <row r="943" spans="1:2" ht="20.149999999999999" customHeight="1" x14ac:dyDescent="0.35">
      <c r="A943" s="23"/>
      <c r="B943" s="23"/>
    </row>
    <row r="944" spans="1:2" ht="20.149999999999999" customHeight="1" x14ac:dyDescent="0.35">
      <c r="A944" s="23"/>
      <c r="B944" s="23"/>
    </row>
    <row r="945" spans="1:2" ht="20.149999999999999" customHeight="1" x14ac:dyDescent="0.35">
      <c r="A945" s="23"/>
      <c r="B945" s="23"/>
    </row>
    <row r="946" spans="1:2" ht="20.149999999999999" customHeight="1" x14ac:dyDescent="0.35">
      <c r="A946" s="23"/>
      <c r="B946" s="23"/>
    </row>
    <row r="947" spans="1:2" ht="20.149999999999999" customHeight="1" x14ac:dyDescent="0.35">
      <c r="A947" s="23"/>
      <c r="B947" s="23"/>
    </row>
    <row r="948" spans="1:2" ht="20.149999999999999" customHeight="1" x14ac:dyDescent="0.35">
      <c r="A948" s="23"/>
      <c r="B948" s="23"/>
    </row>
    <row r="949" spans="1:2" ht="20.149999999999999" customHeight="1" x14ac:dyDescent="0.35">
      <c r="A949" s="23"/>
      <c r="B949" s="23"/>
    </row>
    <row r="950" spans="1:2" ht="20.149999999999999" customHeight="1" x14ac:dyDescent="0.35">
      <c r="A950" s="23"/>
      <c r="B950" s="23"/>
    </row>
    <row r="951" spans="1:2" ht="20.149999999999999" customHeight="1" x14ac:dyDescent="0.35">
      <c r="A951" s="23"/>
      <c r="B951" s="23"/>
    </row>
    <row r="952" spans="1:2" ht="20.149999999999999" customHeight="1" x14ac:dyDescent="0.35">
      <c r="A952" s="23"/>
      <c r="B952" s="23"/>
    </row>
    <row r="953" spans="1:2" ht="20.149999999999999" customHeight="1" x14ac:dyDescent="0.35">
      <c r="A953" s="23"/>
      <c r="B953" s="23"/>
    </row>
    <row r="954" spans="1:2" ht="20.149999999999999" customHeight="1" x14ac:dyDescent="0.35">
      <c r="A954" s="23"/>
      <c r="B954" s="23"/>
    </row>
    <row r="955" spans="1:2" ht="20.149999999999999" customHeight="1" x14ac:dyDescent="0.35">
      <c r="A955" s="23"/>
      <c r="B955" s="23"/>
    </row>
    <row r="956" spans="1:2" ht="20.149999999999999" customHeight="1" x14ac:dyDescent="0.35">
      <c r="A956" s="23"/>
      <c r="B956" s="23"/>
    </row>
    <row r="957" spans="1:2" ht="20.149999999999999" customHeight="1" x14ac:dyDescent="0.35">
      <c r="A957" s="23"/>
      <c r="B957" s="23"/>
    </row>
    <row r="958" spans="1:2" ht="20.149999999999999" customHeight="1" x14ac:dyDescent="0.35">
      <c r="A958" s="23"/>
      <c r="B958" s="23"/>
    </row>
    <row r="959" spans="1:2" ht="20.149999999999999" customHeight="1" x14ac:dyDescent="0.35">
      <c r="A959" s="23"/>
      <c r="B959" s="23"/>
    </row>
    <row r="960" spans="1:2" ht="20.149999999999999" customHeight="1" x14ac:dyDescent="0.35">
      <c r="A960" s="23"/>
      <c r="B960" s="23"/>
    </row>
    <row r="961" spans="1:2" ht="20.149999999999999" customHeight="1" x14ac:dyDescent="0.35">
      <c r="A961" s="23"/>
      <c r="B961" s="23"/>
    </row>
    <row r="962" spans="1:2" ht="20.149999999999999" customHeight="1" x14ac:dyDescent="0.35">
      <c r="A962" s="23"/>
      <c r="B962" s="23"/>
    </row>
    <row r="963" spans="1:2" ht="20.149999999999999" customHeight="1" x14ac:dyDescent="0.35">
      <c r="A963" s="23"/>
      <c r="B963" s="23"/>
    </row>
    <row r="964" spans="1:2" ht="20.149999999999999" customHeight="1" x14ac:dyDescent="0.35">
      <c r="A964" s="23"/>
      <c r="B964" s="23"/>
    </row>
    <row r="965" spans="1:2" ht="20.149999999999999" customHeight="1" x14ac:dyDescent="0.35">
      <c r="A965" s="23"/>
      <c r="B965" s="23"/>
    </row>
    <row r="966" spans="1:2" ht="20.149999999999999" customHeight="1" x14ac:dyDescent="0.35">
      <c r="A966" s="23"/>
      <c r="B966" s="23"/>
    </row>
    <row r="967" spans="1:2" ht="20.149999999999999" customHeight="1" x14ac:dyDescent="0.35">
      <c r="A967" s="23"/>
      <c r="B967" s="23"/>
    </row>
    <row r="968" spans="1:2" ht="20.149999999999999" customHeight="1" x14ac:dyDescent="0.35">
      <c r="A968" s="23"/>
      <c r="B968" s="23"/>
    </row>
    <row r="969" spans="1:2" ht="20.149999999999999" customHeight="1" x14ac:dyDescent="0.35">
      <c r="A969" s="23"/>
      <c r="B969" s="23"/>
    </row>
    <row r="970" spans="1:2" ht="20.149999999999999" customHeight="1" x14ac:dyDescent="0.35">
      <c r="A970" s="23"/>
      <c r="B970" s="23"/>
    </row>
    <row r="971" spans="1:2" ht="20.149999999999999" customHeight="1" x14ac:dyDescent="0.35">
      <c r="A971" s="23"/>
      <c r="B971" s="23"/>
    </row>
    <row r="972" spans="1:2" ht="20.149999999999999" customHeight="1" x14ac:dyDescent="0.35">
      <c r="A972" s="23"/>
      <c r="B972" s="23"/>
    </row>
    <row r="973" spans="1:2" ht="20.149999999999999" customHeight="1" x14ac:dyDescent="0.35">
      <c r="A973" s="23"/>
      <c r="B973" s="23"/>
    </row>
    <row r="974" spans="1:2" ht="20.149999999999999" customHeight="1" x14ac:dyDescent="0.35">
      <c r="A974" s="23"/>
      <c r="B974" s="23"/>
    </row>
    <row r="975" spans="1:2" ht="20.149999999999999" customHeight="1" x14ac:dyDescent="0.35">
      <c r="A975" s="23"/>
      <c r="B975" s="23"/>
    </row>
    <row r="976" spans="1:2" ht="20.149999999999999" customHeight="1" x14ac:dyDescent="0.35">
      <c r="A976" s="23"/>
      <c r="B976" s="23"/>
    </row>
    <row r="977" spans="1:2" ht="20.149999999999999" customHeight="1" x14ac:dyDescent="0.35">
      <c r="A977" s="23"/>
      <c r="B977" s="23"/>
    </row>
    <row r="978" spans="1:2" ht="20.149999999999999" customHeight="1" x14ac:dyDescent="0.35">
      <c r="A978" s="23"/>
      <c r="B978" s="23"/>
    </row>
    <row r="979" spans="1:2" ht="20.149999999999999" customHeight="1" x14ac:dyDescent="0.35">
      <c r="A979" s="23"/>
      <c r="B979" s="23"/>
    </row>
    <row r="980" spans="1:2" ht="20.149999999999999" customHeight="1" x14ac:dyDescent="0.35">
      <c r="A980" s="23"/>
      <c r="B980" s="23"/>
    </row>
    <row r="981" spans="1:2" ht="20.149999999999999" customHeight="1" x14ac:dyDescent="0.35">
      <c r="A981" s="23"/>
      <c r="B981" s="23"/>
    </row>
    <row r="982" spans="1:2" ht="20.149999999999999" customHeight="1" x14ac:dyDescent="0.35">
      <c r="A982" s="23"/>
      <c r="B982" s="23"/>
    </row>
    <row r="983" spans="1:2" ht="20.149999999999999" customHeight="1" x14ac:dyDescent="0.35">
      <c r="A983" s="23"/>
      <c r="B983" s="23"/>
    </row>
    <row r="984" spans="1:2" ht="20.149999999999999" customHeight="1" x14ac:dyDescent="0.35">
      <c r="A984" s="23"/>
      <c r="B984" s="23"/>
    </row>
    <row r="985" spans="1:2" ht="20.149999999999999" customHeight="1" x14ac:dyDescent="0.35">
      <c r="A985" s="23"/>
      <c r="B985" s="23"/>
    </row>
    <row r="986" spans="1:2" ht="20.149999999999999" customHeight="1" x14ac:dyDescent="0.35">
      <c r="A986" s="23"/>
      <c r="B986" s="23"/>
    </row>
    <row r="987" spans="1:2" ht="20.149999999999999" customHeight="1" x14ac:dyDescent="0.35">
      <c r="A987" s="23"/>
      <c r="B987" s="23"/>
    </row>
    <row r="988" spans="1:2" ht="20.149999999999999" customHeight="1" x14ac:dyDescent="0.35">
      <c r="A988" s="23"/>
      <c r="B988" s="23"/>
    </row>
    <row r="989" spans="1:2" ht="20.149999999999999" customHeight="1" x14ac:dyDescent="0.35">
      <c r="A989" s="23"/>
      <c r="B989" s="23"/>
    </row>
    <row r="990" spans="1:2" ht="20.149999999999999" customHeight="1" x14ac:dyDescent="0.35">
      <c r="A990" s="23"/>
      <c r="B990" s="23"/>
    </row>
    <row r="991" spans="1:2" ht="20.149999999999999" customHeight="1" x14ac:dyDescent="0.35">
      <c r="A991" s="23"/>
      <c r="B991" s="23"/>
    </row>
    <row r="992" spans="1:2" ht="20.149999999999999" customHeight="1" x14ac:dyDescent="0.35">
      <c r="A992" s="23"/>
      <c r="B992" s="23"/>
    </row>
    <row r="993" spans="1:2" ht="20.149999999999999" customHeight="1" x14ac:dyDescent="0.35">
      <c r="A993" s="23"/>
      <c r="B993" s="23"/>
    </row>
    <row r="994" spans="1:2" ht="20.149999999999999" customHeight="1" x14ac:dyDescent="0.35">
      <c r="A994" s="23"/>
      <c r="B994" s="23"/>
    </row>
    <row r="995" spans="1:2" ht="20.149999999999999" customHeight="1" x14ac:dyDescent="0.35">
      <c r="A995" s="23"/>
      <c r="B995" s="23"/>
    </row>
    <row r="996" spans="1:2" ht="20.149999999999999" customHeight="1" x14ac:dyDescent="0.35">
      <c r="A996" s="23"/>
      <c r="B996" s="23"/>
    </row>
    <row r="997" spans="1:2" ht="20.149999999999999" customHeight="1" x14ac:dyDescent="0.35">
      <c r="A997" s="23"/>
      <c r="B997" s="23"/>
    </row>
    <row r="998" spans="1:2" ht="20.149999999999999" customHeight="1" x14ac:dyDescent="0.35">
      <c r="A998" s="23"/>
      <c r="B998" s="23"/>
    </row>
    <row r="999" spans="1:2" ht="20.149999999999999" customHeight="1" x14ac:dyDescent="0.35">
      <c r="A999" s="23"/>
      <c r="B999" s="23"/>
    </row>
    <row r="1000" spans="1:2" ht="20.149999999999999" customHeight="1" x14ac:dyDescent="0.35">
      <c r="A1000" s="23"/>
      <c r="B1000" s="23"/>
    </row>
    <row r="1001" spans="1:2" ht="20.149999999999999" customHeight="1" x14ac:dyDescent="0.35">
      <c r="A1001" s="23"/>
      <c r="B1001" s="23"/>
    </row>
    <row r="1002" spans="1:2" ht="20.149999999999999" customHeight="1" x14ac:dyDescent="0.35">
      <c r="A1002" s="23"/>
      <c r="B1002" s="23"/>
    </row>
    <row r="1003" spans="1:2" ht="20.149999999999999" customHeight="1" x14ac:dyDescent="0.35">
      <c r="A1003" s="23"/>
      <c r="B1003" s="23"/>
    </row>
    <row r="1004" spans="1:2" ht="20.149999999999999" customHeight="1" x14ac:dyDescent="0.35">
      <c r="A1004" s="23"/>
      <c r="B1004" s="23"/>
    </row>
    <row r="1005" spans="1:2" ht="20.149999999999999" customHeight="1" x14ac:dyDescent="0.35">
      <c r="A1005" s="23"/>
      <c r="B1005" s="23"/>
    </row>
    <row r="1006" spans="1:2" ht="20.149999999999999" customHeight="1" x14ac:dyDescent="0.35">
      <c r="A1006" s="23"/>
      <c r="B1006" s="23"/>
    </row>
    <row r="1007" spans="1:2" ht="20.149999999999999" customHeight="1" x14ac:dyDescent="0.35">
      <c r="A1007" s="23"/>
      <c r="B1007" s="23"/>
    </row>
    <row r="1008" spans="1:2" ht="20.149999999999999" customHeight="1" x14ac:dyDescent="0.35">
      <c r="A1008" s="23"/>
      <c r="B1008" s="23"/>
    </row>
    <row r="1009" spans="1:2" ht="20.149999999999999" customHeight="1" x14ac:dyDescent="0.35">
      <c r="A1009" s="23"/>
      <c r="B1009" s="23"/>
    </row>
    <row r="1010" spans="1:2" ht="20.149999999999999" customHeight="1" x14ac:dyDescent="0.35">
      <c r="A1010" s="23"/>
      <c r="B1010" s="23"/>
    </row>
    <row r="1011" spans="1:2" ht="20.149999999999999" customHeight="1" x14ac:dyDescent="0.35">
      <c r="A1011" s="23"/>
      <c r="B1011" s="23"/>
    </row>
    <row r="1012" spans="1:2" ht="20.149999999999999" customHeight="1" x14ac:dyDescent="0.35">
      <c r="A1012" s="23"/>
      <c r="B1012" s="23"/>
    </row>
    <row r="1013" spans="1:2" ht="20.149999999999999" customHeight="1" x14ac:dyDescent="0.35">
      <c r="A1013" s="23"/>
      <c r="B1013" s="23"/>
    </row>
    <row r="1014" spans="1:2" ht="20.149999999999999" customHeight="1" x14ac:dyDescent="0.35">
      <c r="A1014" s="23"/>
      <c r="B1014" s="23"/>
    </row>
    <row r="1015" spans="1:2" ht="20.149999999999999" customHeight="1" x14ac:dyDescent="0.35">
      <c r="A1015" s="23"/>
      <c r="B1015" s="23"/>
    </row>
    <row r="1016" spans="1:2" ht="20.149999999999999" customHeight="1" x14ac:dyDescent="0.35">
      <c r="A1016" s="23"/>
      <c r="B1016" s="23"/>
    </row>
    <row r="1017" spans="1:2" ht="20.149999999999999" customHeight="1" x14ac:dyDescent="0.35">
      <c r="A1017" s="23"/>
      <c r="B1017" s="23"/>
    </row>
    <row r="1018" spans="1:2" ht="20.149999999999999" customHeight="1" x14ac:dyDescent="0.35">
      <c r="A1018" s="23"/>
      <c r="B1018" s="23"/>
    </row>
    <row r="1019" spans="1:2" ht="20.149999999999999" customHeight="1" x14ac:dyDescent="0.35">
      <c r="A1019" s="23"/>
      <c r="B1019" s="23"/>
    </row>
    <row r="1020" spans="1:2" ht="20.149999999999999" customHeight="1" x14ac:dyDescent="0.35">
      <c r="A1020" s="23"/>
      <c r="B1020" s="23"/>
    </row>
    <row r="1021" spans="1:2" ht="20.149999999999999" customHeight="1" x14ac:dyDescent="0.35">
      <c r="A1021" s="23"/>
      <c r="B1021" s="23"/>
    </row>
    <row r="1022" spans="1:2" ht="20.149999999999999" customHeight="1" x14ac:dyDescent="0.35">
      <c r="A1022" s="23"/>
      <c r="B1022" s="23"/>
    </row>
    <row r="1023" spans="1:2" ht="20.149999999999999" customHeight="1" x14ac:dyDescent="0.35">
      <c r="A1023" s="23"/>
      <c r="B1023" s="23"/>
    </row>
    <row r="1024" spans="1:2" ht="20.149999999999999" customHeight="1" x14ac:dyDescent="0.35">
      <c r="A1024" s="23"/>
      <c r="B1024" s="23"/>
    </row>
    <row r="1025" spans="1:2" ht="20.149999999999999" customHeight="1" x14ac:dyDescent="0.35">
      <c r="A1025" s="23"/>
      <c r="B1025" s="23"/>
    </row>
    <row r="1026" spans="1:2" ht="20.149999999999999" customHeight="1" x14ac:dyDescent="0.35">
      <c r="A1026" s="23"/>
      <c r="B1026" s="23"/>
    </row>
    <row r="1027" spans="1:2" ht="20.149999999999999" customHeight="1" x14ac:dyDescent="0.35">
      <c r="A1027" s="23"/>
      <c r="B1027" s="23"/>
    </row>
    <row r="1028" spans="1:2" ht="20.149999999999999" customHeight="1" x14ac:dyDescent="0.35">
      <c r="A1028" s="23"/>
      <c r="B1028" s="23"/>
    </row>
    <row r="1029" spans="1:2" ht="20.149999999999999" customHeight="1" x14ac:dyDescent="0.35">
      <c r="A1029" s="23"/>
      <c r="B1029" s="23"/>
    </row>
    <row r="1030" spans="1:2" ht="20.149999999999999" customHeight="1" x14ac:dyDescent="0.35">
      <c r="A1030" s="23"/>
      <c r="B1030" s="23"/>
    </row>
    <row r="1031" spans="1:2" ht="20.149999999999999" customHeight="1" x14ac:dyDescent="0.35">
      <c r="A1031" s="23"/>
      <c r="B1031" s="23"/>
    </row>
    <row r="1032" spans="1:2" ht="20.149999999999999" customHeight="1" x14ac:dyDescent="0.35">
      <c r="A1032" s="23"/>
      <c r="B1032" s="23"/>
    </row>
    <row r="1033" spans="1:2" ht="20.149999999999999" customHeight="1" x14ac:dyDescent="0.35">
      <c r="A1033" s="23"/>
      <c r="B1033" s="23"/>
    </row>
    <row r="1034" spans="1:2" ht="20.149999999999999" customHeight="1" x14ac:dyDescent="0.35">
      <c r="A1034" s="23"/>
      <c r="B1034" s="23"/>
    </row>
    <row r="1035" spans="1:2" ht="20.149999999999999" customHeight="1" x14ac:dyDescent="0.35">
      <c r="A1035" s="23"/>
      <c r="B1035" s="23"/>
    </row>
    <row r="1036" spans="1:2" ht="20.149999999999999" customHeight="1" x14ac:dyDescent="0.35">
      <c r="A1036" s="23"/>
      <c r="B1036" s="23"/>
    </row>
    <row r="1037" spans="1:2" ht="20.149999999999999" customHeight="1" x14ac:dyDescent="0.35">
      <c r="A1037" s="23"/>
      <c r="B1037" s="23"/>
    </row>
    <row r="1038" spans="1:2" ht="20.149999999999999" customHeight="1" x14ac:dyDescent="0.35">
      <c r="A1038" s="23"/>
      <c r="B1038" s="23"/>
    </row>
    <row r="1039" spans="1:2" ht="20.149999999999999" customHeight="1" x14ac:dyDescent="0.35">
      <c r="A1039" s="23"/>
      <c r="B1039" s="23"/>
    </row>
    <row r="1040" spans="1:2" ht="20.149999999999999" customHeight="1" x14ac:dyDescent="0.35">
      <c r="A1040" s="23"/>
      <c r="B1040" s="23"/>
    </row>
    <row r="1041" spans="1:2" ht="20.149999999999999" customHeight="1" x14ac:dyDescent="0.35">
      <c r="A1041" s="23"/>
      <c r="B1041" s="23"/>
    </row>
    <row r="1042" spans="1:2" ht="20.149999999999999" customHeight="1" x14ac:dyDescent="0.35">
      <c r="A1042" s="23"/>
      <c r="B1042" s="23"/>
    </row>
    <row r="1043" spans="1:2" ht="20.149999999999999" customHeight="1" x14ac:dyDescent="0.35">
      <c r="A1043" s="23"/>
      <c r="B1043" s="23"/>
    </row>
    <row r="1044" spans="1:2" ht="20.149999999999999" customHeight="1" x14ac:dyDescent="0.35">
      <c r="A1044" s="23"/>
      <c r="B1044" s="23"/>
    </row>
    <row r="1045" spans="1:2" ht="20.149999999999999" customHeight="1" x14ac:dyDescent="0.35">
      <c r="A1045" s="23"/>
      <c r="B1045" s="23"/>
    </row>
    <row r="1046" spans="1:2" ht="20.149999999999999" customHeight="1" x14ac:dyDescent="0.35">
      <c r="A1046" s="23"/>
      <c r="B1046" s="23"/>
    </row>
    <row r="1047" spans="1:2" ht="20.149999999999999" customHeight="1" x14ac:dyDescent="0.35">
      <c r="A1047" s="23"/>
      <c r="B1047" s="23"/>
    </row>
    <row r="1048" spans="1:2" ht="20.149999999999999" customHeight="1" x14ac:dyDescent="0.35">
      <c r="A1048" s="23"/>
      <c r="B1048" s="23"/>
    </row>
    <row r="1049" spans="1:2" ht="20.149999999999999" customHeight="1" x14ac:dyDescent="0.35">
      <c r="A1049" s="23"/>
      <c r="B1049" s="23"/>
    </row>
    <row r="1050" spans="1:2" ht="20.149999999999999" customHeight="1" x14ac:dyDescent="0.35">
      <c r="A1050" s="23"/>
      <c r="B1050" s="23"/>
    </row>
    <row r="1051" spans="1:2" ht="20.149999999999999" customHeight="1" x14ac:dyDescent="0.35">
      <c r="A1051" s="23"/>
      <c r="B1051" s="23"/>
    </row>
    <row r="1052" spans="1:2" ht="20.149999999999999" customHeight="1" x14ac:dyDescent="0.35">
      <c r="A1052" s="23"/>
      <c r="B1052" s="23"/>
    </row>
    <row r="1053" spans="1:2" ht="20.149999999999999" customHeight="1" x14ac:dyDescent="0.35">
      <c r="A1053" s="23"/>
      <c r="B1053" s="23"/>
    </row>
    <row r="1054" spans="1:2" ht="20.149999999999999" customHeight="1" x14ac:dyDescent="0.35">
      <c r="A1054" s="23"/>
      <c r="B1054" s="23"/>
    </row>
    <row r="1055" spans="1:2" ht="20.149999999999999" customHeight="1" x14ac:dyDescent="0.35">
      <c r="A1055" s="23"/>
      <c r="B1055" s="23"/>
    </row>
    <row r="1056" spans="1:2" ht="20.149999999999999" customHeight="1" x14ac:dyDescent="0.35">
      <c r="A1056" s="23"/>
      <c r="B1056" s="23"/>
    </row>
    <row r="1057" spans="1:2" ht="20.149999999999999" customHeight="1" x14ac:dyDescent="0.35">
      <c r="A1057" s="23"/>
      <c r="B1057" s="23"/>
    </row>
    <row r="1058" spans="1:2" ht="20.149999999999999" customHeight="1" x14ac:dyDescent="0.35">
      <c r="A1058" s="23"/>
      <c r="B1058" s="23"/>
    </row>
    <row r="1059" spans="1:2" ht="20.149999999999999" customHeight="1" x14ac:dyDescent="0.35">
      <c r="A1059" s="23"/>
      <c r="B1059" s="23"/>
    </row>
    <row r="1060" spans="1:2" ht="20.149999999999999" customHeight="1" x14ac:dyDescent="0.35">
      <c r="A1060" s="23"/>
      <c r="B1060" s="23"/>
    </row>
    <row r="1061" spans="1:2" ht="20.149999999999999" customHeight="1" x14ac:dyDescent="0.35">
      <c r="A1061" s="23"/>
      <c r="B1061" s="23"/>
    </row>
    <row r="1062" spans="1:2" ht="20.149999999999999" customHeight="1" x14ac:dyDescent="0.35">
      <c r="A1062" s="23"/>
      <c r="B1062" s="23"/>
    </row>
    <row r="1063" spans="1:2" ht="20.149999999999999" customHeight="1" x14ac:dyDescent="0.35">
      <c r="A1063" s="23"/>
      <c r="B1063" s="23"/>
    </row>
    <row r="1064" spans="1:2" ht="20.149999999999999" customHeight="1" x14ac:dyDescent="0.35">
      <c r="A1064" s="23"/>
      <c r="B1064" s="23"/>
    </row>
    <row r="1065" spans="1:2" ht="20.149999999999999" customHeight="1" x14ac:dyDescent="0.35">
      <c r="A1065" s="23"/>
      <c r="B1065" s="23"/>
    </row>
    <row r="1066" spans="1:2" ht="20.149999999999999" customHeight="1" x14ac:dyDescent="0.35">
      <c r="A1066" s="23"/>
      <c r="B1066" s="23"/>
    </row>
    <row r="1067" spans="1:2" ht="20.149999999999999" customHeight="1" x14ac:dyDescent="0.35">
      <c r="A1067" s="23"/>
      <c r="B1067" s="23"/>
    </row>
    <row r="1068" spans="1:2" ht="20.149999999999999" customHeight="1" x14ac:dyDescent="0.35">
      <c r="A1068" s="23"/>
      <c r="B1068" s="23"/>
    </row>
    <row r="1069" spans="1:2" ht="20.149999999999999" customHeight="1" x14ac:dyDescent="0.35">
      <c r="A1069" s="23"/>
      <c r="B1069" s="23"/>
    </row>
    <row r="1070" spans="1:2" ht="20.149999999999999" customHeight="1" x14ac:dyDescent="0.35">
      <c r="A1070" s="23"/>
      <c r="B1070" s="23"/>
    </row>
    <row r="1071" spans="1:2" ht="20.149999999999999" customHeight="1" x14ac:dyDescent="0.35">
      <c r="A1071" s="23"/>
      <c r="B1071" s="23"/>
    </row>
    <row r="1072" spans="1:2" ht="20.149999999999999" customHeight="1" x14ac:dyDescent="0.35">
      <c r="A1072" s="23"/>
      <c r="B1072" s="23"/>
    </row>
    <row r="1073" spans="1:2" ht="20.149999999999999" customHeight="1" x14ac:dyDescent="0.35">
      <c r="A1073" s="23"/>
      <c r="B1073" s="23"/>
    </row>
    <row r="1074" spans="1:2" ht="20.149999999999999" customHeight="1" x14ac:dyDescent="0.35">
      <c r="A1074" s="23"/>
      <c r="B1074" s="23"/>
    </row>
    <row r="1075" spans="1:2" ht="20.149999999999999" customHeight="1" x14ac:dyDescent="0.35">
      <c r="A1075" s="23"/>
      <c r="B1075" s="23"/>
    </row>
    <row r="1076" spans="1:2" ht="20.149999999999999" customHeight="1" x14ac:dyDescent="0.35">
      <c r="A1076" s="23"/>
      <c r="B1076" s="23"/>
    </row>
    <row r="1077" spans="1:2" ht="20.149999999999999" customHeight="1" x14ac:dyDescent="0.35">
      <c r="A1077" s="23"/>
      <c r="B1077" s="23"/>
    </row>
    <row r="1078" spans="1:2" ht="20.149999999999999" customHeight="1" x14ac:dyDescent="0.35">
      <c r="A1078" s="23"/>
      <c r="B1078" s="23"/>
    </row>
    <row r="1079" spans="1:2" ht="20.149999999999999" customHeight="1" x14ac:dyDescent="0.35">
      <c r="A1079" s="23"/>
      <c r="B1079" s="23"/>
    </row>
    <row r="1080" spans="1:2" ht="20.149999999999999" customHeight="1" x14ac:dyDescent="0.35">
      <c r="A1080" s="23"/>
      <c r="B1080" s="23"/>
    </row>
    <row r="1081" spans="1:2" ht="20.149999999999999" customHeight="1" x14ac:dyDescent="0.35">
      <c r="A1081" s="23"/>
      <c r="B1081" s="23"/>
    </row>
    <row r="1082" spans="1:2" ht="20.149999999999999" customHeight="1" x14ac:dyDescent="0.35">
      <c r="A1082" s="23"/>
      <c r="B1082" s="23"/>
    </row>
    <row r="1083" spans="1:2" ht="20.149999999999999" customHeight="1" x14ac:dyDescent="0.35">
      <c r="A1083" s="23"/>
      <c r="B1083" s="23"/>
    </row>
    <row r="1084" spans="1:2" ht="20.149999999999999" customHeight="1" x14ac:dyDescent="0.35">
      <c r="A1084" s="23"/>
      <c r="B1084" s="23"/>
    </row>
    <row r="1085" spans="1:2" ht="20.149999999999999" customHeight="1" x14ac:dyDescent="0.35">
      <c r="A1085" s="23"/>
      <c r="B1085" s="23"/>
    </row>
    <row r="1086" spans="1:2" ht="20.149999999999999" customHeight="1" x14ac:dyDescent="0.35">
      <c r="A1086" s="23"/>
      <c r="B1086" s="23"/>
    </row>
    <row r="1087" spans="1:2" ht="20.149999999999999" customHeight="1" x14ac:dyDescent="0.35">
      <c r="A1087" s="23"/>
      <c r="B1087" s="23"/>
    </row>
    <row r="1088" spans="1:2" ht="20.149999999999999" customHeight="1" x14ac:dyDescent="0.35">
      <c r="A1088" s="23"/>
      <c r="B1088" s="23"/>
    </row>
    <row r="1089" spans="1:2" ht="20.149999999999999" customHeight="1" x14ac:dyDescent="0.35">
      <c r="A1089" s="23"/>
      <c r="B1089" s="23"/>
    </row>
    <row r="1090" spans="1:2" ht="20.149999999999999" customHeight="1" x14ac:dyDescent="0.35">
      <c r="A1090" s="23"/>
      <c r="B1090" s="23"/>
    </row>
    <row r="1091" spans="1:2" ht="20.149999999999999" customHeight="1" x14ac:dyDescent="0.35">
      <c r="A1091" s="23"/>
      <c r="B1091" s="23"/>
    </row>
    <row r="1092" spans="1:2" ht="20.149999999999999" customHeight="1" x14ac:dyDescent="0.35">
      <c r="A1092" s="23"/>
      <c r="B1092" s="23"/>
    </row>
    <row r="1093" spans="1:2" ht="20.149999999999999" customHeight="1" x14ac:dyDescent="0.35">
      <c r="A1093" s="23"/>
      <c r="B1093" s="23"/>
    </row>
    <row r="1094" spans="1:2" ht="20.149999999999999" customHeight="1" x14ac:dyDescent="0.35">
      <c r="A1094" s="23"/>
      <c r="B1094" s="23"/>
    </row>
    <row r="1095" spans="1:2" ht="20.149999999999999" customHeight="1" x14ac:dyDescent="0.35">
      <c r="A1095" s="23"/>
      <c r="B1095" s="23"/>
    </row>
    <row r="1096" spans="1:2" ht="20.149999999999999" customHeight="1" x14ac:dyDescent="0.35">
      <c r="A1096" s="23"/>
      <c r="B1096" s="23"/>
    </row>
    <row r="1097" spans="1:2" ht="20.149999999999999" customHeight="1" x14ac:dyDescent="0.35">
      <c r="A1097" s="23"/>
      <c r="B1097" s="23"/>
    </row>
    <row r="1098" spans="1:2" ht="20.149999999999999" customHeight="1" x14ac:dyDescent="0.35">
      <c r="A1098" s="23"/>
      <c r="B1098" s="23"/>
    </row>
    <row r="1099" spans="1:2" ht="20.149999999999999" customHeight="1" x14ac:dyDescent="0.35">
      <c r="A1099" s="23"/>
      <c r="B1099" s="23"/>
    </row>
    <row r="1100" spans="1:2" ht="20.149999999999999" customHeight="1" x14ac:dyDescent="0.35">
      <c r="A1100" s="23"/>
      <c r="B1100" s="23"/>
    </row>
    <row r="1101" spans="1:2" ht="20.149999999999999" customHeight="1" x14ac:dyDescent="0.35">
      <c r="A1101" s="23"/>
      <c r="B1101" s="23"/>
    </row>
    <row r="1102" spans="1:2" ht="20.149999999999999" customHeight="1" x14ac:dyDescent="0.35">
      <c r="A1102" s="23"/>
      <c r="B1102" s="23"/>
    </row>
    <row r="1103" spans="1:2" ht="20.149999999999999" customHeight="1" x14ac:dyDescent="0.35">
      <c r="A1103" s="23"/>
      <c r="B1103" s="23"/>
    </row>
    <row r="1104" spans="1:2" ht="20.149999999999999" customHeight="1" x14ac:dyDescent="0.35">
      <c r="A1104" s="23"/>
      <c r="B1104" s="23"/>
    </row>
    <row r="1105" spans="1:2" ht="20.149999999999999" customHeight="1" x14ac:dyDescent="0.35">
      <c r="A1105" s="23"/>
      <c r="B1105" s="23"/>
    </row>
    <row r="1106" spans="1:2" ht="20.149999999999999" customHeight="1" x14ac:dyDescent="0.35">
      <c r="A1106" s="23"/>
      <c r="B1106" s="23"/>
    </row>
    <row r="1107" spans="1:2" ht="20.149999999999999" customHeight="1" x14ac:dyDescent="0.35">
      <c r="A1107" s="23"/>
      <c r="B1107" s="23"/>
    </row>
    <row r="1108" spans="1:2" ht="20.149999999999999" customHeight="1" x14ac:dyDescent="0.35">
      <c r="A1108" s="23"/>
      <c r="B1108" s="23"/>
    </row>
    <row r="1109" spans="1:2" ht="20.149999999999999" customHeight="1" x14ac:dyDescent="0.35">
      <c r="A1109" s="23"/>
      <c r="B1109" s="23"/>
    </row>
    <row r="1110" spans="1:2" ht="20.149999999999999" customHeight="1" x14ac:dyDescent="0.35">
      <c r="A1110" s="23"/>
      <c r="B1110" s="23"/>
    </row>
    <row r="1111" spans="1:2" ht="20.149999999999999" customHeight="1" x14ac:dyDescent="0.35">
      <c r="A1111" s="23"/>
      <c r="B1111" s="23"/>
    </row>
    <row r="1112" spans="1:2" ht="20.149999999999999" customHeight="1" x14ac:dyDescent="0.35">
      <c r="A1112" s="23"/>
      <c r="B1112" s="23"/>
    </row>
    <row r="1113" spans="1:2" ht="20.149999999999999" customHeight="1" x14ac:dyDescent="0.35">
      <c r="A1113" s="23"/>
      <c r="B1113" s="23"/>
    </row>
    <row r="1114" spans="1:2" ht="20.149999999999999" customHeight="1" x14ac:dyDescent="0.35">
      <c r="A1114" s="23"/>
      <c r="B1114" s="23"/>
    </row>
    <row r="1115" spans="1:2" ht="20.149999999999999" customHeight="1" x14ac:dyDescent="0.35">
      <c r="A1115" s="23"/>
      <c r="B1115" s="23"/>
    </row>
    <row r="1116" spans="1:2" ht="20.149999999999999" customHeight="1" x14ac:dyDescent="0.35">
      <c r="A1116" s="23"/>
      <c r="B1116" s="23"/>
    </row>
    <row r="1117" spans="1:2" ht="20.149999999999999" customHeight="1" x14ac:dyDescent="0.35">
      <c r="A1117" s="23"/>
      <c r="B1117" s="23"/>
    </row>
    <row r="1118" spans="1:2" ht="20.149999999999999" customHeight="1" x14ac:dyDescent="0.35">
      <c r="A1118" s="23"/>
      <c r="B1118" s="23"/>
    </row>
    <row r="1119" spans="1:2" ht="20.149999999999999" customHeight="1" x14ac:dyDescent="0.35">
      <c r="A1119" s="23"/>
      <c r="B1119" s="23"/>
    </row>
    <row r="1120" spans="1:2" ht="20.149999999999999" customHeight="1" x14ac:dyDescent="0.35">
      <c r="A1120" s="23"/>
      <c r="B1120" s="23"/>
    </row>
    <row r="1121" spans="1:2" ht="20.149999999999999" customHeight="1" x14ac:dyDescent="0.35">
      <c r="A1121" s="23"/>
      <c r="B1121" s="23"/>
    </row>
    <row r="1122" spans="1:2" ht="20.149999999999999" customHeight="1" x14ac:dyDescent="0.35">
      <c r="A1122" s="23"/>
      <c r="B1122" s="23"/>
    </row>
    <row r="1123" spans="1:2" ht="20.149999999999999" customHeight="1" x14ac:dyDescent="0.35">
      <c r="A1123" s="23"/>
      <c r="B1123" s="23"/>
    </row>
    <row r="1124" spans="1:2" ht="20.149999999999999" customHeight="1" x14ac:dyDescent="0.35">
      <c r="A1124" s="23"/>
      <c r="B1124" s="23"/>
    </row>
    <row r="1125" spans="1:2" ht="20.149999999999999" customHeight="1" x14ac:dyDescent="0.35">
      <c r="A1125" s="23"/>
      <c r="B1125" s="23"/>
    </row>
    <row r="1126" spans="1:2" ht="20.149999999999999" customHeight="1" x14ac:dyDescent="0.35">
      <c r="A1126" s="23"/>
      <c r="B1126" s="23"/>
    </row>
    <row r="1127" spans="1:2" ht="20.149999999999999" customHeight="1" x14ac:dyDescent="0.35">
      <c r="A1127" s="23"/>
      <c r="B1127" s="23"/>
    </row>
    <row r="1128" spans="1:2" ht="20.149999999999999" customHeight="1" x14ac:dyDescent="0.35">
      <c r="A1128" s="23"/>
      <c r="B1128" s="23"/>
    </row>
    <row r="1129" spans="1:2" ht="20.149999999999999" customHeight="1" x14ac:dyDescent="0.35">
      <c r="A1129" s="23"/>
      <c r="B1129" s="23"/>
    </row>
    <row r="1130" spans="1:2" ht="20.149999999999999" customHeight="1" x14ac:dyDescent="0.35">
      <c r="A1130" s="23"/>
      <c r="B1130" s="23"/>
    </row>
    <row r="1131" spans="1:2" ht="20.149999999999999" customHeight="1" x14ac:dyDescent="0.35">
      <c r="A1131" s="23"/>
      <c r="B1131" s="23"/>
    </row>
    <row r="1132" spans="1:2" ht="20.149999999999999" customHeight="1" x14ac:dyDescent="0.35">
      <c r="A1132" s="23"/>
      <c r="B1132" s="23"/>
    </row>
    <row r="1133" spans="1:2" ht="20.149999999999999" customHeight="1" x14ac:dyDescent="0.35">
      <c r="A1133" s="23"/>
      <c r="B1133" s="23"/>
    </row>
    <row r="1134" spans="1:2" ht="20.149999999999999" customHeight="1" x14ac:dyDescent="0.35">
      <c r="A1134" s="23"/>
      <c r="B1134" s="23"/>
    </row>
    <row r="1135" spans="1:2" ht="20.149999999999999" customHeight="1" x14ac:dyDescent="0.35">
      <c r="A1135" s="23"/>
      <c r="B1135" s="23"/>
    </row>
    <row r="1136" spans="1:2" ht="20.149999999999999" customHeight="1" x14ac:dyDescent="0.35">
      <c r="A1136" s="23"/>
      <c r="B1136" s="23"/>
    </row>
    <row r="1137" spans="1:2" ht="20.149999999999999" customHeight="1" x14ac:dyDescent="0.35">
      <c r="A1137" s="23"/>
      <c r="B1137" s="23"/>
    </row>
    <row r="1138" spans="1:2" ht="20.149999999999999" customHeight="1" x14ac:dyDescent="0.35">
      <c r="A1138" s="23"/>
      <c r="B1138" s="23"/>
    </row>
    <row r="1139" spans="1:2" ht="20.149999999999999" customHeight="1" x14ac:dyDescent="0.35">
      <c r="A1139" s="23"/>
      <c r="B1139" s="23"/>
    </row>
    <row r="1140" spans="1:2" ht="20.149999999999999" customHeight="1" x14ac:dyDescent="0.35">
      <c r="A1140" s="23"/>
      <c r="B1140" s="23"/>
    </row>
    <row r="1141" spans="1:2" ht="20.149999999999999" customHeight="1" x14ac:dyDescent="0.35">
      <c r="A1141" s="23"/>
      <c r="B1141" s="23"/>
    </row>
    <row r="1142" spans="1:2" ht="20.149999999999999" customHeight="1" x14ac:dyDescent="0.35">
      <c r="A1142" s="23"/>
      <c r="B1142" s="23"/>
    </row>
    <row r="1143" spans="1:2" ht="20.149999999999999" customHeight="1" x14ac:dyDescent="0.35">
      <c r="A1143" s="23"/>
      <c r="B1143" s="23"/>
    </row>
    <row r="1144" spans="1:2" ht="20.149999999999999" customHeight="1" x14ac:dyDescent="0.35">
      <c r="A1144" s="23"/>
      <c r="B1144" s="23"/>
    </row>
    <row r="1145" spans="1:2" ht="20.149999999999999" customHeight="1" x14ac:dyDescent="0.35">
      <c r="A1145" s="23"/>
      <c r="B1145" s="23"/>
    </row>
    <row r="1146" spans="1:2" ht="20.149999999999999" customHeight="1" x14ac:dyDescent="0.35">
      <c r="A1146" s="23"/>
      <c r="B1146" s="23"/>
    </row>
    <row r="1147" spans="1:2" ht="20.149999999999999" customHeight="1" x14ac:dyDescent="0.35">
      <c r="A1147" s="23"/>
      <c r="B1147" s="23"/>
    </row>
    <row r="1148" spans="1:2" ht="20.149999999999999" customHeight="1" x14ac:dyDescent="0.35">
      <c r="A1148" s="23"/>
      <c r="B1148" s="23"/>
    </row>
    <row r="1149" spans="1:2" ht="20.149999999999999" customHeight="1" x14ac:dyDescent="0.35">
      <c r="A1149" s="23"/>
      <c r="B1149" s="23"/>
    </row>
    <row r="1150" spans="1:2" ht="20.149999999999999" customHeight="1" x14ac:dyDescent="0.35">
      <c r="A1150" s="23"/>
      <c r="B1150" s="23"/>
    </row>
    <row r="1151" spans="1:2" ht="20.149999999999999" customHeight="1" x14ac:dyDescent="0.35">
      <c r="A1151" s="23"/>
      <c r="B1151" s="23"/>
    </row>
    <row r="1152" spans="1:2" ht="20.149999999999999" customHeight="1" x14ac:dyDescent="0.35">
      <c r="A1152" s="23"/>
      <c r="B1152" s="23"/>
    </row>
    <row r="1153" spans="1:2" ht="20.149999999999999" customHeight="1" x14ac:dyDescent="0.35">
      <c r="A1153" s="23"/>
      <c r="B1153" s="23"/>
    </row>
    <row r="1154" spans="1:2" ht="20.149999999999999" customHeight="1" x14ac:dyDescent="0.35">
      <c r="A1154" s="23"/>
      <c r="B1154" s="23"/>
    </row>
    <row r="1155" spans="1:2" ht="20.149999999999999" customHeight="1" x14ac:dyDescent="0.35">
      <c r="A1155" s="23"/>
      <c r="B1155" s="23"/>
    </row>
    <row r="1156" spans="1:2" ht="20.149999999999999" customHeight="1" x14ac:dyDescent="0.35">
      <c r="A1156" s="23"/>
      <c r="B1156" s="23"/>
    </row>
    <row r="1157" spans="1:2" ht="20.149999999999999" customHeight="1" x14ac:dyDescent="0.35">
      <c r="A1157" s="23"/>
      <c r="B1157" s="23"/>
    </row>
    <row r="1158" spans="1:2" ht="20.149999999999999" customHeight="1" x14ac:dyDescent="0.35">
      <c r="A1158" s="23"/>
      <c r="B1158" s="23"/>
    </row>
    <row r="1159" spans="1:2" ht="20.149999999999999" customHeight="1" x14ac:dyDescent="0.35">
      <c r="A1159" s="23"/>
      <c r="B1159" s="23"/>
    </row>
    <row r="1160" spans="1:2" ht="20.149999999999999" customHeight="1" x14ac:dyDescent="0.35">
      <c r="A1160" s="23"/>
      <c r="B1160" s="23"/>
    </row>
    <row r="1161" spans="1:2" ht="20.149999999999999" customHeight="1" x14ac:dyDescent="0.35">
      <c r="A1161" s="23"/>
      <c r="B1161" s="23"/>
    </row>
    <row r="1162" spans="1:2" ht="20.149999999999999" customHeight="1" x14ac:dyDescent="0.35">
      <c r="A1162" s="23"/>
      <c r="B1162" s="23"/>
    </row>
    <row r="1163" spans="1:2" ht="20.149999999999999" customHeight="1" x14ac:dyDescent="0.35">
      <c r="A1163" s="23"/>
      <c r="B1163" s="23"/>
    </row>
    <row r="1164" spans="1:2" ht="20.149999999999999" customHeight="1" x14ac:dyDescent="0.35">
      <c r="A1164" s="23"/>
      <c r="B1164" s="23"/>
    </row>
    <row r="1165" spans="1:2" ht="20.149999999999999" customHeight="1" x14ac:dyDescent="0.35">
      <c r="A1165" s="23"/>
      <c r="B1165" s="23"/>
    </row>
    <row r="1166" spans="1:2" ht="20.149999999999999" customHeight="1" x14ac:dyDescent="0.35">
      <c r="A1166" s="23"/>
      <c r="B1166" s="23"/>
    </row>
    <row r="1167" spans="1:2" ht="20.149999999999999" customHeight="1" x14ac:dyDescent="0.35">
      <c r="A1167" s="23"/>
      <c r="B1167" s="23"/>
    </row>
    <row r="1168" spans="1:2" ht="20.149999999999999" customHeight="1" x14ac:dyDescent="0.35">
      <c r="A1168" s="23"/>
      <c r="B1168" s="23"/>
    </row>
    <row r="1169" spans="1:2" ht="20.149999999999999" customHeight="1" x14ac:dyDescent="0.35">
      <c r="A1169" s="23"/>
      <c r="B1169" s="23"/>
    </row>
    <row r="1170" spans="1:2" ht="20.149999999999999" customHeight="1" x14ac:dyDescent="0.35">
      <c r="A1170" s="23"/>
      <c r="B1170" s="23"/>
    </row>
    <row r="1171" spans="1:2" ht="20.149999999999999" customHeight="1" x14ac:dyDescent="0.35">
      <c r="A1171" s="23"/>
      <c r="B1171" s="23"/>
    </row>
    <row r="1172" spans="1:2" ht="20.149999999999999" customHeight="1" x14ac:dyDescent="0.35">
      <c r="A1172" s="23"/>
      <c r="B1172" s="23"/>
    </row>
    <row r="1173" spans="1:2" ht="20.149999999999999" customHeight="1" x14ac:dyDescent="0.35">
      <c r="A1173" s="23"/>
      <c r="B1173" s="23"/>
    </row>
    <row r="1174" spans="1:2" ht="20.149999999999999" customHeight="1" x14ac:dyDescent="0.35">
      <c r="A1174" s="23"/>
      <c r="B1174" s="23"/>
    </row>
    <row r="1175" spans="1:2" ht="20.149999999999999" customHeight="1" x14ac:dyDescent="0.35">
      <c r="A1175" s="23"/>
      <c r="B1175" s="23"/>
    </row>
    <row r="1176" spans="1:2" ht="20.149999999999999" customHeight="1" x14ac:dyDescent="0.35">
      <c r="A1176" s="23"/>
      <c r="B1176" s="23"/>
    </row>
    <row r="1177" spans="1:2" ht="20.149999999999999" customHeight="1" x14ac:dyDescent="0.35">
      <c r="A1177" s="23"/>
      <c r="B1177" s="23"/>
    </row>
    <row r="1178" spans="1:2" ht="20.149999999999999" customHeight="1" x14ac:dyDescent="0.35">
      <c r="A1178" s="23"/>
      <c r="B1178" s="23"/>
    </row>
    <row r="1179" spans="1:2" ht="20.149999999999999" customHeight="1" x14ac:dyDescent="0.35">
      <c r="A1179" s="23"/>
      <c r="B1179" s="23"/>
    </row>
    <row r="1180" spans="1:2" ht="20.149999999999999" customHeight="1" x14ac:dyDescent="0.35">
      <c r="A1180" s="23"/>
      <c r="B1180" s="23"/>
    </row>
    <row r="1181" spans="1:2" ht="20.149999999999999" customHeight="1" x14ac:dyDescent="0.35">
      <c r="A1181" s="23"/>
      <c r="B1181" s="23"/>
    </row>
    <row r="1182" spans="1:2" ht="20.149999999999999" customHeight="1" x14ac:dyDescent="0.35">
      <c r="A1182" s="23"/>
      <c r="B1182" s="23"/>
    </row>
    <row r="1183" spans="1:2" ht="20.149999999999999" customHeight="1" x14ac:dyDescent="0.35">
      <c r="A1183" s="23"/>
      <c r="B1183" s="23"/>
    </row>
    <row r="1184" spans="1:2" ht="20.149999999999999" customHeight="1" x14ac:dyDescent="0.35">
      <c r="A1184" s="23"/>
      <c r="B1184" s="23"/>
    </row>
    <row r="1185" spans="1:2" ht="20.149999999999999" customHeight="1" x14ac:dyDescent="0.35">
      <c r="A1185" s="23"/>
      <c r="B1185" s="23"/>
    </row>
    <row r="1186" spans="1:2" ht="20.149999999999999" customHeight="1" x14ac:dyDescent="0.35">
      <c r="A1186" s="23"/>
      <c r="B1186" s="23"/>
    </row>
    <row r="1187" spans="1:2" ht="20.149999999999999" customHeight="1" x14ac:dyDescent="0.35">
      <c r="A1187" s="23"/>
      <c r="B1187" s="23"/>
    </row>
    <row r="1188" spans="1:2" ht="20.149999999999999" customHeight="1" x14ac:dyDescent="0.35">
      <c r="A1188" s="23"/>
      <c r="B1188" s="23"/>
    </row>
    <row r="1189" spans="1:2" ht="20.149999999999999" customHeight="1" x14ac:dyDescent="0.35">
      <c r="A1189" s="23"/>
      <c r="B1189" s="23"/>
    </row>
    <row r="1190" spans="1:2" ht="20.149999999999999" customHeight="1" x14ac:dyDescent="0.35">
      <c r="A1190" s="23"/>
      <c r="B1190" s="23"/>
    </row>
    <row r="1191" spans="1:2" ht="20.149999999999999" customHeight="1" x14ac:dyDescent="0.35">
      <c r="A1191" s="23"/>
      <c r="B1191" s="23"/>
    </row>
    <row r="1192" spans="1:2" ht="20.149999999999999" customHeight="1" x14ac:dyDescent="0.35">
      <c r="A1192" s="23"/>
      <c r="B1192" s="23"/>
    </row>
    <row r="1193" spans="1:2" ht="20.149999999999999" customHeight="1" x14ac:dyDescent="0.35">
      <c r="A1193" s="23"/>
      <c r="B1193" s="23"/>
    </row>
    <row r="1194" spans="1:2" ht="20.149999999999999" customHeight="1" x14ac:dyDescent="0.35">
      <c r="A1194" s="23"/>
      <c r="B1194" s="23"/>
    </row>
    <row r="1195" spans="1:2" ht="20.149999999999999" customHeight="1" x14ac:dyDescent="0.35">
      <c r="A1195" s="23"/>
      <c r="B1195" s="23"/>
    </row>
    <row r="1196" spans="1:2" ht="20.149999999999999" customHeight="1" x14ac:dyDescent="0.35">
      <c r="A1196" s="23"/>
      <c r="B1196" s="23"/>
    </row>
    <row r="1197" spans="1:2" ht="20.149999999999999" customHeight="1" x14ac:dyDescent="0.35">
      <c r="A1197" s="23"/>
      <c r="B1197" s="23"/>
    </row>
    <row r="1198" spans="1:2" ht="20.149999999999999" customHeight="1" x14ac:dyDescent="0.35">
      <c r="A1198" s="23"/>
      <c r="B1198" s="23"/>
    </row>
    <row r="1199" spans="1:2" ht="20.149999999999999" customHeight="1" x14ac:dyDescent="0.35">
      <c r="A1199" s="23"/>
      <c r="B1199" s="23"/>
    </row>
    <row r="1200" spans="1:2" ht="20.149999999999999" customHeight="1" x14ac:dyDescent="0.35">
      <c r="A1200" s="23"/>
      <c r="B1200" s="23"/>
    </row>
    <row r="1201" spans="1:2" ht="20.149999999999999" customHeight="1" x14ac:dyDescent="0.35">
      <c r="A1201" s="23"/>
      <c r="B1201" s="23"/>
    </row>
    <row r="1202" spans="1:2" ht="20.149999999999999" customHeight="1" x14ac:dyDescent="0.35">
      <c r="A1202" s="23"/>
      <c r="B1202" s="23"/>
    </row>
    <row r="1203" spans="1:2" ht="20.149999999999999" customHeight="1" x14ac:dyDescent="0.35">
      <c r="A1203" s="23"/>
      <c r="B1203" s="23"/>
    </row>
    <row r="1204" spans="1:2" ht="20.149999999999999" customHeight="1" x14ac:dyDescent="0.35">
      <c r="A1204" s="23"/>
      <c r="B1204" s="23"/>
    </row>
    <row r="1205" spans="1:2" ht="20.149999999999999" customHeight="1" x14ac:dyDescent="0.35">
      <c r="A1205" s="23"/>
      <c r="B1205" s="23"/>
    </row>
    <row r="1206" spans="1:2" ht="20.149999999999999" customHeight="1" x14ac:dyDescent="0.35">
      <c r="A1206" s="23"/>
      <c r="B1206" s="23"/>
    </row>
    <row r="1207" spans="1:2" ht="20.149999999999999" customHeight="1" x14ac:dyDescent="0.35">
      <c r="A1207" s="23"/>
      <c r="B1207" s="23"/>
    </row>
    <row r="1208" spans="1:2" ht="20.149999999999999" customHeight="1" x14ac:dyDescent="0.35">
      <c r="A1208" s="23"/>
      <c r="B1208" s="23"/>
    </row>
    <row r="1209" spans="1:2" ht="20.149999999999999" customHeight="1" x14ac:dyDescent="0.35">
      <c r="A1209" s="23"/>
      <c r="B1209" s="23"/>
    </row>
    <row r="1210" spans="1:2" ht="20.149999999999999" customHeight="1" x14ac:dyDescent="0.35">
      <c r="A1210" s="23"/>
      <c r="B1210" s="23"/>
    </row>
    <row r="1211" spans="1:2" ht="20.149999999999999" customHeight="1" x14ac:dyDescent="0.35">
      <c r="A1211" s="23"/>
      <c r="B1211" s="23"/>
    </row>
    <row r="1212" spans="1:2" ht="20.149999999999999" customHeight="1" x14ac:dyDescent="0.35">
      <c r="A1212" s="23"/>
      <c r="B1212" s="23"/>
    </row>
    <row r="1213" spans="1:2" ht="20.149999999999999" customHeight="1" x14ac:dyDescent="0.35">
      <c r="A1213" s="23"/>
      <c r="B1213" s="23"/>
    </row>
    <row r="1214" spans="1:2" ht="20.149999999999999" customHeight="1" x14ac:dyDescent="0.35">
      <c r="A1214" s="23"/>
      <c r="B1214" s="23"/>
    </row>
    <row r="1215" spans="1:2" ht="20.149999999999999" customHeight="1" x14ac:dyDescent="0.35">
      <c r="A1215" s="23"/>
      <c r="B1215" s="23"/>
    </row>
    <row r="1216" spans="1:2" ht="20.149999999999999" customHeight="1" x14ac:dyDescent="0.35">
      <c r="A1216" s="23"/>
      <c r="B1216" s="23"/>
    </row>
    <row r="1217" spans="1:2" ht="20.149999999999999" customHeight="1" x14ac:dyDescent="0.35">
      <c r="A1217" s="23"/>
      <c r="B1217" s="23"/>
    </row>
    <row r="1218" spans="1:2" ht="20.149999999999999" customHeight="1" x14ac:dyDescent="0.35">
      <c r="A1218" s="23"/>
      <c r="B1218" s="23"/>
    </row>
    <row r="1219" spans="1:2" ht="20.149999999999999" customHeight="1" x14ac:dyDescent="0.35">
      <c r="A1219" s="23"/>
      <c r="B1219" s="23"/>
    </row>
    <row r="1220" spans="1:2" ht="20.149999999999999" customHeight="1" x14ac:dyDescent="0.35">
      <c r="A1220" s="23"/>
      <c r="B1220" s="23"/>
    </row>
    <row r="1221" spans="1:2" ht="20.149999999999999" customHeight="1" x14ac:dyDescent="0.35">
      <c r="A1221" s="23"/>
      <c r="B1221" s="23"/>
    </row>
    <row r="1222" spans="1:2" ht="20.149999999999999" customHeight="1" x14ac:dyDescent="0.35">
      <c r="A1222" s="23"/>
      <c r="B1222" s="23"/>
    </row>
    <row r="1223" spans="1:2" ht="20.149999999999999" customHeight="1" x14ac:dyDescent="0.35">
      <c r="A1223" s="23"/>
      <c r="B1223" s="23"/>
    </row>
    <row r="1224" spans="1:2" ht="20.149999999999999" customHeight="1" x14ac:dyDescent="0.35">
      <c r="A1224" s="23"/>
      <c r="B1224" s="23"/>
    </row>
    <row r="1225" spans="1:2" ht="20.149999999999999" customHeight="1" x14ac:dyDescent="0.35">
      <c r="A1225" s="23"/>
      <c r="B1225" s="23"/>
    </row>
    <row r="1226" spans="1:2" ht="20.149999999999999" customHeight="1" x14ac:dyDescent="0.35">
      <c r="A1226" s="23"/>
      <c r="B1226" s="23"/>
    </row>
    <row r="1227" spans="1:2" ht="20.149999999999999" customHeight="1" x14ac:dyDescent="0.35">
      <c r="A1227" s="23"/>
      <c r="B1227" s="23"/>
    </row>
    <row r="1228" spans="1:2" ht="20.149999999999999" customHeight="1" x14ac:dyDescent="0.35">
      <c r="A1228" s="23"/>
      <c r="B1228" s="23"/>
    </row>
    <row r="1229" spans="1:2" ht="20.149999999999999" customHeight="1" x14ac:dyDescent="0.35">
      <c r="A1229" s="23"/>
      <c r="B1229" s="23"/>
    </row>
    <row r="1230" spans="1:2" ht="20.149999999999999" customHeight="1" x14ac:dyDescent="0.35">
      <c r="A1230" s="23"/>
      <c r="B1230" s="23"/>
    </row>
    <row r="1231" spans="1:2" ht="20.149999999999999" customHeight="1" x14ac:dyDescent="0.35">
      <c r="A1231" s="23"/>
      <c r="B1231" s="23"/>
    </row>
    <row r="1232" spans="1:2" ht="20.149999999999999" customHeight="1" x14ac:dyDescent="0.35">
      <c r="A1232" s="23"/>
      <c r="B1232" s="23"/>
    </row>
    <row r="1233" spans="1:2" ht="20.149999999999999" customHeight="1" x14ac:dyDescent="0.35">
      <c r="A1233" s="23"/>
      <c r="B1233" s="23"/>
    </row>
    <row r="1234" spans="1:2" ht="20.149999999999999" customHeight="1" x14ac:dyDescent="0.35">
      <c r="A1234" s="23"/>
      <c r="B1234" s="23"/>
    </row>
    <row r="1235" spans="1:2" ht="20.149999999999999" customHeight="1" x14ac:dyDescent="0.35">
      <c r="A1235" s="23"/>
      <c r="B1235" s="23"/>
    </row>
    <row r="1236" spans="1:2" ht="20.149999999999999" customHeight="1" x14ac:dyDescent="0.35">
      <c r="A1236" s="23"/>
      <c r="B1236" s="23"/>
    </row>
    <row r="1237" spans="1:2" ht="20.149999999999999" customHeight="1" x14ac:dyDescent="0.35">
      <c r="A1237" s="23"/>
      <c r="B1237" s="23"/>
    </row>
    <row r="1238" spans="1:2" ht="20.149999999999999" customHeight="1" x14ac:dyDescent="0.35">
      <c r="A1238" s="23"/>
      <c r="B1238" s="23"/>
    </row>
    <row r="1239" spans="1:2" ht="20.149999999999999" customHeight="1" x14ac:dyDescent="0.35">
      <c r="A1239" s="23"/>
      <c r="B1239" s="23"/>
    </row>
    <row r="1240" spans="1:2" ht="20.149999999999999" customHeight="1" x14ac:dyDescent="0.35">
      <c r="A1240" s="23"/>
      <c r="B1240" s="23"/>
    </row>
    <row r="1241" spans="1:2" ht="20.149999999999999" customHeight="1" x14ac:dyDescent="0.35">
      <c r="A1241" s="23"/>
      <c r="B1241" s="23"/>
    </row>
    <row r="1242" spans="1:2" ht="20.149999999999999" customHeight="1" x14ac:dyDescent="0.35">
      <c r="A1242" s="23"/>
      <c r="B1242" s="23"/>
    </row>
    <row r="1243" spans="1:2" ht="20.149999999999999" customHeight="1" x14ac:dyDescent="0.35">
      <c r="A1243" s="23"/>
      <c r="B1243" s="23"/>
    </row>
    <row r="1244" spans="1:2" ht="20.149999999999999" customHeight="1" x14ac:dyDescent="0.35">
      <c r="A1244" s="23"/>
      <c r="B1244" s="23"/>
    </row>
    <row r="1245" spans="1:2" ht="20.149999999999999" customHeight="1" x14ac:dyDescent="0.35">
      <c r="A1245" s="23"/>
      <c r="B1245" s="23"/>
    </row>
    <row r="1246" spans="1:2" ht="20.149999999999999" customHeight="1" x14ac:dyDescent="0.35">
      <c r="A1246" s="23"/>
      <c r="B1246" s="23"/>
    </row>
    <row r="1247" spans="1:2" ht="20.149999999999999" customHeight="1" x14ac:dyDescent="0.35">
      <c r="A1247" s="23"/>
      <c r="B1247" s="23"/>
    </row>
    <row r="1248" spans="1:2" ht="20.149999999999999" customHeight="1" x14ac:dyDescent="0.35">
      <c r="A1248" s="23"/>
      <c r="B1248" s="23"/>
    </row>
    <row r="1249" spans="1:2" ht="20.149999999999999" customHeight="1" x14ac:dyDescent="0.35">
      <c r="A1249" s="23"/>
      <c r="B1249" s="23"/>
    </row>
    <row r="1250" spans="1:2" ht="20.149999999999999" customHeight="1" x14ac:dyDescent="0.35">
      <c r="A1250" s="23"/>
      <c r="B1250" s="23"/>
    </row>
    <row r="1251" spans="1:2" ht="20.149999999999999" customHeight="1" x14ac:dyDescent="0.35">
      <c r="A1251" s="23"/>
      <c r="B1251" s="23"/>
    </row>
    <row r="1252" spans="1:2" ht="20.149999999999999" customHeight="1" x14ac:dyDescent="0.35">
      <c r="A1252" s="23"/>
      <c r="B1252" s="23"/>
    </row>
    <row r="1253" spans="1:2" ht="20.149999999999999" customHeight="1" x14ac:dyDescent="0.35">
      <c r="A1253" s="23"/>
      <c r="B1253" s="23"/>
    </row>
    <row r="1254" spans="1:2" ht="20.149999999999999" customHeight="1" x14ac:dyDescent="0.35">
      <c r="A1254" s="23"/>
      <c r="B1254" s="23"/>
    </row>
    <row r="1255" spans="1:2" ht="20.149999999999999" customHeight="1" x14ac:dyDescent="0.35">
      <c r="A1255" s="23"/>
      <c r="B1255" s="23"/>
    </row>
    <row r="1256" spans="1:2" ht="20.149999999999999" customHeight="1" x14ac:dyDescent="0.35">
      <c r="A1256" s="23"/>
      <c r="B1256" s="23"/>
    </row>
    <row r="1257" spans="1:2" ht="20.149999999999999" customHeight="1" x14ac:dyDescent="0.35">
      <c r="A1257" s="23"/>
      <c r="B1257" s="23"/>
    </row>
    <row r="1258" spans="1:2" ht="20.149999999999999" customHeight="1" x14ac:dyDescent="0.35">
      <c r="A1258" s="23"/>
      <c r="B1258" s="23"/>
    </row>
    <row r="1259" spans="1:2" ht="20.149999999999999" customHeight="1" x14ac:dyDescent="0.35">
      <c r="A1259" s="23"/>
      <c r="B1259" s="23"/>
    </row>
    <row r="1260" spans="1:2" ht="20.149999999999999" customHeight="1" x14ac:dyDescent="0.35">
      <c r="A1260" s="23"/>
      <c r="B1260" s="23"/>
    </row>
    <row r="1261" spans="1:2" ht="20.149999999999999" customHeight="1" x14ac:dyDescent="0.35">
      <c r="A1261" s="23"/>
      <c r="B1261" s="23"/>
    </row>
    <row r="1262" spans="1:2" ht="20.149999999999999" customHeight="1" x14ac:dyDescent="0.35">
      <c r="A1262" s="23"/>
      <c r="B1262" s="23"/>
    </row>
    <row r="1263" spans="1:2" ht="20.149999999999999" customHeight="1" x14ac:dyDescent="0.35">
      <c r="A1263" s="23"/>
      <c r="B1263" s="23"/>
    </row>
    <row r="1264" spans="1:2" ht="20.149999999999999" customHeight="1" x14ac:dyDescent="0.35">
      <c r="A1264" s="23"/>
      <c r="B1264" s="23"/>
    </row>
    <row r="1265" spans="1:2" ht="20.149999999999999" customHeight="1" x14ac:dyDescent="0.35">
      <c r="A1265" s="23"/>
      <c r="B1265" s="23"/>
    </row>
    <row r="1266" spans="1:2" ht="20.149999999999999" customHeight="1" x14ac:dyDescent="0.35">
      <c r="A1266" s="23"/>
      <c r="B1266" s="23"/>
    </row>
    <row r="1267" spans="1:2" ht="20.149999999999999" customHeight="1" x14ac:dyDescent="0.35">
      <c r="A1267" s="23"/>
      <c r="B1267" s="23"/>
    </row>
    <row r="1268" spans="1:2" ht="20.149999999999999" customHeight="1" x14ac:dyDescent="0.35">
      <c r="A1268" s="23"/>
      <c r="B1268" s="23"/>
    </row>
    <row r="1269" spans="1:2" ht="20.149999999999999" customHeight="1" x14ac:dyDescent="0.35">
      <c r="A1269" s="23"/>
      <c r="B1269" s="23"/>
    </row>
    <row r="1270" spans="1:2" ht="20.149999999999999" customHeight="1" x14ac:dyDescent="0.35">
      <c r="A1270" s="23"/>
      <c r="B1270" s="23"/>
    </row>
    <row r="1271" spans="1:2" ht="20.149999999999999" customHeight="1" x14ac:dyDescent="0.35">
      <c r="A1271" s="23"/>
      <c r="B1271" s="23"/>
    </row>
    <row r="1272" spans="1:2" ht="20.149999999999999" customHeight="1" x14ac:dyDescent="0.35">
      <c r="A1272" s="23"/>
      <c r="B1272" s="23"/>
    </row>
    <row r="1273" spans="1:2" ht="20.149999999999999" customHeight="1" x14ac:dyDescent="0.35">
      <c r="A1273" s="23"/>
      <c r="B1273" s="23"/>
    </row>
    <row r="1274" spans="1:2" ht="20.149999999999999" customHeight="1" x14ac:dyDescent="0.35">
      <c r="A1274" s="23"/>
      <c r="B1274" s="23"/>
    </row>
    <row r="1275" spans="1:2" ht="20.149999999999999" customHeight="1" x14ac:dyDescent="0.35">
      <c r="A1275" s="23"/>
      <c r="B1275" s="23"/>
    </row>
    <row r="1276" spans="1:2" ht="20.149999999999999" customHeight="1" x14ac:dyDescent="0.35">
      <c r="A1276" s="23"/>
      <c r="B1276" s="23"/>
    </row>
    <row r="1277" spans="1:2" ht="20.149999999999999" customHeight="1" x14ac:dyDescent="0.35">
      <c r="A1277" s="23"/>
      <c r="B1277" s="23"/>
    </row>
    <row r="1278" spans="1:2" ht="20.149999999999999" customHeight="1" x14ac:dyDescent="0.35">
      <c r="A1278" s="23"/>
      <c r="B1278" s="23"/>
    </row>
    <row r="1279" spans="1:2" ht="20.149999999999999" customHeight="1" x14ac:dyDescent="0.35">
      <c r="A1279" s="23"/>
      <c r="B1279" s="23"/>
    </row>
    <row r="1280" spans="1:2" ht="20.149999999999999" customHeight="1" x14ac:dyDescent="0.35">
      <c r="A1280" s="23"/>
      <c r="B1280" s="23"/>
    </row>
    <row r="1281" spans="1:2" ht="20.149999999999999" customHeight="1" x14ac:dyDescent="0.35">
      <c r="A1281" s="23"/>
      <c r="B1281" s="23"/>
    </row>
    <row r="1282" spans="1:2" ht="20.149999999999999" customHeight="1" x14ac:dyDescent="0.35">
      <c r="A1282" s="23"/>
      <c r="B1282" s="23"/>
    </row>
    <row r="1283" spans="1:2" ht="20.149999999999999" customHeight="1" x14ac:dyDescent="0.35">
      <c r="A1283" s="23"/>
      <c r="B1283" s="23"/>
    </row>
    <row r="1284" spans="1:2" ht="20.149999999999999" customHeight="1" x14ac:dyDescent="0.35">
      <c r="A1284" s="23"/>
      <c r="B1284" s="23"/>
    </row>
    <row r="1285" spans="1:2" ht="20.149999999999999" customHeight="1" x14ac:dyDescent="0.35">
      <c r="A1285" s="23"/>
      <c r="B1285" s="23"/>
    </row>
    <row r="1286" spans="1:2" ht="20.149999999999999" customHeight="1" x14ac:dyDescent="0.35">
      <c r="A1286" s="23"/>
      <c r="B1286" s="23"/>
    </row>
    <row r="1287" spans="1:2" ht="20.149999999999999" customHeight="1" x14ac:dyDescent="0.35">
      <c r="A1287" s="23"/>
      <c r="B1287" s="23"/>
    </row>
    <row r="1288" spans="1:2" ht="20.149999999999999" customHeight="1" x14ac:dyDescent="0.35">
      <c r="A1288" s="23"/>
      <c r="B1288" s="23"/>
    </row>
    <row r="1289" spans="1:2" ht="20.149999999999999" customHeight="1" x14ac:dyDescent="0.35">
      <c r="A1289" s="23"/>
      <c r="B1289" s="23"/>
    </row>
    <row r="1290" spans="1:2" ht="20.149999999999999" customHeight="1" x14ac:dyDescent="0.35">
      <c r="A1290" s="23"/>
      <c r="B1290" s="23"/>
    </row>
    <row r="1291" spans="1:2" ht="20.149999999999999" customHeight="1" x14ac:dyDescent="0.35">
      <c r="A1291" s="23"/>
      <c r="B1291" s="23"/>
    </row>
    <row r="1292" spans="1:2" ht="20.149999999999999" customHeight="1" x14ac:dyDescent="0.35">
      <c r="A1292" s="23"/>
      <c r="B1292" s="23"/>
    </row>
    <row r="1293" spans="1:2" ht="20.149999999999999" customHeight="1" x14ac:dyDescent="0.35">
      <c r="A1293" s="23"/>
      <c r="B1293" s="23"/>
    </row>
    <row r="1294" spans="1:2" ht="20.149999999999999" customHeight="1" x14ac:dyDescent="0.35">
      <c r="A1294" s="23"/>
      <c r="B1294" s="23"/>
    </row>
    <row r="1295" spans="1:2" ht="20.149999999999999" customHeight="1" x14ac:dyDescent="0.35">
      <c r="A1295" s="23"/>
      <c r="B1295" s="23"/>
    </row>
    <row r="1296" spans="1:2" ht="20.149999999999999" customHeight="1" x14ac:dyDescent="0.35">
      <c r="A1296" s="23"/>
      <c r="B1296" s="23"/>
    </row>
    <row r="1297" spans="1:2" ht="20.149999999999999" customHeight="1" x14ac:dyDescent="0.35">
      <c r="A1297" s="23"/>
      <c r="B1297" s="23"/>
    </row>
    <row r="1298" spans="1:2" ht="20.149999999999999" customHeight="1" x14ac:dyDescent="0.35">
      <c r="A1298" s="23"/>
      <c r="B1298" s="23"/>
    </row>
    <row r="1299" spans="1:2" ht="20.149999999999999" customHeight="1" x14ac:dyDescent="0.35">
      <c r="A1299" s="23"/>
      <c r="B1299" s="23"/>
    </row>
    <row r="1300" spans="1:2" ht="20.149999999999999" customHeight="1" x14ac:dyDescent="0.35">
      <c r="A1300" s="23"/>
      <c r="B1300" s="23"/>
    </row>
    <row r="1301" spans="1:2" ht="20.149999999999999" customHeight="1" x14ac:dyDescent="0.35">
      <c r="A1301" s="23"/>
      <c r="B1301" s="23"/>
    </row>
    <row r="1302" spans="1:2" ht="20.149999999999999" customHeight="1" x14ac:dyDescent="0.35">
      <c r="A1302" s="23"/>
      <c r="B1302" s="23"/>
    </row>
    <row r="1303" spans="1:2" ht="20.149999999999999" customHeight="1" x14ac:dyDescent="0.35">
      <c r="A1303" s="23"/>
      <c r="B1303" s="23"/>
    </row>
    <row r="1304" spans="1:2" ht="20.149999999999999" customHeight="1" x14ac:dyDescent="0.35">
      <c r="A1304" s="23"/>
      <c r="B1304" s="23"/>
    </row>
    <row r="1305" spans="1:2" ht="20.149999999999999" customHeight="1" x14ac:dyDescent="0.35">
      <c r="A1305" s="23"/>
      <c r="B1305" s="23"/>
    </row>
    <row r="1306" spans="1:2" ht="20.149999999999999" customHeight="1" x14ac:dyDescent="0.35">
      <c r="A1306" s="23"/>
      <c r="B1306" s="23"/>
    </row>
    <row r="1307" spans="1:2" ht="20.149999999999999" customHeight="1" x14ac:dyDescent="0.35">
      <c r="A1307" s="23"/>
      <c r="B1307" s="23"/>
    </row>
    <row r="1308" spans="1:2" ht="20.149999999999999" customHeight="1" x14ac:dyDescent="0.35">
      <c r="A1308" s="23"/>
      <c r="B1308" s="23"/>
    </row>
    <row r="1309" spans="1:2" ht="20.149999999999999" customHeight="1" x14ac:dyDescent="0.35">
      <c r="A1309" s="23"/>
      <c r="B1309" s="23"/>
    </row>
    <row r="1310" spans="1:2" ht="20.149999999999999" customHeight="1" x14ac:dyDescent="0.35">
      <c r="A1310" s="23"/>
      <c r="B1310" s="23"/>
    </row>
    <row r="1311" spans="1:2" ht="20.149999999999999" customHeight="1" x14ac:dyDescent="0.35">
      <c r="A1311" s="23"/>
      <c r="B1311" s="23"/>
    </row>
    <row r="1312" spans="1:2" ht="20.149999999999999" customHeight="1" x14ac:dyDescent="0.35">
      <c r="A1312" s="23"/>
      <c r="B1312" s="23"/>
    </row>
    <row r="1313" spans="1:2" ht="20.149999999999999" customHeight="1" x14ac:dyDescent="0.35">
      <c r="A1313" s="23"/>
      <c r="B1313" s="23"/>
    </row>
    <row r="1314" spans="1:2" ht="20.149999999999999" customHeight="1" x14ac:dyDescent="0.35">
      <c r="A1314" s="23"/>
      <c r="B1314" s="23"/>
    </row>
    <row r="1315" spans="1:2" ht="20.149999999999999" customHeight="1" x14ac:dyDescent="0.35">
      <c r="A1315" s="23"/>
      <c r="B1315" s="23"/>
    </row>
    <row r="1316" spans="1:2" ht="20.149999999999999" customHeight="1" x14ac:dyDescent="0.35">
      <c r="A1316" s="23"/>
      <c r="B1316" s="23"/>
    </row>
    <row r="1317" spans="1:2" ht="20.149999999999999" customHeight="1" x14ac:dyDescent="0.35">
      <c r="A1317" s="23"/>
      <c r="B1317" s="23"/>
    </row>
    <row r="1318" spans="1:2" ht="20.149999999999999" customHeight="1" x14ac:dyDescent="0.35">
      <c r="A1318" s="23"/>
      <c r="B1318" s="23"/>
    </row>
    <row r="1319" spans="1:2" ht="20.149999999999999" customHeight="1" x14ac:dyDescent="0.35">
      <c r="A1319" s="23"/>
      <c r="B1319" s="23"/>
    </row>
    <row r="1320" spans="1:2" ht="20.149999999999999" customHeight="1" x14ac:dyDescent="0.35">
      <c r="A1320" s="23"/>
      <c r="B1320" s="23"/>
    </row>
    <row r="1321" spans="1:2" ht="20.149999999999999" customHeight="1" x14ac:dyDescent="0.35">
      <c r="A1321" s="23"/>
      <c r="B1321" s="23"/>
    </row>
    <row r="1322" spans="1:2" ht="20.149999999999999" customHeight="1" x14ac:dyDescent="0.35">
      <c r="A1322" s="23"/>
      <c r="B1322" s="23"/>
    </row>
    <row r="1323" spans="1:2" ht="20.149999999999999" customHeight="1" x14ac:dyDescent="0.35">
      <c r="A1323" s="23"/>
      <c r="B1323" s="23"/>
    </row>
    <row r="1324" spans="1:2" ht="20.149999999999999" customHeight="1" x14ac:dyDescent="0.35">
      <c r="A1324" s="23"/>
      <c r="B1324" s="23"/>
    </row>
    <row r="1325" spans="1:2" ht="20.149999999999999" customHeight="1" x14ac:dyDescent="0.35">
      <c r="A1325" s="23"/>
      <c r="B1325" s="23"/>
    </row>
    <row r="1326" spans="1:2" ht="20.149999999999999" customHeight="1" x14ac:dyDescent="0.35">
      <c r="A1326" s="23"/>
      <c r="B1326" s="23"/>
    </row>
    <row r="1327" spans="1:2" ht="20.149999999999999" customHeight="1" x14ac:dyDescent="0.35">
      <c r="A1327" s="23"/>
      <c r="B1327" s="23"/>
    </row>
    <row r="1328" spans="1:2" ht="20.149999999999999" customHeight="1" x14ac:dyDescent="0.35">
      <c r="A1328" s="23"/>
      <c r="B1328" s="23"/>
    </row>
    <row r="1329" spans="1:2" ht="20.149999999999999" customHeight="1" x14ac:dyDescent="0.35">
      <c r="A1329" s="23"/>
      <c r="B1329" s="23"/>
    </row>
    <row r="1330" spans="1:2" ht="20.149999999999999" customHeight="1" x14ac:dyDescent="0.35">
      <c r="A1330" s="23"/>
      <c r="B1330" s="23"/>
    </row>
    <row r="1331" spans="1:2" ht="20.149999999999999" customHeight="1" x14ac:dyDescent="0.35">
      <c r="A1331" s="23"/>
      <c r="B1331" s="23"/>
    </row>
    <row r="1332" spans="1:2" ht="20.149999999999999" customHeight="1" x14ac:dyDescent="0.35">
      <c r="A1332" s="23"/>
      <c r="B1332" s="23"/>
    </row>
    <row r="1333" spans="1:2" ht="20.149999999999999" customHeight="1" x14ac:dyDescent="0.35">
      <c r="A1333" s="23"/>
      <c r="B1333" s="23"/>
    </row>
    <row r="1334" spans="1:2" ht="20.149999999999999" customHeight="1" x14ac:dyDescent="0.35">
      <c r="A1334" s="23"/>
      <c r="B1334" s="23"/>
    </row>
    <row r="1335" spans="1:2" ht="20.149999999999999" customHeight="1" x14ac:dyDescent="0.35">
      <c r="A1335" s="23"/>
      <c r="B1335" s="23"/>
    </row>
    <row r="1336" spans="1:2" ht="20.149999999999999" customHeight="1" x14ac:dyDescent="0.35">
      <c r="A1336" s="23"/>
      <c r="B1336" s="23"/>
    </row>
    <row r="1337" spans="1:2" ht="20.149999999999999" customHeight="1" x14ac:dyDescent="0.35">
      <c r="A1337" s="23"/>
      <c r="B1337" s="23"/>
    </row>
    <row r="1338" spans="1:2" ht="20.149999999999999" customHeight="1" x14ac:dyDescent="0.35">
      <c r="A1338" s="23"/>
      <c r="B1338" s="23"/>
    </row>
    <row r="1339" spans="1:2" ht="20.149999999999999" customHeight="1" x14ac:dyDescent="0.35">
      <c r="A1339" s="23"/>
      <c r="B1339" s="23"/>
    </row>
    <row r="1340" spans="1:2" ht="20.149999999999999" customHeight="1" x14ac:dyDescent="0.35">
      <c r="A1340" s="23"/>
      <c r="B1340" s="23"/>
    </row>
    <row r="1341" spans="1:2" ht="20.149999999999999" customHeight="1" x14ac:dyDescent="0.35">
      <c r="A1341" s="23"/>
      <c r="B1341" s="23"/>
    </row>
    <row r="1342" spans="1:2" ht="20.149999999999999" customHeight="1" x14ac:dyDescent="0.35">
      <c r="A1342" s="23"/>
      <c r="B1342" s="23"/>
    </row>
    <row r="1343" spans="1:2" ht="20.149999999999999" customHeight="1" x14ac:dyDescent="0.35">
      <c r="A1343" s="23"/>
      <c r="B1343" s="23"/>
    </row>
    <row r="1344" spans="1:2" ht="20.149999999999999" customHeight="1" x14ac:dyDescent="0.35">
      <c r="A1344" s="23"/>
      <c r="B1344" s="23"/>
    </row>
    <row r="1345" spans="1:2" ht="20.149999999999999" customHeight="1" x14ac:dyDescent="0.35">
      <c r="A1345" s="23"/>
      <c r="B1345" s="23"/>
    </row>
    <row r="1346" spans="1:2" ht="20.149999999999999" customHeight="1" x14ac:dyDescent="0.35">
      <c r="A1346" s="23"/>
      <c r="B1346" s="23"/>
    </row>
    <row r="1347" spans="1:2" ht="20.149999999999999" customHeight="1" x14ac:dyDescent="0.35">
      <c r="A1347" s="23"/>
      <c r="B1347" s="23"/>
    </row>
    <row r="1348" spans="1:2" ht="20.149999999999999" customHeight="1" x14ac:dyDescent="0.35">
      <c r="A1348" s="23"/>
      <c r="B1348" s="23"/>
    </row>
    <row r="1349" spans="1:2" ht="20.149999999999999" customHeight="1" x14ac:dyDescent="0.35">
      <c r="A1349" s="23"/>
      <c r="B1349" s="23"/>
    </row>
    <row r="1350" spans="1:2" ht="20.149999999999999" customHeight="1" x14ac:dyDescent="0.35">
      <c r="A1350" s="23"/>
      <c r="B1350" s="23"/>
    </row>
    <row r="1351" spans="1:2" ht="20.149999999999999" customHeight="1" x14ac:dyDescent="0.35">
      <c r="A1351" s="23"/>
      <c r="B1351" s="23"/>
    </row>
    <row r="1352" spans="1:2" ht="20.149999999999999" customHeight="1" x14ac:dyDescent="0.35">
      <c r="A1352" s="23"/>
      <c r="B1352" s="23"/>
    </row>
    <row r="1353" spans="1:2" ht="20.149999999999999" customHeight="1" x14ac:dyDescent="0.35">
      <c r="A1353" s="23"/>
      <c r="B1353" s="23"/>
    </row>
    <row r="1354" spans="1:2" ht="20.149999999999999" customHeight="1" x14ac:dyDescent="0.35">
      <c r="A1354" s="23"/>
      <c r="B1354" s="23"/>
    </row>
    <row r="1355" spans="1:2" ht="20.149999999999999" customHeight="1" x14ac:dyDescent="0.35">
      <c r="A1355" s="23"/>
      <c r="B1355" s="23"/>
    </row>
    <row r="1356" spans="1:2" ht="20.149999999999999" customHeight="1" x14ac:dyDescent="0.35">
      <c r="A1356" s="23"/>
      <c r="B1356" s="23"/>
    </row>
    <row r="1357" spans="1:2" ht="20.149999999999999" customHeight="1" x14ac:dyDescent="0.35">
      <c r="A1357" s="23"/>
      <c r="B1357" s="23"/>
    </row>
    <row r="1358" spans="1:2" ht="20.149999999999999" customHeight="1" x14ac:dyDescent="0.35">
      <c r="A1358" s="23"/>
      <c r="B1358" s="23"/>
    </row>
    <row r="1359" spans="1:2" ht="20.149999999999999" customHeight="1" x14ac:dyDescent="0.35">
      <c r="A1359" s="23"/>
      <c r="B1359" s="23"/>
    </row>
    <row r="1360" spans="1:2" ht="20.149999999999999" customHeight="1" x14ac:dyDescent="0.35">
      <c r="A1360" s="23"/>
      <c r="B1360" s="23"/>
    </row>
    <row r="1361" spans="1:2" ht="20.149999999999999" customHeight="1" x14ac:dyDescent="0.35">
      <c r="A1361" s="23"/>
      <c r="B1361" s="23"/>
    </row>
    <row r="1362" spans="1:2" ht="20.149999999999999" customHeight="1" x14ac:dyDescent="0.35">
      <c r="A1362" s="23"/>
      <c r="B1362" s="23"/>
    </row>
    <row r="1363" spans="1:2" ht="20.149999999999999" customHeight="1" x14ac:dyDescent="0.35">
      <c r="A1363" s="23"/>
      <c r="B1363" s="23"/>
    </row>
    <row r="1364" spans="1:2" ht="20.149999999999999" customHeight="1" x14ac:dyDescent="0.35">
      <c r="A1364" s="23"/>
      <c r="B1364" s="23"/>
    </row>
    <row r="1365" spans="1:2" ht="20.149999999999999" customHeight="1" x14ac:dyDescent="0.35">
      <c r="A1365" s="23"/>
      <c r="B1365" s="23"/>
    </row>
    <row r="1366" spans="1:2" ht="20.149999999999999" customHeight="1" x14ac:dyDescent="0.35">
      <c r="A1366" s="23"/>
      <c r="B1366" s="23"/>
    </row>
    <row r="1367" spans="1:2" ht="20.149999999999999" customHeight="1" x14ac:dyDescent="0.35">
      <c r="A1367" s="23"/>
      <c r="B1367" s="23"/>
    </row>
    <row r="1368" spans="1:2" ht="20.149999999999999" customHeight="1" x14ac:dyDescent="0.35">
      <c r="A1368" s="23"/>
      <c r="B1368" s="23"/>
    </row>
    <row r="1369" spans="1:2" ht="20.149999999999999" customHeight="1" x14ac:dyDescent="0.35">
      <c r="A1369" s="23"/>
      <c r="B1369" s="23"/>
    </row>
    <row r="1370" spans="1:2" ht="20.149999999999999" customHeight="1" x14ac:dyDescent="0.35">
      <c r="A1370" s="23"/>
      <c r="B1370" s="23"/>
    </row>
    <row r="1371" spans="1:2" ht="20.149999999999999" customHeight="1" x14ac:dyDescent="0.35">
      <c r="A1371" s="23"/>
      <c r="B1371" s="23"/>
    </row>
    <row r="1372" spans="1:2" ht="20.149999999999999" customHeight="1" x14ac:dyDescent="0.35">
      <c r="A1372" s="23"/>
      <c r="B1372" s="23"/>
    </row>
    <row r="1373" spans="1:2" ht="20.149999999999999" customHeight="1" x14ac:dyDescent="0.35">
      <c r="A1373" s="23"/>
      <c r="B1373" s="23"/>
    </row>
    <row r="1374" spans="1:2" ht="20.149999999999999" customHeight="1" x14ac:dyDescent="0.35">
      <c r="A1374" s="23"/>
      <c r="B1374" s="23"/>
    </row>
    <row r="1375" spans="1:2" ht="20.149999999999999" customHeight="1" x14ac:dyDescent="0.35">
      <c r="A1375" s="23"/>
      <c r="B1375" s="23"/>
    </row>
    <row r="1376" spans="1:2" ht="20.149999999999999" customHeight="1" x14ac:dyDescent="0.35">
      <c r="A1376" s="23"/>
      <c r="B1376" s="23"/>
    </row>
    <row r="1377" spans="1:2" ht="20.149999999999999" customHeight="1" x14ac:dyDescent="0.35">
      <c r="A1377" s="23"/>
      <c r="B1377" s="23"/>
    </row>
    <row r="1378" spans="1:2" ht="20.149999999999999" customHeight="1" x14ac:dyDescent="0.35">
      <c r="A1378" s="23"/>
      <c r="B1378" s="23"/>
    </row>
    <row r="1379" spans="1:2" ht="20.149999999999999" customHeight="1" x14ac:dyDescent="0.35">
      <c r="A1379" s="23"/>
      <c r="B1379" s="23"/>
    </row>
    <row r="1380" spans="1:2" ht="20.149999999999999" customHeight="1" x14ac:dyDescent="0.35">
      <c r="A1380" s="23"/>
      <c r="B1380" s="23"/>
    </row>
    <row r="1381" spans="1:2" ht="20.149999999999999" customHeight="1" x14ac:dyDescent="0.35">
      <c r="A1381" s="23"/>
      <c r="B1381" s="23"/>
    </row>
    <row r="1382" spans="1:2" ht="20.149999999999999" customHeight="1" x14ac:dyDescent="0.35">
      <c r="A1382" s="23"/>
      <c r="B1382" s="23"/>
    </row>
    <row r="1383" spans="1:2" ht="20.149999999999999" customHeight="1" x14ac:dyDescent="0.35">
      <c r="A1383" s="23"/>
      <c r="B1383" s="23"/>
    </row>
    <row r="1384" spans="1:2" ht="20.149999999999999" customHeight="1" x14ac:dyDescent="0.35">
      <c r="A1384" s="23"/>
      <c r="B1384" s="23"/>
    </row>
    <row r="1385" spans="1:2" ht="20.149999999999999" customHeight="1" x14ac:dyDescent="0.35">
      <c r="A1385" s="23"/>
      <c r="B1385" s="23"/>
    </row>
    <row r="1386" spans="1:2" ht="20.149999999999999" customHeight="1" x14ac:dyDescent="0.35">
      <c r="A1386" s="23"/>
      <c r="B1386" s="23"/>
    </row>
    <row r="1387" spans="1:2" ht="20.149999999999999" customHeight="1" x14ac:dyDescent="0.35">
      <c r="A1387" s="23"/>
      <c r="B1387" s="23"/>
    </row>
    <row r="1388" spans="1:2" ht="20.149999999999999" customHeight="1" x14ac:dyDescent="0.35">
      <c r="A1388" s="23"/>
      <c r="B1388" s="23"/>
    </row>
    <row r="1389" spans="1:2" ht="20.149999999999999" customHeight="1" x14ac:dyDescent="0.35">
      <c r="A1389" s="23"/>
      <c r="B1389" s="23"/>
    </row>
    <row r="1390" spans="1:2" ht="20.149999999999999" customHeight="1" x14ac:dyDescent="0.35">
      <c r="A1390" s="23"/>
      <c r="B1390" s="23"/>
    </row>
    <row r="1391" spans="1:2" ht="20.149999999999999" customHeight="1" x14ac:dyDescent="0.35">
      <c r="A1391" s="23"/>
      <c r="B1391" s="23"/>
    </row>
    <row r="1392" spans="1:2" ht="20.149999999999999" customHeight="1" x14ac:dyDescent="0.35">
      <c r="A1392" s="23"/>
      <c r="B1392" s="23"/>
    </row>
    <row r="1393" spans="1:2" ht="20.149999999999999" customHeight="1" x14ac:dyDescent="0.35">
      <c r="A1393" s="23"/>
      <c r="B1393" s="23"/>
    </row>
    <row r="1394" spans="1:2" ht="20.149999999999999" customHeight="1" x14ac:dyDescent="0.35">
      <c r="A1394" s="23"/>
      <c r="B1394" s="23"/>
    </row>
    <row r="1395" spans="1:2" ht="20.149999999999999" customHeight="1" x14ac:dyDescent="0.35">
      <c r="A1395" s="23"/>
      <c r="B1395" s="23"/>
    </row>
    <row r="1396" spans="1:2" ht="20.149999999999999" customHeight="1" x14ac:dyDescent="0.35">
      <c r="A1396" s="23"/>
      <c r="B1396" s="23"/>
    </row>
    <row r="1397" spans="1:2" ht="20.149999999999999" customHeight="1" x14ac:dyDescent="0.35">
      <c r="A1397" s="23"/>
      <c r="B1397" s="23"/>
    </row>
    <row r="1398" spans="1:2" ht="20.149999999999999" customHeight="1" x14ac:dyDescent="0.35">
      <c r="A1398" s="23"/>
      <c r="B1398" s="23"/>
    </row>
    <row r="1399" spans="1:2" ht="20.149999999999999" customHeight="1" x14ac:dyDescent="0.35">
      <c r="A1399" s="23"/>
      <c r="B1399" s="23"/>
    </row>
    <row r="1400" spans="1:2" ht="20.149999999999999" customHeight="1" x14ac:dyDescent="0.35">
      <c r="A1400" s="23"/>
      <c r="B1400" s="23"/>
    </row>
    <row r="1401" spans="1:2" ht="20.149999999999999" customHeight="1" x14ac:dyDescent="0.35">
      <c r="A1401" s="23"/>
      <c r="B1401" s="23"/>
    </row>
    <row r="1402" spans="1:2" ht="20.149999999999999" customHeight="1" x14ac:dyDescent="0.35">
      <c r="A1402" s="23"/>
      <c r="B1402" s="23"/>
    </row>
    <row r="1403" spans="1:2" ht="20.149999999999999" customHeight="1" x14ac:dyDescent="0.35">
      <c r="A1403" s="23"/>
      <c r="B1403" s="23"/>
    </row>
    <row r="1404" spans="1:2" ht="20.149999999999999" customHeight="1" x14ac:dyDescent="0.35">
      <c r="A1404" s="23"/>
      <c r="B1404" s="23"/>
    </row>
    <row r="1405" spans="1:2" ht="20.149999999999999" customHeight="1" x14ac:dyDescent="0.35">
      <c r="A1405" s="23"/>
      <c r="B1405" s="23"/>
    </row>
    <row r="1406" spans="1:2" ht="20.149999999999999" customHeight="1" x14ac:dyDescent="0.35">
      <c r="A1406" s="23"/>
      <c r="B1406" s="23"/>
    </row>
    <row r="1407" spans="1:2" ht="20.149999999999999" customHeight="1" x14ac:dyDescent="0.35">
      <c r="A1407" s="23"/>
      <c r="B1407" s="23"/>
    </row>
    <row r="1408" spans="1:2" ht="20.149999999999999" customHeight="1" x14ac:dyDescent="0.35">
      <c r="A1408" s="23"/>
      <c r="B1408" s="23"/>
    </row>
    <row r="1409" spans="1:2" ht="20.149999999999999" customHeight="1" x14ac:dyDescent="0.35">
      <c r="A1409" s="23"/>
      <c r="B1409" s="23"/>
    </row>
    <row r="1410" spans="1:2" ht="20.149999999999999" customHeight="1" x14ac:dyDescent="0.35">
      <c r="A1410" s="23"/>
      <c r="B1410" s="23"/>
    </row>
    <row r="1411" spans="1:2" ht="20.149999999999999" customHeight="1" x14ac:dyDescent="0.35">
      <c r="A1411" s="23"/>
      <c r="B1411" s="23"/>
    </row>
    <row r="1412" spans="1:2" ht="20.149999999999999" customHeight="1" x14ac:dyDescent="0.35">
      <c r="A1412" s="23"/>
      <c r="B1412" s="23"/>
    </row>
    <row r="1413" spans="1:2" ht="20.149999999999999" customHeight="1" x14ac:dyDescent="0.35">
      <c r="A1413" s="23"/>
      <c r="B1413" s="23"/>
    </row>
    <row r="1414" spans="1:2" ht="20.149999999999999" customHeight="1" x14ac:dyDescent="0.35">
      <c r="A1414" s="23"/>
      <c r="B1414" s="23"/>
    </row>
    <row r="1415" spans="1:2" ht="20.149999999999999" customHeight="1" x14ac:dyDescent="0.35">
      <c r="A1415" s="23"/>
      <c r="B1415" s="23"/>
    </row>
    <row r="1416" spans="1:2" ht="20.149999999999999" customHeight="1" x14ac:dyDescent="0.35">
      <c r="A1416" s="23"/>
      <c r="B1416" s="23"/>
    </row>
    <row r="1417" spans="1:2" ht="20.149999999999999" customHeight="1" x14ac:dyDescent="0.35">
      <c r="A1417" s="23"/>
      <c r="B1417" s="23"/>
    </row>
    <row r="1418" spans="1:2" ht="20.149999999999999" customHeight="1" x14ac:dyDescent="0.35">
      <c r="A1418" s="23"/>
      <c r="B1418" s="23"/>
    </row>
    <row r="1419" spans="1:2" ht="20.149999999999999" customHeight="1" x14ac:dyDescent="0.35">
      <c r="A1419" s="23"/>
      <c r="B1419" s="23"/>
    </row>
    <row r="1420" spans="1:2" ht="20.149999999999999" customHeight="1" x14ac:dyDescent="0.35">
      <c r="A1420" s="23"/>
      <c r="B1420" s="23"/>
    </row>
    <row r="1421" spans="1:2" ht="20.149999999999999" customHeight="1" x14ac:dyDescent="0.35">
      <c r="A1421" s="23"/>
      <c r="B1421" s="23"/>
    </row>
    <row r="1422" spans="1:2" ht="20.149999999999999" customHeight="1" x14ac:dyDescent="0.35">
      <c r="A1422" s="23"/>
      <c r="B1422" s="23"/>
    </row>
    <row r="1423" spans="1:2" ht="20.149999999999999" customHeight="1" x14ac:dyDescent="0.35">
      <c r="A1423" s="23"/>
      <c r="B1423" s="23"/>
    </row>
    <row r="1424" spans="1:2" ht="20.149999999999999" customHeight="1" x14ac:dyDescent="0.35">
      <c r="A1424" s="23"/>
      <c r="B1424" s="23"/>
    </row>
    <row r="1425" spans="1:2" ht="20.149999999999999" customHeight="1" x14ac:dyDescent="0.35">
      <c r="A1425" s="23"/>
      <c r="B1425" s="23"/>
    </row>
    <row r="1426" spans="1:2" ht="20.149999999999999" customHeight="1" x14ac:dyDescent="0.35">
      <c r="A1426" s="23"/>
      <c r="B1426" s="23"/>
    </row>
    <row r="1427" spans="1:2" ht="20.149999999999999" customHeight="1" x14ac:dyDescent="0.35">
      <c r="A1427" s="23"/>
      <c r="B1427" s="23"/>
    </row>
    <row r="1428" spans="1:2" ht="20.149999999999999" customHeight="1" x14ac:dyDescent="0.35">
      <c r="A1428" s="23"/>
      <c r="B1428" s="23"/>
    </row>
    <row r="1429" spans="1:2" ht="20.149999999999999" customHeight="1" x14ac:dyDescent="0.35">
      <c r="A1429" s="23"/>
      <c r="B1429" s="23"/>
    </row>
    <row r="1430" spans="1:2" ht="20.149999999999999" customHeight="1" x14ac:dyDescent="0.35">
      <c r="A1430" s="23"/>
      <c r="B1430" s="23"/>
    </row>
    <row r="1431" spans="1:2" ht="20.149999999999999" customHeight="1" x14ac:dyDescent="0.35">
      <c r="A1431" s="23"/>
      <c r="B1431" s="23"/>
    </row>
    <row r="1432" spans="1:2" ht="20.149999999999999" customHeight="1" x14ac:dyDescent="0.35">
      <c r="A1432" s="23"/>
      <c r="B1432" s="23"/>
    </row>
    <row r="1433" spans="1:2" ht="20.149999999999999" customHeight="1" x14ac:dyDescent="0.35">
      <c r="A1433" s="23"/>
      <c r="B1433" s="23"/>
    </row>
    <row r="1434" spans="1:2" ht="20.149999999999999" customHeight="1" x14ac:dyDescent="0.35">
      <c r="A1434" s="23"/>
      <c r="B1434" s="23"/>
    </row>
    <row r="1435" spans="1:2" ht="20.149999999999999" customHeight="1" x14ac:dyDescent="0.35">
      <c r="A1435" s="23"/>
      <c r="B1435" s="23"/>
    </row>
    <row r="1436" spans="1:2" ht="20.149999999999999" customHeight="1" x14ac:dyDescent="0.35">
      <c r="A1436" s="23"/>
      <c r="B1436" s="23"/>
    </row>
    <row r="1437" spans="1:2" ht="20.149999999999999" customHeight="1" x14ac:dyDescent="0.35">
      <c r="A1437" s="23"/>
      <c r="B1437" s="23"/>
    </row>
    <row r="1438" spans="1:2" ht="20.149999999999999" customHeight="1" x14ac:dyDescent="0.35">
      <c r="A1438" s="23"/>
      <c r="B1438" s="23"/>
    </row>
    <row r="1439" spans="1:2" ht="20.149999999999999" customHeight="1" x14ac:dyDescent="0.35">
      <c r="A1439" s="23"/>
      <c r="B1439" s="23"/>
    </row>
    <row r="1440" spans="1:2" ht="20.149999999999999" customHeight="1" x14ac:dyDescent="0.35">
      <c r="A1440" s="23"/>
      <c r="B1440" s="23"/>
    </row>
    <row r="1441" spans="1:2" ht="20.149999999999999" customHeight="1" x14ac:dyDescent="0.35">
      <c r="A1441" s="23"/>
      <c r="B1441" s="23"/>
    </row>
    <row r="1442" spans="1:2" ht="20.149999999999999" customHeight="1" x14ac:dyDescent="0.35">
      <c r="A1442" s="23"/>
      <c r="B1442" s="23"/>
    </row>
    <row r="1443" spans="1:2" ht="20.149999999999999" customHeight="1" x14ac:dyDescent="0.35">
      <c r="A1443" s="23"/>
      <c r="B1443" s="23"/>
    </row>
    <row r="1444" spans="1:2" ht="20.149999999999999" customHeight="1" x14ac:dyDescent="0.35">
      <c r="A1444" s="23"/>
      <c r="B1444" s="23"/>
    </row>
    <row r="1445" spans="1:2" ht="20.149999999999999" customHeight="1" x14ac:dyDescent="0.35">
      <c r="A1445" s="23"/>
      <c r="B1445" s="23"/>
    </row>
    <row r="1446" spans="1:2" ht="20.149999999999999" customHeight="1" x14ac:dyDescent="0.35">
      <c r="A1446" s="23"/>
      <c r="B1446" s="23"/>
    </row>
    <row r="1447" spans="1:2" ht="20.149999999999999" customHeight="1" x14ac:dyDescent="0.35">
      <c r="A1447" s="23"/>
      <c r="B1447" s="23"/>
    </row>
    <row r="1448" spans="1:2" ht="20.149999999999999" customHeight="1" x14ac:dyDescent="0.35">
      <c r="A1448" s="23"/>
      <c r="B1448" s="23"/>
    </row>
    <row r="1449" spans="1:2" ht="20.149999999999999" customHeight="1" x14ac:dyDescent="0.35">
      <c r="A1449" s="23"/>
      <c r="B1449" s="23"/>
    </row>
    <row r="1450" spans="1:2" ht="20.149999999999999" customHeight="1" x14ac:dyDescent="0.35">
      <c r="A1450" s="23"/>
      <c r="B1450" s="23"/>
    </row>
    <row r="1451" spans="1:2" ht="20.149999999999999" customHeight="1" x14ac:dyDescent="0.35">
      <c r="A1451" s="23"/>
      <c r="B1451" s="23"/>
    </row>
    <row r="1452" spans="1:2" ht="20.149999999999999" customHeight="1" x14ac:dyDescent="0.35">
      <c r="A1452" s="23"/>
      <c r="B1452" s="23"/>
    </row>
    <row r="1453" spans="1:2" ht="20.149999999999999" customHeight="1" x14ac:dyDescent="0.35">
      <c r="A1453" s="23"/>
      <c r="B1453" s="23"/>
    </row>
    <row r="1454" spans="1:2" ht="20.149999999999999" customHeight="1" x14ac:dyDescent="0.35">
      <c r="A1454" s="23"/>
      <c r="B1454" s="23"/>
    </row>
    <row r="1455" spans="1:2" ht="20.149999999999999" customHeight="1" x14ac:dyDescent="0.35">
      <c r="A1455" s="23"/>
      <c r="B1455" s="23"/>
    </row>
    <row r="1456" spans="1:2" ht="20.149999999999999" customHeight="1" x14ac:dyDescent="0.35">
      <c r="A1456" s="23"/>
      <c r="B1456" s="23"/>
    </row>
    <row r="1457" spans="1:2" ht="20.149999999999999" customHeight="1" x14ac:dyDescent="0.35">
      <c r="A1457" s="23"/>
      <c r="B1457" s="23"/>
    </row>
    <row r="1458" spans="1:2" ht="20.149999999999999" customHeight="1" x14ac:dyDescent="0.35">
      <c r="A1458" s="23"/>
      <c r="B1458" s="23"/>
    </row>
    <row r="1459" spans="1:2" ht="20.149999999999999" customHeight="1" x14ac:dyDescent="0.35">
      <c r="A1459" s="23"/>
      <c r="B1459" s="23"/>
    </row>
    <row r="1460" spans="1:2" ht="20.149999999999999" customHeight="1" x14ac:dyDescent="0.35">
      <c r="A1460" s="23"/>
      <c r="B1460" s="23"/>
    </row>
    <row r="1461" spans="1:2" ht="20.149999999999999" customHeight="1" x14ac:dyDescent="0.35">
      <c r="A1461" s="23"/>
      <c r="B1461" s="23"/>
    </row>
    <row r="1462" spans="1:2" ht="20.149999999999999" customHeight="1" x14ac:dyDescent="0.35">
      <c r="A1462" s="23"/>
      <c r="B1462" s="23"/>
    </row>
    <row r="1463" spans="1:2" ht="20.149999999999999" customHeight="1" x14ac:dyDescent="0.35">
      <c r="A1463" s="23"/>
      <c r="B1463" s="23"/>
    </row>
    <row r="1464" spans="1:2" ht="20.149999999999999" customHeight="1" x14ac:dyDescent="0.35">
      <c r="A1464" s="23"/>
      <c r="B1464" s="23"/>
    </row>
    <row r="1465" spans="1:2" ht="20.149999999999999" customHeight="1" x14ac:dyDescent="0.35">
      <c r="A1465" s="23"/>
      <c r="B1465" s="23"/>
    </row>
    <row r="1466" spans="1:2" ht="20.149999999999999" customHeight="1" x14ac:dyDescent="0.35">
      <c r="A1466" s="23"/>
      <c r="B1466" s="23"/>
    </row>
    <row r="1467" spans="1:2" ht="20.149999999999999" customHeight="1" x14ac:dyDescent="0.35">
      <c r="A1467" s="23"/>
      <c r="B1467" s="23"/>
    </row>
    <row r="1468" spans="1:2" ht="20.149999999999999" customHeight="1" x14ac:dyDescent="0.35">
      <c r="A1468" s="23"/>
      <c r="B1468" s="23"/>
    </row>
    <row r="1469" spans="1:2" ht="20.149999999999999" customHeight="1" x14ac:dyDescent="0.35">
      <c r="A1469" s="23"/>
      <c r="B1469" s="23"/>
    </row>
    <row r="1470" spans="1:2" ht="20.149999999999999" customHeight="1" x14ac:dyDescent="0.35">
      <c r="A1470" s="23"/>
      <c r="B1470" s="23"/>
    </row>
    <row r="1471" spans="1:2" ht="20.149999999999999" customHeight="1" x14ac:dyDescent="0.35">
      <c r="A1471" s="23"/>
      <c r="B1471" s="23"/>
    </row>
    <row r="1472" spans="1:2" ht="20.149999999999999" customHeight="1" x14ac:dyDescent="0.35">
      <c r="A1472" s="23"/>
      <c r="B1472" s="23"/>
    </row>
    <row r="1473" spans="1:2" ht="20.149999999999999" customHeight="1" x14ac:dyDescent="0.35">
      <c r="A1473" s="23"/>
      <c r="B1473" s="23"/>
    </row>
    <row r="1474" spans="1:2" ht="20.149999999999999" customHeight="1" x14ac:dyDescent="0.35">
      <c r="A1474" s="23"/>
      <c r="B1474" s="23"/>
    </row>
    <row r="1475" spans="1:2" ht="20.149999999999999" customHeight="1" x14ac:dyDescent="0.35">
      <c r="A1475" s="23"/>
      <c r="B1475" s="23"/>
    </row>
    <row r="1476" spans="1:2" ht="20.149999999999999" customHeight="1" x14ac:dyDescent="0.35">
      <c r="A1476" s="23"/>
      <c r="B1476" s="23"/>
    </row>
    <row r="1477" spans="1:2" ht="20.149999999999999" customHeight="1" x14ac:dyDescent="0.35">
      <c r="A1477" s="23"/>
      <c r="B1477" s="23"/>
    </row>
    <row r="1478" spans="1:2" ht="20.149999999999999" customHeight="1" x14ac:dyDescent="0.35">
      <c r="A1478" s="23"/>
      <c r="B1478" s="23"/>
    </row>
    <row r="1479" spans="1:2" ht="20.149999999999999" customHeight="1" x14ac:dyDescent="0.35">
      <c r="A1479" s="23"/>
      <c r="B1479" s="23"/>
    </row>
    <row r="1480" spans="1:2" ht="20.149999999999999" customHeight="1" x14ac:dyDescent="0.35">
      <c r="A1480" s="23"/>
      <c r="B1480" s="23"/>
    </row>
    <row r="1481" spans="1:2" ht="20.149999999999999" customHeight="1" x14ac:dyDescent="0.35">
      <c r="A1481" s="23"/>
      <c r="B1481" s="23"/>
    </row>
    <row r="1482" spans="1:2" ht="20.149999999999999" customHeight="1" x14ac:dyDescent="0.35">
      <c r="A1482" s="23"/>
      <c r="B1482" s="23"/>
    </row>
    <row r="1483" spans="1:2" ht="20.149999999999999" customHeight="1" x14ac:dyDescent="0.35">
      <c r="A1483" s="23"/>
      <c r="B1483" s="23"/>
    </row>
    <row r="1484" spans="1:2" ht="20.149999999999999" customHeight="1" x14ac:dyDescent="0.35">
      <c r="A1484" s="23"/>
      <c r="B1484" s="23"/>
    </row>
    <row r="1485" spans="1:2" ht="20.149999999999999" customHeight="1" x14ac:dyDescent="0.35">
      <c r="A1485" s="23"/>
      <c r="B1485" s="23"/>
    </row>
    <row r="1486" spans="1:2" ht="20.149999999999999" customHeight="1" x14ac:dyDescent="0.35">
      <c r="A1486" s="23"/>
      <c r="B1486" s="23"/>
    </row>
    <row r="1487" spans="1:2" ht="20.149999999999999" customHeight="1" x14ac:dyDescent="0.35">
      <c r="A1487" s="23"/>
      <c r="B1487" s="23"/>
    </row>
    <row r="1488" spans="1:2" ht="20.149999999999999" customHeight="1" x14ac:dyDescent="0.35">
      <c r="A1488" s="23"/>
      <c r="B1488" s="23"/>
    </row>
    <row r="1489" spans="1:2" ht="20.149999999999999" customHeight="1" x14ac:dyDescent="0.35">
      <c r="A1489" s="23"/>
      <c r="B1489" s="23"/>
    </row>
    <row r="1490" spans="1:2" ht="20.149999999999999" customHeight="1" x14ac:dyDescent="0.35">
      <c r="A1490" s="23"/>
      <c r="B1490" s="23"/>
    </row>
    <row r="1491" spans="1:2" ht="20.149999999999999" customHeight="1" x14ac:dyDescent="0.35">
      <c r="A1491" s="23"/>
      <c r="B1491" s="23"/>
    </row>
    <row r="1492" spans="1:2" ht="20.149999999999999" customHeight="1" x14ac:dyDescent="0.35">
      <c r="A1492" s="23"/>
      <c r="B1492" s="23"/>
    </row>
    <row r="1493" spans="1:2" ht="20.149999999999999" customHeight="1" x14ac:dyDescent="0.35">
      <c r="A1493" s="23"/>
      <c r="B1493" s="23"/>
    </row>
    <row r="1494" spans="1:2" ht="20.149999999999999" customHeight="1" x14ac:dyDescent="0.35">
      <c r="A1494" s="23"/>
      <c r="B1494" s="23"/>
    </row>
    <row r="1495" spans="1:2" ht="20.149999999999999" customHeight="1" x14ac:dyDescent="0.35">
      <c r="A1495" s="23"/>
      <c r="B1495" s="23"/>
    </row>
    <row r="1496" spans="1:2" ht="20.149999999999999" customHeight="1" x14ac:dyDescent="0.35">
      <c r="A1496" s="23"/>
      <c r="B1496" s="23"/>
    </row>
    <row r="1497" spans="1:2" ht="20.149999999999999" customHeight="1" x14ac:dyDescent="0.35">
      <c r="A1497" s="23"/>
      <c r="B1497" s="23"/>
    </row>
    <row r="1498" spans="1:2" ht="20.149999999999999" customHeight="1" x14ac:dyDescent="0.35">
      <c r="A1498" s="23"/>
      <c r="B1498" s="23"/>
    </row>
    <row r="1499" spans="1:2" ht="20.149999999999999" customHeight="1" x14ac:dyDescent="0.35">
      <c r="A1499" s="23"/>
      <c r="B1499" s="23"/>
    </row>
    <row r="1500" spans="1:2" ht="20.149999999999999" customHeight="1" x14ac:dyDescent="0.35">
      <c r="A1500" s="23"/>
      <c r="B1500" s="23"/>
    </row>
    <row r="1501" spans="1:2" ht="20.149999999999999" customHeight="1" x14ac:dyDescent="0.35">
      <c r="A1501" s="23"/>
      <c r="B1501" s="23"/>
    </row>
    <row r="1502" spans="1:2" ht="20.149999999999999" customHeight="1" x14ac:dyDescent="0.35">
      <c r="A1502" s="23"/>
      <c r="B1502" s="23"/>
    </row>
    <row r="1503" spans="1:2" ht="20.149999999999999" customHeight="1" x14ac:dyDescent="0.35">
      <c r="A1503" s="23"/>
      <c r="B1503" s="23"/>
    </row>
    <row r="1504" spans="1:2" ht="20.149999999999999" customHeight="1" x14ac:dyDescent="0.35">
      <c r="A1504" s="23"/>
      <c r="B1504" s="23"/>
    </row>
    <row r="1505" spans="1:2" ht="20.149999999999999" customHeight="1" x14ac:dyDescent="0.35">
      <c r="A1505" s="23"/>
      <c r="B1505" s="23"/>
    </row>
    <row r="1506" spans="1:2" ht="20.149999999999999" customHeight="1" x14ac:dyDescent="0.35">
      <c r="A1506" s="23"/>
      <c r="B1506" s="23"/>
    </row>
    <row r="1507" spans="1:2" ht="20.149999999999999" customHeight="1" x14ac:dyDescent="0.35">
      <c r="A1507" s="23"/>
      <c r="B1507" s="23"/>
    </row>
    <row r="1508" spans="1:2" ht="20.149999999999999" customHeight="1" x14ac:dyDescent="0.35">
      <c r="A1508" s="23"/>
      <c r="B1508" s="23"/>
    </row>
    <row r="1509" spans="1:2" ht="20.149999999999999" customHeight="1" x14ac:dyDescent="0.35">
      <c r="A1509" s="23"/>
      <c r="B1509" s="23"/>
    </row>
    <row r="1510" spans="1:2" ht="20.149999999999999" customHeight="1" x14ac:dyDescent="0.35">
      <c r="A1510" s="23"/>
      <c r="B1510" s="23"/>
    </row>
    <row r="1511" spans="1:2" ht="20.149999999999999" customHeight="1" x14ac:dyDescent="0.35">
      <c r="A1511" s="23"/>
      <c r="B1511" s="23"/>
    </row>
    <row r="1512" spans="1:2" ht="20.149999999999999" customHeight="1" x14ac:dyDescent="0.35">
      <c r="A1512" s="23"/>
      <c r="B1512" s="23"/>
    </row>
    <row r="1513" spans="1:2" ht="20.149999999999999" customHeight="1" x14ac:dyDescent="0.35">
      <c r="A1513" s="23"/>
      <c r="B1513" s="23"/>
    </row>
    <row r="1514" spans="1:2" ht="20.149999999999999" customHeight="1" x14ac:dyDescent="0.35">
      <c r="A1514" s="23"/>
      <c r="B1514" s="23"/>
    </row>
    <row r="1515" spans="1:2" ht="20.149999999999999" customHeight="1" x14ac:dyDescent="0.35">
      <c r="A1515" s="23"/>
      <c r="B1515" s="23"/>
    </row>
    <row r="1516" spans="1:2" ht="20.149999999999999" customHeight="1" x14ac:dyDescent="0.35">
      <c r="A1516" s="23"/>
      <c r="B1516" s="23"/>
    </row>
    <row r="1517" spans="1:2" ht="20.149999999999999" customHeight="1" x14ac:dyDescent="0.35">
      <c r="A1517" s="23"/>
      <c r="B1517" s="23"/>
    </row>
    <row r="1518" spans="1:2" ht="20.149999999999999" customHeight="1" x14ac:dyDescent="0.35">
      <c r="A1518" s="23"/>
      <c r="B1518" s="23"/>
    </row>
    <row r="1519" spans="1:2" ht="20.149999999999999" customHeight="1" x14ac:dyDescent="0.35">
      <c r="A1519" s="23"/>
      <c r="B1519" s="23"/>
    </row>
    <row r="1520" spans="1:2" ht="20.149999999999999" customHeight="1" x14ac:dyDescent="0.35">
      <c r="A1520" s="23"/>
      <c r="B1520" s="23"/>
    </row>
    <row r="1521" spans="1:2" ht="20.149999999999999" customHeight="1" x14ac:dyDescent="0.35">
      <c r="A1521" s="23"/>
      <c r="B1521" s="23"/>
    </row>
    <row r="1522" spans="1:2" ht="20.149999999999999" customHeight="1" x14ac:dyDescent="0.35">
      <c r="A1522" s="23"/>
      <c r="B1522" s="23"/>
    </row>
    <row r="1523" spans="1:2" ht="20.149999999999999" customHeight="1" x14ac:dyDescent="0.35">
      <c r="A1523" s="23"/>
      <c r="B1523" s="23"/>
    </row>
    <row r="1524" spans="1:2" ht="20.149999999999999" customHeight="1" x14ac:dyDescent="0.35">
      <c r="A1524" s="23"/>
      <c r="B1524" s="23"/>
    </row>
    <row r="1525" spans="1:2" ht="20.149999999999999" customHeight="1" x14ac:dyDescent="0.35">
      <c r="A1525" s="23"/>
      <c r="B1525" s="23"/>
    </row>
    <row r="1526" spans="1:2" ht="20.149999999999999" customHeight="1" x14ac:dyDescent="0.35">
      <c r="A1526" s="23"/>
      <c r="B1526" s="23"/>
    </row>
    <row r="1527" spans="1:2" ht="20.149999999999999" customHeight="1" x14ac:dyDescent="0.35">
      <c r="A1527" s="23"/>
      <c r="B1527" s="23"/>
    </row>
    <row r="1528" spans="1:2" ht="20.149999999999999" customHeight="1" x14ac:dyDescent="0.35">
      <c r="A1528" s="23"/>
      <c r="B1528" s="23"/>
    </row>
    <row r="1529" spans="1:2" ht="20.149999999999999" customHeight="1" x14ac:dyDescent="0.35">
      <c r="A1529" s="23"/>
      <c r="B1529" s="23"/>
    </row>
    <row r="1530" spans="1:2" ht="20.149999999999999" customHeight="1" x14ac:dyDescent="0.35">
      <c r="A1530" s="23"/>
      <c r="B1530" s="23"/>
    </row>
    <row r="1531" spans="1:2" ht="20.149999999999999" customHeight="1" x14ac:dyDescent="0.35">
      <c r="A1531" s="23"/>
      <c r="B1531" s="23"/>
    </row>
    <row r="1532" spans="1:2" ht="20.149999999999999" customHeight="1" x14ac:dyDescent="0.35">
      <c r="A1532" s="23"/>
      <c r="B1532" s="23"/>
    </row>
    <row r="1533" spans="1:2" ht="20.149999999999999" customHeight="1" x14ac:dyDescent="0.35">
      <c r="A1533" s="23"/>
      <c r="B1533" s="23"/>
    </row>
    <row r="1534" spans="1:2" ht="20.149999999999999" customHeight="1" x14ac:dyDescent="0.35">
      <c r="A1534" s="23"/>
      <c r="B1534" s="23"/>
    </row>
    <row r="1535" spans="1:2" ht="20.149999999999999" customHeight="1" x14ac:dyDescent="0.35">
      <c r="A1535" s="23"/>
      <c r="B1535" s="23"/>
    </row>
    <row r="1536" spans="1:2" ht="20.149999999999999" customHeight="1" x14ac:dyDescent="0.35">
      <c r="A1536" s="23"/>
      <c r="B1536" s="23"/>
    </row>
    <row r="1537" spans="1:2" ht="20.149999999999999" customHeight="1" x14ac:dyDescent="0.35">
      <c r="A1537" s="23"/>
      <c r="B1537" s="23"/>
    </row>
    <row r="1538" spans="1:2" ht="20.149999999999999" customHeight="1" x14ac:dyDescent="0.35">
      <c r="A1538" s="23"/>
      <c r="B1538" s="23"/>
    </row>
    <row r="1539" spans="1:2" ht="20.149999999999999" customHeight="1" x14ac:dyDescent="0.35">
      <c r="A1539" s="23"/>
      <c r="B1539" s="23"/>
    </row>
    <row r="1540" spans="1:2" ht="20.149999999999999" customHeight="1" x14ac:dyDescent="0.35">
      <c r="A1540" s="23"/>
      <c r="B1540" s="23"/>
    </row>
    <row r="1541" spans="1:2" ht="20.149999999999999" customHeight="1" x14ac:dyDescent="0.35">
      <c r="A1541" s="23"/>
      <c r="B1541" s="23"/>
    </row>
    <row r="1542" spans="1:2" ht="20.149999999999999" customHeight="1" x14ac:dyDescent="0.35">
      <c r="A1542" s="23"/>
      <c r="B1542" s="23"/>
    </row>
    <row r="1543" spans="1:2" ht="20.149999999999999" customHeight="1" x14ac:dyDescent="0.35">
      <c r="A1543" s="23"/>
      <c r="B1543" s="23"/>
    </row>
    <row r="1544" spans="1:2" ht="20.149999999999999" customHeight="1" x14ac:dyDescent="0.35">
      <c r="A1544" s="23"/>
      <c r="B1544" s="23"/>
    </row>
    <row r="1545" spans="1:2" ht="20.149999999999999" customHeight="1" x14ac:dyDescent="0.35">
      <c r="A1545" s="23"/>
      <c r="B1545" s="23"/>
    </row>
    <row r="1546" spans="1:2" ht="20.149999999999999" customHeight="1" x14ac:dyDescent="0.35">
      <c r="A1546" s="23"/>
      <c r="B1546" s="23"/>
    </row>
    <row r="1547" spans="1:2" ht="20.149999999999999" customHeight="1" x14ac:dyDescent="0.35">
      <c r="A1547" s="23"/>
      <c r="B1547" s="23"/>
    </row>
    <row r="1548" spans="1:2" ht="20.149999999999999" customHeight="1" x14ac:dyDescent="0.35">
      <c r="A1548" s="23"/>
      <c r="B1548" s="23"/>
    </row>
    <row r="1549" spans="1:2" ht="20.149999999999999" customHeight="1" x14ac:dyDescent="0.35">
      <c r="A1549" s="23"/>
      <c r="B1549" s="23"/>
    </row>
    <row r="1550" spans="1:2" ht="20.149999999999999" customHeight="1" x14ac:dyDescent="0.35">
      <c r="A1550" s="23"/>
      <c r="B1550" s="23"/>
    </row>
    <row r="1551" spans="1:2" ht="20.149999999999999" customHeight="1" x14ac:dyDescent="0.35">
      <c r="A1551" s="23"/>
      <c r="B1551" s="23"/>
    </row>
    <row r="1552" spans="1:2" ht="20.149999999999999" customHeight="1" x14ac:dyDescent="0.35">
      <c r="A1552" s="23"/>
      <c r="B1552" s="23"/>
    </row>
    <row r="1553" spans="1:2" ht="20.149999999999999" customHeight="1" x14ac:dyDescent="0.35">
      <c r="A1553" s="23"/>
      <c r="B1553" s="23"/>
    </row>
    <row r="1554" spans="1:2" ht="20.149999999999999" customHeight="1" x14ac:dyDescent="0.35">
      <c r="A1554" s="23"/>
      <c r="B1554" s="23"/>
    </row>
    <row r="1555" spans="1:2" ht="20.149999999999999" customHeight="1" x14ac:dyDescent="0.35">
      <c r="A1555" s="23"/>
      <c r="B1555" s="23"/>
    </row>
    <row r="1556" spans="1:2" ht="20.149999999999999" customHeight="1" x14ac:dyDescent="0.35">
      <c r="A1556" s="23"/>
      <c r="B1556" s="23"/>
    </row>
    <row r="1557" spans="1:2" ht="20.149999999999999" customHeight="1" x14ac:dyDescent="0.35">
      <c r="A1557" s="23"/>
      <c r="B1557" s="23"/>
    </row>
    <row r="1558" spans="1:2" ht="20.149999999999999" customHeight="1" x14ac:dyDescent="0.35">
      <c r="A1558" s="23"/>
      <c r="B1558" s="23"/>
    </row>
    <row r="1559" spans="1:2" ht="20.149999999999999" customHeight="1" x14ac:dyDescent="0.35">
      <c r="A1559" s="23"/>
      <c r="B1559" s="23"/>
    </row>
    <row r="1560" spans="1:2" ht="20.149999999999999" customHeight="1" x14ac:dyDescent="0.35">
      <c r="A1560" s="23"/>
      <c r="B1560" s="23"/>
    </row>
    <row r="1561" spans="1:2" ht="20.149999999999999" customHeight="1" x14ac:dyDescent="0.35">
      <c r="A1561" s="23"/>
      <c r="B1561" s="23"/>
    </row>
    <row r="1562" spans="1:2" ht="20.149999999999999" customHeight="1" x14ac:dyDescent="0.35">
      <c r="A1562" s="23"/>
      <c r="B1562" s="23"/>
    </row>
    <row r="1563" spans="1:2" ht="20.149999999999999" customHeight="1" x14ac:dyDescent="0.35">
      <c r="A1563" s="23"/>
      <c r="B1563" s="23"/>
    </row>
    <row r="1564" spans="1:2" ht="20.149999999999999" customHeight="1" x14ac:dyDescent="0.35">
      <c r="A1564" s="23"/>
      <c r="B1564" s="23"/>
    </row>
    <row r="1565" spans="1:2" ht="20.149999999999999" customHeight="1" x14ac:dyDescent="0.35">
      <c r="A1565" s="23"/>
      <c r="B1565" s="23"/>
    </row>
    <row r="1566" spans="1:2" ht="20.149999999999999" customHeight="1" x14ac:dyDescent="0.35">
      <c r="A1566" s="23"/>
      <c r="B1566" s="23"/>
    </row>
    <row r="1567" spans="1:2" ht="20.149999999999999" customHeight="1" x14ac:dyDescent="0.35">
      <c r="A1567" s="23"/>
      <c r="B1567" s="23"/>
    </row>
    <row r="1568" spans="1:2" ht="20.149999999999999" customHeight="1" x14ac:dyDescent="0.35">
      <c r="A1568" s="23"/>
      <c r="B1568" s="23"/>
    </row>
    <row r="1569" spans="1:2" ht="20.149999999999999" customHeight="1" x14ac:dyDescent="0.35">
      <c r="A1569" s="23"/>
      <c r="B1569" s="23"/>
    </row>
    <row r="1570" spans="1:2" ht="20.149999999999999" customHeight="1" x14ac:dyDescent="0.35">
      <c r="A1570" s="23"/>
      <c r="B1570" s="23"/>
    </row>
    <row r="1571" spans="1:2" ht="20.149999999999999" customHeight="1" x14ac:dyDescent="0.35">
      <c r="A1571" s="23"/>
      <c r="B1571" s="23"/>
    </row>
    <row r="1572" spans="1:2" ht="20.149999999999999" customHeight="1" x14ac:dyDescent="0.35">
      <c r="A1572" s="23"/>
      <c r="B1572" s="23"/>
    </row>
    <row r="1573" spans="1:2" ht="20.149999999999999" customHeight="1" x14ac:dyDescent="0.35">
      <c r="A1573" s="23"/>
      <c r="B1573" s="23"/>
    </row>
    <row r="1574" spans="1:2" ht="20.149999999999999" customHeight="1" x14ac:dyDescent="0.35">
      <c r="A1574" s="23"/>
      <c r="B1574" s="23"/>
    </row>
    <row r="1575" spans="1:2" ht="20.149999999999999" customHeight="1" x14ac:dyDescent="0.35">
      <c r="A1575" s="23"/>
      <c r="B1575" s="23"/>
    </row>
    <row r="1576" spans="1:2" ht="20.149999999999999" customHeight="1" x14ac:dyDescent="0.35">
      <c r="A1576" s="23"/>
      <c r="B1576" s="23"/>
    </row>
    <row r="1577" spans="1:2" ht="20.149999999999999" customHeight="1" x14ac:dyDescent="0.35">
      <c r="A1577" s="23"/>
      <c r="B1577" s="23"/>
    </row>
    <row r="1578" spans="1:2" ht="20.149999999999999" customHeight="1" x14ac:dyDescent="0.35">
      <c r="A1578" s="23"/>
      <c r="B1578" s="23"/>
    </row>
    <row r="1579" spans="1:2" ht="20.149999999999999" customHeight="1" x14ac:dyDescent="0.35">
      <c r="A1579" s="23"/>
      <c r="B1579" s="23"/>
    </row>
    <row r="1580" spans="1:2" ht="20.149999999999999" customHeight="1" x14ac:dyDescent="0.35">
      <c r="A1580" s="23"/>
      <c r="B1580" s="23"/>
    </row>
    <row r="1581" spans="1:2" ht="20.149999999999999" customHeight="1" x14ac:dyDescent="0.35">
      <c r="A1581" s="23"/>
      <c r="B1581" s="23"/>
    </row>
    <row r="1582" spans="1:2" ht="20.149999999999999" customHeight="1" x14ac:dyDescent="0.35">
      <c r="A1582" s="23"/>
      <c r="B1582" s="23"/>
    </row>
    <row r="1583" spans="1:2" ht="20.149999999999999" customHeight="1" x14ac:dyDescent="0.35">
      <c r="A1583" s="23"/>
      <c r="B1583" s="23"/>
    </row>
    <row r="1584" spans="1:2" ht="20.149999999999999" customHeight="1" x14ac:dyDescent="0.35">
      <c r="A1584" s="23"/>
      <c r="B1584" s="23"/>
    </row>
    <row r="1585" spans="1:2" ht="20.149999999999999" customHeight="1" x14ac:dyDescent="0.35">
      <c r="A1585" s="23"/>
      <c r="B1585" s="23"/>
    </row>
    <row r="1586" spans="1:2" ht="20.149999999999999" customHeight="1" x14ac:dyDescent="0.35">
      <c r="A1586" s="23"/>
      <c r="B1586" s="23"/>
    </row>
    <row r="1587" spans="1:2" ht="20.149999999999999" customHeight="1" x14ac:dyDescent="0.35">
      <c r="A1587" s="23"/>
      <c r="B1587" s="23"/>
    </row>
    <row r="1588" spans="1:2" ht="20.149999999999999" customHeight="1" x14ac:dyDescent="0.35">
      <c r="A1588" s="23"/>
      <c r="B1588" s="23"/>
    </row>
    <row r="1589" spans="1:2" ht="20.149999999999999" customHeight="1" x14ac:dyDescent="0.35">
      <c r="A1589" s="23"/>
      <c r="B1589" s="23"/>
    </row>
    <row r="1590" spans="1:2" ht="20.149999999999999" customHeight="1" x14ac:dyDescent="0.35">
      <c r="A1590" s="23"/>
      <c r="B1590" s="23"/>
    </row>
    <row r="1591" spans="1:2" ht="20.149999999999999" customHeight="1" x14ac:dyDescent="0.35">
      <c r="A1591" s="23"/>
      <c r="B1591" s="23"/>
    </row>
    <row r="1592" spans="1:2" ht="20.149999999999999" customHeight="1" x14ac:dyDescent="0.35">
      <c r="A1592" s="23"/>
      <c r="B1592" s="23"/>
    </row>
    <row r="1593" spans="1:2" ht="20.149999999999999" customHeight="1" x14ac:dyDescent="0.35">
      <c r="A1593" s="23"/>
      <c r="B1593" s="23"/>
    </row>
    <row r="1594" spans="1:2" ht="20.149999999999999" customHeight="1" x14ac:dyDescent="0.35">
      <c r="A1594" s="23"/>
      <c r="B1594" s="23"/>
    </row>
    <row r="1595" spans="1:2" ht="20.149999999999999" customHeight="1" x14ac:dyDescent="0.35">
      <c r="A1595" s="23"/>
      <c r="B1595" s="23"/>
    </row>
    <row r="1596" spans="1:2" ht="20.149999999999999" customHeight="1" x14ac:dyDescent="0.35">
      <c r="A1596" s="23"/>
      <c r="B1596" s="23"/>
    </row>
    <row r="1597" spans="1:2" ht="20.149999999999999" customHeight="1" x14ac:dyDescent="0.35">
      <c r="A1597" s="23"/>
      <c r="B1597" s="23"/>
    </row>
    <row r="1598" spans="1:2" ht="20.149999999999999" customHeight="1" x14ac:dyDescent="0.35">
      <c r="A1598" s="23"/>
      <c r="B1598" s="23"/>
    </row>
    <row r="1599" spans="1:2" ht="20.149999999999999" customHeight="1" x14ac:dyDescent="0.35">
      <c r="A1599" s="23"/>
      <c r="B1599" s="23"/>
    </row>
    <row r="1600" spans="1:2" ht="20.149999999999999" customHeight="1" x14ac:dyDescent="0.35">
      <c r="A1600" s="23"/>
      <c r="B1600" s="23"/>
    </row>
    <row r="1601" spans="1:2" ht="20.149999999999999" customHeight="1" x14ac:dyDescent="0.35">
      <c r="A1601" s="23"/>
      <c r="B1601" s="23"/>
    </row>
    <row r="1602" spans="1:2" ht="20.149999999999999" customHeight="1" x14ac:dyDescent="0.35">
      <c r="A1602" s="23"/>
      <c r="B1602" s="23"/>
    </row>
    <row r="1603" spans="1:2" ht="20.149999999999999" customHeight="1" x14ac:dyDescent="0.35">
      <c r="A1603" s="23"/>
      <c r="B1603" s="23"/>
    </row>
    <row r="1604" spans="1:2" ht="20.149999999999999" customHeight="1" x14ac:dyDescent="0.35">
      <c r="A1604" s="23"/>
      <c r="B1604" s="23"/>
    </row>
    <row r="1605" spans="1:2" ht="20.149999999999999" customHeight="1" x14ac:dyDescent="0.35">
      <c r="A1605" s="23"/>
      <c r="B1605" s="23"/>
    </row>
    <row r="1606" spans="1:2" ht="20.149999999999999" customHeight="1" x14ac:dyDescent="0.35">
      <c r="A1606" s="23"/>
      <c r="B1606" s="23"/>
    </row>
    <row r="1607" spans="1:2" ht="20.149999999999999" customHeight="1" x14ac:dyDescent="0.35">
      <c r="A1607" s="23"/>
      <c r="B1607" s="23"/>
    </row>
    <row r="1608" spans="1:2" ht="20.149999999999999" customHeight="1" x14ac:dyDescent="0.35">
      <c r="A1608" s="23"/>
      <c r="B1608" s="23"/>
    </row>
    <row r="1609" spans="1:2" ht="20.149999999999999" customHeight="1" x14ac:dyDescent="0.35">
      <c r="A1609" s="23"/>
      <c r="B1609" s="23"/>
    </row>
    <row r="1610" spans="1:2" ht="20.149999999999999" customHeight="1" x14ac:dyDescent="0.35">
      <c r="A1610" s="23"/>
      <c r="B1610" s="23"/>
    </row>
    <row r="1611" spans="1:2" ht="20.149999999999999" customHeight="1" x14ac:dyDescent="0.35">
      <c r="A1611" s="23"/>
      <c r="B1611" s="23"/>
    </row>
    <row r="1612" spans="1:2" ht="20.149999999999999" customHeight="1" x14ac:dyDescent="0.35">
      <c r="A1612" s="23"/>
      <c r="B1612" s="23"/>
    </row>
    <row r="1613" spans="1:2" ht="20.149999999999999" customHeight="1" x14ac:dyDescent="0.35">
      <c r="A1613" s="23"/>
      <c r="B1613" s="23"/>
    </row>
    <row r="1614" spans="1:2" ht="20.149999999999999" customHeight="1" x14ac:dyDescent="0.35">
      <c r="A1614" s="23"/>
      <c r="B1614" s="23"/>
    </row>
    <row r="1615" spans="1:2" ht="20.149999999999999" customHeight="1" x14ac:dyDescent="0.35">
      <c r="A1615" s="23"/>
      <c r="B1615" s="23"/>
    </row>
    <row r="1616" spans="1:2" ht="20.149999999999999" customHeight="1" x14ac:dyDescent="0.35">
      <c r="A1616" s="23"/>
      <c r="B1616" s="23"/>
    </row>
    <row r="1617" spans="1:2" ht="20.149999999999999" customHeight="1" x14ac:dyDescent="0.35">
      <c r="A1617" s="23"/>
      <c r="B1617" s="23"/>
    </row>
    <row r="1618" spans="1:2" ht="20.149999999999999" customHeight="1" x14ac:dyDescent="0.35">
      <c r="A1618" s="23"/>
      <c r="B1618" s="23"/>
    </row>
    <row r="1619" spans="1:2" ht="20.149999999999999" customHeight="1" x14ac:dyDescent="0.35">
      <c r="A1619" s="23"/>
      <c r="B1619" s="23"/>
    </row>
    <row r="1620" spans="1:2" ht="20.149999999999999" customHeight="1" x14ac:dyDescent="0.35">
      <c r="A1620" s="23"/>
      <c r="B1620" s="23"/>
    </row>
    <row r="1621" spans="1:2" ht="20.149999999999999" customHeight="1" x14ac:dyDescent="0.35">
      <c r="A1621" s="23"/>
      <c r="B1621" s="23"/>
    </row>
    <row r="1622" spans="1:2" ht="20.149999999999999" customHeight="1" x14ac:dyDescent="0.35">
      <c r="A1622" s="23"/>
      <c r="B1622" s="23"/>
    </row>
    <row r="1623" spans="1:2" ht="20.149999999999999" customHeight="1" x14ac:dyDescent="0.35">
      <c r="A1623" s="23"/>
      <c r="B1623" s="23"/>
    </row>
    <row r="1624" spans="1:2" ht="20.149999999999999" customHeight="1" x14ac:dyDescent="0.35">
      <c r="A1624" s="23"/>
      <c r="B1624" s="23"/>
    </row>
    <row r="1625" spans="1:2" ht="20.149999999999999" customHeight="1" x14ac:dyDescent="0.35">
      <c r="A1625" s="23"/>
      <c r="B1625" s="23"/>
    </row>
    <row r="1626" spans="1:2" ht="20.149999999999999" customHeight="1" x14ac:dyDescent="0.35">
      <c r="A1626" s="23"/>
      <c r="B1626" s="23"/>
    </row>
    <row r="1627" spans="1:2" ht="20.149999999999999" customHeight="1" x14ac:dyDescent="0.35">
      <c r="A1627" s="23"/>
      <c r="B1627" s="23"/>
    </row>
    <row r="1628" spans="1:2" ht="20.149999999999999" customHeight="1" x14ac:dyDescent="0.35">
      <c r="A1628" s="23"/>
      <c r="B1628" s="23"/>
    </row>
    <row r="1629" spans="1:2" ht="20.149999999999999" customHeight="1" x14ac:dyDescent="0.35">
      <c r="A1629" s="23"/>
      <c r="B1629" s="23"/>
    </row>
    <row r="1630" spans="1:2" ht="20.149999999999999" customHeight="1" x14ac:dyDescent="0.35">
      <c r="A1630" s="23"/>
      <c r="B1630" s="23"/>
    </row>
    <row r="1631" spans="1:2" ht="20.149999999999999" customHeight="1" x14ac:dyDescent="0.35">
      <c r="A1631" s="23"/>
      <c r="B1631" s="23"/>
    </row>
    <row r="1632" spans="1:2" ht="20.149999999999999" customHeight="1" x14ac:dyDescent="0.35">
      <c r="A1632" s="23"/>
      <c r="B1632" s="23"/>
    </row>
    <row r="1633" spans="1:2" ht="20.149999999999999" customHeight="1" x14ac:dyDescent="0.35">
      <c r="A1633" s="23"/>
      <c r="B1633" s="23"/>
    </row>
    <row r="1634" spans="1:2" ht="20.149999999999999" customHeight="1" x14ac:dyDescent="0.35">
      <c r="A1634" s="23"/>
      <c r="B1634" s="23"/>
    </row>
    <row r="1635" spans="1:2" ht="20.149999999999999" customHeight="1" x14ac:dyDescent="0.35">
      <c r="A1635" s="23"/>
      <c r="B1635" s="23"/>
    </row>
    <row r="1636" spans="1:2" ht="20.149999999999999" customHeight="1" x14ac:dyDescent="0.35">
      <c r="A1636" s="23"/>
      <c r="B1636" s="23"/>
    </row>
    <row r="1637" spans="1:2" ht="20.149999999999999" customHeight="1" x14ac:dyDescent="0.35">
      <c r="A1637" s="23"/>
      <c r="B1637" s="23"/>
    </row>
    <row r="1638" spans="1:2" ht="20.149999999999999" customHeight="1" x14ac:dyDescent="0.35">
      <c r="A1638" s="23"/>
      <c r="B1638" s="23"/>
    </row>
    <row r="1639" spans="1:2" ht="20.149999999999999" customHeight="1" x14ac:dyDescent="0.35">
      <c r="A1639" s="23"/>
      <c r="B1639" s="23"/>
    </row>
    <row r="1640" spans="1:2" ht="20.149999999999999" customHeight="1" x14ac:dyDescent="0.35">
      <c r="A1640" s="23"/>
      <c r="B1640" s="23"/>
    </row>
    <row r="1641" spans="1:2" ht="20.149999999999999" customHeight="1" x14ac:dyDescent="0.35">
      <c r="A1641" s="23"/>
      <c r="B1641" s="23"/>
    </row>
    <row r="1642" spans="1:2" ht="20.149999999999999" customHeight="1" x14ac:dyDescent="0.35">
      <c r="A1642" s="23"/>
      <c r="B1642" s="23"/>
    </row>
    <row r="1643" spans="1:2" ht="20.149999999999999" customHeight="1" x14ac:dyDescent="0.35">
      <c r="A1643" s="23"/>
      <c r="B1643" s="23"/>
    </row>
    <row r="1644" spans="1:2" ht="20.149999999999999" customHeight="1" x14ac:dyDescent="0.35">
      <c r="A1644" s="23"/>
      <c r="B1644" s="23"/>
    </row>
    <row r="1645" spans="1:2" ht="20.149999999999999" customHeight="1" x14ac:dyDescent="0.35">
      <c r="A1645" s="23"/>
      <c r="B1645" s="23"/>
    </row>
    <row r="1646" spans="1:2" ht="20.149999999999999" customHeight="1" x14ac:dyDescent="0.35">
      <c r="A1646" s="23"/>
      <c r="B1646" s="23"/>
    </row>
    <row r="1647" spans="1:2" ht="20.149999999999999" customHeight="1" x14ac:dyDescent="0.35">
      <c r="A1647" s="23"/>
      <c r="B1647" s="23"/>
    </row>
    <row r="1648" spans="1:2" ht="20.149999999999999" customHeight="1" x14ac:dyDescent="0.35">
      <c r="A1648" s="23"/>
      <c r="B1648" s="23"/>
    </row>
    <row r="1649" spans="1:2" ht="20.149999999999999" customHeight="1" x14ac:dyDescent="0.35">
      <c r="A1649" s="23"/>
      <c r="B1649" s="23"/>
    </row>
    <row r="1650" spans="1:2" ht="20.149999999999999" customHeight="1" x14ac:dyDescent="0.35">
      <c r="A1650" s="23"/>
      <c r="B1650" s="23"/>
    </row>
    <row r="1651" spans="1:2" ht="20.149999999999999" customHeight="1" x14ac:dyDescent="0.35">
      <c r="A1651" s="23"/>
      <c r="B1651" s="23"/>
    </row>
    <row r="1652" spans="1:2" ht="20.149999999999999" customHeight="1" x14ac:dyDescent="0.35">
      <c r="A1652" s="23"/>
      <c r="B1652" s="23"/>
    </row>
    <row r="1653" spans="1:2" ht="20.149999999999999" customHeight="1" x14ac:dyDescent="0.35">
      <c r="A1653" s="23"/>
      <c r="B1653" s="23"/>
    </row>
    <row r="1654" spans="1:2" ht="20.149999999999999" customHeight="1" x14ac:dyDescent="0.35">
      <c r="A1654" s="23"/>
      <c r="B1654" s="23"/>
    </row>
    <row r="1655" spans="1:2" ht="20.149999999999999" customHeight="1" x14ac:dyDescent="0.35">
      <c r="A1655" s="23"/>
      <c r="B1655" s="23"/>
    </row>
    <row r="1656" spans="1:2" ht="20.149999999999999" customHeight="1" x14ac:dyDescent="0.35">
      <c r="A1656" s="23"/>
      <c r="B1656" s="23"/>
    </row>
    <row r="1657" spans="1:2" ht="20.149999999999999" customHeight="1" x14ac:dyDescent="0.35">
      <c r="A1657" s="23"/>
      <c r="B1657" s="23"/>
    </row>
    <row r="1658" spans="1:2" ht="20.149999999999999" customHeight="1" x14ac:dyDescent="0.35">
      <c r="A1658" s="23"/>
      <c r="B1658" s="23"/>
    </row>
    <row r="1659" spans="1:2" ht="20.149999999999999" customHeight="1" x14ac:dyDescent="0.35">
      <c r="A1659" s="23"/>
      <c r="B1659" s="23"/>
    </row>
    <row r="1660" spans="1:2" ht="20.149999999999999" customHeight="1" x14ac:dyDescent="0.35">
      <c r="A1660" s="23"/>
      <c r="B1660" s="23"/>
    </row>
    <row r="1661" spans="1:2" ht="20.149999999999999" customHeight="1" x14ac:dyDescent="0.35">
      <c r="A1661" s="23"/>
      <c r="B1661" s="23"/>
    </row>
    <row r="1662" spans="1:2" ht="20.149999999999999" customHeight="1" x14ac:dyDescent="0.35">
      <c r="A1662" s="23"/>
      <c r="B1662" s="23"/>
    </row>
    <row r="1663" spans="1:2" ht="20.149999999999999" customHeight="1" x14ac:dyDescent="0.35">
      <c r="A1663" s="23"/>
      <c r="B1663" s="23"/>
    </row>
    <row r="1664" spans="1:2" ht="20.149999999999999" customHeight="1" x14ac:dyDescent="0.35">
      <c r="A1664" s="23"/>
      <c r="B1664" s="23"/>
    </row>
    <row r="1665" spans="1:2" ht="20.149999999999999" customHeight="1" x14ac:dyDescent="0.35">
      <c r="A1665" s="23"/>
      <c r="B1665" s="23"/>
    </row>
    <row r="1666" spans="1:2" ht="20.149999999999999" customHeight="1" x14ac:dyDescent="0.35">
      <c r="A1666" s="23"/>
      <c r="B1666" s="23"/>
    </row>
    <row r="1667" spans="1:2" ht="20.149999999999999" customHeight="1" x14ac:dyDescent="0.35">
      <c r="A1667" s="23"/>
      <c r="B1667" s="23"/>
    </row>
    <row r="1668" spans="1:2" ht="20.149999999999999" customHeight="1" x14ac:dyDescent="0.35">
      <c r="A1668" s="23"/>
      <c r="B1668" s="23"/>
    </row>
    <row r="1669" spans="1:2" ht="20.149999999999999" customHeight="1" x14ac:dyDescent="0.35">
      <c r="A1669" s="23"/>
      <c r="B1669" s="23"/>
    </row>
    <row r="1670" spans="1:2" ht="20.149999999999999" customHeight="1" x14ac:dyDescent="0.35">
      <c r="A1670" s="23"/>
      <c r="B1670" s="23"/>
    </row>
    <row r="1671" spans="1:2" ht="20.149999999999999" customHeight="1" x14ac:dyDescent="0.35">
      <c r="A1671" s="23"/>
      <c r="B1671" s="23"/>
    </row>
    <row r="1672" spans="1:2" ht="20.149999999999999" customHeight="1" x14ac:dyDescent="0.35">
      <c r="A1672" s="23"/>
      <c r="B1672" s="23"/>
    </row>
    <row r="1673" spans="1:2" ht="20.149999999999999" customHeight="1" x14ac:dyDescent="0.35">
      <c r="A1673" s="23"/>
      <c r="B1673" s="23"/>
    </row>
    <row r="1674" spans="1:2" ht="20.149999999999999" customHeight="1" x14ac:dyDescent="0.35">
      <c r="A1674" s="23"/>
      <c r="B1674" s="23"/>
    </row>
    <row r="1675" spans="1:2" ht="20.149999999999999" customHeight="1" x14ac:dyDescent="0.35">
      <c r="A1675" s="23"/>
      <c r="B1675" s="23"/>
    </row>
    <row r="1676" spans="1:2" ht="20.149999999999999" customHeight="1" x14ac:dyDescent="0.35">
      <c r="A1676" s="23"/>
      <c r="B1676" s="23"/>
    </row>
    <row r="1677" spans="1:2" ht="20.149999999999999" customHeight="1" x14ac:dyDescent="0.35">
      <c r="A1677" s="23"/>
      <c r="B1677" s="23"/>
    </row>
    <row r="1678" spans="1:2" ht="20.149999999999999" customHeight="1" x14ac:dyDescent="0.35">
      <c r="A1678" s="23"/>
      <c r="B1678" s="23"/>
    </row>
    <row r="1679" spans="1:2" ht="20.149999999999999" customHeight="1" x14ac:dyDescent="0.35">
      <c r="A1679" s="23"/>
      <c r="B1679" s="23"/>
    </row>
    <row r="1680" spans="1:2" ht="20.149999999999999" customHeight="1" x14ac:dyDescent="0.35">
      <c r="A1680" s="23"/>
      <c r="B1680" s="23"/>
    </row>
    <row r="1681" spans="1:2" ht="20.149999999999999" customHeight="1" x14ac:dyDescent="0.35">
      <c r="A1681" s="23"/>
      <c r="B1681" s="23"/>
    </row>
    <row r="1682" spans="1:2" ht="20.149999999999999" customHeight="1" x14ac:dyDescent="0.35">
      <c r="A1682" s="23"/>
      <c r="B1682" s="23"/>
    </row>
    <row r="1683" spans="1:2" ht="20.149999999999999" customHeight="1" x14ac:dyDescent="0.35">
      <c r="A1683" s="23"/>
      <c r="B1683" s="23"/>
    </row>
    <row r="1684" spans="1:2" ht="20.149999999999999" customHeight="1" x14ac:dyDescent="0.35">
      <c r="A1684" s="23"/>
      <c r="B1684" s="23"/>
    </row>
    <row r="1685" spans="1:2" ht="20.149999999999999" customHeight="1" x14ac:dyDescent="0.35">
      <c r="A1685" s="23"/>
      <c r="B1685" s="23"/>
    </row>
    <row r="1686" spans="1:2" ht="20.149999999999999" customHeight="1" x14ac:dyDescent="0.35">
      <c r="A1686" s="23"/>
      <c r="B1686" s="23"/>
    </row>
    <row r="1687" spans="1:2" ht="20.149999999999999" customHeight="1" x14ac:dyDescent="0.35">
      <c r="A1687" s="23"/>
      <c r="B1687" s="23"/>
    </row>
    <row r="1688" spans="1:2" ht="20.149999999999999" customHeight="1" x14ac:dyDescent="0.35">
      <c r="A1688" s="23"/>
      <c r="B1688" s="23"/>
    </row>
    <row r="1689" spans="1:2" ht="20.149999999999999" customHeight="1" x14ac:dyDescent="0.35">
      <c r="A1689" s="23"/>
      <c r="B1689" s="23"/>
    </row>
    <row r="1690" spans="1:2" ht="20.149999999999999" customHeight="1" x14ac:dyDescent="0.35">
      <c r="A1690" s="23"/>
      <c r="B1690" s="23"/>
    </row>
    <row r="1691" spans="1:2" ht="20.149999999999999" customHeight="1" x14ac:dyDescent="0.35">
      <c r="A1691" s="23"/>
      <c r="B1691" s="23"/>
    </row>
    <row r="1692" spans="1:2" ht="20.149999999999999" customHeight="1" x14ac:dyDescent="0.35">
      <c r="A1692" s="23"/>
      <c r="B1692" s="23"/>
    </row>
    <row r="1693" spans="1:2" ht="20.149999999999999" customHeight="1" x14ac:dyDescent="0.35">
      <c r="A1693" s="23"/>
      <c r="B1693" s="23"/>
    </row>
    <row r="1694" spans="1:2" ht="20.149999999999999" customHeight="1" x14ac:dyDescent="0.35">
      <c r="A1694" s="23"/>
      <c r="B1694" s="23"/>
    </row>
    <row r="1695" spans="1:2" ht="20.149999999999999" customHeight="1" x14ac:dyDescent="0.35">
      <c r="A1695" s="23"/>
      <c r="B1695" s="23"/>
    </row>
    <row r="1696" spans="1:2" ht="20.149999999999999" customHeight="1" x14ac:dyDescent="0.35">
      <c r="A1696" s="23"/>
      <c r="B1696" s="23"/>
    </row>
    <row r="1697" spans="1:2" ht="20.149999999999999" customHeight="1" x14ac:dyDescent="0.35">
      <c r="A1697" s="23"/>
      <c r="B1697" s="23"/>
    </row>
    <row r="1698" spans="1:2" ht="20.149999999999999" customHeight="1" x14ac:dyDescent="0.35">
      <c r="A1698" s="23"/>
      <c r="B1698" s="23"/>
    </row>
    <row r="1699" spans="1:2" ht="20.149999999999999" customHeight="1" x14ac:dyDescent="0.35">
      <c r="A1699" s="23"/>
      <c r="B1699" s="23"/>
    </row>
    <row r="1700" spans="1:2" ht="20.149999999999999" customHeight="1" x14ac:dyDescent="0.35">
      <c r="A1700" s="23"/>
      <c r="B1700" s="23"/>
    </row>
    <row r="1701" spans="1:2" ht="20.149999999999999" customHeight="1" x14ac:dyDescent="0.35">
      <c r="A1701" s="23"/>
      <c r="B1701" s="23"/>
    </row>
    <row r="1702" spans="1:2" ht="20.149999999999999" customHeight="1" x14ac:dyDescent="0.35">
      <c r="A1702" s="23"/>
      <c r="B1702" s="23"/>
    </row>
    <row r="1703" spans="1:2" ht="20.149999999999999" customHeight="1" x14ac:dyDescent="0.35">
      <c r="A1703" s="23"/>
      <c r="B1703" s="23"/>
    </row>
    <row r="1704" spans="1:2" ht="20.149999999999999" customHeight="1" x14ac:dyDescent="0.35">
      <c r="A1704" s="23"/>
      <c r="B1704" s="23"/>
    </row>
    <row r="1705" spans="1:2" ht="20.149999999999999" customHeight="1" x14ac:dyDescent="0.35">
      <c r="A1705" s="23"/>
      <c r="B1705" s="23"/>
    </row>
    <row r="1706" spans="1:2" ht="20.149999999999999" customHeight="1" x14ac:dyDescent="0.35">
      <c r="A1706" s="23"/>
      <c r="B1706" s="23"/>
    </row>
    <row r="1707" spans="1:2" ht="20.149999999999999" customHeight="1" x14ac:dyDescent="0.35">
      <c r="A1707" s="23"/>
      <c r="B1707" s="23"/>
    </row>
    <row r="1708" spans="1:2" ht="20.149999999999999" customHeight="1" x14ac:dyDescent="0.35">
      <c r="A1708" s="23"/>
      <c r="B1708" s="23"/>
    </row>
    <row r="1709" spans="1:2" ht="20.149999999999999" customHeight="1" x14ac:dyDescent="0.35">
      <c r="A1709" s="23"/>
      <c r="B1709" s="23"/>
    </row>
    <row r="1710" spans="1:2" ht="20.149999999999999" customHeight="1" x14ac:dyDescent="0.35">
      <c r="A1710" s="23"/>
      <c r="B1710" s="23"/>
    </row>
    <row r="1711" spans="1:2" ht="20.149999999999999" customHeight="1" x14ac:dyDescent="0.35">
      <c r="A1711" s="23"/>
      <c r="B1711" s="23"/>
    </row>
    <row r="1712" spans="1:2" ht="20.149999999999999" customHeight="1" x14ac:dyDescent="0.35">
      <c r="A1712" s="23"/>
      <c r="B1712" s="23"/>
    </row>
    <row r="1713" spans="1:2" ht="20.149999999999999" customHeight="1" x14ac:dyDescent="0.35">
      <c r="A1713" s="23"/>
      <c r="B1713" s="23"/>
    </row>
    <row r="1714" spans="1:2" ht="20.149999999999999" customHeight="1" x14ac:dyDescent="0.35">
      <c r="A1714" s="23"/>
      <c r="B1714" s="23"/>
    </row>
    <row r="1715" spans="1:2" ht="20.149999999999999" customHeight="1" x14ac:dyDescent="0.35">
      <c r="A1715" s="23"/>
      <c r="B1715" s="23"/>
    </row>
    <row r="1716" spans="1:2" ht="20.149999999999999" customHeight="1" x14ac:dyDescent="0.35">
      <c r="A1716" s="23"/>
      <c r="B1716" s="23"/>
    </row>
    <row r="1717" spans="1:2" ht="20.149999999999999" customHeight="1" x14ac:dyDescent="0.35">
      <c r="A1717" s="23"/>
      <c r="B1717" s="23"/>
    </row>
    <row r="1718" spans="1:2" ht="20.149999999999999" customHeight="1" x14ac:dyDescent="0.35">
      <c r="A1718" s="23"/>
      <c r="B1718" s="23"/>
    </row>
    <row r="1719" spans="1:2" ht="20.149999999999999" customHeight="1" x14ac:dyDescent="0.35">
      <c r="A1719" s="23"/>
      <c r="B1719" s="23"/>
    </row>
    <row r="1720" spans="1:2" ht="20.149999999999999" customHeight="1" x14ac:dyDescent="0.35">
      <c r="A1720" s="23"/>
      <c r="B1720" s="23"/>
    </row>
    <row r="1721" spans="1:2" ht="20.149999999999999" customHeight="1" x14ac:dyDescent="0.35">
      <c r="A1721" s="23"/>
      <c r="B1721" s="23"/>
    </row>
    <row r="1722" spans="1:2" ht="20.149999999999999" customHeight="1" x14ac:dyDescent="0.35">
      <c r="A1722" s="23"/>
      <c r="B1722" s="23"/>
    </row>
    <row r="1723" spans="1:2" ht="20.149999999999999" customHeight="1" x14ac:dyDescent="0.35">
      <c r="A1723" s="23"/>
      <c r="B1723" s="23"/>
    </row>
    <row r="1724" spans="1:2" ht="20.149999999999999" customHeight="1" x14ac:dyDescent="0.35">
      <c r="A1724" s="23"/>
      <c r="B1724" s="23"/>
    </row>
    <row r="1725" spans="1:2" ht="20.149999999999999" customHeight="1" x14ac:dyDescent="0.35">
      <c r="A1725" s="23"/>
      <c r="B1725" s="23"/>
    </row>
    <row r="1726" spans="1:2" ht="20.149999999999999" customHeight="1" x14ac:dyDescent="0.35">
      <c r="A1726" s="23"/>
      <c r="B1726" s="23"/>
    </row>
    <row r="1727" spans="1:2" ht="20.149999999999999" customHeight="1" x14ac:dyDescent="0.35">
      <c r="A1727" s="23"/>
      <c r="B1727" s="23"/>
    </row>
    <row r="1728" spans="1:2" ht="20.149999999999999" customHeight="1" x14ac:dyDescent="0.35">
      <c r="A1728" s="23"/>
      <c r="B1728" s="23"/>
    </row>
    <row r="1729" spans="1:2" ht="20.149999999999999" customHeight="1" x14ac:dyDescent="0.35">
      <c r="A1729" s="23"/>
      <c r="B1729" s="23"/>
    </row>
    <row r="1730" spans="1:2" ht="20.149999999999999" customHeight="1" x14ac:dyDescent="0.35">
      <c r="A1730" s="23"/>
      <c r="B1730" s="23"/>
    </row>
    <row r="1731" spans="1:2" ht="20.149999999999999" customHeight="1" x14ac:dyDescent="0.35">
      <c r="A1731" s="23"/>
      <c r="B1731" s="23"/>
    </row>
    <row r="1732" spans="1:2" ht="20.149999999999999" customHeight="1" x14ac:dyDescent="0.35">
      <c r="A1732" s="23"/>
      <c r="B1732" s="23"/>
    </row>
    <row r="1733" spans="1:2" ht="20.149999999999999" customHeight="1" x14ac:dyDescent="0.35">
      <c r="A1733" s="23"/>
      <c r="B1733" s="23"/>
    </row>
    <row r="1734" spans="1:2" ht="20.149999999999999" customHeight="1" x14ac:dyDescent="0.35">
      <c r="A1734" s="23"/>
      <c r="B1734" s="23"/>
    </row>
    <row r="1735" spans="1:2" ht="20.149999999999999" customHeight="1" x14ac:dyDescent="0.35">
      <c r="A1735" s="23"/>
      <c r="B1735" s="23"/>
    </row>
    <row r="1736" spans="1:2" ht="20.149999999999999" customHeight="1" x14ac:dyDescent="0.35">
      <c r="A1736" s="23"/>
      <c r="B1736" s="23"/>
    </row>
    <row r="1737" spans="1:2" ht="20.149999999999999" customHeight="1" x14ac:dyDescent="0.35">
      <c r="A1737" s="23"/>
      <c r="B1737" s="23"/>
    </row>
    <row r="1738" spans="1:2" ht="20.149999999999999" customHeight="1" x14ac:dyDescent="0.35">
      <c r="A1738" s="23"/>
      <c r="B1738" s="23"/>
    </row>
    <row r="1739" spans="1:2" ht="20.149999999999999" customHeight="1" x14ac:dyDescent="0.35">
      <c r="A1739" s="23"/>
      <c r="B1739" s="23"/>
    </row>
    <row r="1740" spans="1:2" ht="20.149999999999999" customHeight="1" x14ac:dyDescent="0.35">
      <c r="A1740" s="23"/>
      <c r="B1740" s="23"/>
    </row>
    <row r="1741" spans="1:2" ht="20.149999999999999" customHeight="1" x14ac:dyDescent="0.35">
      <c r="A1741" s="23"/>
      <c r="B1741" s="23"/>
    </row>
    <row r="1742" spans="1:2" ht="20.149999999999999" customHeight="1" x14ac:dyDescent="0.35">
      <c r="A1742" s="23"/>
      <c r="B1742" s="23"/>
    </row>
    <row r="1743" spans="1:2" ht="20.149999999999999" customHeight="1" x14ac:dyDescent="0.35">
      <c r="A1743" s="23"/>
      <c r="B1743" s="23"/>
    </row>
    <row r="1744" spans="1:2" ht="20.149999999999999" customHeight="1" x14ac:dyDescent="0.35">
      <c r="A1744" s="23"/>
      <c r="B1744" s="23"/>
    </row>
    <row r="1745" spans="1:2" ht="20.149999999999999" customHeight="1" x14ac:dyDescent="0.35">
      <c r="A1745" s="23"/>
      <c r="B1745" s="23"/>
    </row>
    <row r="1746" spans="1:2" ht="20.149999999999999" customHeight="1" x14ac:dyDescent="0.35">
      <c r="A1746" s="23"/>
      <c r="B1746" s="23"/>
    </row>
    <row r="1747" spans="1:2" ht="20.149999999999999" customHeight="1" x14ac:dyDescent="0.35">
      <c r="A1747" s="23"/>
      <c r="B1747" s="23"/>
    </row>
    <row r="1748" spans="1:2" ht="20.149999999999999" customHeight="1" x14ac:dyDescent="0.35">
      <c r="A1748" s="23"/>
      <c r="B1748" s="23"/>
    </row>
    <row r="1749" spans="1:2" ht="20.149999999999999" customHeight="1" x14ac:dyDescent="0.35">
      <c r="A1749" s="23"/>
      <c r="B1749" s="23"/>
    </row>
    <row r="1750" spans="1:2" ht="20.149999999999999" customHeight="1" x14ac:dyDescent="0.35">
      <c r="A1750" s="23"/>
      <c r="B1750" s="23"/>
    </row>
    <row r="1751" spans="1:2" ht="20.149999999999999" customHeight="1" x14ac:dyDescent="0.35">
      <c r="A1751" s="23"/>
      <c r="B1751" s="23"/>
    </row>
    <row r="1752" spans="1:2" ht="20.149999999999999" customHeight="1" x14ac:dyDescent="0.35">
      <c r="A1752" s="23"/>
      <c r="B1752" s="23"/>
    </row>
    <row r="1753" spans="1:2" ht="20.149999999999999" customHeight="1" x14ac:dyDescent="0.35">
      <c r="A1753" s="23"/>
      <c r="B1753" s="23"/>
    </row>
    <row r="1754" spans="1:2" ht="20.149999999999999" customHeight="1" x14ac:dyDescent="0.35">
      <c r="A1754" s="23"/>
      <c r="B1754" s="23"/>
    </row>
    <row r="1755" spans="1:2" ht="20.149999999999999" customHeight="1" x14ac:dyDescent="0.35">
      <c r="A1755" s="23"/>
      <c r="B1755" s="23"/>
    </row>
    <row r="1756" spans="1:2" ht="20.149999999999999" customHeight="1" x14ac:dyDescent="0.35">
      <c r="A1756" s="23"/>
      <c r="B1756" s="23"/>
    </row>
    <row r="1757" spans="1:2" ht="20.149999999999999" customHeight="1" x14ac:dyDescent="0.35">
      <c r="A1757" s="23"/>
      <c r="B1757" s="23"/>
    </row>
    <row r="1758" spans="1:2" ht="20.149999999999999" customHeight="1" x14ac:dyDescent="0.35">
      <c r="A1758" s="23"/>
      <c r="B1758" s="23"/>
    </row>
    <row r="1759" spans="1:2" ht="20.149999999999999" customHeight="1" x14ac:dyDescent="0.35">
      <c r="A1759" s="23"/>
      <c r="B1759" s="23"/>
    </row>
    <row r="1760" spans="1:2" ht="20.149999999999999" customHeight="1" x14ac:dyDescent="0.35">
      <c r="A1760" s="23"/>
      <c r="B1760" s="23"/>
    </row>
    <row r="1761" spans="1:2" ht="20.149999999999999" customHeight="1" x14ac:dyDescent="0.35">
      <c r="A1761" s="23"/>
      <c r="B1761" s="23"/>
    </row>
    <row r="1762" spans="1:2" ht="20.149999999999999" customHeight="1" x14ac:dyDescent="0.35">
      <c r="A1762" s="23"/>
      <c r="B1762" s="23"/>
    </row>
    <row r="1763" spans="1:2" ht="20.149999999999999" customHeight="1" x14ac:dyDescent="0.35">
      <c r="A1763" s="23"/>
      <c r="B1763" s="23"/>
    </row>
    <row r="1764" spans="1:2" ht="20.149999999999999" customHeight="1" x14ac:dyDescent="0.35">
      <c r="A1764" s="23"/>
      <c r="B1764" s="23"/>
    </row>
    <row r="1765" spans="1:2" ht="20.149999999999999" customHeight="1" x14ac:dyDescent="0.35">
      <c r="A1765" s="23"/>
      <c r="B1765" s="23"/>
    </row>
    <row r="1766" spans="1:2" ht="20.149999999999999" customHeight="1" x14ac:dyDescent="0.35">
      <c r="A1766" s="23"/>
      <c r="B1766" s="23"/>
    </row>
    <row r="1767" spans="1:2" ht="20.149999999999999" customHeight="1" x14ac:dyDescent="0.35">
      <c r="A1767" s="23"/>
      <c r="B1767" s="23"/>
    </row>
    <row r="1768" spans="1:2" ht="20.149999999999999" customHeight="1" x14ac:dyDescent="0.35">
      <c r="A1768" s="23"/>
      <c r="B1768" s="23"/>
    </row>
    <row r="1769" spans="1:2" ht="20.149999999999999" customHeight="1" x14ac:dyDescent="0.35">
      <c r="A1769" s="23"/>
      <c r="B1769" s="23"/>
    </row>
    <row r="1770" spans="1:2" ht="20.149999999999999" customHeight="1" x14ac:dyDescent="0.35">
      <c r="A1770" s="23"/>
      <c r="B1770" s="23"/>
    </row>
    <row r="1771" spans="1:2" ht="20.149999999999999" customHeight="1" x14ac:dyDescent="0.35">
      <c r="A1771" s="23"/>
      <c r="B1771" s="23"/>
    </row>
    <row r="1772" spans="1:2" ht="20.149999999999999" customHeight="1" x14ac:dyDescent="0.35">
      <c r="A1772" s="23"/>
      <c r="B1772" s="23"/>
    </row>
    <row r="1773" spans="1:2" ht="20.149999999999999" customHeight="1" x14ac:dyDescent="0.35">
      <c r="A1773" s="23"/>
      <c r="B1773" s="23"/>
    </row>
    <row r="1774" spans="1:2" ht="20.149999999999999" customHeight="1" x14ac:dyDescent="0.35">
      <c r="A1774" s="23"/>
      <c r="B1774" s="23"/>
    </row>
    <row r="1775" spans="1:2" ht="20.149999999999999" customHeight="1" x14ac:dyDescent="0.35">
      <c r="A1775" s="23"/>
      <c r="B1775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2C9F-6AF1-4B56-9C37-1E3C1C4568FB}">
  <dimension ref="A1:E1775"/>
  <sheetViews>
    <sheetView zoomScaleNormal="100" workbookViewId="0">
      <selection activeCell="C2" sqref="C2"/>
    </sheetView>
  </sheetViews>
  <sheetFormatPr defaultColWidth="9.1796875" defaultRowHeight="14.5" x14ac:dyDescent="0.35"/>
  <cols>
    <col min="1" max="1" width="34.54296875" style="36" bestFit="1" customWidth="1"/>
    <col min="2" max="2" width="14" style="36" customWidth="1"/>
    <col min="3" max="3" width="18" style="36" customWidth="1"/>
    <col min="4" max="4" width="9.1796875" style="37"/>
    <col min="5" max="5" width="10.1796875" style="37" bestFit="1" customWidth="1"/>
    <col min="6" max="16384" width="9.1796875" style="37"/>
  </cols>
  <sheetData>
    <row r="1" spans="1:5" ht="20.149999999999999" customHeight="1" x14ac:dyDescent="0.35">
      <c r="A1" s="39" t="s">
        <v>90</v>
      </c>
      <c r="B1" s="39" t="s">
        <v>192</v>
      </c>
      <c r="C1" s="40" t="s">
        <v>91</v>
      </c>
      <c r="D1" s="37" t="s">
        <v>252</v>
      </c>
      <c r="E1" s="41">
        <f>AVERAGE(_xlfn.ANCHORARRAY(C2))</f>
        <v>8819.0634069767457</v>
      </c>
    </row>
    <row r="2" spans="1:5" ht="20.149999999999999" customHeight="1" x14ac:dyDescent="0.35">
      <c r="A2" s="38" t="s">
        <v>92</v>
      </c>
      <c r="B2" s="38">
        <v>1525.97</v>
      </c>
      <c r="C2" s="36" cm="1">
        <f t="array" ref="C2:C87">VLOOKUP(A2:A87,Match1!A2:B101,2,FALSE)</f>
        <v>6640.6750000000002</v>
      </c>
    </row>
    <row r="3" spans="1:5" ht="20.149999999999999" customHeight="1" x14ac:dyDescent="0.35">
      <c r="A3" s="38" t="s">
        <v>93</v>
      </c>
      <c r="B3" s="38">
        <v>31269</v>
      </c>
      <c r="C3" s="36">
        <v>20115.589</v>
      </c>
    </row>
    <row r="4" spans="1:5" ht="20.149999999999999" customHeight="1" x14ac:dyDescent="0.35">
      <c r="A4" s="38" t="s">
        <v>94</v>
      </c>
      <c r="B4" s="38">
        <v>3.59</v>
      </c>
      <c r="C4" s="36">
        <v>494.137</v>
      </c>
    </row>
    <row r="5" spans="1:5" ht="20.149999999999999" customHeight="1" x14ac:dyDescent="0.35">
      <c r="A5" s="38" t="s">
        <v>97</v>
      </c>
      <c r="B5" s="38">
        <v>298.74700000000001</v>
      </c>
      <c r="C5" s="36">
        <v>2257.1280000000002</v>
      </c>
    </row>
    <row r="6" spans="1:5" ht="20.149999999999999" customHeight="1" x14ac:dyDescent="0.35">
      <c r="A6" s="38" t="s">
        <v>98</v>
      </c>
      <c r="B6" s="38">
        <v>233.11699999999999</v>
      </c>
      <c r="C6" s="36">
        <v>2247.4299999999998</v>
      </c>
    </row>
    <row r="7" spans="1:5" ht="20.149999999999999" customHeight="1" x14ac:dyDescent="0.35">
      <c r="A7" s="38" t="s">
        <v>99</v>
      </c>
      <c r="B7" s="38">
        <v>2456.8440000000001</v>
      </c>
      <c r="C7" s="36">
        <v>5811.8339999999998</v>
      </c>
    </row>
    <row r="8" spans="1:5" ht="20.149999999999999" customHeight="1" x14ac:dyDescent="0.35">
      <c r="A8" s="38" t="s">
        <v>101</v>
      </c>
      <c r="B8" s="38">
        <v>41275</v>
      </c>
      <c r="C8" s="36">
        <v>17732.241000000002</v>
      </c>
    </row>
    <row r="9" spans="1:5" ht="20.149999999999999" customHeight="1" x14ac:dyDescent="0.35">
      <c r="A9" s="38" t="s">
        <v>102</v>
      </c>
      <c r="B9" s="38">
        <v>27547</v>
      </c>
      <c r="C9" s="36">
        <v>22006.271000000001</v>
      </c>
    </row>
    <row r="10" spans="1:5" ht="20.149999999999999" customHeight="1" x14ac:dyDescent="0.35">
      <c r="A10" s="38" t="s">
        <v>103</v>
      </c>
      <c r="B10" s="38">
        <v>2514.6509999999998</v>
      </c>
      <c r="C10" s="36">
        <v>12565.188</v>
      </c>
    </row>
    <row r="11" spans="1:5" ht="20.149999999999999" customHeight="1" x14ac:dyDescent="0.35">
      <c r="A11" s="38" t="s">
        <v>105</v>
      </c>
      <c r="B11" s="38">
        <v>2192.9</v>
      </c>
      <c r="C11" s="36">
        <v>3809.5430000000001</v>
      </c>
    </row>
    <row r="12" spans="1:5" ht="20.149999999999999" customHeight="1" x14ac:dyDescent="0.35">
      <c r="A12" s="38" t="s">
        <v>106</v>
      </c>
      <c r="B12" s="38">
        <v>2732.6</v>
      </c>
      <c r="C12" s="36">
        <v>6910.83</v>
      </c>
    </row>
    <row r="13" spans="1:5" ht="20.149999999999999" customHeight="1" x14ac:dyDescent="0.35">
      <c r="A13" s="38" t="s">
        <v>107</v>
      </c>
      <c r="B13" s="38">
        <v>17930.452000000001</v>
      </c>
      <c r="C13" s="36">
        <v>15925.463</v>
      </c>
    </row>
    <row r="14" spans="1:5" ht="20.149999999999999" customHeight="1" x14ac:dyDescent="0.35">
      <c r="A14" s="38" t="s">
        <v>108</v>
      </c>
      <c r="B14" s="38">
        <v>98248</v>
      </c>
      <c r="C14" s="36">
        <v>19678.173999999999</v>
      </c>
    </row>
    <row r="15" spans="1:5" ht="20.149999999999999" customHeight="1" x14ac:dyDescent="0.35">
      <c r="A15" s="38" t="s">
        <v>109</v>
      </c>
      <c r="B15" s="38">
        <v>467.98399999999998</v>
      </c>
      <c r="C15" s="36">
        <v>2166.7310000000002</v>
      </c>
    </row>
    <row r="16" spans="1:5" ht="20.149999999999999" customHeight="1" x14ac:dyDescent="0.35">
      <c r="A16" s="38" t="s">
        <v>110</v>
      </c>
      <c r="B16" s="38">
        <v>1850.7</v>
      </c>
      <c r="C16" s="36">
        <v>704.74400000000003</v>
      </c>
    </row>
    <row r="17" spans="1:3" ht="20.149999999999999" customHeight="1" x14ac:dyDescent="0.35">
      <c r="A17" s="38" t="s">
        <v>111</v>
      </c>
      <c r="B17" s="38">
        <v>1080.6790000000001</v>
      </c>
      <c r="C17" s="36">
        <v>4045.181</v>
      </c>
    </row>
    <row r="18" spans="1:3" ht="20.149999999999999" customHeight="1" x14ac:dyDescent="0.35">
      <c r="A18" s="38" t="s">
        <v>112</v>
      </c>
      <c r="B18" s="38">
        <v>1856.8789999999999</v>
      </c>
      <c r="C18" s="36">
        <v>2963.277</v>
      </c>
    </row>
    <row r="19" spans="1:3" ht="20.149999999999999" customHeight="1" x14ac:dyDescent="0.35">
      <c r="A19" s="38" t="s">
        <v>113</v>
      </c>
      <c r="B19" s="38">
        <v>2168.1</v>
      </c>
      <c r="C19" s="36">
        <v>7784.558</v>
      </c>
    </row>
    <row r="20" spans="1:3" ht="20.149999999999999" customHeight="1" x14ac:dyDescent="0.35">
      <c r="A20" s="38" t="s">
        <v>115</v>
      </c>
      <c r="B20" s="38">
        <v>10785.829</v>
      </c>
      <c r="C20" s="36">
        <v>17890.918000000001</v>
      </c>
    </row>
    <row r="21" spans="1:3" ht="20.149999999999999" customHeight="1" x14ac:dyDescent="0.35">
      <c r="A21" s="38" t="s">
        <v>116</v>
      </c>
      <c r="B21" s="38">
        <v>10549</v>
      </c>
      <c r="C21" s="36">
        <v>5465.3879999999999</v>
      </c>
    </row>
    <row r="22" spans="1:3" ht="20.149999999999999" customHeight="1" x14ac:dyDescent="0.35">
      <c r="A22" s="38" t="s">
        <v>117</v>
      </c>
      <c r="B22" s="38">
        <v>738.69399999999996</v>
      </c>
      <c r="C22" s="36">
        <v>1494.03</v>
      </c>
    </row>
    <row r="23" spans="1:3" ht="20.149999999999999" customHeight="1" x14ac:dyDescent="0.35">
      <c r="A23" s="38" t="s">
        <v>118</v>
      </c>
      <c r="B23" s="38">
        <v>7962.3580000000002</v>
      </c>
      <c r="C23" s="36">
        <v>4303.7110000000002</v>
      </c>
    </row>
    <row r="24" spans="1:3" ht="20.149999999999999" customHeight="1" x14ac:dyDescent="0.35">
      <c r="A24" s="38" t="s">
        <v>119</v>
      </c>
      <c r="B24" s="38">
        <v>684.56899999999996</v>
      </c>
      <c r="C24" s="36">
        <v>3120.5320000000002</v>
      </c>
    </row>
    <row r="25" spans="1:3" ht="20.149999999999999" customHeight="1" x14ac:dyDescent="0.35">
      <c r="A25" s="38" t="s">
        <v>120</v>
      </c>
      <c r="B25" s="38">
        <v>3767</v>
      </c>
      <c r="C25" s="36">
        <v>7729.5450000000001</v>
      </c>
    </row>
    <row r="26" spans="1:3" ht="20.149999999999999" customHeight="1" x14ac:dyDescent="0.35">
      <c r="A26" s="38" t="s">
        <v>122</v>
      </c>
      <c r="B26" s="38">
        <v>6123.3770000000004</v>
      </c>
      <c r="C26" s="36">
        <v>13703.352999999999</v>
      </c>
    </row>
    <row r="27" spans="1:3" ht="20.149999999999999" customHeight="1" x14ac:dyDescent="0.35">
      <c r="A27" s="38" t="s">
        <v>123</v>
      </c>
      <c r="B27" s="38">
        <v>1295.673</v>
      </c>
      <c r="C27" s="36">
        <v>1766.924</v>
      </c>
    </row>
    <row r="28" spans="1:3" ht="20.149999999999999" customHeight="1" x14ac:dyDescent="0.35">
      <c r="A28" s="38" t="s">
        <v>124</v>
      </c>
      <c r="B28" s="38">
        <v>1921.6</v>
      </c>
      <c r="C28" s="36">
        <v>3040.5880000000002</v>
      </c>
    </row>
    <row r="29" spans="1:3" ht="20.149999999999999" customHeight="1" x14ac:dyDescent="0.35">
      <c r="A29" s="38" t="s">
        <v>125</v>
      </c>
      <c r="B29" s="38">
        <v>512.18899999999996</v>
      </c>
      <c r="C29" s="36">
        <v>7092.8639999999996</v>
      </c>
    </row>
    <row r="30" spans="1:3" ht="20.149999999999999" customHeight="1" x14ac:dyDescent="0.35">
      <c r="A30" s="38" t="s">
        <v>127</v>
      </c>
      <c r="B30" s="38">
        <v>38966</v>
      </c>
      <c r="C30" s="36">
        <v>8403.2450000000008</v>
      </c>
    </row>
    <row r="31" spans="1:3" ht="20.149999999999999" customHeight="1" x14ac:dyDescent="0.35">
      <c r="A31" s="38" t="s">
        <v>128</v>
      </c>
      <c r="B31" s="38">
        <v>53402.1</v>
      </c>
      <c r="C31" s="36">
        <v>15067.322</v>
      </c>
    </row>
    <row r="32" spans="1:3" ht="20.149999999999999" customHeight="1" x14ac:dyDescent="0.35">
      <c r="A32" s="38" t="s">
        <v>129</v>
      </c>
      <c r="B32" s="38">
        <v>7698.1</v>
      </c>
      <c r="C32" s="36">
        <v>5369.5969999999998</v>
      </c>
    </row>
    <row r="33" spans="1:3" ht="20.149999999999999" customHeight="1" x14ac:dyDescent="0.35">
      <c r="A33" s="38" t="s">
        <v>130</v>
      </c>
      <c r="B33" s="38">
        <v>486.548</v>
      </c>
      <c r="C33" s="36">
        <v>2198.6179999999999</v>
      </c>
    </row>
    <row r="34" spans="1:3" ht="20.149999999999999" customHeight="1" x14ac:dyDescent="0.35">
      <c r="A34" s="38" t="s">
        <v>131</v>
      </c>
      <c r="B34" s="38">
        <v>119767</v>
      </c>
      <c r="C34" s="36">
        <v>15477.348</v>
      </c>
    </row>
    <row r="35" spans="1:3" ht="20.149999999999999" customHeight="1" x14ac:dyDescent="0.35">
      <c r="A35" s="38" t="s">
        <v>132</v>
      </c>
      <c r="B35" s="38">
        <v>7395.9</v>
      </c>
      <c r="C35" s="36">
        <v>10704.316000000001</v>
      </c>
    </row>
    <row r="36" spans="1:3" ht="20.149999999999999" customHeight="1" x14ac:dyDescent="0.35">
      <c r="A36" s="38" t="s">
        <v>133</v>
      </c>
      <c r="B36" s="38">
        <v>10831</v>
      </c>
      <c r="C36" s="36">
        <v>13914.733</v>
      </c>
    </row>
    <row r="37" spans="1:3" ht="20.149999999999999" customHeight="1" x14ac:dyDescent="0.35">
      <c r="A37" s="38" t="s">
        <v>135</v>
      </c>
      <c r="B37" s="38">
        <v>14909</v>
      </c>
      <c r="C37" s="36">
        <v>7824.335</v>
      </c>
    </row>
    <row r="38" spans="1:3" ht="20.149999999999999" customHeight="1" x14ac:dyDescent="0.35">
      <c r="A38" s="38" t="s">
        <v>136</v>
      </c>
      <c r="B38" s="38">
        <v>593.58100000000002</v>
      </c>
      <c r="C38" s="36">
        <v>2060.2489999999998</v>
      </c>
    </row>
    <row r="39" spans="1:3" ht="20.149999999999999" customHeight="1" x14ac:dyDescent="0.35">
      <c r="A39" s="38" t="s">
        <v>137</v>
      </c>
      <c r="B39" s="38">
        <v>1361.3050000000001</v>
      </c>
      <c r="C39" s="36">
        <v>4758.3940000000002</v>
      </c>
    </row>
    <row r="40" spans="1:3" ht="20.149999999999999" customHeight="1" x14ac:dyDescent="0.35">
      <c r="A40" s="38" t="s">
        <v>138</v>
      </c>
      <c r="B40" s="38">
        <v>17779.099999999999</v>
      </c>
      <c r="C40" s="36">
        <v>12120.067999999999</v>
      </c>
    </row>
    <row r="41" spans="1:3" ht="20.149999999999999" customHeight="1" x14ac:dyDescent="0.35">
      <c r="A41" s="38" t="s">
        <v>140</v>
      </c>
      <c r="B41" s="38">
        <v>4858.5</v>
      </c>
      <c r="C41" s="36">
        <v>8444.7739999999994</v>
      </c>
    </row>
    <row r="42" spans="1:3" ht="20.149999999999999" customHeight="1" x14ac:dyDescent="0.35">
      <c r="A42" s="38" t="s">
        <v>141</v>
      </c>
      <c r="B42" s="38">
        <v>4001.5459999999998</v>
      </c>
      <c r="C42" s="36">
        <v>7499.9870000000001</v>
      </c>
    </row>
    <row r="43" spans="1:3" ht="20.149999999999999" customHeight="1" x14ac:dyDescent="0.35">
      <c r="A43" s="38" t="s">
        <v>142</v>
      </c>
      <c r="B43" s="38">
        <v>1906.9010000000001</v>
      </c>
      <c r="C43" s="36">
        <v>8611.4310000000005</v>
      </c>
    </row>
    <row r="44" spans="1:3" ht="20.149999999999999" customHeight="1" x14ac:dyDescent="0.35">
      <c r="A44" s="38" t="s">
        <v>143</v>
      </c>
      <c r="B44" s="38">
        <v>6181</v>
      </c>
      <c r="C44" s="36">
        <v>3468.7220000000002</v>
      </c>
    </row>
    <row r="45" spans="1:3" ht="20.149999999999999" customHeight="1" x14ac:dyDescent="0.35">
      <c r="A45" s="38" t="s">
        <v>144</v>
      </c>
      <c r="B45" s="38">
        <v>1029.3040000000001</v>
      </c>
      <c r="C45" s="36">
        <v>3838.4870000000001</v>
      </c>
    </row>
    <row r="46" spans="1:3" ht="20.149999999999999" customHeight="1" x14ac:dyDescent="0.35">
      <c r="A46" s="38" t="s">
        <v>145</v>
      </c>
      <c r="B46" s="38">
        <v>519.95299999999997</v>
      </c>
      <c r="C46" s="36">
        <v>2764.9389999999999</v>
      </c>
    </row>
    <row r="47" spans="1:3" ht="20.149999999999999" customHeight="1" x14ac:dyDescent="0.35">
      <c r="A47" s="38" t="s">
        <v>146</v>
      </c>
      <c r="B47" s="38">
        <v>5223.1030000000001</v>
      </c>
      <c r="C47" s="36">
        <v>10307.458000000001</v>
      </c>
    </row>
    <row r="48" spans="1:3" ht="20.149999999999999" customHeight="1" x14ac:dyDescent="0.35">
      <c r="A48" s="38" t="s">
        <v>147</v>
      </c>
      <c r="B48" s="38">
        <v>37399</v>
      </c>
      <c r="C48" s="36">
        <v>18158.522000000001</v>
      </c>
    </row>
    <row r="49" spans="1:3" ht="20.149999999999999" customHeight="1" x14ac:dyDescent="0.35">
      <c r="A49" s="38" t="s">
        <v>148</v>
      </c>
      <c r="B49" s="38">
        <v>2861.9</v>
      </c>
      <c r="C49" s="36">
        <v>7453.8069999999998</v>
      </c>
    </row>
    <row r="50" spans="1:3" ht="20.149999999999999" customHeight="1" x14ac:dyDescent="0.35">
      <c r="A50" s="38" t="s">
        <v>149</v>
      </c>
      <c r="B50" s="38">
        <v>2329.9</v>
      </c>
      <c r="C50" s="36">
        <v>2215.098</v>
      </c>
    </row>
    <row r="51" spans="1:3" ht="20.149999999999999" customHeight="1" x14ac:dyDescent="0.35">
      <c r="A51" s="38" t="s">
        <v>150</v>
      </c>
      <c r="B51" s="38">
        <v>8136.0360000000001</v>
      </c>
      <c r="C51" s="36">
        <v>11005.375</v>
      </c>
    </row>
    <row r="52" spans="1:3" ht="20.149999999999999" customHeight="1" x14ac:dyDescent="0.35">
      <c r="A52" s="38" t="s">
        <v>151</v>
      </c>
      <c r="B52" s="38">
        <v>4201.9620000000004</v>
      </c>
      <c r="C52" s="36">
        <v>20570.703000000001</v>
      </c>
    </row>
    <row r="53" spans="1:3" ht="20.149999999999999" customHeight="1" x14ac:dyDescent="0.35">
      <c r="A53" s="38" t="s">
        <v>152</v>
      </c>
      <c r="B53" s="38">
        <v>987.99699999999996</v>
      </c>
      <c r="C53" s="36">
        <v>9190.2260000000006</v>
      </c>
    </row>
    <row r="54" spans="1:3" ht="20.149999999999999" customHeight="1" x14ac:dyDescent="0.35">
      <c r="A54" s="38" t="s">
        <v>153</v>
      </c>
      <c r="B54" s="38">
        <v>23489.436000000002</v>
      </c>
      <c r="C54" s="36">
        <v>10543.046</v>
      </c>
    </row>
    <row r="55" spans="1:3" ht="20.149999999999999" customHeight="1" x14ac:dyDescent="0.35">
      <c r="A55" s="38" t="s">
        <v>154</v>
      </c>
      <c r="B55" s="38">
        <v>6582.6</v>
      </c>
      <c r="C55" s="36">
        <v>7958.5039999999999</v>
      </c>
    </row>
    <row r="56" spans="1:3" ht="20.149999999999999" customHeight="1" x14ac:dyDescent="0.35">
      <c r="A56" s="38" t="s">
        <v>155</v>
      </c>
      <c r="B56" s="38">
        <v>1239.385</v>
      </c>
      <c r="C56" s="36">
        <v>1078.2180000000001</v>
      </c>
    </row>
    <row r="57" spans="1:3" ht="20.149999999999999" customHeight="1" x14ac:dyDescent="0.35">
      <c r="A57" s="38" t="s">
        <v>156</v>
      </c>
      <c r="B57" s="38">
        <v>2015.9</v>
      </c>
      <c r="C57" s="36">
        <v>8995.4639999999999</v>
      </c>
    </row>
    <row r="58" spans="1:3" ht="20.149999999999999" customHeight="1" x14ac:dyDescent="0.35">
      <c r="A58" s="38" t="s">
        <v>158</v>
      </c>
      <c r="B58" s="38">
        <v>52529.1</v>
      </c>
      <c r="C58" s="36">
        <v>35890.665999999997</v>
      </c>
    </row>
    <row r="59" spans="1:3" ht="20.149999999999999" customHeight="1" x14ac:dyDescent="0.35">
      <c r="A59" s="38" t="s">
        <v>159</v>
      </c>
      <c r="B59" s="38">
        <v>4360.8</v>
      </c>
      <c r="C59" s="36">
        <v>3376.0369999999998</v>
      </c>
    </row>
    <row r="60" spans="1:3" ht="20.149999999999999" customHeight="1" x14ac:dyDescent="0.35">
      <c r="A60" s="38" t="s">
        <v>160</v>
      </c>
      <c r="B60" s="38">
        <v>20263.976999999999</v>
      </c>
      <c r="C60" s="36">
        <v>8727.4500000000007</v>
      </c>
    </row>
    <row r="61" spans="1:3" ht="20.149999999999999" customHeight="1" x14ac:dyDescent="0.35">
      <c r="A61" s="38" t="s">
        <v>162</v>
      </c>
      <c r="B61" s="38">
        <v>12085.9</v>
      </c>
      <c r="C61" s="36">
        <v>7661.9889999999996</v>
      </c>
    </row>
    <row r="62" spans="1:3" ht="20.149999999999999" customHeight="1" x14ac:dyDescent="0.35">
      <c r="A62" s="38" t="s">
        <v>163</v>
      </c>
      <c r="B62" s="38">
        <v>2508.1640000000002</v>
      </c>
      <c r="C62" s="36">
        <v>10545.951999999999</v>
      </c>
    </row>
    <row r="63" spans="1:3" ht="20.149999999999999" customHeight="1" x14ac:dyDescent="0.35">
      <c r="A63" s="38" t="s">
        <v>164</v>
      </c>
      <c r="B63" s="38">
        <v>108533</v>
      </c>
      <c r="C63" s="36">
        <v>15641.385</v>
      </c>
    </row>
    <row r="64" spans="1:3" ht="20.149999999999999" customHeight="1" x14ac:dyDescent="0.35">
      <c r="A64" s="38" t="s">
        <v>165</v>
      </c>
      <c r="B64" s="38">
        <v>357.488</v>
      </c>
      <c r="C64" s="36">
        <v>2415.7339999999999</v>
      </c>
    </row>
    <row r="65" spans="1:3" ht="20.149999999999999" customHeight="1" x14ac:dyDescent="0.35">
      <c r="A65" s="38" t="s">
        <v>166</v>
      </c>
      <c r="B65" s="38">
        <v>10736.147999999999</v>
      </c>
      <c r="C65" s="36">
        <v>7775.3490000000002</v>
      </c>
    </row>
    <row r="66" spans="1:3" ht="20.149999999999999" customHeight="1" x14ac:dyDescent="0.35">
      <c r="A66" s="38" t="s">
        <v>167</v>
      </c>
      <c r="B66" s="38">
        <v>5674.2259999999997</v>
      </c>
      <c r="C66" s="36">
        <v>7248.71</v>
      </c>
    </row>
    <row r="67" spans="1:3" ht="20.149999999999999" customHeight="1" x14ac:dyDescent="0.35">
      <c r="A67" s="38" t="s">
        <v>168</v>
      </c>
      <c r="B67" s="38">
        <v>34475</v>
      </c>
      <c r="C67" s="36">
        <v>12320.99</v>
      </c>
    </row>
    <row r="68" spans="1:3" ht="20.149999999999999" customHeight="1" x14ac:dyDescent="0.35">
      <c r="A68" s="38" t="s">
        <v>169</v>
      </c>
      <c r="B68" s="38">
        <v>54505</v>
      </c>
      <c r="C68" s="36">
        <v>1681.84</v>
      </c>
    </row>
    <row r="69" spans="1:3" ht="20.149999999999999" customHeight="1" x14ac:dyDescent="0.35">
      <c r="A69" s="38" t="s">
        <v>170</v>
      </c>
      <c r="B69" s="38">
        <v>25159.864000000001</v>
      </c>
      <c r="C69" s="36">
        <v>2724.7759999999998</v>
      </c>
    </row>
    <row r="70" spans="1:3" ht="20.149999999999999" customHeight="1" x14ac:dyDescent="0.35">
      <c r="A70" s="38" t="s">
        <v>171</v>
      </c>
      <c r="B70" s="38">
        <v>3976.587</v>
      </c>
      <c r="C70" s="36">
        <v>40313.856</v>
      </c>
    </row>
    <row r="71" spans="1:3" ht="20.149999999999999" customHeight="1" x14ac:dyDescent="0.35">
      <c r="A71" s="38" t="s">
        <v>172</v>
      </c>
      <c r="B71" s="38">
        <v>669.74199999999996</v>
      </c>
      <c r="C71" s="36">
        <v>2256.8049999999998</v>
      </c>
    </row>
    <row r="72" spans="1:3" ht="20.149999999999999" customHeight="1" x14ac:dyDescent="0.35">
      <c r="A72" s="38" t="s">
        <v>173</v>
      </c>
      <c r="B72" s="38">
        <v>22676</v>
      </c>
      <c r="C72" s="36">
        <v>4958.3969999999999</v>
      </c>
    </row>
    <row r="73" spans="1:3" ht="20.149999999999999" customHeight="1" x14ac:dyDescent="0.35">
      <c r="A73" s="38" t="s">
        <v>174</v>
      </c>
      <c r="B73" s="38">
        <v>43771</v>
      </c>
      <c r="C73" s="36">
        <v>12301.976000000001</v>
      </c>
    </row>
    <row r="74" spans="1:3" ht="20.149999999999999" customHeight="1" x14ac:dyDescent="0.35">
      <c r="A74" s="38" t="s">
        <v>175</v>
      </c>
      <c r="B74" s="38">
        <v>1941.7619999999999</v>
      </c>
      <c r="C74" s="36">
        <v>2706.84</v>
      </c>
    </row>
    <row r="75" spans="1:3" ht="20.149999999999999" customHeight="1" x14ac:dyDescent="0.35">
      <c r="A75" s="38" t="s">
        <v>176</v>
      </c>
      <c r="B75" s="38">
        <v>5834.7479999999996</v>
      </c>
      <c r="C75" s="36">
        <v>3529.7620000000002</v>
      </c>
    </row>
    <row r="76" spans="1:3" ht="20.149999999999999" customHeight="1" x14ac:dyDescent="0.35">
      <c r="A76" s="38" t="s">
        <v>177</v>
      </c>
      <c r="B76" s="38">
        <v>7640</v>
      </c>
      <c r="C76" s="36">
        <v>16902.8</v>
      </c>
    </row>
    <row r="77" spans="1:3" ht="20.149999999999999" customHeight="1" x14ac:dyDescent="0.35">
      <c r="A77" s="38" t="s">
        <v>178</v>
      </c>
      <c r="B77" s="38">
        <v>59633</v>
      </c>
      <c r="C77" s="36">
        <v>11373.52</v>
      </c>
    </row>
    <row r="78" spans="1:3" ht="20.149999999999999" customHeight="1" x14ac:dyDescent="0.35">
      <c r="A78" s="38" t="s">
        <v>179</v>
      </c>
      <c r="B78" s="38">
        <v>43989.733999999997</v>
      </c>
      <c r="C78" s="36">
        <v>1471.078</v>
      </c>
    </row>
    <row r="79" spans="1:3" ht="20.149999999999999" customHeight="1" x14ac:dyDescent="0.35">
      <c r="A79" s="38" t="s">
        <v>180</v>
      </c>
      <c r="B79" s="38">
        <v>159103</v>
      </c>
      <c r="C79" s="36">
        <v>22796.082999999999</v>
      </c>
    </row>
    <row r="80" spans="1:3" ht="20.149999999999999" customHeight="1" x14ac:dyDescent="0.35">
      <c r="A80" s="38" t="s">
        <v>181</v>
      </c>
      <c r="B80" s="38">
        <v>47535</v>
      </c>
      <c r="C80" s="36">
        <v>7797.8890000000001</v>
      </c>
    </row>
    <row r="81" spans="1:3" ht="20.149999999999999" customHeight="1" x14ac:dyDescent="0.35">
      <c r="A81" s="38" t="s">
        <v>183</v>
      </c>
      <c r="B81" s="38">
        <v>515581</v>
      </c>
      <c r="C81" s="36">
        <v>11433.371999999999</v>
      </c>
    </row>
    <row r="82" spans="1:3" ht="20.149999999999999" customHeight="1" x14ac:dyDescent="0.35">
      <c r="A82" s="38" t="s">
        <v>184</v>
      </c>
      <c r="B82" s="38">
        <v>297.904</v>
      </c>
      <c r="C82" s="36">
        <v>1881.846</v>
      </c>
    </row>
    <row r="83" spans="1:3" ht="20.149999999999999" customHeight="1" x14ac:dyDescent="0.35">
      <c r="A83" s="38" t="s">
        <v>186</v>
      </c>
      <c r="B83" s="38">
        <v>1378.298</v>
      </c>
      <c r="C83" s="36">
        <v>2741.183</v>
      </c>
    </row>
    <row r="84" spans="1:3" ht="20.149999999999999" customHeight="1" x14ac:dyDescent="0.35">
      <c r="A84" s="38" t="s">
        <v>187</v>
      </c>
      <c r="B84" s="38">
        <v>21331.544999999998</v>
      </c>
      <c r="C84" s="36">
        <v>12704.772999999999</v>
      </c>
    </row>
    <row r="85" spans="1:3" ht="20.149999999999999" customHeight="1" x14ac:dyDescent="0.35">
      <c r="A85" s="38" t="s">
        <v>188</v>
      </c>
      <c r="B85" s="38">
        <v>473.17099999999999</v>
      </c>
      <c r="C85" s="36">
        <v>1529.192</v>
      </c>
    </row>
    <row r="86" spans="1:3" ht="20.149999999999999" customHeight="1" x14ac:dyDescent="0.35">
      <c r="A86" s="38" t="s">
        <v>190</v>
      </c>
      <c r="B86" s="38">
        <v>148810</v>
      </c>
      <c r="C86" s="36">
        <v>24455.191999999999</v>
      </c>
    </row>
    <row r="87" spans="1:3" ht="20.149999999999999" customHeight="1" x14ac:dyDescent="0.35">
      <c r="A87" s="38" t="s">
        <v>191</v>
      </c>
      <c r="B87" s="38">
        <v>1457.22</v>
      </c>
      <c r="C87" s="36">
        <v>1804.1780000000001</v>
      </c>
    </row>
    <row r="88" spans="1:3" ht="20.149999999999999" customHeight="1" x14ac:dyDescent="0.35">
      <c r="A88" s="38"/>
    </row>
    <row r="89" spans="1:3" ht="20.149999999999999" customHeight="1" x14ac:dyDescent="0.35">
      <c r="A89" s="38"/>
    </row>
    <row r="90" spans="1:3" ht="20.149999999999999" customHeight="1" x14ac:dyDescent="0.35">
      <c r="A90" s="38"/>
    </row>
    <row r="91" spans="1:3" ht="20.149999999999999" customHeight="1" x14ac:dyDescent="0.35">
      <c r="A91" s="38"/>
    </row>
    <row r="92" spans="1:3" ht="20.149999999999999" customHeight="1" x14ac:dyDescent="0.35">
      <c r="A92" s="38"/>
    </row>
    <row r="93" spans="1:3" ht="20.149999999999999" customHeight="1" x14ac:dyDescent="0.35">
      <c r="A93" s="38"/>
    </row>
    <row r="94" spans="1:3" ht="20.149999999999999" customHeight="1" x14ac:dyDescent="0.35">
      <c r="A94" s="38"/>
    </row>
    <row r="95" spans="1:3" ht="20.149999999999999" customHeight="1" x14ac:dyDescent="0.35">
      <c r="A95" s="38"/>
    </row>
    <row r="96" spans="1:3" ht="20.149999999999999" customHeight="1" x14ac:dyDescent="0.35">
      <c r="A96" s="38"/>
    </row>
    <row r="97" spans="1:2" ht="20.149999999999999" customHeight="1" x14ac:dyDescent="0.35">
      <c r="A97" s="38"/>
    </row>
    <row r="98" spans="1:2" ht="20.149999999999999" customHeight="1" x14ac:dyDescent="0.35">
      <c r="A98" s="38"/>
    </row>
    <row r="99" spans="1:2" ht="20.149999999999999" customHeight="1" x14ac:dyDescent="0.35">
      <c r="A99" s="38"/>
    </row>
    <row r="100" spans="1:2" ht="20.149999999999999" customHeight="1" x14ac:dyDescent="0.35">
      <c r="A100" s="38"/>
    </row>
    <row r="101" spans="1:2" ht="20.149999999999999" customHeight="1" x14ac:dyDescent="0.35">
      <c r="A101" s="38"/>
    </row>
    <row r="102" spans="1:2" ht="20.149999999999999" customHeight="1" x14ac:dyDescent="0.35">
      <c r="A102" s="38"/>
      <c r="B102" s="38"/>
    </row>
    <row r="103" spans="1:2" ht="20.149999999999999" customHeight="1" x14ac:dyDescent="0.35">
      <c r="A103" s="38"/>
      <c r="B103" s="38"/>
    </row>
    <row r="104" spans="1:2" ht="20.149999999999999" customHeight="1" x14ac:dyDescent="0.35">
      <c r="A104" s="38"/>
      <c r="B104" s="38"/>
    </row>
    <row r="105" spans="1:2" ht="20.149999999999999" customHeight="1" x14ac:dyDescent="0.35">
      <c r="A105" s="38"/>
      <c r="B105" s="38"/>
    </row>
    <row r="106" spans="1:2" ht="20.149999999999999" customHeight="1" x14ac:dyDescent="0.35">
      <c r="A106" s="38"/>
      <c r="B106" s="38"/>
    </row>
    <row r="107" spans="1:2" ht="20.149999999999999" customHeight="1" x14ac:dyDescent="0.35">
      <c r="A107" s="38"/>
      <c r="B107" s="38"/>
    </row>
    <row r="108" spans="1:2" ht="20.149999999999999" customHeight="1" x14ac:dyDescent="0.35">
      <c r="A108" s="38"/>
      <c r="B108" s="38"/>
    </row>
    <row r="109" spans="1:2" ht="20.149999999999999" customHeight="1" x14ac:dyDescent="0.35">
      <c r="A109" s="38"/>
      <c r="B109" s="38"/>
    </row>
    <row r="110" spans="1:2" ht="20.149999999999999" customHeight="1" x14ac:dyDescent="0.35">
      <c r="A110" s="38"/>
      <c r="B110" s="38"/>
    </row>
    <row r="111" spans="1:2" ht="20.149999999999999" customHeight="1" x14ac:dyDescent="0.35">
      <c r="A111" s="38"/>
      <c r="B111" s="38"/>
    </row>
    <row r="112" spans="1:2" ht="20.149999999999999" customHeight="1" x14ac:dyDescent="0.35">
      <c r="A112" s="38"/>
      <c r="B112" s="38"/>
    </row>
    <row r="113" spans="1:2" ht="20.149999999999999" customHeight="1" x14ac:dyDescent="0.35">
      <c r="A113" s="38"/>
      <c r="B113" s="38"/>
    </row>
    <row r="114" spans="1:2" ht="20.149999999999999" customHeight="1" x14ac:dyDescent="0.35">
      <c r="A114" s="38"/>
      <c r="B114" s="38"/>
    </row>
    <row r="115" spans="1:2" ht="20.149999999999999" customHeight="1" x14ac:dyDescent="0.35">
      <c r="A115" s="38"/>
      <c r="B115" s="38"/>
    </row>
    <row r="116" spans="1:2" ht="20.149999999999999" customHeight="1" x14ac:dyDescent="0.35">
      <c r="A116" s="38"/>
      <c r="B116" s="38"/>
    </row>
    <row r="117" spans="1:2" ht="20.149999999999999" customHeight="1" x14ac:dyDescent="0.35">
      <c r="A117" s="38"/>
    </row>
    <row r="118" spans="1:2" ht="20.149999999999999" customHeight="1" x14ac:dyDescent="0.35">
      <c r="A118" s="38"/>
      <c r="B118" s="38"/>
    </row>
    <row r="119" spans="1:2" ht="20.149999999999999" customHeight="1" x14ac:dyDescent="0.35">
      <c r="A119" s="38"/>
      <c r="B119" s="38"/>
    </row>
    <row r="120" spans="1:2" ht="20.149999999999999" customHeight="1" x14ac:dyDescent="0.35">
      <c r="A120" s="38"/>
    </row>
    <row r="121" spans="1:2" ht="20.149999999999999" customHeight="1" x14ac:dyDescent="0.35">
      <c r="A121" s="38"/>
      <c r="B121" s="38"/>
    </row>
    <row r="122" spans="1:2" ht="20.149999999999999" customHeight="1" x14ac:dyDescent="0.35">
      <c r="A122" s="38"/>
      <c r="B122" s="38"/>
    </row>
    <row r="123" spans="1:2" ht="20.149999999999999" customHeight="1" x14ac:dyDescent="0.35">
      <c r="A123" s="38"/>
      <c r="B123" s="38"/>
    </row>
    <row r="124" spans="1:2" ht="20.149999999999999" customHeight="1" x14ac:dyDescent="0.35">
      <c r="A124" s="38"/>
    </row>
    <row r="125" spans="1:2" ht="20.149999999999999" customHeight="1" x14ac:dyDescent="0.35">
      <c r="A125" s="38"/>
      <c r="B125" s="38"/>
    </row>
    <row r="126" spans="1:2" ht="20.149999999999999" customHeight="1" x14ac:dyDescent="0.35">
      <c r="A126" s="38"/>
      <c r="B126" s="38"/>
    </row>
    <row r="127" spans="1:2" ht="20.149999999999999" customHeight="1" x14ac:dyDescent="0.35">
      <c r="A127" s="38"/>
      <c r="B127" s="38"/>
    </row>
    <row r="128" spans="1:2" ht="20.149999999999999" customHeight="1" x14ac:dyDescent="0.35">
      <c r="A128" s="38"/>
      <c r="B128" s="38"/>
    </row>
    <row r="129" spans="1:2" ht="20.149999999999999" customHeight="1" x14ac:dyDescent="0.35">
      <c r="A129" s="38"/>
    </row>
    <row r="130" spans="1:2" ht="20.149999999999999" customHeight="1" x14ac:dyDescent="0.35">
      <c r="A130" s="38"/>
      <c r="B130" s="38"/>
    </row>
    <row r="131" spans="1:2" ht="20.149999999999999" customHeight="1" x14ac:dyDescent="0.35">
      <c r="A131" s="38"/>
      <c r="B131" s="38"/>
    </row>
    <row r="132" spans="1:2" ht="20.149999999999999" customHeight="1" x14ac:dyDescent="0.35">
      <c r="A132" s="38"/>
      <c r="B132" s="38"/>
    </row>
    <row r="133" spans="1:2" ht="20.149999999999999" customHeight="1" x14ac:dyDescent="0.35">
      <c r="A133" s="38"/>
      <c r="B133" s="38"/>
    </row>
    <row r="134" spans="1:2" ht="20.149999999999999" customHeight="1" x14ac:dyDescent="0.35">
      <c r="A134" s="38"/>
      <c r="B134" s="38"/>
    </row>
    <row r="135" spans="1:2" ht="20.149999999999999" customHeight="1" x14ac:dyDescent="0.35">
      <c r="A135" s="38"/>
      <c r="B135" s="38"/>
    </row>
    <row r="136" spans="1:2" ht="20.149999999999999" customHeight="1" x14ac:dyDescent="0.35">
      <c r="A136" s="38"/>
      <c r="B136" s="38"/>
    </row>
    <row r="137" spans="1:2" ht="20.149999999999999" customHeight="1" x14ac:dyDescent="0.35">
      <c r="A137" s="38"/>
    </row>
    <row r="138" spans="1:2" ht="20.149999999999999" customHeight="1" x14ac:dyDescent="0.35">
      <c r="A138" s="38"/>
      <c r="B138" s="38"/>
    </row>
    <row r="139" spans="1:2" ht="20.149999999999999" customHeight="1" x14ac:dyDescent="0.35">
      <c r="A139" s="38"/>
      <c r="B139" s="38"/>
    </row>
    <row r="140" spans="1:2" ht="20.149999999999999" customHeight="1" x14ac:dyDescent="0.35">
      <c r="A140" s="38"/>
      <c r="B140" s="38"/>
    </row>
    <row r="141" spans="1:2" ht="20.149999999999999" customHeight="1" x14ac:dyDescent="0.35">
      <c r="A141" s="38"/>
      <c r="B141" s="38"/>
    </row>
    <row r="142" spans="1:2" ht="20.149999999999999" customHeight="1" x14ac:dyDescent="0.35">
      <c r="A142" s="38"/>
      <c r="B142" s="38"/>
    </row>
    <row r="143" spans="1:2" ht="20.149999999999999" customHeight="1" x14ac:dyDescent="0.35">
      <c r="A143" s="38"/>
      <c r="B143" s="38"/>
    </row>
    <row r="144" spans="1:2" ht="20.149999999999999" customHeight="1" x14ac:dyDescent="0.35">
      <c r="A144" s="38"/>
      <c r="B144" s="38"/>
    </row>
    <row r="145" spans="1:2" ht="20.149999999999999" customHeight="1" x14ac:dyDescent="0.35">
      <c r="A145" s="38"/>
      <c r="B145" s="38"/>
    </row>
    <row r="146" spans="1:2" ht="20.149999999999999" customHeight="1" x14ac:dyDescent="0.35">
      <c r="A146" s="38"/>
      <c r="B146" s="38"/>
    </row>
    <row r="147" spans="1:2" ht="20.149999999999999" customHeight="1" x14ac:dyDescent="0.35">
      <c r="A147" s="38"/>
    </row>
    <row r="148" spans="1:2" ht="20.149999999999999" customHeight="1" x14ac:dyDescent="0.35">
      <c r="A148" s="38"/>
      <c r="B148" s="38"/>
    </row>
    <row r="149" spans="1:2" ht="20.149999999999999" customHeight="1" x14ac:dyDescent="0.35">
      <c r="A149" s="38"/>
      <c r="B149" s="38"/>
    </row>
    <row r="150" spans="1:2" ht="20.149999999999999" customHeight="1" x14ac:dyDescent="0.35">
      <c r="A150" s="38"/>
      <c r="B150" s="38"/>
    </row>
    <row r="151" spans="1:2" ht="20.149999999999999" customHeight="1" x14ac:dyDescent="0.35">
      <c r="A151" s="38"/>
      <c r="B151" s="38"/>
    </row>
    <row r="152" spans="1:2" ht="20.149999999999999" customHeight="1" x14ac:dyDescent="0.35">
      <c r="A152" s="38"/>
      <c r="B152" s="38"/>
    </row>
    <row r="153" spans="1:2" ht="20.149999999999999" customHeight="1" x14ac:dyDescent="0.35">
      <c r="A153" s="38"/>
      <c r="B153" s="38"/>
    </row>
    <row r="154" spans="1:2" ht="20.149999999999999" customHeight="1" x14ac:dyDescent="0.35">
      <c r="A154" s="38"/>
      <c r="B154" s="38"/>
    </row>
    <row r="155" spans="1:2" ht="20.149999999999999" customHeight="1" x14ac:dyDescent="0.35">
      <c r="A155" s="38"/>
      <c r="B155" s="38"/>
    </row>
    <row r="156" spans="1:2" ht="20.149999999999999" customHeight="1" x14ac:dyDescent="0.35">
      <c r="A156" s="38"/>
      <c r="B156" s="38"/>
    </row>
    <row r="157" spans="1:2" ht="20.149999999999999" customHeight="1" x14ac:dyDescent="0.35">
      <c r="A157" s="38"/>
      <c r="B157" s="38"/>
    </row>
    <row r="158" spans="1:2" ht="20.149999999999999" customHeight="1" x14ac:dyDescent="0.35">
      <c r="A158" s="38"/>
      <c r="B158" s="38"/>
    </row>
    <row r="159" spans="1:2" ht="20.149999999999999" customHeight="1" x14ac:dyDescent="0.35">
      <c r="A159" s="38"/>
      <c r="B159" s="38"/>
    </row>
    <row r="160" spans="1:2" ht="20.149999999999999" customHeight="1" x14ac:dyDescent="0.35">
      <c r="A160" s="38"/>
      <c r="B160" s="38"/>
    </row>
    <row r="161" spans="1:2" ht="20.149999999999999" customHeight="1" x14ac:dyDescent="0.35">
      <c r="A161" s="38"/>
      <c r="B161" s="38"/>
    </row>
    <row r="162" spans="1:2" ht="20.149999999999999" customHeight="1" x14ac:dyDescent="0.35">
      <c r="A162" s="38"/>
      <c r="B162" s="38"/>
    </row>
    <row r="163" spans="1:2" ht="20.149999999999999" customHeight="1" x14ac:dyDescent="0.35">
      <c r="A163" s="38"/>
      <c r="B163" s="38"/>
    </row>
    <row r="164" spans="1:2" ht="20.149999999999999" customHeight="1" x14ac:dyDescent="0.35">
      <c r="A164" s="38"/>
      <c r="B164" s="38"/>
    </row>
    <row r="165" spans="1:2" ht="20.149999999999999" customHeight="1" x14ac:dyDescent="0.35">
      <c r="A165" s="38"/>
      <c r="B165" s="38"/>
    </row>
    <row r="166" spans="1:2" ht="20.149999999999999" customHeight="1" x14ac:dyDescent="0.35">
      <c r="A166" s="38"/>
      <c r="B166" s="38"/>
    </row>
    <row r="167" spans="1:2" ht="20.149999999999999" customHeight="1" x14ac:dyDescent="0.35">
      <c r="A167" s="38"/>
      <c r="B167" s="38"/>
    </row>
    <row r="168" spans="1:2" ht="20.149999999999999" customHeight="1" x14ac:dyDescent="0.35">
      <c r="A168" s="38"/>
    </row>
    <row r="169" spans="1:2" ht="20.149999999999999" customHeight="1" x14ac:dyDescent="0.35">
      <c r="A169" s="38"/>
      <c r="B169" s="38"/>
    </row>
    <row r="170" spans="1:2" ht="20.149999999999999" customHeight="1" x14ac:dyDescent="0.35">
      <c r="A170" s="38"/>
      <c r="B170" s="38"/>
    </row>
    <row r="171" spans="1:2" ht="20.149999999999999" customHeight="1" x14ac:dyDescent="0.35">
      <c r="A171" s="38"/>
    </row>
    <row r="172" spans="1:2" ht="20.149999999999999" customHeight="1" x14ac:dyDescent="0.35">
      <c r="A172" s="38"/>
      <c r="B172" s="38"/>
    </row>
    <row r="173" spans="1:2" ht="20.149999999999999" customHeight="1" x14ac:dyDescent="0.35">
      <c r="A173" s="38"/>
      <c r="B173" s="38"/>
    </row>
    <row r="174" spans="1:2" ht="20.149999999999999" customHeight="1" x14ac:dyDescent="0.35">
      <c r="A174" s="38"/>
      <c r="B174" s="38"/>
    </row>
    <row r="175" spans="1:2" ht="20.149999999999999" customHeight="1" x14ac:dyDescent="0.35">
      <c r="A175" s="38"/>
      <c r="B175" s="38"/>
    </row>
    <row r="176" spans="1:2" ht="20.149999999999999" customHeight="1" x14ac:dyDescent="0.35">
      <c r="A176" s="38"/>
      <c r="B176" s="38"/>
    </row>
    <row r="177" spans="1:2" ht="20.149999999999999" customHeight="1" x14ac:dyDescent="0.35">
      <c r="A177" s="38"/>
    </row>
    <row r="178" spans="1:2" ht="20.149999999999999" customHeight="1" x14ac:dyDescent="0.35">
      <c r="A178" s="38"/>
      <c r="B178" s="38"/>
    </row>
    <row r="179" spans="1:2" ht="20.149999999999999" customHeight="1" x14ac:dyDescent="0.35">
      <c r="A179" s="38"/>
      <c r="B179" s="38"/>
    </row>
    <row r="180" spans="1:2" ht="20.149999999999999" customHeight="1" x14ac:dyDescent="0.35">
      <c r="A180" s="38"/>
      <c r="B180" s="38"/>
    </row>
    <row r="181" spans="1:2" ht="20.149999999999999" customHeight="1" x14ac:dyDescent="0.35">
      <c r="A181" s="38"/>
      <c r="B181" s="38"/>
    </row>
    <row r="182" spans="1:2" ht="20.149999999999999" customHeight="1" x14ac:dyDescent="0.35">
      <c r="A182" s="38"/>
      <c r="B182" s="38"/>
    </row>
    <row r="183" spans="1:2" ht="20.149999999999999" customHeight="1" x14ac:dyDescent="0.35">
      <c r="A183" s="38"/>
      <c r="B183" s="38"/>
    </row>
    <row r="184" spans="1:2" ht="20.149999999999999" customHeight="1" x14ac:dyDescent="0.35">
      <c r="A184" s="38"/>
    </row>
    <row r="185" spans="1:2" ht="20.149999999999999" customHeight="1" x14ac:dyDescent="0.35">
      <c r="A185" s="38"/>
      <c r="B185" s="38"/>
    </row>
    <row r="186" spans="1:2" ht="20.149999999999999" customHeight="1" x14ac:dyDescent="0.35">
      <c r="A186" s="38"/>
      <c r="B186" s="38"/>
    </row>
    <row r="187" spans="1:2" ht="20.149999999999999" customHeight="1" x14ac:dyDescent="0.35">
      <c r="A187" s="38"/>
      <c r="B187" s="38"/>
    </row>
    <row r="188" spans="1:2" ht="20.149999999999999" customHeight="1" x14ac:dyDescent="0.35">
      <c r="A188" s="38"/>
      <c r="B188" s="38"/>
    </row>
    <row r="189" spans="1:2" ht="20.149999999999999" customHeight="1" x14ac:dyDescent="0.35">
      <c r="A189" s="38"/>
      <c r="B189" s="38"/>
    </row>
    <row r="190" spans="1:2" ht="20.149999999999999" customHeight="1" x14ac:dyDescent="0.35">
      <c r="A190" s="38"/>
      <c r="B190" s="38"/>
    </row>
    <row r="191" spans="1:2" ht="20.149999999999999" customHeight="1" x14ac:dyDescent="0.35">
      <c r="A191" s="38"/>
      <c r="B191" s="38"/>
    </row>
    <row r="192" spans="1:2" ht="20.149999999999999" customHeight="1" x14ac:dyDescent="0.35">
      <c r="A192" s="38"/>
      <c r="B192" s="38"/>
    </row>
    <row r="193" spans="1:2" ht="20.149999999999999" customHeight="1" x14ac:dyDescent="0.35">
      <c r="A193" s="38"/>
      <c r="B193" s="38"/>
    </row>
    <row r="194" spans="1:2" ht="20.149999999999999" customHeight="1" x14ac:dyDescent="0.35">
      <c r="A194" s="38"/>
      <c r="B194" s="38"/>
    </row>
    <row r="195" spans="1:2" ht="20.149999999999999" customHeight="1" x14ac:dyDescent="0.35">
      <c r="A195" s="38"/>
      <c r="B195" s="38"/>
    </row>
    <row r="196" spans="1:2" ht="20.149999999999999" customHeight="1" x14ac:dyDescent="0.35">
      <c r="A196" s="38"/>
      <c r="B196" s="38"/>
    </row>
    <row r="197" spans="1:2" ht="20.149999999999999" customHeight="1" x14ac:dyDescent="0.35">
      <c r="A197" s="38"/>
      <c r="B197" s="38"/>
    </row>
    <row r="198" spans="1:2" ht="20.149999999999999" customHeight="1" x14ac:dyDescent="0.35">
      <c r="A198" s="38"/>
      <c r="B198" s="38"/>
    </row>
    <row r="199" spans="1:2" ht="20.149999999999999" customHeight="1" x14ac:dyDescent="0.35">
      <c r="A199" s="38"/>
      <c r="B199" s="38"/>
    </row>
    <row r="200" spans="1:2" ht="20.149999999999999" customHeight="1" x14ac:dyDescent="0.35">
      <c r="A200" s="38"/>
      <c r="B200" s="38"/>
    </row>
    <row r="201" spans="1:2" ht="20.149999999999999" customHeight="1" x14ac:dyDescent="0.35">
      <c r="A201" s="38"/>
      <c r="B201" s="38"/>
    </row>
    <row r="202" spans="1:2" ht="20.149999999999999" customHeight="1" x14ac:dyDescent="0.35">
      <c r="A202" s="38"/>
      <c r="B202" s="38"/>
    </row>
    <row r="203" spans="1:2" ht="20.149999999999999" customHeight="1" x14ac:dyDescent="0.35">
      <c r="A203" s="38"/>
      <c r="B203" s="38"/>
    </row>
    <row r="204" spans="1:2" ht="20.149999999999999" customHeight="1" x14ac:dyDescent="0.35">
      <c r="A204" s="38"/>
      <c r="B204" s="38"/>
    </row>
    <row r="205" spans="1:2" ht="20.149999999999999" customHeight="1" x14ac:dyDescent="0.35">
      <c r="A205" s="38"/>
    </row>
    <row r="206" spans="1:2" ht="20.149999999999999" customHeight="1" x14ac:dyDescent="0.35">
      <c r="A206" s="38"/>
      <c r="B206" s="38"/>
    </row>
    <row r="207" spans="1:2" ht="20.149999999999999" customHeight="1" x14ac:dyDescent="0.35">
      <c r="A207" s="38"/>
      <c r="B207" s="38"/>
    </row>
    <row r="208" spans="1:2" ht="20.149999999999999" customHeight="1" x14ac:dyDescent="0.35">
      <c r="A208" s="38"/>
      <c r="B208" s="38"/>
    </row>
    <row r="209" spans="1:2" ht="20.149999999999999" customHeight="1" x14ac:dyDescent="0.35">
      <c r="A209" s="38"/>
      <c r="B209" s="38"/>
    </row>
    <row r="210" spans="1:2" ht="20.149999999999999" customHeight="1" x14ac:dyDescent="0.35">
      <c r="A210" s="38"/>
      <c r="B210" s="38"/>
    </row>
    <row r="211" spans="1:2" ht="20.149999999999999" customHeight="1" x14ac:dyDescent="0.35">
      <c r="A211" s="38"/>
      <c r="B211" s="38"/>
    </row>
    <row r="212" spans="1:2" ht="20.149999999999999" customHeight="1" x14ac:dyDescent="0.35">
      <c r="A212" s="38"/>
      <c r="B212" s="38"/>
    </row>
    <row r="213" spans="1:2" ht="20.149999999999999" customHeight="1" x14ac:dyDescent="0.35">
      <c r="A213" s="38"/>
      <c r="B213" s="38"/>
    </row>
    <row r="214" spans="1:2" ht="20.149999999999999" customHeight="1" x14ac:dyDescent="0.35">
      <c r="A214" s="38"/>
      <c r="B214" s="38"/>
    </row>
    <row r="215" spans="1:2" ht="20.149999999999999" customHeight="1" x14ac:dyDescent="0.35">
      <c r="A215" s="38"/>
      <c r="B215" s="38"/>
    </row>
    <row r="216" spans="1:2" ht="20.149999999999999" customHeight="1" x14ac:dyDescent="0.35">
      <c r="A216" s="38"/>
      <c r="B216" s="38"/>
    </row>
    <row r="217" spans="1:2" ht="20.149999999999999" customHeight="1" x14ac:dyDescent="0.35">
      <c r="A217" s="38"/>
      <c r="B217" s="38"/>
    </row>
    <row r="218" spans="1:2" ht="20.149999999999999" customHeight="1" x14ac:dyDescent="0.35">
      <c r="A218" s="38"/>
    </row>
    <row r="219" spans="1:2" ht="20.149999999999999" customHeight="1" x14ac:dyDescent="0.35">
      <c r="A219" s="38"/>
      <c r="B219" s="38"/>
    </row>
    <row r="220" spans="1:2" ht="20.149999999999999" customHeight="1" x14ac:dyDescent="0.35">
      <c r="A220" s="38"/>
      <c r="B220" s="38"/>
    </row>
    <row r="221" spans="1:2" ht="20.149999999999999" customHeight="1" x14ac:dyDescent="0.35">
      <c r="A221" s="38"/>
      <c r="B221" s="38"/>
    </row>
    <row r="222" spans="1:2" ht="20.149999999999999" customHeight="1" x14ac:dyDescent="0.35">
      <c r="A222" s="38"/>
      <c r="B222" s="38"/>
    </row>
    <row r="223" spans="1:2" ht="20.149999999999999" customHeight="1" x14ac:dyDescent="0.35">
      <c r="A223" s="38"/>
      <c r="B223" s="38"/>
    </row>
    <row r="224" spans="1:2" ht="20.149999999999999" customHeight="1" x14ac:dyDescent="0.35">
      <c r="A224" s="38"/>
      <c r="B224" s="38"/>
    </row>
    <row r="225" spans="1:2" ht="20.149999999999999" customHeight="1" x14ac:dyDescent="0.35">
      <c r="A225" s="38"/>
    </row>
    <row r="226" spans="1:2" ht="20.149999999999999" customHeight="1" x14ac:dyDescent="0.35">
      <c r="A226" s="38"/>
      <c r="B226" s="38"/>
    </row>
    <row r="227" spans="1:2" ht="20.149999999999999" customHeight="1" x14ac:dyDescent="0.35">
      <c r="A227" s="38"/>
      <c r="B227" s="38"/>
    </row>
    <row r="228" spans="1:2" ht="20.149999999999999" customHeight="1" x14ac:dyDescent="0.35">
      <c r="A228" s="38"/>
      <c r="B228" s="38"/>
    </row>
    <row r="229" spans="1:2" ht="20.149999999999999" customHeight="1" x14ac:dyDescent="0.35">
      <c r="A229" s="38"/>
      <c r="B229" s="38"/>
    </row>
    <row r="230" spans="1:2" ht="20.149999999999999" customHeight="1" x14ac:dyDescent="0.35">
      <c r="A230" s="38"/>
    </row>
    <row r="231" spans="1:2" ht="20.149999999999999" customHeight="1" x14ac:dyDescent="0.35">
      <c r="A231" s="38"/>
      <c r="B231" s="38"/>
    </row>
    <row r="232" spans="1:2" ht="20.149999999999999" customHeight="1" x14ac:dyDescent="0.35">
      <c r="A232" s="38"/>
      <c r="B232" s="38"/>
    </row>
    <row r="233" spans="1:2" ht="20.149999999999999" customHeight="1" x14ac:dyDescent="0.35">
      <c r="A233" s="38"/>
      <c r="B233" s="38"/>
    </row>
    <row r="234" spans="1:2" ht="20.149999999999999" customHeight="1" x14ac:dyDescent="0.35">
      <c r="A234" s="38"/>
    </row>
    <row r="235" spans="1:2" ht="20.149999999999999" customHeight="1" x14ac:dyDescent="0.35">
      <c r="A235" s="38"/>
    </row>
    <row r="236" spans="1:2" ht="20.149999999999999" customHeight="1" x14ac:dyDescent="0.35">
      <c r="A236" s="38"/>
      <c r="B236" s="38"/>
    </row>
    <row r="237" spans="1:2" ht="20.149999999999999" customHeight="1" x14ac:dyDescent="0.35">
      <c r="A237" s="38"/>
      <c r="B237" s="38"/>
    </row>
    <row r="238" spans="1:2" ht="20.149999999999999" customHeight="1" x14ac:dyDescent="0.35">
      <c r="A238" s="38"/>
      <c r="B238" s="38"/>
    </row>
    <row r="239" spans="1:2" ht="20.149999999999999" customHeight="1" x14ac:dyDescent="0.35">
      <c r="A239" s="38"/>
      <c r="B239" s="38"/>
    </row>
    <row r="240" spans="1:2" ht="20.149999999999999" customHeight="1" x14ac:dyDescent="0.35">
      <c r="A240" s="38"/>
      <c r="B240" s="38"/>
    </row>
    <row r="241" spans="1:2" ht="20.149999999999999" customHeight="1" x14ac:dyDescent="0.35">
      <c r="A241" s="38"/>
      <c r="B241" s="38"/>
    </row>
    <row r="242" spans="1:2" ht="20.149999999999999" customHeight="1" x14ac:dyDescent="0.35">
      <c r="A242" s="38"/>
      <c r="B242" s="38"/>
    </row>
    <row r="243" spans="1:2" ht="20.149999999999999" customHeight="1" x14ac:dyDescent="0.35">
      <c r="A243" s="38"/>
      <c r="B243" s="38"/>
    </row>
    <row r="244" spans="1:2" ht="20.149999999999999" customHeight="1" x14ac:dyDescent="0.35">
      <c r="A244" s="38"/>
      <c r="B244" s="38"/>
    </row>
    <row r="245" spans="1:2" ht="20.149999999999999" customHeight="1" x14ac:dyDescent="0.35">
      <c r="A245" s="38"/>
      <c r="B245" s="38"/>
    </row>
    <row r="246" spans="1:2" ht="20.149999999999999" customHeight="1" x14ac:dyDescent="0.35">
      <c r="A246" s="38"/>
      <c r="B246" s="38"/>
    </row>
    <row r="247" spans="1:2" ht="20.149999999999999" customHeight="1" x14ac:dyDescent="0.35">
      <c r="A247" s="38"/>
      <c r="B247" s="38"/>
    </row>
    <row r="248" spans="1:2" ht="20.149999999999999" customHeight="1" x14ac:dyDescent="0.35">
      <c r="A248" s="38"/>
      <c r="B248" s="38"/>
    </row>
    <row r="249" spans="1:2" ht="20.149999999999999" customHeight="1" x14ac:dyDescent="0.35">
      <c r="A249" s="38"/>
      <c r="B249" s="38"/>
    </row>
    <row r="250" spans="1:2" ht="20.149999999999999" customHeight="1" x14ac:dyDescent="0.35">
      <c r="A250" s="38"/>
      <c r="B250" s="38"/>
    </row>
    <row r="251" spans="1:2" ht="20.149999999999999" customHeight="1" x14ac:dyDescent="0.35">
      <c r="A251" s="38"/>
      <c r="B251" s="38"/>
    </row>
    <row r="252" spans="1:2" ht="20.149999999999999" customHeight="1" x14ac:dyDescent="0.35">
      <c r="A252" s="38"/>
      <c r="B252" s="38"/>
    </row>
    <row r="253" spans="1:2" ht="20.149999999999999" customHeight="1" x14ac:dyDescent="0.35">
      <c r="A253" s="38"/>
      <c r="B253" s="38"/>
    </row>
    <row r="254" spans="1:2" ht="20.149999999999999" customHeight="1" x14ac:dyDescent="0.35">
      <c r="A254" s="38"/>
    </row>
    <row r="255" spans="1:2" ht="20.149999999999999" customHeight="1" x14ac:dyDescent="0.35">
      <c r="A255" s="38"/>
      <c r="B255" s="38"/>
    </row>
    <row r="256" spans="1:2" ht="20.149999999999999" customHeight="1" x14ac:dyDescent="0.35">
      <c r="A256" s="38"/>
      <c r="B256" s="38"/>
    </row>
    <row r="257" spans="1:2" ht="20.149999999999999" customHeight="1" x14ac:dyDescent="0.35">
      <c r="A257" s="38"/>
      <c r="B257" s="38"/>
    </row>
    <row r="258" spans="1:2" ht="20.149999999999999" customHeight="1" x14ac:dyDescent="0.35">
      <c r="A258" s="38"/>
      <c r="B258" s="38"/>
    </row>
    <row r="259" spans="1:2" ht="20.149999999999999" customHeight="1" x14ac:dyDescent="0.35">
      <c r="A259" s="38"/>
      <c r="B259" s="38"/>
    </row>
    <row r="260" spans="1:2" ht="20.149999999999999" customHeight="1" x14ac:dyDescent="0.35">
      <c r="A260" s="38"/>
      <c r="B260" s="38"/>
    </row>
    <row r="261" spans="1:2" ht="20.149999999999999" customHeight="1" x14ac:dyDescent="0.35">
      <c r="A261" s="38"/>
      <c r="B261" s="38"/>
    </row>
    <row r="262" spans="1:2" ht="20.149999999999999" customHeight="1" x14ac:dyDescent="0.35">
      <c r="A262" s="38"/>
    </row>
    <row r="263" spans="1:2" ht="20.149999999999999" customHeight="1" x14ac:dyDescent="0.35">
      <c r="A263" s="38"/>
      <c r="B263" s="38"/>
    </row>
    <row r="264" spans="1:2" ht="20.149999999999999" customHeight="1" x14ac:dyDescent="0.35">
      <c r="A264" s="38"/>
      <c r="B264" s="38"/>
    </row>
    <row r="265" spans="1:2" ht="20.149999999999999" customHeight="1" x14ac:dyDescent="0.35">
      <c r="A265" s="38"/>
      <c r="B265" s="38"/>
    </row>
    <row r="266" spans="1:2" ht="20.149999999999999" customHeight="1" x14ac:dyDescent="0.35">
      <c r="A266" s="38"/>
      <c r="B266" s="38"/>
    </row>
    <row r="267" spans="1:2" ht="20.149999999999999" customHeight="1" x14ac:dyDescent="0.35">
      <c r="A267" s="38"/>
      <c r="B267" s="38"/>
    </row>
    <row r="268" spans="1:2" ht="20.149999999999999" customHeight="1" x14ac:dyDescent="0.35">
      <c r="A268" s="38"/>
    </row>
    <row r="269" spans="1:2" ht="20.149999999999999" customHeight="1" x14ac:dyDescent="0.35">
      <c r="A269" s="38"/>
      <c r="B269" s="38"/>
    </row>
    <row r="270" spans="1:2" ht="20.149999999999999" customHeight="1" x14ac:dyDescent="0.35">
      <c r="A270" s="38"/>
      <c r="B270" s="38"/>
    </row>
    <row r="271" spans="1:2" ht="20.149999999999999" customHeight="1" x14ac:dyDescent="0.35">
      <c r="A271" s="38"/>
      <c r="B271" s="38"/>
    </row>
    <row r="272" spans="1:2" ht="20.149999999999999" customHeight="1" x14ac:dyDescent="0.35">
      <c r="A272" s="38"/>
      <c r="B272" s="38"/>
    </row>
    <row r="273" spans="1:2" ht="20.149999999999999" customHeight="1" x14ac:dyDescent="0.35">
      <c r="A273" s="38"/>
      <c r="B273" s="38"/>
    </row>
    <row r="274" spans="1:2" ht="20.149999999999999" customHeight="1" x14ac:dyDescent="0.35">
      <c r="A274" s="38"/>
      <c r="B274" s="38"/>
    </row>
    <row r="275" spans="1:2" ht="20.149999999999999" customHeight="1" x14ac:dyDescent="0.35">
      <c r="A275" s="38"/>
      <c r="B275" s="38"/>
    </row>
    <row r="276" spans="1:2" ht="20.149999999999999" customHeight="1" x14ac:dyDescent="0.35">
      <c r="A276" s="38"/>
      <c r="B276" s="38"/>
    </row>
    <row r="277" spans="1:2" ht="20.149999999999999" customHeight="1" x14ac:dyDescent="0.35">
      <c r="A277" s="38"/>
      <c r="B277" s="38"/>
    </row>
    <row r="278" spans="1:2" ht="20.149999999999999" customHeight="1" x14ac:dyDescent="0.35">
      <c r="A278" s="38"/>
      <c r="B278" s="38"/>
    </row>
    <row r="279" spans="1:2" ht="20.149999999999999" customHeight="1" x14ac:dyDescent="0.35">
      <c r="A279" s="38"/>
    </row>
    <row r="280" spans="1:2" ht="20.149999999999999" customHeight="1" x14ac:dyDescent="0.35">
      <c r="A280" s="38"/>
      <c r="B280" s="38"/>
    </row>
    <row r="281" spans="1:2" ht="20.149999999999999" customHeight="1" x14ac:dyDescent="0.35">
      <c r="A281" s="38"/>
      <c r="B281" s="38"/>
    </row>
    <row r="282" spans="1:2" ht="20.149999999999999" customHeight="1" x14ac:dyDescent="0.35">
      <c r="A282" s="38"/>
      <c r="B282" s="38"/>
    </row>
    <row r="283" spans="1:2" ht="20.149999999999999" customHeight="1" x14ac:dyDescent="0.35">
      <c r="A283" s="38"/>
      <c r="B283" s="38"/>
    </row>
    <row r="284" spans="1:2" ht="20.149999999999999" customHeight="1" x14ac:dyDescent="0.35">
      <c r="A284" s="38"/>
      <c r="B284" s="38"/>
    </row>
    <row r="285" spans="1:2" ht="20.149999999999999" customHeight="1" x14ac:dyDescent="0.35">
      <c r="A285" s="38"/>
      <c r="B285" s="38"/>
    </row>
    <row r="286" spans="1:2" ht="20.149999999999999" customHeight="1" x14ac:dyDescent="0.35">
      <c r="A286" s="38"/>
      <c r="B286" s="38"/>
    </row>
    <row r="287" spans="1:2" ht="20.149999999999999" customHeight="1" x14ac:dyDescent="0.35">
      <c r="A287" s="38"/>
      <c r="B287" s="38"/>
    </row>
    <row r="288" spans="1:2" ht="20.149999999999999" customHeight="1" x14ac:dyDescent="0.35">
      <c r="A288" s="38"/>
      <c r="B288" s="38"/>
    </row>
    <row r="289" spans="1:2" ht="20.149999999999999" customHeight="1" x14ac:dyDescent="0.35">
      <c r="A289" s="38"/>
      <c r="B289" s="38"/>
    </row>
    <row r="290" spans="1:2" ht="20.149999999999999" customHeight="1" x14ac:dyDescent="0.35">
      <c r="A290" s="38"/>
      <c r="B290" s="38"/>
    </row>
    <row r="291" spans="1:2" ht="20.149999999999999" customHeight="1" x14ac:dyDescent="0.35">
      <c r="A291" s="38"/>
      <c r="B291" s="38"/>
    </row>
    <row r="292" spans="1:2" ht="20.149999999999999" customHeight="1" x14ac:dyDescent="0.35">
      <c r="A292" s="38"/>
      <c r="B292" s="38"/>
    </row>
    <row r="293" spans="1:2" ht="20.149999999999999" customHeight="1" x14ac:dyDescent="0.35">
      <c r="A293" s="38"/>
      <c r="B293" s="38"/>
    </row>
    <row r="294" spans="1:2" ht="20.149999999999999" customHeight="1" x14ac:dyDescent="0.35">
      <c r="A294" s="38"/>
      <c r="B294" s="38"/>
    </row>
    <row r="295" spans="1:2" ht="20.149999999999999" customHeight="1" x14ac:dyDescent="0.35">
      <c r="A295" s="38"/>
      <c r="B295" s="38"/>
    </row>
    <row r="296" spans="1:2" ht="20.149999999999999" customHeight="1" x14ac:dyDescent="0.35">
      <c r="A296" s="38"/>
      <c r="B296" s="38"/>
    </row>
    <row r="297" spans="1:2" ht="20.149999999999999" customHeight="1" x14ac:dyDescent="0.35">
      <c r="A297" s="38"/>
      <c r="B297" s="38"/>
    </row>
    <row r="298" spans="1:2" ht="20.149999999999999" customHeight="1" x14ac:dyDescent="0.35">
      <c r="A298" s="38"/>
      <c r="B298" s="38"/>
    </row>
    <row r="299" spans="1:2" ht="20.149999999999999" customHeight="1" x14ac:dyDescent="0.35">
      <c r="A299" s="38"/>
    </row>
    <row r="300" spans="1:2" ht="20.149999999999999" customHeight="1" x14ac:dyDescent="0.35">
      <c r="A300" s="38"/>
      <c r="B300" s="38"/>
    </row>
    <row r="301" spans="1:2" ht="20.149999999999999" customHeight="1" x14ac:dyDescent="0.35">
      <c r="A301" s="38"/>
      <c r="B301" s="38"/>
    </row>
    <row r="302" spans="1:2" ht="20.149999999999999" customHeight="1" x14ac:dyDescent="0.35">
      <c r="A302" s="38"/>
    </row>
    <row r="303" spans="1:2" ht="20.149999999999999" customHeight="1" x14ac:dyDescent="0.35">
      <c r="A303" s="38"/>
      <c r="B303" s="38"/>
    </row>
    <row r="304" spans="1:2" ht="20.149999999999999" customHeight="1" x14ac:dyDescent="0.35">
      <c r="A304" s="38"/>
      <c r="B304" s="38"/>
    </row>
    <row r="305" spans="1:2" ht="20.149999999999999" customHeight="1" x14ac:dyDescent="0.35">
      <c r="A305" s="38"/>
      <c r="B305" s="38"/>
    </row>
    <row r="306" spans="1:2" ht="20.149999999999999" customHeight="1" x14ac:dyDescent="0.35">
      <c r="A306" s="38"/>
      <c r="B306" s="38"/>
    </row>
    <row r="307" spans="1:2" ht="20.149999999999999" customHeight="1" x14ac:dyDescent="0.35">
      <c r="A307" s="38"/>
      <c r="B307" s="38"/>
    </row>
    <row r="308" spans="1:2" ht="20.149999999999999" customHeight="1" x14ac:dyDescent="0.35">
      <c r="A308" s="38"/>
      <c r="B308" s="38"/>
    </row>
    <row r="309" spans="1:2" ht="20.149999999999999" customHeight="1" x14ac:dyDescent="0.35">
      <c r="A309" s="38"/>
    </row>
    <row r="310" spans="1:2" ht="20.149999999999999" customHeight="1" x14ac:dyDescent="0.35">
      <c r="A310" s="38"/>
      <c r="B310" s="38"/>
    </row>
    <row r="311" spans="1:2" ht="20.149999999999999" customHeight="1" x14ac:dyDescent="0.35">
      <c r="A311" s="38"/>
      <c r="B311" s="38"/>
    </row>
    <row r="312" spans="1:2" ht="20.149999999999999" customHeight="1" x14ac:dyDescent="0.35">
      <c r="A312" s="38"/>
      <c r="B312" s="38"/>
    </row>
    <row r="313" spans="1:2" ht="20.149999999999999" customHeight="1" x14ac:dyDescent="0.35">
      <c r="A313" s="38"/>
      <c r="B313" s="38"/>
    </row>
    <row r="314" spans="1:2" ht="20.149999999999999" customHeight="1" x14ac:dyDescent="0.35">
      <c r="A314" s="38"/>
      <c r="B314" s="38"/>
    </row>
    <row r="315" spans="1:2" ht="20.149999999999999" customHeight="1" x14ac:dyDescent="0.35">
      <c r="A315" s="38"/>
      <c r="B315" s="38"/>
    </row>
    <row r="316" spans="1:2" ht="20.149999999999999" customHeight="1" x14ac:dyDescent="0.35">
      <c r="A316" s="38"/>
      <c r="B316" s="38"/>
    </row>
    <row r="317" spans="1:2" ht="20.149999999999999" customHeight="1" x14ac:dyDescent="0.35">
      <c r="A317" s="38"/>
      <c r="B317" s="38"/>
    </row>
    <row r="318" spans="1:2" ht="20.149999999999999" customHeight="1" x14ac:dyDescent="0.35">
      <c r="A318" s="38"/>
      <c r="B318" s="38"/>
    </row>
    <row r="319" spans="1:2" ht="20.149999999999999" customHeight="1" x14ac:dyDescent="0.35">
      <c r="A319" s="38"/>
      <c r="B319" s="38"/>
    </row>
    <row r="320" spans="1:2" ht="20.149999999999999" customHeight="1" x14ac:dyDescent="0.35">
      <c r="A320" s="38"/>
      <c r="B320" s="38"/>
    </row>
    <row r="321" spans="1:2" ht="20.149999999999999" customHeight="1" x14ac:dyDescent="0.35">
      <c r="A321" s="38"/>
      <c r="B321" s="38"/>
    </row>
    <row r="322" spans="1:2" ht="20.149999999999999" customHeight="1" x14ac:dyDescent="0.35">
      <c r="A322" s="38"/>
      <c r="B322" s="38"/>
    </row>
    <row r="323" spans="1:2" ht="20.149999999999999" customHeight="1" x14ac:dyDescent="0.35">
      <c r="A323" s="38"/>
    </row>
    <row r="324" spans="1:2" ht="20.149999999999999" customHeight="1" x14ac:dyDescent="0.35">
      <c r="A324" s="38"/>
      <c r="B324" s="38"/>
    </row>
    <row r="325" spans="1:2" ht="20.149999999999999" customHeight="1" x14ac:dyDescent="0.35">
      <c r="A325" s="38"/>
      <c r="B325" s="38"/>
    </row>
    <row r="326" spans="1:2" ht="20.149999999999999" customHeight="1" x14ac:dyDescent="0.35">
      <c r="A326" s="38"/>
      <c r="B326" s="38"/>
    </row>
    <row r="327" spans="1:2" ht="20.149999999999999" customHeight="1" x14ac:dyDescent="0.35">
      <c r="A327" s="38"/>
      <c r="B327" s="38"/>
    </row>
    <row r="328" spans="1:2" ht="20.149999999999999" customHeight="1" x14ac:dyDescent="0.35">
      <c r="A328" s="38"/>
      <c r="B328" s="38"/>
    </row>
    <row r="329" spans="1:2" ht="20.149999999999999" customHeight="1" x14ac:dyDescent="0.35">
      <c r="A329" s="38"/>
      <c r="B329" s="38"/>
    </row>
    <row r="330" spans="1:2" ht="20.149999999999999" customHeight="1" x14ac:dyDescent="0.35">
      <c r="A330" s="38"/>
      <c r="B330" s="38"/>
    </row>
    <row r="331" spans="1:2" ht="20.149999999999999" customHeight="1" x14ac:dyDescent="0.35">
      <c r="A331" s="38"/>
      <c r="B331" s="38"/>
    </row>
    <row r="332" spans="1:2" ht="20.149999999999999" customHeight="1" x14ac:dyDescent="0.35">
      <c r="A332" s="38"/>
      <c r="B332" s="38"/>
    </row>
    <row r="333" spans="1:2" ht="20.149999999999999" customHeight="1" x14ac:dyDescent="0.35">
      <c r="A333" s="38"/>
      <c r="B333" s="38"/>
    </row>
    <row r="334" spans="1:2" ht="20.149999999999999" customHeight="1" x14ac:dyDescent="0.35">
      <c r="A334" s="38"/>
      <c r="B334" s="38"/>
    </row>
    <row r="335" spans="1:2" ht="20.149999999999999" customHeight="1" x14ac:dyDescent="0.35">
      <c r="A335" s="38"/>
      <c r="B335" s="38"/>
    </row>
    <row r="336" spans="1:2" ht="20.149999999999999" customHeight="1" x14ac:dyDescent="0.35">
      <c r="A336" s="38"/>
      <c r="B336" s="38"/>
    </row>
    <row r="337" spans="1:2" ht="20.149999999999999" customHeight="1" x14ac:dyDescent="0.35">
      <c r="A337" s="38"/>
      <c r="B337" s="38"/>
    </row>
    <row r="338" spans="1:2" ht="20.149999999999999" customHeight="1" x14ac:dyDescent="0.35">
      <c r="A338" s="38"/>
      <c r="B338" s="38"/>
    </row>
    <row r="339" spans="1:2" ht="20.149999999999999" customHeight="1" x14ac:dyDescent="0.35">
      <c r="A339" s="38"/>
      <c r="B339" s="38"/>
    </row>
    <row r="340" spans="1:2" ht="20.149999999999999" customHeight="1" x14ac:dyDescent="0.35">
      <c r="A340" s="38"/>
      <c r="B340" s="38"/>
    </row>
    <row r="341" spans="1:2" ht="20.149999999999999" customHeight="1" x14ac:dyDescent="0.35">
      <c r="A341" s="38"/>
      <c r="B341" s="38"/>
    </row>
    <row r="342" spans="1:2" ht="20.149999999999999" customHeight="1" x14ac:dyDescent="0.35">
      <c r="A342" s="38"/>
      <c r="B342" s="38"/>
    </row>
    <row r="343" spans="1:2" ht="20.149999999999999" customHeight="1" x14ac:dyDescent="0.35">
      <c r="A343" s="38"/>
      <c r="B343" s="38"/>
    </row>
    <row r="344" spans="1:2" ht="20.149999999999999" customHeight="1" x14ac:dyDescent="0.35">
      <c r="A344" s="38"/>
      <c r="B344" s="38"/>
    </row>
    <row r="345" spans="1:2" ht="20.149999999999999" customHeight="1" x14ac:dyDescent="0.35">
      <c r="A345" s="38"/>
      <c r="B345" s="38"/>
    </row>
    <row r="346" spans="1:2" ht="20.149999999999999" customHeight="1" x14ac:dyDescent="0.35">
      <c r="A346" s="38"/>
      <c r="B346" s="38"/>
    </row>
    <row r="347" spans="1:2" ht="20.149999999999999" customHeight="1" x14ac:dyDescent="0.35">
      <c r="A347" s="38"/>
      <c r="B347" s="38"/>
    </row>
    <row r="348" spans="1:2" ht="20.149999999999999" customHeight="1" x14ac:dyDescent="0.35">
      <c r="A348" s="38"/>
      <c r="B348" s="38"/>
    </row>
    <row r="349" spans="1:2" ht="20.149999999999999" customHeight="1" x14ac:dyDescent="0.35">
      <c r="A349" s="38"/>
    </row>
    <row r="350" spans="1:2" ht="20.149999999999999" customHeight="1" x14ac:dyDescent="0.35">
      <c r="A350" s="38"/>
      <c r="B350" s="38"/>
    </row>
    <row r="351" spans="1:2" ht="20.149999999999999" customHeight="1" x14ac:dyDescent="0.35">
      <c r="A351" s="38"/>
      <c r="B351" s="38"/>
    </row>
    <row r="352" spans="1:2" ht="20.149999999999999" customHeight="1" x14ac:dyDescent="0.35">
      <c r="A352" s="38"/>
      <c r="B352" s="38"/>
    </row>
    <row r="353" spans="1:2" ht="20.149999999999999" customHeight="1" x14ac:dyDescent="0.35">
      <c r="A353" s="38"/>
      <c r="B353" s="38"/>
    </row>
    <row r="354" spans="1:2" ht="20.149999999999999" customHeight="1" x14ac:dyDescent="0.35">
      <c r="A354" s="38"/>
      <c r="B354" s="38"/>
    </row>
    <row r="355" spans="1:2" ht="20.149999999999999" customHeight="1" x14ac:dyDescent="0.35">
      <c r="A355" s="38"/>
      <c r="B355" s="38"/>
    </row>
    <row r="356" spans="1:2" ht="20.149999999999999" customHeight="1" x14ac:dyDescent="0.35">
      <c r="A356" s="38"/>
      <c r="B356" s="38"/>
    </row>
    <row r="357" spans="1:2" ht="20.149999999999999" customHeight="1" x14ac:dyDescent="0.35">
      <c r="A357" s="38"/>
      <c r="B357" s="38"/>
    </row>
    <row r="358" spans="1:2" ht="20.149999999999999" customHeight="1" x14ac:dyDescent="0.35">
      <c r="A358" s="38"/>
      <c r="B358" s="38"/>
    </row>
    <row r="359" spans="1:2" ht="20.149999999999999" customHeight="1" x14ac:dyDescent="0.35">
      <c r="A359" s="38"/>
      <c r="B359" s="38"/>
    </row>
    <row r="360" spans="1:2" ht="20.149999999999999" customHeight="1" x14ac:dyDescent="0.35">
      <c r="A360" s="38"/>
      <c r="B360" s="38"/>
    </row>
    <row r="361" spans="1:2" ht="20.149999999999999" customHeight="1" x14ac:dyDescent="0.35">
      <c r="A361" s="38"/>
    </row>
    <row r="362" spans="1:2" ht="20.149999999999999" customHeight="1" x14ac:dyDescent="0.35">
      <c r="A362" s="38"/>
      <c r="B362" s="38"/>
    </row>
    <row r="363" spans="1:2" ht="20.149999999999999" customHeight="1" x14ac:dyDescent="0.35">
      <c r="A363" s="38"/>
      <c r="B363" s="38"/>
    </row>
    <row r="364" spans="1:2" ht="20.149999999999999" customHeight="1" x14ac:dyDescent="0.35">
      <c r="A364" s="38"/>
      <c r="B364" s="38"/>
    </row>
    <row r="365" spans="1:2" ht="20.149999999999999" customHeight="1" x14ac:dyDescent="0.35">
      <c r="A365" s="38"/>
      <c r="B365" s="38"/>
    </row>
    <row r="366" spans="1:2" ht="20.149999999999999" customHeight="1" x14ac:dyDescent="0.35">
      <c r="A366" s="38"/>
      <c r="B366" s="38"/>
    </row>
    <row r="367" spans="1:2" ht="20.149999999999999" customHeight="1" x14ac:dyDescent="0.35">
      <c r="A367" s="38"/>
    </row>
    <row r="368" spans="1:2" ht="20.149999999999999" customHeight="1" x14ac:dyDescent="0.35">
      <c r="A368" s="38"/>
      <c r="B368" s="38"/>
    </row>
    <row r="369" spans="1:2" ht="20.149999999999999" customHeight="1" x14ac:dyDescent="0.35">
      <c r="A369" s="38"/>
    </row>
    <row r="370" spans="1:2" ht="20.149999999999999" customHeight="1" x14ac:dyDescent="0.35">
      <c r="A370" s="38"/>
      <c r="B370" s="38"/>
    </row>
    <row r="371" spans="1:2" ht="20.149999999999999" customHeight="1" x14ac:dyDescent="0.35">
      <c r="A371" s="38"/>
      <c r="B371" s="38"/>
    </row>
    <row r="372" spans="1:2" ht="20.149999999999999" customHeight="1" x14ac:dyDescent="0.35">
      <c r="A372" s="38"/>
      <c r="B372" s="38"/>
    </row>
    <row r="373" spans="1:2" ht="20.149999999999999" customHeight="1" x14ac:dyDescent="0.35">
      <c r="A373" s="38"/>
      <c r="B373" s="38"/>
    </row>
    <row r="374" spans="1:2" ht="20.149999999999999" customHeight="1" x14ac:dyDescent="0.35">
      <c r="A374" s="38"/>
      <c r="B374" s="38"/>
    </row>
    <row r="375" spans="1:2" ht="20.149999999999999" customHeight="1" x14ac:dyDescent="0.35">
      <c r="A375" s="38"/>
      <c r="B375" s="38"/>
    </row>
    <row r="376" spans="1:2" ht="20.149999999999999" customHeight="1" x14ac:dyDescent="0.35">
      <c r="A376" s="38"/>
      <c r="B376" s="38"/>
    </row>
    <row r="377" spans="1:2" ht="20.149999999999999" customHeight="1" x14ac:dyDescent="0.35">
      <c r="A377" s="38"/>
      <c r="B377" s="38"/>
    </row>
    <row r="378" spans="1:2" ht="20.149999999999999" customHeight="1" x14ac:dyDescent="0.35">
      <c r="A378" s="38"/>
      <c r="B378" s="38"/>
    </row>
    <row r="379" spans="1:2" ht="20.149999999999999" customHeight="1" x14ac:dyDescent="0.35">
      <c r="A379" s="38"/>
      <c r="B379" s="38"/>
    </row>
    <row r="380" spans="1:2" ht="20.149999999999999" customHeight="1" x14ac:dyDescent="0.35">
      <c r="A380" s="38"/>
      <c r="B380" s="38"/>
    </row>
    <row r="381" spans="1:2" ht="20.149999999999999" customHeight="1" x14ac:dyDescent="0.35">
      <c r="A381" s="38"/>
      <c r="B381" s="38"/>
    </row>
    <row r="382" spans="1:2" ht="20.149999999999999" customHeight="1" x14ac:dyDescent="0.35">
      <c r="A382" s="38"/>
      <c r="B382" s="38"/>
    </row>
    <row r="383" spans="1:2" ht="20.149999999999999" customHeight="1" x14ac:dyDescent="0.35">
      <c r="A383" s="38"/>
      <c r="B383" s="38"/>
    </row>
    <row r="384" spans="1:2" ht="20.149999999999999" customHeight="1" x14ac:dyDescent="0.35">
      <c r="A384" s="38"/>
      <c r="B384" s="38"/>
    </row>
    <row r="385" spans="1:2" ht="20.149999999999999" customHeight="1" x14ac:dyDescent="0.35">
      <c r="A385" s="38"/>
      <c r="B385" s="38"/>
    </row>
    <row r="386" spans="1:2" ht="20.149999999999999" customHeight="1" x14ac:dyDescent="0.35">
      <c r="A386" s="38"/>
      <c r="B386" s="38"/>
    </row>
    <row r="387" spans="1:2" ht="20.149999999999999" customHeight="1" x14ac:dyDescent="0.35">
      <c r="A387" s="38"/>
      <c r="B387" s="38"/>
    </row>
    <row r="388" spans="1:2" ht="20.149999999999999" customHeight="1" x14ac:dyDescent="0.35">
      <c r="A388" s="38"/>
      <c r="B388" s="38"/>
    </row>
    <row r="389" spans="1:2" ht="20.149999999999999" customHeight="1" x14ac:dyDescent="0.35">
      <c r="A389" s="38"/>
      <c r="B389" s="38"/>
    </row>
    <row r="390" spans="1:2" ht="20.149999999999999" customHeight="1" x14ac:dyDescent="0.35">
      <c r="A390" s="38"/>
      <c r="B390" s="38"/>
    </row>
    <row r="391" spans="1:2" ht="20.149999999999999" customHeight="1" x14ac:dyDescent="0.35">
      <c r="A391" s="38"/>
      <c r="B391" s="38"/>
    </row>
    <row r="392" spans="1:2" ht="20.149999999999999" customHeight="1" x14ac:dyDescent="0.35">
      <c r="A392" s="38"/>
      <c r="B392" s="38"/>
    </row>
    <row r="393" spans="1:2" ht="20.149999999999999" customHeight="1" x14ac:dyDescent="0.35">
      <c r="A393" s="38"/>
      <c r="B393" s="38"/>
    </row>
    <row r="394" spans="1:2" ht="20.149999999999999" customHeight="1" x14ac:dyDescent="0.35">
      <c r="A394" s="38"/>
      <c r="B394" s="38"/>
    </row>
    <row r="395" spans="1:2" ht="20.149999999999999" customHeight="1" x14ac:dyDescent="0.35">
      <c r="A395" s="38"/>
      <c r="B395" s="38"/>
    </row>
    <row r="396" spans="1:2" ht="20.149999999999999" customHeight="1" x14ac:dyDescent="0.35">
      <c r="A396" s="38"/>
      <c r="B396" s="38"/>
    </row>
    <row r="397" spans="1:2" ht="20.149999999999999" customHeight="1" x14ac:dyDescent="0.35">
      <c r="A397" s="38"/>
      <c r="B397" s="38"/>
    </row>
    <row r="398" spans="1:2" ht="20.149999999999999" customHeight="1" x14ac:dyDescent="0.35">
      <c r="A398" s="38"/>
      <c r="B398" s="38"/>
    </row>
    <row r="399" spans="1:2" ht="20.149999999999999" customHeight="1" x14ac:dyDescent="0.35">
      <c r="A399" s="38"/>
      <c r="B399" s="38"/>
    </row>
    <row r="400" spans="1:2" ht="20.149999999999999" customHeight="1" x14ac:dyDescent="0.35">
      <c r="A400" s="38"/>
      <c r="B400" s="38"/>
    </row>
    <row r="401" spans="1:2" ht="20.149999999999999" customHeight="1" x14ac:dyDescent="0.35">
      <c r="A401" s="38"/>
    </row>
    <row r="402" spans="1:2" ht="20.149999999999999" customHeight="1" x14ac:dyDescent="0.35">
      <c r="A402" s="38"/>
      <c r="B402" s="38"/>
    </row>
    <row r="403" spans="1:2" ht="20.149999999999999" customHeight="1" x14ac:dyDescent="0.35">
      <c r="A403" s="38"/>
      <c r="B403" s="38"/>
    </row>
    <row r="404" spans="1:2" ht="20.149999999999999" customHeight="1" x14ac:dyDescent="0.35">
      <c r="A404" s="38"/>
    </row>
    <row r="405" spans="1:2" ht="20.149999999999999" customHeight="1" x14ac:dyDescent="0.35">
      <c r="A405" s="38"/>
      <c r="B405" s="38"/>
    </row>
    <row r="406" spans="1:2" ht="20.149999999999999" customHeight="1" x14ac:dyDescent="0.35">
      <c r="A406" s="38"/>
      <c r="B406" s="38"/>
    </row>
    <row r="407" spans="1:2" ht="20.149999999999999" customHeight="1" x14ac:dyDescent="0.35">
      <c r="A407" s="38"/>
      <c r="B407" s="38"/>
    </row>
    <row r="408" spans="1:2" ht="20.149999999999999" customHeight="1" x14ac:dyDescent="0.35">
      <c r="A408" s="38"/>
      <c r="B408" s="38"/>
    </row>
    <row r="409" spans="1:2" ht="20.149999999999999" customHeight="1" x14ac:dyDescent="0.35">
      <c r="A409" s="38"/>
    </row>
    <row r="410" spans="1:2" ht="20.149999999999999" customHeight="1" x14ac:dyDescent="0.35">
      <c r="A410" s="38"/>
    </row>
    <row r="411" spans="1:2" ht="20.149999999999999" customHeight="1" x14ac:dyDescent="0.35">
      <c r="A411" s="38"/>
      <c r="B411" s="38"/>
    </row>
    <row r="412" spans="1:2" ht="20.149999999999999" customHeight="1" x14ac:dyDescent="0.35">
      <c r="A412" s="38"/>
      <c r="B412" s="38"/>
    </row>
    <row r="413" spans="1:2" ht="20.149999999999999" customHeight="1" x14ac:dyDescent="0.35">
      <c r="A413" s="38"/>
      <c r="B413" s="38"/>
    </row>
    <row r="414" spans="1:2" ht="20.149999999999999" customHeight="1" x14ac:dyDescent="0.35">
      <c r="A414" s="38"/>
      <c r="B414" s="38"/>
    </row>
    <row r="415" spans="1:2" ht="20.149999999999999" customHeight="1" x14ac:dyDescent="0.35">
      <c r="A415" s="38"/>
      <c r="B415" s="38"/>
    </row>
    <row r="416" spans="1:2" ht="20.149999999999999" customHeight="1" x14ac:dyDescent="0.35">
      <c r="A416" s="38"/>
      <c r="B416" s="38"/>
    </row>
    <row r="417" spans="1:2" ht="20.149999999999999" customHeight="1" x14ac:dyDescent="0.35">
      <c r="A417" s="38"/>
    </row>
    <row r="418" spans="1:2" ht="20.149999999999999" customHeight="1" x14ac:dyDescent="0.35">
      <c r="A418" s="38"/>
      <c r="B418" s="38"/>
    </row>
    <row r="419" spans="1:2" ht="20.149999999999999" customHeight="1" x14ac:dyDescent="0.35">
      <c r="A419" s="38"/>
      <c r="B419" s="38"/>
    </row>
    <row r="420" spans="1:2" ht="20.149999999999999" customHeight="1" x14ac:dyDescent="0.35">
      <c r="A420" s="38"/>
    </row>
    <row r="421" spans="1:2" ht="20.149999999999999" customHeight="1" x14ac:dyDescent="0.35">
      <c r="A421" s="38"/>
      <c r="B421" s="38"/>
    </row>
    <row r="422" spans="1:2" ht="20.149999999999999" customHeight="1" x14ac:dyDescent="0.35">
      <c r="A422" s="38"/>
      <c r="B422" s="38"/>
    </row>
    <row r="423" spans="1:2" ht="20.149999999999999" customHeight="1" x14ac:dyDescent="0.35">
      <c r="A423" s="38"/>
      <c r="B423" s="38"/>
    </row>
    <row r="424" spans="1:2" ht="20.149999999999999" customHeight="1" x14ac:dyDescent="0.35">
      <c r="A424" s="38"/>
      <c r="B424" s="38"/>
    </row>
    <row r="425" spans="1:2" ht="20.149999999999999" customHeight="1" x14ac:dyDescent="0.35">
      <c r="A425" s="38"/>
      <c r="B425" s="38"/>
    </row>
    <row r="426" spans="1:2" ht="20.149999999999999" customHeight="1" x14ac:dyDescent="0.35">
      <c r="A426" s="38"/>
      <c r="B426" s="38"/>
    </row>
    <row r="427" spans="1:2" ht="20.149999999999999" customHeight="1" x14ac:dyDescent="0.35">
      <c r="A427" s="38"/>
      <c r="B427" s="38"/>
    </row>
    <row r="428" spans="1:2" ht="20.149999999999999" customHeight="1" x14ac:dyDescent="0.35">
      <c r="A428" s="38"/>
      <c r="B428" s="38"/>
    </row>
    <row r="429" spans="1:2" ht="20.149999999999999" customHeight="1" x14ac:dyDescent="0.35">
      <c r="A429" s="38"/>
    </row>
    <row r="430" spans="1:2" ht="20.149999999999999" customHeight="1" x14ac:dyDescent="0.35">
      <c r="A430" s="38"/>
      <c r="B430" s="38"/>
    </row>
    <row r="431" spans="1:2" ht="20.149999999999999" customHeight="1" x14ac:dyDescent="0.35">
      <c r="A431" s="38"/>
      <c r="B431" s="38"/>
    </row>
    <row r="432" spans="1:2" ht="20.149999999999999" customHeight="1" x14ac:dyDescent="0.35">
      <c r="A432" s="38"/>
    </row>
    <row r="433" spans="1:2" ht="20.149999999999999" customHeight="1" x14ac:dyDescent="0.35">
      <c r="A433" s="38"/>
      <c r="B433" s="38"/>
    </row>
    <row r="434" spans="1:2" ht="20.149999999999999" customHeight="1" x14ac:dyDescent="0.35">
      <c r="A434" s="38"/>
      <c r="B434" s="38"/>
    </row>
    <row r="435" spans="1:2" ht="20.149999999999999" customHeight="1" x14ac:dyDescent="0.35">
      <c r="A435" s="38"/>
      <c r="B435" s="38"/>
    </row>
    <row r="436" spans="1:2" ht="20.149999999999999" customHeight="1" x14ac:dyDescent="0.35">
      <c r="A436" s="38"/>
      <c r="B436" s="38"/>
    </row>
    <row r="437" spans="1:2" ht="20.149999999999999" customHeight="1" x14ac:dyDescent="0.35">
      <c r="A437" s="38"/>
      <c r="B437" s="38"/>
    </row>
    <row r="438" spans="1:2" ht="20.149999999999999" customHeight="1" x14ac:dyDescent="0.35">
      <c r="A438" s="38"/>
      <c r="B438" s="38"/>
    </row>
    <row r="439" spans="1:2" ht="20.149999999999999" customHeight="1" x14ac:dyDescent="0.35">
      <c r="A439" s="38"/>
      <c r="B439" s="38"/>
    </row>
    <row r="440" spans="1:2" ht="20.149999999999999" customHeight="1" x14ac:dyDescent="0.35">
      <c r="A440" s="38"/>
      <c r="B440" s="38"/>
    </row>
    <row r="441" spans="1:2" ht="20.149999999999999" customHeight="1" x14ac:dyDescent="0.35">
      <c r="A441" s="38"/>
      <c r="B441" s="38"/>
    </row>
    <row r="442" spans="1:2" ht="20.149999999999999" customHeight="1" x14ac:dyDescent="0.35">
      <c r="A442" s="38"/>
      <c r="B442" s="38"/>
    </row>
    <row r="443" spans="1:2" ht="20.149999999999999" customHeight="1" x14ac:dyDescent="0.35">
      <c r="A443" s="38"/>
      <c r="B443" s="38"/>
    </row>
    <row r="444" spans="1:2" ht="20.149999999999999" customHeight="1" x14ac:dyDescent="0.35">
      <c r="A444" s="38"/>
      <c r="B444" s="38"/>
    </row>
    <row r="445" spans="1:2" ht="20.149999999999999" customHeight="1" x14ac:dyDescent="0.35">
      <c r="A445" s="38"/>
      <c r="B445" s="38"/>
    </row>
    <row r="446" spans="1:2" ht="20.149999999999999" customHeight="1" x14ac:dyDescent="0.35">
      <c r="A446" s="38"/>
      <c r="B446" s="38"/>
    </row>
    <row r="447" spans="1:2" ht="20.149999999999999" customHeight="1" x14ac:dyDescent="0.35">
      <c r="A447" s="38"/>
      <c r="B447" s="38"/>
    </row>
    <row r="448" spans="1:2" ht="20.149999999999999" customHeight="1" x14ac:dyDescent="0.35">
      <c r="A448" s="38"/>
      <c r="B448" s="38"/>
    </row>
    <row r="449" spans="1:2" ht="20.149999999999999" customHeight="1" x14ac:dyDescent="0.35">
      <c r="A449" s="38"/>
      <c r="B449" s="38"/>
    </row>
    <row r="450" spans="1:2" ht="20.149999999999999" customHeight="1" x14ac:dyDescent="0.35">
      <c r="A450" s="38"/>
      <c r="B450" s="38"/>
    </row>
    <row r="451" spans="1:2" ht="20.149999999999999" customHeight="1" x14ac:dyDescent="0.35">
      <c r="A451" s="38"/>
    </row>
    <row r="452" spans="1:2" ht="20.149999999999999" customHeight="1" x14ac:dyDescent="0.35">
      <c r="A452" s="38"/>
      <c r="B452" s="38"/>
    </row>
    <row r="453" spans="1:2" ht="20.149999999999999" customHeight="1" x14ac:dyDescent="0.35">
      <c r="A453" s="38"/>
      <c r="B453" s="38"/>
    </row>
    <row r="454" spans="1:2" ht="20.149999999999999" customHeight="1" x14ac:dyDescent="0.35">
      <c r="A454" s="38"/>
      <c r="B454" s="38"/>
    </row>
    <row r="455" spans="1:2" ht="20.149999999999999" customHeight="1" x14ac:dyDescent="0.35">
      <c r="A455" s="38"/>
      <c r="B455" s="38"/>
    </row>
    <row r="456" spans="1:2" ht="20.149999999999999" customHeight="1" x14ac:dyDescent="0.35">
      <c r="A456" s="38"/>
      <c r="B456" s="38"/>
    </row>
    <row r="457" spans="1:2" ht="20.149999999999999" customHeight="1" x14ac:dyDescent="0.35">
      <c r="A457" s="38"/>
    </row>
    <row r="458" spans="1:2" ht="20.149999999999999" customHeight="1" x14ac:dyDescent="0.35">
      <c r="A458" s="38"/>
      <c r="B458" s="38"/>
    </row>
    <row r="459" spans="1:2" ht="20.149999999999999" customHeight="1" x14ac:dyDescent="0.35">
      <c r="A459" s="38"/>
      <c r="B459" s="38"/>
    </row>
    <row r="460" spans="1:2" ht="20.149999999999999" customHeight="1" x14ac:dyDescent="0.35">
      <c r="A460" s="38"/>
    </row>
    <row r="461" spans="1:2" ht="20.149999999999999" customHeight="1" x14ac:dyDescent="0.35">
      <c r="A461" s="38"/>
      <c r="B461" s="38"/>
    </row>
    <row r="462" spans="1:2" ht="20.149999999999999" customHeight="1" x14ac:dyDescent="0.35">
      <c r="A462" s="38"/>
      <c r="B462" s="38"/>
    </row>
    <row r="463" spans="1:2" ht="20.149999999999999" customHeight="1" x14ac:dyDescent="0.35">
      <c r="A463" s="38"/>
      <c r="B463" s="38"/>
    </row>
    <row r="464" spans="1:2" ht="20.149999999999999" customHeight="1" x14ac:dyDescent="0.35">
      <c r="A464" s="38"/>
    </row>
    <row r="465" spans="1:2" ht="20.149999999999999" customHeight="1" x14ac:dyDescent="0.35">
      <c r="A465" s="38"/>
      <c r="B465" s="38"/>
    </row>
    <row r="466" spans="1:2" ht="20.149999999999999" customHeight="1" x14ac:dyDescent="0.35">
      <c r="A466" s="38"/>
    </row>
    <row r="467" spans="1:2" ht="20.149999999999999" customHeight="1" x14ac:dyDescent="0.35">
      <c r="A467" s="38"/>
      <c r="B467" s="38"/>
    </row>
    <row r="468" spans="1:2" ht="20.149999999999999" customHeight="1" x14ac:dyDescent="0.35">
      <c r="A468" s="38"/>
      <c r="B468" s="38"/>
    </row>
    <row r="469" spans="1:2" ht="20.149999999999999" customHeight="1" x14ac:dyDescent="0.35">
      <c r="A469" s="38"/>
      <c r="B469" s="38"/>
    </row>
    <row r="470" spans="1:2" ht="20.149999999999999" customHeight="1" x14ac:dyDescent="0.35">
      <c r="A470" s="38"/>
      <c r="B470" s="38"/>
    </row>
    <row r="471" spans="1:2" ht="20.149999999999999" customHeight="1" x14ac:dyDescent="0.35">
      <c r="A471" s="38"/>
      <c r="B471" s="38"/>
    </row>
    <row r="472" spans="1:2" ht="20.149999999999999" customHeight="1" x14ac:dyDescent="0.35">
      <c r="A472" s="38"/>
      <c r="B472" s="38"/>
    </row>
    <row r="473" spans="1:2" ht="20.149999999999999" customHeight="1" x14ac:dyDescent="0.35">
      <c r="A473" s="38"/>
      <c r="B473" s="38"/>
    </row>
    <row r="474" spans="1:2" ht="20.149999999999999" customHeight="1" x14ac:dyDescent="0.35">
      <c r="A474" s="38"/>
      <c r="B474" s="38"/>
    </row>
    <row r="475" spans="1:2" ht="20.149999999999999" customHeight="1" x14ac:dyDescent="0.35">
      <c r="A475" s="38"/>
      <c r="B475" s="38"/>
    </row>
    <row r="476" spans="1:2" ht="20.149999999999999" customHeight="1" x14ac:dyDescent="0.35">
      <c r="A476" s="38"/>
      <c r="B476" s="38"/>
    </row>
    <row r="477" spans="1:2" ht="20.149999999999999" customHeight="1" x14ac:dyDescent="0.35">
      <c r="A477" s="38"/>
      <c r="B477" s="38"/>
    </row>
    <row r="478" spans="1:2" ht="20.149999999999999" customHeight="1" x14ac:dyDescent="0.35">
      <c r="A478" s="38"/>
      <c r="B478" s="38"/>
    </row>
    <row r="479" spans="1:2" ht="20.149999999999999" customHeight="1" x14ac:dyDescent="0.35">
      <c r="A479" s="38"/>
      <c r="B479" s="38"/>
    </row>
    <row r="480" spans="1:2" ht="20.149999999999999" customHeight="1" x14ac:dyDescent="0.35">
      <c r="A480" s="38"/>
      <c r="B480" s="38"/>
    </row>
    <row r="481" spans="1:2" ht="20.149999999999999" customHeight="1" x14ac:dyDescent="0.35">
      <c r="A481" s="38"/>
      <c r="B481" s="38"/>
    </row>
    <row r="482" spans="1:2" ht="20.149999999999999" customHeight="1" x14ac:dyDescent="0.35">
      <c r="A482" s="38"/>
      <c r="B482" s="38"/>
    </row>
    <row r="483" spans="1:2" ht="20.149999999999999" customHeight="1" x14ac:dyDescent="0.35">
      <c r="A483" s="38"/>
      <c r="B483" s="38"/>
    </row>
    <row r="484" spans="1:2" ht="20.149999999999999" customHeight="1" x14ac:dyDescent="0.35">
      <c r="A484" s="38"/>
      <c r="B484" s="38"/>
    </row>
    <row r="485" spans="1:2" ht="20.149999999999999" customHeight="1" x14ac:dyDescent="0.35">
      <c r="A485" s="38"/>
      <c r="B485" s="38"/>
    </row>
    <row r="486" spans="1:2" ht="20.149999999999999" customHeight="1" x14ac:dyDescent="0.35">
      <c r="A486" s="38"/>
      <c r="B486" s="38"/>
    </row>
    <row r="487" spans="1:2" ht="20.149999999999999" customHeight="1" x14ac:dyDescent="0.35">
      <c r="A487" s="38"/>
      <c r="B487" s="38"/>
    </row>
    <row r="488" spans="1:2" ht="20.149999999999999" customHeight="1" x14ac:dyDescent="0.35">
      <c r="A488" s="38"/>
      <c r="B488" s="38"/>
    </row>
    <row r="489" spans="1:2" ht="20.149999999999999" customHeight="1" x14ac:dyDescent="0.35">
      <c r="A489" s="38"/>
      <c r="B489" s="38"/>
    </row>
    <row r="490" spans="1:2" ht="20.149999999999999" customHeight="1" x14ac:dyDescent="0.35">
      <c r="A490" s="38"/>
    </row>
    <row r="491" spans="1:2" ht="20.149999999999999" customHeight="1" x14ac:dyDescent="0.35">
      <c r="A491" s="38"/>
      <c r="B491" s="38"/>
    </row>
    <row r="492" spans="1:2" ht="20.149999999999999" customHeight="1" x14ac:dyDescent="0.35">
      <c r="A492" s="38"/>
      <c r="B492" s="38"/>
    </row>
    <row r="493" spans="1:2" ht="20.149999999999999" customHeight="1" x14ac:dyDescent="0.35">
      <c r="A493" s="38"/>
      <c r="B493" s="38"/>
    </row>
    <row r="494" spans="1:2" ht="20.149999999999999" customHeight="1" x14ac:dyDescent="0.35">
      <c r="A494" s="38"/>
      <c r="B494" s="38"/>
    </row>
    <row r="495" spans="1:2" ht="20.149999999999999" customHeight="1" x14ac:dyDescent="0.35">
      <c r="A495" s="38"/>
      <c r="B495" s="38"/>
    </row>
    <row r="496" spans="1:2" ht="20.149999999999999" customHeight="1" x14ac:dyDescent="0.35">
      <c r="A496" s="38"/>
      <c r="B496" s="38"/>
    </row>
    <row r="497" spans="1:2" ht="20.149999999999999" customHeight="1" x14ac:dyDescent="0.35">
      <c r="A497" s="38"/>
      <c r="B497" s="38"/>
    </row>
    <row r="498" spans="1:2" ht="20.149999999999999" customHeight="1" x14ac:dyDescent="0.35">
      <c r="A498" s="38"/>
      <c r="B498" s="38"/>
    </row>
    <row r="499" spans="1:2" ht="20.149999999999999" customHeight="1" x14ac:dyDescent="0.35">
      <c r="A499" s="38"/>
      <c r="B499" s="38"/>
    </row>
    <row r="500" spans="1:2" ht="20.149999999999999" customHeight="1" x14ac:dyDescent="0.35">
      <c r="A500" s="38"/>
      <c r="B500" s="38"/>
    </row>
    <row r="501" spans="1:2" ht="20.149999999999999" customHeight="1" x14ac:dyDescent="0.35">
      <c r="A501" s="38"/>
      <c r="B501" s="38"/>
    </row>
    <row r="502" spans="1:2" ht="20.149999999999999" customHeight="1" x14ac:dyDescent="0.35">
      <c r="A502" s="38"/>
      <c r="B502" s="38"/>
    </row>
    <row r="503" spans="1:2" ht="20.149999999999999" customHeight="1" x14ac:dyDescent="0.35">
      <c r="A503" s="38"/>
      <c r="B503" s="38"/>
    </row>
    <row r="504" spans="1:2" ht="20.149999999999999" customHeight="1" x14ac:dyDescent="0.35">
      <c r="A504" s="38"/>
      <c r="B504" s="38"/>
    </row>
    <row r="505" spans="1:2" ht="20.149999999999999" customHeight="1" x14ac:dyDescent="0.35">
      <c r="A505" s="38"/>
      <c r="B505" s="38"/>
    </row>
    <row r="506" spans="1:2" ht="20.149999999999999" customHeight="1" x14ac:dyDescent="0.35">
      <c r="A506" s="38"/>
      <c r="B506" s="38"/>
    </row>
    <row r="507" spans="1:2" ht="20.149999999999999" customHeight="1" x14ac:dyDescent="0.35">
      <c r="A507" s="38"/>
      <c r="B507" s="38"/>
    </row>
    <row r="508" spans="1:2" ht="20.149999999999999" customHeight="1" x14ac:dyDescent="0.35">
      <c r="A508" s="38"/>
      <c r="B508" s="38"/>
    </row>
    <row r="509" spans="1:2" ht="20.149999999999999" customHeight="1" x14ac:dyDescent="0.35">
      <c r="A509" s="38"/>
    </row>
    <row r="510" spans="1:2" ht="20.149999999999999" customHeight="1" x14ac:dyDescent="0.35">
      <c r="A510" s="38"/>
      <c r="B510" s="38"/>
    </row>
    <row r="511" spans="1:2" ht="20.149999999999999" customHeight="1" x14ac:dyDescent="0.35">
      <c r="A511" s="38"/>
      <c r="B511" s="38"/>
    </row>
    <row r="512" spans="1:2" ht="20.149999999999999" customHeight="1" x14ac:dyDescent="0.35">
      <c r="A512" s="38"/>
      <c r="B512" s="38"/>
    </row>
    <row r="513" spans="1:2" ht="20.149999999999999" customHeight="1" x14ac:dyDescent="0.35">
      <c r="A513" s="38"/>
      <c r="B513" s="38"/>
    </row>
    <row r="514" spans="1:2" ht="20.149999999999999" customHeight="1" x14ac:dyDescent="0.35">
      <c r="A514" s="38"/>
      <c r="B514" s="38"/>
    </row>
    <row r="515" spans="1:2" ht="20.149999999999999" customHeight="1" x14ac:dyDescent="0.35">
      <c r="A515" s="38"/>
      <c r="B515" s="38"/>
    </row>
    <row r="516" spans="1:2" ht="20.149999999999999" customHeight="1" x14ac:dyDescent="0.35">
      <c r="A516" s="38"/>
      <c r="B516" s="38"/>
    </row>
    <row r="517" spans="1:2" ht="20.149999999999999" customHeight="1" x14ac:dyDescent="0.35">
      <c r="A517" s="38"/>
      <c r="B517" s="38"/>
    </row>
    <row r="518" spans="1:2" ht="20.149999999999999" customHeight="1" x14ac:dyDescent="0.35">
      <c r="A518" s="38"/>
      <c r="B518" s="38"/>
    </row>
    <row r="519" spans="1:2" ht="20.149999999999999" customHeight="1" x14ac:dyDescent="0.35">
      <c r="A519" s="38"/>
      <c r="B519" s="38"/>
    </row>
    <row r="520" spans="1:2" ht="20.149999999999999" customHeight="1" x14ac:dyDescent="0.35">
      <c r="A520" s="38"/>
      <c r="B520" s="38"/>
    </row>
    <row r="521" spans="1:2" ht="20.149999999999999" customHeight="1" x14ac:dyDescent="0.35">
      <c r="A521" s="38"/>
      <c r="B521" s="38"/>
    </row>
    <row r="522" spans="1:2" ht="20.149999999999999" customHeight="1" x14ac:dyDescent="0.35">
      <c r="A522" s="38"/>
      <c r="B522" s="38"/>
    </row>
    <row r="523" spans="1:2" ht="20.149999999999999" customHeight="1" x14ac:dyDescent="0.35">
      <c r="A523" s="38"/>
      <c r="B523" s="38"/>
    </row>
    <row r="524" spans="1:2" ht="20.149999999999999" customHeight="1" x14ac:dyDescent="0.35">
      <c r="A524" s="38"/>
      <c r="B524" s="38"/>
    </row>
    <row r="525" spans="1:2" ht="20.149999999999999" customHeight="1" x14ac:dyDescent="0.35">
      <c r="A525" s="38"/>
    </row>
    <row r="526" spans="1:2" ht="20.149999999999999" customHeight="1" x14ac:dyDescent="0.35">
      <c r="A526" s="38"/>
      <c r="B526" s="38"/>
    </row>
    <row r="527" spans="1:2" ht="20.149999999999999" customHeight="1" x14ac:dyDescent="0.35">
      <c r="A527" s="38"/>
      <c r="B527" s="38"/>
    </row>
    <row r="528" spans="1:2" ht="20.149999999999999" customHeight="1" x14ac:dyDescent="0.35">
      <c r="A528" s="38"/>
      <c r="B528" s="38"/>
    </row>
    <row r="529" spans="1:2" ht="20.149999999999999" customHeight="1" x14ac:dyDescent="0.35">
      <c r="A529" s="38"/>
      <c r="B529" s="38"/>
    </row>
    <row r="530" spans="1:2" ht="20.149999999999999" customHeight="1" x14ac:dyDescent="0.35">
      <c r="A530" s="38"/>
      <c r="B530" s="38"/>
    </row>
    <row r="531" spans="1:2" ht="20.149999999999999" customHeight="1" x14ac:dyDescent="0.35">
      <c r="A531" s="38"/>
      <c r="B531" s="38"/>
    </row>
    <row r="532" spans="1:2" ht="20.149999999999999" customHeight="1" x14ac:dyDescent="0.35">
      <c r="A532" s="38"/>
      <c r="B532" s="38"/>
    </row>
    <row r="533" spans="1:2" ht="20.149999999999999" customHeight="1" x14ac:dyDescent="0.35">
      <c r="A533" s="38"/>
      <c r="B533" s="38"/>
    </row>
    <row r="534" spans="1:2" ht="20.149999999999999" customHeight="1" x14ac:dyDescent="0.35">
      <c r="A534" s="38"/>
      <c r="B534" s="38"/>
    </row>
    <row r="535" spans="1:2" ht="20.149999999999999" customHeight="1" x14ac:dyDescent="0.35">
      <c r="A535" s="38"/>
      <c r="B535" s="38"/>
    </row>
    <row r="536" spans="1:2" ht="20.149999999999999" customHeight="1" x14ac:dyDescent="0.35">
      <c r="A536" s="38"/>
      <c r="B536" s="38"/>
    </row>
    <row r="537" spans="1:2" ht="20.149999999999999" customHeight="1" x14ac:dyDescent="0.35">
      <c r="A537" s="38"/>
      <c r="B537" s="38"/>
    </row>
    <row r="538" spans="1:2" ht="20.149999999999999" customHeight="1" x14ac:dyDescent="0.35">
      <c r="A538" s="38"/>
      <c r="B538" s="38"/>
    </row>
    <row r="539" spans="1:2" ht="20.149999999999999" customHeight="1" x14ac:dyDescent="0.35">
      <c r="A539" s="38"/>
      <c r="B539" s="38"/>
    </row>
    <row r="540" spans="1:2" ht="20.149999999999999" customHeight="1" x14ac:dyDescent="0.35">
      <c r="A540" s="38"/>
      <c r="B540" s="38"/>
    </row>
    <row r="541" spans="1:2" ht="20.149999999999999" customHeight="1" x14ac:dyDescent="0.35">
      <c r="A541" s="38"/>
      <c r="B541" s="38"/>
    </row>
    <row r="542" spans="1:2" ht="20.149999999999999" customHeight="1" x14ac:dyDescent="0.35">
      <c r="A542" s="38"/>
      <c r="B542" s="38"/>
    </row>
    <row r="543" spans="1:2" ht="20.149999999999999" customHeight="1" x14ac:dyDescent="0.35">
      <c r="A543" s="38"/>
      <c r="B543" s="38"/>
    </row>
    <row r="544" spans="1:2" ht="20.149999999999999" customHeight="1" x14ac:dyDescent="0.35">
      <c r="A544" s="38"/>
      <c r="B544" s="38"/>
    </row>
    <row r="545" spans="1:2" ht="20.149999999999999" customHeight="1" x14ac:dyDescent="0.35">
      <c r="A545" s="38"/>
    </row>
    <row r="546" spans="1:2" ht="20.149999999999999" customHeight="1" x14ac:dyDescent="0.35">
      <c r="A546" s="38"/>
    </row>
    <row r="547" spans="1:2" ht="20.149999999999999" customHeight="1" x14ac:dyDescent="0.35">
      <c r="A547" s="38"/>
      <c r="B547" s="38"/>
    </row>
    <row r="548" spans="1:2" ht="20.149999999999999" customHeight="1" x14ac:dyDescent="0.35">
      <c r="A548" s="38"/>
      <c r="B548" s="38"/>
    </row>
    <row r="549" spans="1:2" ht="20.149999999999999" customHeight="1" x14ac:dyDescent="0.35">
      <c r="A549" s="38"/>
      <c r="B549" s="38"/>
    </row>
    <row r="550" spans="1:2" ht="20.149999999999999" customHeight="1" x14ac:dyDescent="0.35">
      <c r="A550" s="38"/>
      <c r="B550" s="38"/>
    </row>
    <row r="551" spans="1:2" ht="20.149999999999999" customHeight="1" x14ac:dyDescent="0.35">
      <c r="A551" s="38"/>
      <c r="B551" s="38"/>
    </row>
    <row r="552" spans="1:2" ht="20.149999999999999" customHeight="1" x14ac:dyDescent="0.35">
      <c r="A552" s="38"/>
      <c r="B552" s="38"/>
    </row>
    <row r="553" spans="1:2" ht="20.149999999999999" customHeight="1" x14ac:dyDescent="0.35">
      <c r="A553" s="38"/>
    </row>
    <row r="554" spans="1:2" ht="20.149999999999999" customHeight="1" x14ac:dyDescent="0.35">
      <c r="A554" s="38"/>
      <c r="B554" s="38"/>
    </row>
    <row r="555" spans="1:2" ht="20.149999999999999" customHeight="1" x14ac:dyDescent="0.35">
      <c r="A555" s="38"/>
    </row>
    <row r="556" spans="1:2" ht="20.149999999999999" customHeight="1" x14ac:dyDescent="0.35">
      <c r="A556" s="38"/>
      <c r="B556" s="38"/>
    </row>
    <row r="557" spans="1:2" ht="20.149999999999999" customHeight="1" x14ac:dyDescent="0.35">
      <c r="A557" s="38"/>
      <c r="B557" s="38"/>
    </row>
    <row r="558" spans="1:2" ht="20.149999999999999" customHeight="1" x14ac:dyDescent="0.35">
      <c r="A558" s="38"/>
      <c r="B558" s="38"/>
    </row>
    <row r="559" spans="1:2" ht="20.149999999999999" customHeight="1" x14ac:dyDescent="0.35">
      <c r="A559" s="38"/>
      <c r="B559" s="38"/>
    </row>
    <row r="560" spans="1:2" ht="20.149999999999999" customHeight="1" x14ac:dyDescent="0.35">
      <c r="A560" s="38"/>
      <c r="B560" s="38"/>
    </row>
    <row r="561" spans="1:2" ht="20.149999999999999" customHeight="1" x14ac:dyDescent="0.35">
      <c r="A561" s="38"/>
      <c r="B561" s="38"/>
    </row>
    <row r="562" spans="1:2" ht="20.149999999999999" customHeight="1" x14ac:dyDescent="0.35">
      <c r="A562" s="38"/>
      <c r="B562" s="38"/>
    </row>
    <row r="563" spans="1:2" ht="20.149999999999999" customHeight="1" x14ac:dyDescent="0.35">
      <c r="A563" s="38"/>
    </row>
    <row r="564" spans="1:2" ht="20.149999999999999" customHeight="1" x14ac:dyDescent="0.35">
      <c r="A564" s="38"/>
      <c r="B564" s="38"/>
    </row>
    <row r="565" spans="1:2" ht="20.149999999999999" customHeight="1" x14ac:dyDescent="0.35">
      <c r="A565" s="38"/>
    </row>
    <row r="566" spans="1:2" ht="20.149999999999999" customHeight="1" x14ac:dyDescent="0.35">
      <c r="A566" s="38"/>
      <c r="B566" s="38"/>
    </row>
    <row r="567" spans="1:2" ht="20.149999999999999" customHeight="1" x14ac:dyDescent="0.35">
      <c r="A567" s="38"/>
    </row>
    <row r="568" spans="1:2" ht="20.149999999999999" customHeight="1" x14ac:dyDescent="0.35">
      <c r="A568" s="38"/>
      <c r="B568" s="38"/>
    </row>
    <row r="569" spans="1:2" ht="20.149999999999999" customHeight="1" x14ac:dyDescent="0.35">
      <c r="A569" s="38"/>
      <c r="B569" s="38"/>
    </row>
    <row r="570" spans="1:2" ht="20.149999999999999" customHeight="1" x14ac:dyDescent="0.35">
      <c r="A570" s="38"/>
      <c r="B570" s="38"/>
    </row>
    <row r="571" spans="1:2" ht="20.149999999999999" customHeight="1" x14ac:dyDescent="0.35">
      <c r="A571" s="38"/>
      <c r="B571" s="38"/>
    </row>
    <row r="572" spans="1:2" ht="20.149999999999999" customHeight="1" x14ac:dyDescent="0.35">
      <c r="A572" s="38"/>
      <c r="B572" s="38"/>
    </row>
    <row r="573" spans="1:2" ht="20.149999999999999" customHeight="1" x14ac:dyDescent="0.35">
      <c r="A573" s="38"/>
      <c r="B573" s="38"/>
    </row>
    <row r="574" spans="1:2" ht="20.149999999999999" customHeight="1" x14ac:dyDescent="0.35">
      <c r="A574" s="38"/>
    </row>
    <row r="575" spans="1:2" ht="20.149999999999999" customHeight="1" x14ac:dyDescent="0.35">
      <c r="A575" s="38"/>
      <c r="B575" s="38"/>
    </row>
    <row r="576" spans="1:2" ht="20.149999999999999" customHeight="1" x14ac:dyDescent="0.35">
      <c r="A576" s="38"/>
      <c r="B576" s="38"/>
    </row>
    <row r="577" spans="1:2" ht="20.149999999999999" customHeight="1" x14ac:dyDescent="0.35">
      <c r="A577" s="38"/>
      <c r="B577" s="38"/>
    </row>
    <row r="578" spans="1:2" ht="20.149999999999999" customHeight="1" x14ac:dyDescent="0.35">
      <c r="A578" s="38"/>
    </row>
    <row r="579" spans="1:2" ht="20.149999999999999" customHeight="1" x14ac:dyDescent="0.35">
      <c r="A579" s="38"/>
      <c r="B579" s="38"/>
    </row>
    <row r="580" spans="1:2" ht="20.149999999999999" customHeight="1" x14ac:dyDescent="0.35">
      <c r="A580" s="38"/>
      <c r="B580" s="38"/>
    </row>
    <row r="581" spans="1:2" ht="20.149999999999999" customHeight="1" x14ac:dyDescent="0.35">
      <c r="A581" s="38"/>
      <c r="B581" s="38"/>
    </row>
    <row r="582" spans="1:2" ht="20.149999999999999" customHeight="1" x14ac:dyDescent="0.35">
      <c r="A582" s="38"/>
      <c r="B582" s="38"/>
    </row>
    <row r="583" spans="1:2" ht="20.149999999999999" customHeight="1" x14ac:dyDescent="0.35">
      <c r="A583" s="38"/>
      <c r="B583" s="38"/>
    </row>
    <row r="584" spans="1:2" ht="20.149999999999999" customHeight="1" x14ac:dyDescent="0.35">
      <c r="A584" s="38"/>
      <c r="B584" s="38"/>
    </row>
    <row r="585" spans="1:2" ht="20.149999999999999" customHeight="1" x14ac:dyDescent="0.35">
      <c r="A585" s="38"/>
      <c r="B585" s="38"/>
    </row>
    <row r="586" spans="1:2" ht="20.149999999999999" customHeight="1" x14ac:dyDescent="0.35">
      <c r="A586" s="38"/>
      <c r="B586" s="38"/>
    </row>
    <row r="587" spans="1:2" ht="20.149999999999999" customHeight="1" x14ac:dyDescent="0.35">
      <c r="A587" s="38"/>
      <c r="B587" s="38"/>
    </row>
    <row r="588" spans="1:2" ht="20.149999999999999" customHeight="1" x14ac:dyDescent="0.35">
      <c r="A588" s="38"/>
      <c r="B588" s="38"/>
    </row>
    <row r="589" spans="1:2" ht="20.149999999999999" customHeight="1" x14ac:dyDescent="0.35">
      <c r="A589" s="38"/>
      <c r="B589" s="38"/>
    </row>
    <row r="590" spans="1:2" ht="20.149999999999999" customHeight="1" x14ac:dyDescent="0.35">
      <c r="A590" s="38"/>
      <c r="B590" s="38"/>
    </row>
    <row r="591" spans="1:2" ht="20.149999999999999" customHeight="1" x14ac:dyDescent="0.35">
      <c r="A591" s="38"/>
      <c r="B591" s="38"/>
    </row>
    <row r="592" spans="1:2" ht="20.149999999999999" customHeight="1" x14ac:dyDescent="0.35">
      <c r="A592" s="38"/>
      <c r="B592" s="38"/>
    </row>
    <row r="593" spans="1:2" ht="20.149999999999999" customHeight="1" x14ac:dyDescent="0.35">
      <c r="A593" s="38"/>
      <c r="B593" s="38"/>
    </row>
    <row r="594" spans="1:2" ht="20.149999999999999" customHeight="1" x14ac:dyDescent="0.35">
      <c r="A594" s="38"/>
      <c r="B594" s="38"/>
    </row>
    <row r="595" spans="1:2" ht="20.149999999999999" customHeight="1" x14ac:dyDescent="0.35">
      <c r="A595" s="38"/>
      <c r="B595" s="38"/>
    </row>
    <row r="596" spans="1:2" ht="20.149999999999999" customHeight="1" x14ac:dyDescent="0.35">
      <c r="A596" s="38"/>
    </row>
    <row r="597" spans="1:2" ht="20.149999999999999" customHeight="1" x14ac:dyDescent="0.35">
      <c r="A597" s="38"/>
    </row>
    <row r="598" spans="1:2" ht="20.149999999999999" customHeight="1" x14ac:dyDescent="0.35">
      <c r="A598" s="38"/>
      <c r="B598" s="38"/>
    </row>
    <row r="599" spans="1:2" ht="20.149999999999999" customHeight="1" x14ac:dyDescent="0.35">
      <c r="A599" s="38"/>
      <c r="B599" s="38"/>
    </row>
    <row r="600" spans="1:2" ht="20.149999999999999" customHeight="1" x14ac:dyDescent="0.35">
      <c r="A600" s="38"/>
      <c r="B600" s="38"/>
    </row>
    <row r="601" spans="1:2" ht="20.149999999999999" customHeight="1" x14ac:dyDescent="0.35">
      <c r="A601" s="38"/>
      <c r="B601" s="38"/>
    </row>
    <row r="602" spans="1:2" ht="20.149999999999999" customHeight="1" x14ac:dyDescent="0.35">
      <c r="A602" s="38"/>
      <c r="B602" s="38"/>
    </row>
    <row r="603" spans="1:2" ht="20.149999999999999" customHeight="1" x14ac:dyDescent="0.35">
      <c r="A603" s="38"/>
      <c r="B603" s="38"/>
    </row>
    <row r="604" spans="1:2" ht="20.149999999999999" customHeight="1" x14ac:dyDescent="0.35">
      <c r="A604" s="38"/>
      <c r="B604" s="38"/>
    </row>
    <row r="605" spans="1:2" ht="20.149999999999999" customHeight="1" x14ac:dyDescent="0.35">
      <c r="A605" s="38"/>
    </row>
    <row r="606" spans="1:2" ht="20.149999999999999" customHeight="1" x14ac:dyDescent="0.35">
      <c r="A606" s="38"/>
      <c r="B606" s="38"/>
    </row>
    <row r="607" spans="1:2" ht="20.149999999999999" customHeight="1" x14ac:dyDescent="0.35">
      <c r="A607" s="38"/>
      <c r="B607" s="38"/>
    </row>
    <row r="608" spans="1:2" ht="20.149999999999999" customHeight="1" x14ac:dyDescent="0.35">
      <c r="A608" s="38"/>
      <c r="B608" s="38"/>
    </row>
    <row r="609" spans="1:2" ht="20.149999999999999" customHeight="1" x14ac:dyDescent="0.35">
      <c r="A609" s="38"/>
      <c r="B609" s="38"/>
    </row>
    <row r="610" spans="1:2" ht="20.149999999999999" customHeight="1" x14ac:dyDescent="0.35">
      <c r="A610" s="38"/>
      <c r="B610" s="38"/>
    </row>
    <row r="611" spans="1:2" ht="20.149999999999999" customHeight="1" x14ac:dyDescent="0.35">
      <c r="A611" s="38"/>
      <c r="B611" s="38"/>
    </row>
    <row r="612" spans="1:2" ht="20.149999999999999" customHeight="1" x14ac:dyDescent="0.35">
      <c r="A612" s="38"/>
      <c r="B612" s="38"/>
    </row>
    <row r="613" spans="1:2" ht="20.149999999999999" customHeight="1" x14ac:dyDescent="0.35">
      <c r="A613" s="38"/>
      <c r="B613" s="38"/>
    </row>
    <row r="614" spans="1:2" ht="20.149999999999999" customHeight="1" x14ac:dyDescent="0.35">
      <c r="A614" s="38"/>
      <c r="B614" s="38"/>
    </row>
    <row r="615" spans="1:2" ht="20.149999999999999" customHeight="1" x14ac:dyDescent="0.35">
      <c r="A615" s="38"/>
      <c r="B615" s="38"/>
    </row>
    <row r="616" spans="1:2" ht="20.149999999999999" customHeight="1" x14ac:dyDescent="0.35">
      <c r="A616" s="38"/>
      <c r="B616" s="38"/>
    </row>
    <row r="617" spans="1:2" ht="20.149999999999999" customHeight="1" x14ac:dyDescent="0.35">
      <c r="A617" s="38"/>
      <c r="B617" s="38"/>
    </row>
    <row r="618" spans="1:2" ht="20.149999999999999" customHeight="1" x14ac:dyDescent="0.35">
      <c r="A618" s="38"/>
    </row>
    <row r="619" spans="1:2" ht="20.149999999999999" customHeight="1" x14ac:dyDescent="0.35">
      <c r="A619" s="38"/>
      <c r="B619" s="38"/>
    </row>
    <row r="620" spans="1:2" ht="20.149999999999999" customHeight="1" x14ac:dyDescent="0.35">
      <c r="A620" s="38"/>
      <c r="B620" s="38"/>
    </row>
    <row r="621" spans="1:2" ht="20.149999999999999" customHeight="1" x14ac:dyDescent="0.35">
      <c r="A621" s="38"/>
      <c r="B621" s="38"/>
    </row>
    <row r="622" spans="1:2" ht="20.149999999999999" customHeight="1" x14ac:dyDescent="0.35">
      <c r="A622" s="38"/>
      <c r="B622" s="38"/>
    </row>
    <row r="623" spans="1:2" ht="20.149999999999999" customHeight="1" x14ac:dyDescent="0.35">
      <c r="A623" s="38"/>
      <c r="B623" s="38"/>
    </row>
    <row r="624" spans="1:2" ht="20.149999999999999" customHeight="1" x14ac:dyDescent="0.35">
      <c r="A624" s="38"/>
      <c r="B624" s="38"/>
    </row>
    <row r="625" spans="1:2" ht="20.149999999999999" customHeight="1" x14ac:dyDescent="0.35">
      <c r="A625" s="38"/>
      <c r="B625" s="38"/>
    </row>
    <row r="626" spans="1:2" ht="20.149999999999999" customHeight="1" x14ac:dyDescent="0.35">
      <c r="A626" s="38"/>
      <c r="B626" s="38"/>
    </row>
    <row r="627" spans="1:2" ht="20.149999999999999" customHeight="1" x14ac:dyDescent="0.35">
      <c r="A627" s="38"/>
    </row>
    <row r="628" spans="1:2" ht="20.149999999999999" customHeight="1" x14ac:dyDescent="0.35">
      <c r="A628" s="38"/>
      <c r="B628" s="38"/>
    </row>
    <row r="629" spans="1:2" ht="20.149999999999999" customHeight="1" x14ac:dyDescent="0.35">
      <c r="A629" s="38"/>
      <c r="B629" s="38"/>
    </row>
    <row r="630" spans="1:2" ht="20.149999999999999" customHeight="1" x14ac:dyDescent="0.35">
      <c r="A630" s="38"/>
      <c r="B630" s="38"/>
    </row>
    <row r="631" spans="1:2" ht="20.149999999999999" customHeight="1" x14ac:dyDescent="0.35">
      <c r="A631" s="38"/>
      <c r="B631" s="38"/>
    </row>
    <row r="632" spans="1:2" ht="20.149999999999999" customHeight="1" x14ac:dyDescent="0.35">
      <c r="A632" s="38"/>
      <c r="B632" s="38"/>
    </row>
    <row r="633" spans="1:2" ht="20.149999999999999" customHeight="1" x14ac:dyDescent="0.35">
      <c r="A633" s="38"/>
      <c r="B633" s="38"/>
    </row>
    <row r="634" spans="1:2" ht="20.149999999999999" customHeight="1" x14ac:dyDescent="0.35">
      <c r="A634" s="38"/>
    </row>
    <row r="635" spans="1:2" ht="20.149999999999999" customHeight="1" x14ac:dyDescent="0.35">
      <c r="A635" s="38"/>
      <c r="B635" s="38"/>
    </row>
    <row r="636" spans="1:2" ht="20.149999999999999" customHeight="1" x14ac:dyDescent="0.35">
      <c r="A636" s="38"/>
      <c r="B636" s="38"/>
    </row>
    <row r="637" spans="1:2" ht="20.149999999999999" customHeight="1" x14ac:dyDescent="0.35">
      <c r="A637" s="38"/>
      <c r="B637" s="38"/>
    </row>
    <row r="638" spans="1:2" ht="20.149999999999999" customHeight="1" x14ac:dyDescent="0.35">
      <c r="A638" s="38"/>
      <c r="B638" s="38"/>
    </row>
    <row r="639" spans="1:2" ht="20.149999999999999" customHeight="1" x14ac:dyDescent="0.35">
      <c r="A639" s="38"/>
    </row>
    <row r="640" spans="1:2" ht="20.149999999999999" customHeight="1" x14ac:dyDescent="0.35">
      <c r="A640" s="38"/>
      <c r="B640" s="38"/>
    </row>
    <row r="641" spans="1:2" ht="20.149999999999999" customHeight="1" x14ac:dyDescent="0.35">
      <c r="A641" s="38"/>
      <c r="B641" s="38"/>
    </row>
    <row r="642" spans="1:2" ht="20.149999999999999" customHeight="1" x14ac:dyDescent="0.35">
      <c r="A642" s="38"/>
      <c r="B642" s="38"/>
    </row>
    <row r="643" spans="1:2" ht="20.149999999999999" customHeight="1" x14ac:dyDescent="0.35">
      <c r="A643" s="38"/>
      <c r="B643" s="38"/>
    </row>
    <row r="644" spans="1:2" ht="20.149999999999999" customHeight="1" x14ac:dyDescent="0.35">
      <c r="A644" s="38"/>
      <c r="B644" s="38"/>
    </row>
    <row r="645" spans="1:2" ht="20.149999999999999" customHeight="1" x14ac:dyDescent="0.35">
      <c r="A645" s="38"/>
      <c r="B645" s="38"/>
    </row>
    <row r="646" spans="1:2" ht="20.149999999999999" customHeight="1" x14ac:dyDescent="0.35">
      <c r="A646" s="38"/>
      <c r="B646" s="38"/>
    </row>
    <row r="647" spans="1:2" ht="20.149999999999999" customHeight="1" x14ac:dyDescent="0.35">
      <c r="A647" s="38"/>
      <c r="B647" s="38"/>
    </row>
    <row r="648" spans="1:2" ht="20.149999999999999" customHeight="1" x14ac:dyDescent="0.35">
      <c r="A648" s="38"/>
      <c r="B648" s="38"/>
    </row>
    <row r="649" spans="1:2" ht="20.149999999999999" customHeight="1" x14ac:dyDescent="0.35">
      <c r="A649" s="38"/>
      <c r="B649" s="38"/>
    </row>
    <row r="650" spans="1:2" ht="20.149999999999999" customHeight="1" x14ac:dyDescent="0.35">
      <c r="A650" s="38"/>
      <c r="B650" s="38"/>
    </row>
    <row r="651" spans="1:2" ht="20.149999999999999" customHeight="1" x14ac:dyDescent="0.35">
      <c r="A651" s="38"/>
      <c r="B651" s="38"/>
    </row>
    <row r="652" spans="1:2" ht="20.149999999999999" customHeight="1" x14ac:dyDescent="0.35">
      <c r="A652" s="38"/>
      <c r="B652" s="38"/>
    </row>
    <row r="653" spans="1:2" ht="20.149999999999999" customHeight="1" x14ac:dyDescent="0.35">
      <c r="A653" s="38"/>
      <c r="B653" s="38"/>
    </row>
    <row r="654" spans="1:2" ht="20.149999999999999" customHeight="1" x14ac:dyDescent="0.35">
      <c r="A654" s="38"/>
      <c r="B654" s="38"/>
    </row>
    <row r="655" spans="1:2" ht="20.149999999999999" customHeight="1" x14ac:dyDescent="0.35">
      <c r="A655" s="38"/>
      <c r="B655" s="38"/>
    </row>
    <row r="656" spans="1:2" ht="20.149999999999999" customHeight="1" x14ac:dyDescent="0.35">
      <c r="A656" s="38"/>
      <c r="B656" s="38"/>
    </row>
    <row r="657" spans="1:2" ht="20.149999999999999" customHeight="1" x14ac:dyDescent="0.35">
      <c r="A657" s="38"/>
      <c r="B657" s="38"/>
    </row>
    <row r="658" spans="1:2" ht="20.149999999999999" customHeight="1" x14ac:dyDescent="0.35">
      <c r="A658" s="38"/>
      <c r="B658" s="38"/>
    </row>
    <row r="659" spans="1:2" ht="20.149999999999999" customHeight="1" x14ac:dyDescent="0.35">
      <c r="A659" s="38"/>
      <c r="B659" s="38"/>
    </row>
    <row r="660" spans="1:2" ht="20.149999999999999" customHeight="1" x14ac:dyDescent="0.35">
      <c r="A660" s="38"/>
      <c r="B660" s="38"/>
    </row>
    <row r="661" spans="1:2" ht="20.149999999999999" customHeight="1" x14ac:dyDescent="0.35">
      <c r="A661" s="38"/>
      <c r="B661" s="38"/>
    </row>
    <row r="662" spans="1:2" ht="20.149999999999999" customHeight="1" x14ac:dyDescent="0.35">
      <c r="A662" s="38"/>
      <c r="B662" s="38"/>
    </row>
    <row r="663" spans="1:2" ht="20.149999999999999" customHeight="1" x14ac:dyDescent="0.35">
      <c r="A663" s="38"/>
      <c r="B663" s="38"/>
    </row>
    <row r="664" spans="1:2" ht="20.149999999999999" customHeight="1" x14ac:dyDescent="0.35">
      <c r="A664" s="38"/>
      <c r="B664" s="38"/>
    </row>
    <row r="665" spans="1:2" ht="20.149999999999999" customHeight="1" x14ac:dyDescent="0.35">
      <c r="A665" s="38"/>
      <c r="B665" s="38"/>
    </row>
    <row r="666" spans="1:2" ht="20.149999999999999" customHeight="1" x14ac:dyDescent="0.35">
      <c r="A666" s="38"/>
      <c r="B666" s="38"/>
    </row>
    <row r="667" spans="1:2" ht="20.149999999999999" customHeight="1" x14ac:dyDescent="0.35">
      <c r="A667" s="38"/>
      <c r="B667" s="38"/>
    </row>
    <row r="668" spans="1:2" ht="20.149999999999999" customHeight="1" x14ac:dyDescent="0.35">
      <c r="A668" s="38"/>
      <c r="B668" s="38"/>
    </row>
    <row r="669" spans="1:2" ht="20.149999999999999" customHeight="1" x14ac:dyDescent="0.35">
      <c r="A669" s="38"/>
      <c r="B669" s="38"/>
    </row>
    <row r="670" spans="1:2" ht="20.149999999999999" customHeight="1" x14ac:dyDescent="0.35">
      <c r="A670" s="38"/>
      <c r="B670" s="38"/>
    </row>
    <row r="671" spans="1:2" ht="20.149999999999999" customHeight="1" x14ac:dyDescent="0.35">
      <c r="A671" s="38"/>
      <c r="B671" s="38"/>
    </row>
    <row r="672" spans="1:2" ht="20.149999999999999" customHeight="1" x14ac:dyDescent="0.35">
      <c r="A672" s="38"/>
      <c r="B672" s="38"/>
    </row>
    <row r="673" spans="1:2" ht="20.149999999999999" customHeight="1" x14ac:dyDescent="0.35">
      <c r="A673" s="38"/>
      <c r="B673" s="38"/>
    </row>
    <row r="674" spans="1:2" ht="20.149999999999999" customHeight="1" x14ac:dyDescent="0.35">
      <c r="A674" s="38"/>
      <c r="B674" s="38"/>
    </row>
    <row r="675" spans="1:2" ht="20.149999999999999" customHeight="1" x14ac:dyDescent="0.35">
      <c r="A675" s="38"/>
      <c r="B675" s="38"/>
    </row>
    <row r="676" spans="1:2" ht="20.149999999999999" customHeight="1" x14ac:dyDescent="0.35">
      <c r="A676" s="38"/>
      <c r="B676" s="38"/>
    </row>
    <row r="677" spans="1:2" ht="20.149999999999999" customHeight="1" x14ac:dyDescent="0.35">
      <c r="A677" s="38"/>
      <c r="B677" s="38"/>
    </row>
    <row r="678" spans="1:2" ht="20.149999999999999" customHeight="1" x14ac:dyDescent="0.35">
      <c r="A678" s="38"/>
      <c r="B678" s="38"/>
    </row>
    <row r="679" spans="1:2" ht="20.149999999999999" customHeight="1" x14ac:dyDescent="0.35">
      <c r="A679" s="38"/>
      <c r="B679" s="38"/>
    </row>
    <row r="680" spans="1:2" ht="20.149999999999999" customHeight="1" x14ac:dyDescent="0.35">
      <c r="A680" s="38"/>
      <c r="B680" s="38"/>
    </row>
    <row r="681" spans="1:2" ht="20.149999999999999" customHeight="1" x14ac:dyDescent="0.35">
      <c r="A681" s="38"/>
      <c r="B681" s="38"/>
    </row>
    <row r="682" spans="1:2" ht="20.149999999999999" customHeight="1" x14ac:dyDescent="0.35">
      <c r="A682" s="38"/>
      <c r="B682" s="38"/>
    </row>
    <row r="683" spans="1:2" ht="20.149999999999999" customHeight="1" x14ac:dyDescent="0.35">
      <c r="A683" s="38"/>
      <c r="B683" s="38"/>
    </row>
    <row r="684" spans="1:2" ht="20.149999999999999" customHeight="1" x14ac:dyDescent="0.35">
      <c r="A684" s="38"/>
      <c r="B684" s="38"/>
    </row>
    <row r="685" spans="1:2" ht="20.149999999999999" customHeight="1" x14ac:dyDescent="0.35">
      <c r="A685" s="38"/>
      <c r="B685" s="38"/>
    </row>
    <row r="686" spans="1:2" ht="20.149999999999999" customHeight="1" x14ac:dyDescent="0.35">
      <c r="A686" s="38"/>
      <c r="B686" s="38"/>
    </row>
    <row r="687" spans="1:2" ht="20.149999999999999" customHeight="1" x14ac:dyDescent="0.35">
      <c r="A687" s="38"/>
      <c r="B687" s="38"/>
    </row>
    <row r="688" spans="1:2" ht="20.149999999999999" customHeight="1" x14ac:dyDescent="0.35">
      <c r="A688" s="38"/>
      <c r="B688" s="38"/>
    </row>
    <row r="689" spans="1:2" ht="20.149999999999999" customHeight="1" x14ac:dyDescent="0.35">
      <c r="A689" s="38"/>
      <c r="B689" s="38"/>
    </row>
    <row r="690" spans="1:2" ht="20.149999999999999" customHeight="1" x14ac:dyDescent="0.35">
      <c r="A690" s="38"/>
      <c r="B690" s="38"/>
    </row>
    <row r="691" spans="1:2" ht="20.149999999999999" customHeight="1" x14ac:dyDescent="0.35">
      <c r="A691" s="38"/>
      <c r="B691" s="38"/>
    </row>
    <row r="692" spans="1:2" ht="20.149999999999999" customHeight="1" x14ac:dyDescent="0.35">
      <c r="A692" s="38"/>
      <c r="B692" s="38"/>
    </row>
    <row r="693" spans="1:2" ht="20.149999999999999" customHeight="1" x14ac:dyDescent="0.35">
      <c r="A693" s="38"/>
    </row>
    <row r="694" spans="1:2" ht="20.149999999999999" customHeight="1" x14ac:dyDescent="0.35">
      <c r="A694" s="38"/>
      <c r="B694" s="38"/>
    </row>
    <row r="695" spans="1:2" ht="20.149999999999999" customHeight="1" x14ac:dyDescent="0.35">
      <c r="A695" s="38"/>
      <c r="B695" s="38"/>
    </row>
    <row r="696" spans="1:2" ht="20.149999999999999" customHeight="1" x14ac:dyDescent="0.35">
      <c r="A696" s="38"/>
      <c r="B696" s="38"/>
    </row>
    <row r="697" spans="1:2" ht="20.149999999999999" customHeight="1" x14ac:dyDescent="0.35">
      <c r="A697" s="38"/>
    </row>
    <row r="698" spans="1:2" ht="20.149999999999999" customHeight="1" x14ac:dyDescent="0.35">
      <c r="A698" s="38"/>
      <c r="B698" s="38"/>
    </row>
    <row r="699" spans="1:2" ht="20.149999999999999" customHeight="1" x14ac:dyDescent="0.35">
      <c r="A699" s="38"/>
      <c r="B699" s="38"/>
    </row>
    <row r="700" spans="1:2" ht="20.149999999999999" customHeight="1" x14ac:dyDescent="0.35">
      <c r="A700" s="38"/>
      <c r="B700" s="38"/>
    </row>
    <row r="701" spans="1:2" ht="20.149999999999999" customHeight="1" x14ac:dyDescent="0.35">
      <c r="A701" s="38"/>
      <c r="B701" s="38"/>
    </row>
    <row r="702" spans="1:2" ht="20.149999999999999" customHeight="1" x14ac:dyDescent="0.35">
      <c r="A702" s="38"/>
      <c r="B702" s="38"/>
    </row>
    <row r="703" spans="1:2" ht="20.149999999999999" customHeight="1" x14ac:dyDescent="0.35">
      <c r="A703" s="38"/>
      <c r="B703" s="38"/>
    </row>
    <row r="704" spans="1:2" ht="20.149999999999999" customHeight="1" x14ac:dyDescent="0.35">
      <c r="A704" s="38"/>
      <c r="B704" s="38"/>
    </row>
    <row r="705" spans="1:2" ht="20.149999999999999" customHeight="1" x14ac:dyDescent="0.35">
      <c r="A705" s="38"/>
      <c r="B705" s="38"/>
    </row>
    <row r="706" spans="1:2" ht="20.149999999999999" customHeight="1" x14ac:dyDescent="0.35">
      <c r="A706" s="38"/>
      <c r="B706" s="38"/>
    </row>
    <row r="707" spans="1:2" ht="20.149999999999999" customHeight="1" x14ac:dyDescent="0.35">
      <c r="A707" s="38"/>
      <c r="B707" s="38"/>
    </row>
    <row r="708" spans="1:2" ht="20.149999999999999" customHeight="1" x14ac:dyDescent="0.35">
      <c r="A708" s="38"/>
      <c r="B708" s="38"/>
    </row>
    <row r="709" spans="1:2" ht="20.149999999999999" customHeight="1" x14ac:dyDescent="0.35">
      <c r="A709" s="38"/>
      <c r="B709" s="38"/>
    </row>
    <row r="710" spans="1:2" ht="20.149999999999999" customHeight="1" x14ac:dyDescent="0.35">
      <c r="A710" s="38"/>
      <c r="B710" s="38"/>
    </row>
    <row r="711" spans="1:2" ht="20.149999999999999" customHeight="1" x14ac:dyDescent="0.35">
      <c r="A711" s="38"/>
      <c r="B711" s="38"/>
    </row>
    <row r="712" spans="1:2" ht="20.149999999999999" customHeight="1" x14ac:dyDescent="0.35">
      <c r="A712" s="38"/>
      <c r="B712" s="38"/>
    </row>
    <row r="713" spans="1:2" ht="20.149999999999999" customHeight="1" x14ac:dyDescent="0.35">
      <c r="A713" s="38"/>
      <c r="B713" s="38"/>
    </row>
    <row r="714" spans="1:2" ht="20.149999999999999" customHeight="1" x14ac:dyDescent="0.35">
      <c r="A714" s="38"/>
      <c r="B714" s="38"/>
    </row>
    <row r="715" spans="1:2" ht="20.149999999999999" customHeight="1" x14ac:dyDescent="0.35">
      <c r="A715" s="38"/>
      <c r="B715" s="38"/>
    </row>
    <row r="716" spans="1:2" ht="20.149999999999999" customHeight="1" x14ac:dyDescent="0.35">
      <c r="A716" s="38"/>
      <c r="B716" s="38"/>
    </row>
    <row r="717" spans="1:2" ht="20.149999999999999" customHeight="1" x14ac:dyDescent="0.35">
      <c r="A717" s="38"/>
    </row>
    <row r="718" spans="1:2" ht="20.149999999999999" customHeight="1" x14ac:dyDescent="0.35">
      <c r="A718" s="38"/>
      <c r="B718" s="38"/>
    </row>
    <row r="719" spans="1:2" ht="20.149999999999999" customHeight="1" x14ac:dyDescent="0.35">
      <c r="A719" s="38"/>
      <c r="B719" s="38"/>
    </row>
    <row r="720" spans="1:2" ht="20.149999999999999" customHeight="1" x14ac:dyDescent="0.35">
      <c r="A720" s="38"/>
      <c r="B720" s="38"/>
    </row>
    <row r="721" spans="1:2" ht="20.149999999999999" customHeight="1" x14ac:dyDescent="0.35">
      <c r="A721" s="38"/>
      <c r="B721" s="38"/>
    </row>
    <row r="722" spans="1:2" ht="20.149999999999999" customHeight="1" x14ac:dyDescent="0.35">
      <c r="A722" s="38"/>
      <c r="B722" s="38"/>
    </row>
    <row r="723" spans="1:2" ht="20.149999999999999" customHeight="1" x14ac:dyDescent="0.35">
      <c r="A723" s="38"/>
      <c r="B723" s="38"/>
    </row>
    <row r="724" spans="1:2" ht="20.149999999999999" customHeight="1" x14ac:dyDescent="0.35">
      <c r="A724" s="38"/>
      <c r="B724" s="38"/>
    </row>
    <row r="725" spans="1:2" ht="20.149999999999999" customHeight="1" x14ac:dyDescent="0.35">
      <c r="A725" s="38"/>
      <c r="B725" s="38"/>
    </row>
    <row r="726" spans="1:2" ht="20.149999999999999" customHeight="1" x14ac:dyDescent="0.35">
      <c r="A726" s="38"/>
      <c r="B726" s="38"/>
    </row>
    <row r="727" spans="1:2" ht="20.149999999999999" customHeight="1" x14ac:dyDescent="0.35">
      <c r="A727" s="38"/>
      <c r="B727" s="38"/>
    </row>
    <row r="728" spans="1:2" ht="20.149999999999999" customHeight="1" x14ac:dyDescent="0.35">
      <c r="A728" s="38"/>
      <c r="B728" s="38"/>
    </row>
    <row r="729" spans="1:2" ht="20.149999999999999" customHeight="1" x14ac:dyDescent="0.35">
      <c r="A729" s="38"/>
      <c r="B729" s="38"/>
    </row>
    <row r="730" spans="1:2" ht="20.149999999999999" customHeight="1" x14ac:dyDescent="0.35">
      <c r="A730" s="38"/>
      <c r="B730" s="38"/>
    </row>
    <row r="731" spans="1:2" ht="20.149999999999999" customHeight="1" x14ac:dyDescent="0.35">
      <c r="A731" s="38"/>
      <c r="B731" s="38"/>
    </row>
    <row r="732" spans="1:2" ht="20.149999999999999" customHeight="1" x14ac:dyDescent="0.35">
      <c r="A732" s="38"/>
      <c r="B732" s="38"/>
    </row>
    <row r="733" spans="1:2" ht="20.149999999999999" customHeight="1" x14ac:dyDescent="0.35">
      <c r="A733" s="38"/>
      <c r="B733" s="38"/>
    </row>
    <row r="734" spans="1:2" ht="20.149999999999999" customHeight="1" x14ac:dyDescent="0.35">
      <c r="A734" s="38"/>
    </row>
    <row r="735" spans="1:2" ht="20.149999999999999" customHeight="1" x14ac:dyDescent="0.35">
      <c r="A735" s="38"/>
      <c r="B735" s="38"/>
    </row>
    <row r="736" spans="1:2" ht="20.149999999999999" customHeight="1" x14ac:dyDescent="0.35">
      <c r="A736" s="38"/>
      <c r="B736" s="38"/>
    </row>
    <row r="737" spans="1:2" ht="20.149999999999999" customHeight="1" x14ac:dyDescent="0.35">
      <c r="A737" s="38"/>
      <c r="B737" s="38"/>
    </row>
    <row r="738" spans="1:2" ht="20.149999999999999" customHeight="1" x14ac:dyDescent="0.35">
      <c r="A738" s="38"/>
      <c r="B738" s="38"/>
    </row>
    <row r="739" spans="1:2" ht="20.149999999999999" customHeight="1" x14ac:dyDescent="0.35">
      <c r="A739" s="38"/>
      <c r="B739" s="38"/>
    </row>
    <row r="740" spans="1:2" ht="20.149999999999999" customHeight="1" x14ac:dyDescent="0.35">
      <c r="A740" s="38"/>
      <c r="B740" s="38"/>
    </row>
    <row r="741" spans="1:2" ht="20.149999999999999" customHeight="1" x14ac:dyDescent="0.35">
      <c r="A741" s="38"/>
      <c r="B741" s="38"/>
    </row>
    <row r="742" spans="1:2" ht="20.149999999999999" customHeight="1" x14ac:dyDescent="0.35">
      <c r="A742" s="38"/>
      <c r="B742" s="38"/>
    </row>
    <row r="743" spans="1:2" ht="20.149999999999999" customHeight="1" x14ac:dyDescent="0.35">
      <c r="A743" s="38"/>
      <c r="B743" s="38"/>
    </row>
    <row r="744" spans="1:2" ht="20.149999999999999" customHeight="1" x14ac:dyDescent="0.35">
      <c r="A744" s="38"/>
      <c r="B744" s="38"/>
    </row>
    <row r="745" spans="1:2" ht="20.149999999999999" customHeight="1" x14ac:dyDescent="0.35">
      <c r="A745" s="38"/>
      <c r="B745" s="38"/>
    </row>
    <row r="746" spans="1:2" ht="20.149999999999999" customHeight="1" x14ac:dyDescent="0.35">
      <c r="A746" s="38"/>
      <c r="B746" s="38"/>
    </row>
    <row r="747" spans="1:2" ht="20.149999999999999" customHeight="1" x14ac:dyDescent="0.35">
      <c r="A747" s="38"/>
      <c r="B747" s="38"/>
    </row>
    <row r="748" spans="1:2" ht="20.149999999999999" customHeight="1" x14ac:dyDescent="0.35">
      <c r="A748" s="38"/>
      <c r="B748" s="38"/>
    </row>
    <row r="749" spans="1:2" ht="20.149999999999999" customHeight="1" x14ac:dyDescent="0.35">
      <c r="A749" s="38"/>
      <c r="B749" s="38"/>
    </row>
    <row r="750" spans="1:2" ht="20.149999999999999" customHeight="1" x14ac:dyDescent="0.35">
      <c r="A750" s="38"/>
      <c r="B750" s="38"/>
    </row>
    <row r="751" spans="1:2" ht="20.149999999999999" customHeight="1" x14ac:dyDescent="0.35">
      <c r="A751" s="38"/>
      <c r="B751" s="38"/>
    </row>
    <row r="752" spans="1:2" ht="20.149999999999999" customHeight="1" x14ac:dyDescent="0.35">
      <c r="A752" s="38"/>
      <c r="B752" s="38"/>
    </row>
    <row r="753" spans="1:2" ht="20.149999999999999" customHeight="1" x14ac:dyDescent="0.35">
      <c r="A753" s="38"/>
      <c r="B753" s="38"/>
    </row>
    <row r="754" spans="1:2" ht="20.149999999999999" customHeight="1" x14ac:dyDescent="0.35">
      <c r="A754" s="38"/>
      <c r="B754" s="38"/>
    </row>
    <row r="755" spans="1:2" ht="20.149999999999999" customHeight="1" x14ac:dyDescent="0.35">
      <c r="A755" s="38"/>
      <c r="B755" s="38"/>
    </row>
    <row r="756" spans="1:2" ht="20.149999999999999" customHeight="1" x14ac:dyDescent="0.35">
      <c r="A756" s="38"/>
    </row>
    <row r="757" spans="1:2" ht="20.149999999999999" customHeight="1" x14ac:dyDescent="0.35">
      <c r="A757" s="38"/>
      <c r="B757" s="38"/>
    </row>
    <row r="758" spans="1:2" ht="20.149999999999999" customHeight="1" x14ac:dyDescent="0.35">
      <c r="A758" s="38"/>
      <c r="B758" s="38"/>
    </row>
    <row r="759" spans="1:2" ht="20.149999999999999" customHeight="1" x14ac:dyDescent="0.35">
      <c r="A759" s="38"/>
    </row>
    <row r="760" spans="1:2" ht="20.149999999999999" customHeight="1" x14ac:dyDescent="0.35">
      <c r="A760" s="38"/>
      <c r="B760" s="38"/>
    </row>
    <row r="761" spans="1:2" ht="20.149999999999999" customHeight="1" x14ac:dyDescent="0.35">
      <c r="A761" s="38"/>
      <c r="B761" s="38"/>
    </row>
    <row r="762" spans="1:2" ht="20.149999999999999" customHeight="1" x14ac:dyDescent="0.35">
      <c r="A762" s="38"/>
      <c r="B762" s="38"/>
    </row>
    <row r="763" spans="1:2" ht="20.149999999999999" customHeight="1" x14ac:dyDescent="0.35">
      <c r="A763" s="38"/>
      <c r="B763" s="38"/>
    </row>
    <row r="764" spans="1:2" ht="20.149999999999999" customHeight="1" x14ac:dyDescent="0.35">
      <c r="A764" s="38"/>
      <c r="B764" s="38"/>
    </row>
    <row r="765" spans="1:2" ht="20.149999999999999" customHeight="1" x14ac:dyDescent="0.35">
      <c r="A765" s="38"/>
      <c r="B765" s="38"/>
    </row>
    <row r="766" spans="1:2" ht="20.149999999999999" customHeight="1" x14ac:dyDescent="0.35">
      <c r="A766" s="38"/>
      <c r="B766" s="38"/>
    </row>
    <row r="767" spans="1:2" ht="20.149999999999999" customHeight="1" x14ac:dyDescent="0.35">
      <c r="A767" s="38"/>
      <c r="B767" s="38"/>
    </row>
    <row r="768" spans="1:2" ht="20.149999999999999" customHeight="1" x14ac:dyDescent="0.35">
      <c r="A768" s="38"/>
      <c r="B768" s="38"/>
    </row>
    <row r="769" spans="1:2" ht="20.149999999999999" customHeight="1" x14ac:dyDescent="0.35">
      <c r="A769" s="38"/>
      <c r="B769" s="38"/>
    </row>
    <row r="770" spans="1:2" ht="20.149999999999999" customHeight="1" x14ac:dyDescent="0.35">
      <c r="A770" s="38"/>
      <c r="B770" s="38"/>
    </row>
    <row r="771" spans="1:2" ht="20.149999999999999" customHeight="1" x14ac:dyDescent="0.35">
      <c r="A771" s="38"/>
      <c r="B771" s="38"/>
    </row>
    <row r="772" spans="1:2" ht="20.149999999999999" customHeight="1" x14ac:dyDescent="0.35">
      <c r="A772" s="38"/>
      <c r="B772" s="38"/>
    </row>
    <row r="773" spans="1:2" ht="20.149999999999999" customHeight="1" x14ac:dyDescent="0.35">
      <c r="A773" s="38"/>
      <c r="B773" s="38"/>
    </row>
    <row r="774" spans="1:2" ht="20.149999999999999" customHeight="1" x14ac:dyDescent="0.35">
      <c r="A774" s="38"/>
      <c r="B774" s="38"/>
    </row>
    <row r="775" spans="1:2" ht="20.149999999999999" customHeight="1" x14ac:dyDescent="0.35">
      <c r="A775" s="38"/>
    </row>
    <row r="776" spans="1:2" ht="20.149999999999999" customHeight="1" x14ac:dyDescent="0.35">
      <c r="A776" s="38"/>
      <c r="B776" s="38"/>
    </row>
    <row r="777" spans="1:2" ht="20.149999999999999" customHeight="1" x14ac:dyDescent="0.35">
      <c r="A777" s="38"/>
      <c r="B777" s="38"/>
    </row>
    <row r="778" spans="1:2" ht="20.149999999999999" customHeight="1" x14ac:dyDescent="0.35">
      <c r="A778" s="38"/>
      <c r="B778" s="38"/>
    </row>
    <row r="779" spans="1:2" ht="20.149999999999999" customHeight="1" x14ac:dyDescent="0.35">
      <c r="A779" s="38"/>
      <c r="B779" s="38"/>
    </row>
    <row r="780" spans="1:2" ht="20.149999999999999" customHeight="1" x14ac:dyDescent="0.35">
      <c r="A780" s="38"/>
      <c r="B780" s="38"/>
    </row>
    <row r="781" spans="1:2" ht="20.149999999999999" customHeight="1" x14ac:dyDescent="0.35">
      <c r="A781" s="38"/>
      <c r="B781" s="38"/>
    </row>
    <row r="782" spans="1:2" ht="20.149999999999999" customHeight="1" x14ac:dyDescent="0.35">
      <c r="A782" s="38"/>
      <c r="B782" s="38"/>
    </row>
    <row r="783" spans="1:2" ht="20.149999999999999" customHeight="1" x14ac:dyDescent="0.35">
      <c r="A783" s="38"/>
      <c r="B783" s="38"/>
    </row>
    <row r="784" spans="1:2" ht="20.149999999999999" customHeight="1" x14ac:dyDescent="0.35">
      <c r="A784" s="38"/>
      <c r="B784" s="38"/>
    </row>
    <row r="785" spans="1:2" ht="20.149999999999999" customHeight="1" x14ac:dyDescent="0.35">
      <c r="A785" s="38"/>
      <c r="B785" s="38"/>
    </row>
    <row r="786" spans="1:2" ht="20.149999999999999" customHeight="1" x14ac:dyDescent="0.35">
      <c r="A786" s="38"/>
      <c r="B786" s="38"/>
    </row>
    <row r="787" spans="1:2" ht="20.149999999999999" customHeight="1" x14ac:dyDescent="0.35">
      <c r="A787" s="38"/>
      <c r="B787" s="38"/>
    </row>
    <row r="788" spans="1:2" ht="20.149999999999999" customHeight="1" x14ac:dyDescent="0.35">
      <c r="A788" s="38"/>
      <c r="B788" s="38"/>
    </row>
    <row r="789" spans="1:2" ht="20.149999999999999" customHeight="1" x14ac:dyDescent="0.35">
      <c r="A789" s="38"/>
      <c r="B789" s="38"/>
    </row>
    <row r="790" spans="1:2" ht="20.149999999999999" customHeight="1" x14ac:dyDescent="0.35">
      <c r="A790" s="38"/>
      <c r="B790" s="38"/>
    </row>
    <row r="791" spans="1:2" ht="20.149999999999999" customHeight="1" x14ac:dyDescent="0.35">
      <c r="A791" s="38"/>
      <c r="B791" s="38"/>
    </row>
    <row r="792" spans="1:2" ht="20.149999999999999" customHeight="1" x14ac:dyDescent="0.35">
      <c r="A792" s="38"/>
      <c r="B792" s="38"/>
    </row>
    <row r="793" spans="1:2" ht="20.149999999999999" customHeight="1" x14ac:dyDescent="0.35">
      <c r="A793" s="38"/>
      <c r="B793" s="38"/>
    </row>
    <row r="794" spans="1:2" ht="20.149999999999999" customHeight="1" x14ac:dyDescent="0.35">
      <c r="A794" s="38"/>
      <c r="B794" s="38"/>
    </row>
    <row r="795" spans="1:2" ht="20.149999999999999" customHeight="1" x14ac:dyDescent="0.35">
      <c r="A795" s="38"/>
      <c r="B795" s="38"/>
    </row>
    <row r="796" spans="1:2" ht="20.149999999999999" customHeight="1" x14ac:dyDescent="0.35">
      <c r="A796" s="38"/>
    </row>
    <row r="797" spans="1:2" ht="20.149999999999999" customHeight="1" x14ac:dyDescent="0.35">
      <c r="A797" s="38"/>
      <c r="B797" s="38"/>
    </row>
    <row r="798" spans="1:2" ht="20.149999999999999" customHeight="1" x14ac:dyDescent="0.35">
      <c r="A798" s="38"/>
      <c r="B798" s="38"/>
    </row>
    <row r="799" spans="1:2" ht="20.149999999999999" customHeight="1" x14ac:dyDescent="0.35">
      <c r="A799" s="38"/>
      <c r="B799" s="38"/>
    </row>
    <row r="800" spans="1:2" ht="20.149999999999999" customHeight="1" x14ac:dyDescent="0.35">
      <c r="A800" s="38"/>
      <c r="B800" s="38"/>
    </row>
    <row r="801" spans="1:2" ht="20.149999999999999" customHeight="1" x14ac:dyDescent="0.35">
      <c r="A801" s="38"/>
      <c r="B801" s="38"/>
    </row>
    <row r="802" spans="1:2" ht="20.149999999999999" customHeight="1" x14ac:dyDescent="0.35">
      <c r="A802" s="38"/>
    </row>
    <row r="803" spans="1:2" ht="20.149999999999999" customHeight="1" x14ac:dyDescent="0.35">
      <c r="A803" s="38"/>
      <c r="B803" s="38"/>
    </row>
    <row r="804" spans="1:2" ht="20.149999999999999" customHeight="1" x14ac:dyDescent="0.35">
      <c r="A804" s="38"/>
      <c r="B804" s="38"/>
    </row>
    <row r="805" spans="1:2" ht="20.149999999999999" customHeight="1" x14ac:dyDescent="0.35">
      <c r="A805" s="38"/>
      <c r="B805" s="38"/>
    </row>
    <row r="806" spans="1:2" ht="20.149999999999999" customHeight="1" x14ac:dyDescent="0.35">
      <c r="A806" s="38"/>
      <c r="B806" s="38"/>
    </row>
    <row r="807" spans="1:2" ht="20.149999999999999" customHeight="1" x14ac:dyDescent="0.35">
      <c r="A807" s="38"/>
      <c r="B807" s="38"/>
    </row>
    <row r="808" spans="1:2" ht="20.149999999999999" customHeight="1" x14ac:dyDescent="0.35">
      <c r="A808" s="38"/>
      <c r="B808" s="38"/>
    </row>
    <row r="809" spans="1:2" ht="20.149999999999999" customHeight="1" x14ac:dyDescent="0.35">
      <c r="A809" s="38"/>
      <c r="B809" s="38"/>
    </row>
    <row r="810" spans="1:2" ht="20.149999999999999" customHeight="1" x14ac:dyDescent="0.35">
      <c r="A810" s="38"/>
      <c r="B810" s="38"/>
    </row>
    <row r="811" spans="1:2" ht="20.149999999999999" customHeight="1" x14ac:dyDescent="0.35">
      <c r="A811" s="38"/>
      <c r="B811" s="38"/>
    </row>
    <row r="812" spans="1:2" ht="20.149999999999999" customHeight="1" x14ac:dyDescent="0.35">
      <c r="A812" s="38"/>
      <c r="B812" s="38"/>
    </row>
    <row r="813" spans="1:2" ht="20.149999999999999" customHeight="1" x14ac:dyDescent="0.35">
      <c r="A813" s="38"/>
      <c r="B813" s="38"/>
    </row>
    <row r="814" spans="1:2" ht="20.149999999999999" customHeight="1" x14ac:dyDescent="0.35">
      <c r="A814" s="38"/>
      <c r="B814" s="38"/>
    </row>
    <row r="815" spans="1:2" ht="20.149999999999999" customHeight="1" x14ac:dyDescent="0.35">
      <c r="A815" s="38"/>
      <c r="B815" s="38"/>
    </row>
    <row r="816" spans="1:2" ht="20.149999999999999" customHeight="1" x14ac:dyDescent="0.35">
      <c r="A816" s="38"/>
      <c r="B816" s="38"/>
    </row>
    <row r="817" spans="1:2" ht="20.149999999999999" customHeight="1" x14ac:dyDescent="0.35">
      <c r="A817" s="38"/>
      <c r="B817" s="38"/>
    </row>
    <row r="818" spans="1:2" ht="20.149999999999999" customHeight="1" x14ac:dyDescent="0.35">
      <c r="A818" s="38"/>
      <c r="B818" s="38"/>
    </row>
    <row r="819" spans="1:2" ht="20.149999999999999" customHeight="1" x14ac:dyDescent="0.35">
      <c r="A819" s="38"/>
      <c r="B819" s="38"/>
    </row>
    <row r="820" spans="1:2" ht="20.149999999999999" customHeight="1" x14ac:dyDescent="0.35">
      <c r="A820" s="38"/>
      <c r="B820" s="38"/>
    </row>
    <row r="821" spans="1:2" ht="20.149999999999999" customHeight="1" x14ac:dyDescent="0.35">
      <c r="A821" s="38"/>
      <c r="B821" s="38"/>
    </row>
    <row r="822" spans="1:2" ht="20.149999999999999" customHeight="1" x14ac:dyDescent="0.35">
      <c r="A822" s="38"/>
      <c r="B822" s="38"/>
    </row>
    <row r="823" spans="1:2" ht="20.149999999999999" customHeight="1" x14ac:dyDescent="0.35">
      <c r="A823" s="38"/>
    </row>
    <row r="824" spans="1:2" ht="20.149999999999999" customHeight="1" x14ac:dyDescent="0.35">
      <c r="A824" s="38"/>
      <c r="B824" s="38"/>
    </row>
    <row r="825" spans="1:2" ht="20.149999999999999" customHeight="1" x14ac:dyDescent="0.35">
      <c r="A825" s="38"/>
      <c r="B825" s="38"/>
    </row>
    <row r="826" spans="1:2" ht="20.149999999999999" customHeight="1" x14ac:dyDescent="0.35">
      <c r="A826" s="38"/>
      <c r="B826" s="38"/>
    </row>
    <row r="827" spans="1:2" ht="20.149999999999999" customHeight="1" x14ac:dyDescent="0.35">
      <c r="A827" s="38"/>
      <c r="B827" s="38"/>
    </row>
    <row r="828" spans="1:2" ht="20.149999999999999" customHeight="1" x14ac:dyDescent="0.35">
      <c r="A828" s="38"/>
    </row>
    <row r="829" spans="1:2" ht="20.149999999999999" customHeight="1" x14ac:dyDescent="0.35">
      <c r="A829" s="38"/>
      <c r="B829" s="38"/>
    </row>
    <row r="830" spans="1:2" ht="20.149999999999999" customHeight="1" x14ac:dyDescent="0.35">
      <c r="A830" s="38"/>
      <c r="B830" s="38"/>
    </row>
    <row r="831" spans="1:2" ht="20.149999999999999" customHeight="1" x14ac:dyDescent="0.35">
      <c r="A831" s="38"/>
      <c r="B831" s="38"/>
    </row>
    <row r="832" spans="1:2" ht="20.149999999999999" customHeight="1" x14ac:dyDescent="0.35">
      <c r="A832" s="38"/>
      <c r="B832" s="38"/>
    </row>
    <row r="833" spans="1:2" ht="20.149999999999999" customHeight="1" x14ac:dyDescent="0.35">
      <c r="A833" s="38"/>
      <c r="B833" s="38"/>
    </row>
    <row r="834" spans="1:2" ht="20.149999999999999" customHeight="1" x14ac:dyDescent="0.35">
      <c r="A834" s="38"/>
      <c r="B834" s="38"/>
    </row>
    <row r="835" spans="1:2" ht="20.149999999999999" customHeight="1" x14ac:dyDescent="0.35">
      <c r="A835" s="38"/>
    </row>
    <row r="836" spans="1:2" ht="20.149999999999999" customHeight="1" x14ac:dyDescent="0.35">
      <c r="A836" s="38"/>
      <c r="B836" s="38"/>
    </row>
    <row r="837" spans="1:2" ht="20.149999999999999" customHeight="1" x14ac:dyDescent="0.35">
      <c r="A837" s="38"/>
      <c r="B837" s="38"/>
    </row>
    <row r="838" spans="1:2" ht="20.149999999999999" customHeight="1" x14ac:dyDescent="0.35">
      <c r="A838" s="38"/>
      <c r="B838" s="38"/>
    </row>
    <row r="839" spans="1:2" ht="20.149999999999999" customHeight="1" x14ac:dyDescent="0.35">
      <c r="A839" s="38"/>
      <c r="B839" s="38"/>
    </row>
    <row r="840" spans="1:2" ht="20.149999999999999" customHeight="1" x14ac:dyDescent="0.35">
      <c r="A840" s="38"/>
      <c r="B840" s="38"/>
    </row>
    <row r="841" spans="1:2" ht="20.149999999999999" customHeight="1" x14ac:dyDescent="0.35">
      <c r="A841" s="38"/>
      <c r="B841" s="38"/>
    </row>
    <row r="842" spans="1:2" ht="20.149999999999999" customHeight="1" x14ac:dyDescent="0.35">
      <c r="A842" s="38"/>
      <c r="B842" s="38"/>
    </row>
    <row r="843" spans="1:2" ht="20.149999999999999" customHeight="1" x14ac:dyDescent="0.35">
      <c r="A843" s="38"/>
      <c r="B843" s="38"/>
    </row>
    <row r="844" spans="1:2" ht="20.149999999999999" customHeight="1" x14ac:dyDescent="0.35">
      <c r="A844" s="38"/>
      <c r="B844" s="38"/>
    </row>
    <row r="845" spans="1:2" ht="20.149999999999999" customHeight="1" x14ac:dyDescent="0.35">
      <c r="A845" s="38"/>
      <c r="B845" s="38"/>
    </row>
    <row r="846" spans="1:2" ht="20.149999999999999" customHeight="1" x14ac:dyDescent="0.35">
      <c r="A846" s="38"/>
      <c r="B846" s="38"/>
    </row>
    <row r="847" spans="1:2" ht="20.149999999999999" customHeight="1" x14ac:dyDescent="0.35">
      <c r="A847" s="38"/>
    </row>
    <row r="848" spans="1:2" ht="20.149999999999999" customHeight="1" x14ac:dyDescent="0.35">
      <c r="A848" s="38"/>
    </row>
    <row r="849" spans="1:2" ht="20.149999999999999" customHeight="1" x14ac:dyDescent="0.35">
      <c r="A849" s="38"/>
      <c r="B849" s="38"/>
    </row>
    <row r="850" spans="1:2" ht="20.149999999999999" customHeight="1" x14ac:dyDescent="0.35">
      <c r="A850" s="38"/>
      <c r="B850" s="38"/>
    </row>
    <row r="851" spans="1:2" ht="20.149999999999999" customHeight="1" x14ac:dyDescent="0.35">
      <c r="A851" s="38"/>
      <c r="B851" s="38"/>
    </row>
    <row r="852" spans="1:2" ht="20.149999999999999" customHeight="1" x14ac:dyDescent="0.35">
      <c r="A852" s="38"/>
      <c r="B852" s="38"/>
    </row>
    <row r="853" spans="1:2" ht="20.149999999999999" customHeight="1" x14ac:dyDescent="0.35">
      <c r="A853" s="38"/>
      <c r="B853" s="38"/>
    </row>
    <row r="854" spans="1:2" ht="20.149999999999999" customHeight="1" x14ac:dyDescent="0.35">
      <c r="A854" s="38"/>
      <c r="B854" s="38"/>
    </row>
    <row r="855" spans="1:2" ht="20.149999999999999" customHeight="1" x14ac:dyDescent="0.35">
      <c r="A855" s="38"/>
      <c r="B855" s="38"/>
    </row>
    <row r="856" spans="1:2" ht="20.149999999999999" customHeight="1" x14ac:dyDescent="0.35">
      <c r="A856" s="38"/>
      <c r="B856" s="38"/>
    </row>
    <row r="857" spans="1:2" ht="20.149999999999999" customHeight="1" x14ac:dyDescent="0.35">
      <c r="A857" s="38"/>
      <c r="B857" s="38"/>
    </row>
    <row r="858" spans="1:2" ht="20.149999999999999" customHeight="1" x14ac:dyDescent="0.35">
      <c r="A858" s="38"/>
      <c r="B858" s="38"/>
    </row>
    <row r="859" spans="1:2" ht="20.149999999999999" customHeight="1" x14ac:dyDescent="0.35">
      <c r="A859" s="38"/>
      <c r="B859" s="38"/>
    </row>
    <row r="860" spans="1:2" ht="20.149999999999999" customHeight="1" x14ac:dyDescent="0.35">
      <c r="A860" s="38"/>
      <c r="B860" s="38"/>
    </row>
    <row r="861" spans="1:2" ht="20.149999999999999" customHeight="1" x14ac:dyDescent="0.35">
      <c r="A861" s="38"/>
      <c r="B861" s="38"/>
    </row>
    <row r="862" spans="1:2" ht="20.149999999999999" customHeight="1" x14ac:dyDescent="0.35">
      <c r="A862" s="38"/>
      <c r="B862" s="38"/>
    </row>
    <row r="863" spans="1:2" ht="20.149999999999999" customHeight="1" x14ac:dyDescent="0.35">
      <c r="A863" s="38"/>
      <c r="B863" s="38"/>
    </row>
    <row r="864" spans="1:2" ht="20.149999999999999" customHeight="1" x14ac:dyDescent="0.35">
      <c r="A864" s="38"/>
      <c r="B864" s="38"/>
    </row>
    <row r="865" spans="1:2" ht="20.149999999999999" customHeight="1" x14ac:dyDescent="0.35">
      <c r="A865" s="38"/>
    </row>
    <row r="866" spans="1:2" ht="20.149999999999999" customHeight="1" x14ac:dyDescent="0.35">
      <c r="A866" s="38"/>
      <c r="B866" s="38"/>
    </row>
    <row r="867" spans="1:2" ht="20.149999999999999" customHeight="1" x14ac:dyDescent="0.35">
      <c r="A867" s="38"/>
    </row>
    <row r="868" spans="1:2" ht="20.149999999999999" customHeight="1" x14ac:dyDescent="0.35">
      <c r="A868" s="38"/>
      <c r="B868" s="38"/>
    </row>
    <row r="869" spans="1:2" ht="20.149999999999999" customHeight="1" x14ac:dyDescent="0.35">
      <c r="A869" s="38"/>
      <c r="B869" s="38"/>
    </row>
    <row r="870" spans="1:2" ht="20.149999999999999" customHeight="1" x14ac:dyDescent="0.35">
      <c r="A870" s="38"/>
      <c r="B870" s="38"/>
    </row>
    <row r="871" spans="1:2" ht="20.149999999999999" customHeight="1" x14ac:dyDescent="0.35">
      <c r="A871" s="38"/>
      <c r="B871" s="38"/>
    </row>
    <row r="872" spans="1:2" ht="20.149999999999999" customHeight="1" x14ac:dyDescent="0.35">
      <c r="A872" s="38"/>
      <c r="B872" s="38"/>
    </row>
    <row r="873" spans="1:2" ht="20.149999999999999" customHeight="1" x14ac:dyDescent="0.35">
      <c r="A873" s="38"/>
    </row>
    <row r="874" spans="1:2" ht="20.149999999999999" customHeight="1" x14ac:dyDescent="0.35">
      <c r="A874" s="38"/>
      <c r="B874" s="38"/>
    </row>
    <row r="875" spans="1:2" ht="20.149999999999999" customHeight="1" x14ac:dyDescent="0.35">
      <c r="A875" s="38"/>
      <c r="B875" s="38"/>
    </row>
    <row r="876" spans="1:2" ht="20.149999999999999" customHeight="1" x14ac:dyDescent="0.35">
      <c r="A876" s="38"/>
      <c r="B876" s="38"/>
    </row>
    <row r="877" spans="1:2" ht="20.149999999999999" customHeight="1" x14ac:dyDescent="0.35">
      <c r="A877" s="38"/>
      <c r="B877" s="38"/>
    </row>
    <row r="878" spans="1:2" ht="20.149999999999999" customHeight="1" x14ac:dyDescent="0.35">
      <c r="A878" s="38"/>
      <c r="B878" s="38"/>
    </row>
    <row r="879" spans="1:2" ht="20.149999999999999" customHeight="1" x14ac:dyDescent="0.35">
      <c r="A879" s="38"/>
      <c r="B879" s="38"/>
    </row>
    <row r="880" spans="1:2" ht="20.149999999999999" customHeight="1" x14ac:dyDescent="0.35">
      <c r="A880" s="38"/>
      <c r="B880" s="38"/>
    </row>
    <row r="881" spans="1:2" ht="20.149999999999999" customHeight="1" x14ac:dyDescent="0.35">
      <c r="A881" s="38"/>
      <c r="B881" s="38"/>
    </row>
    <row r="882" spans="1:2" ht="20.149999999999999" customHeight="1" x14ac:dyDescent="0.35">
      <c r="A882" s="38"/>
      <c r="B882" s="38"/>
    </row>
    <row r="883" spans="1:2" ht="20.149999999999999" customHeight="1" x14ac:dyDescent="0.35">
      <c r="A883" s="38"/>
      <c r="B883" s="38"/>
    </row>
    <row r="884" spans="1:2" ht="20.149999999999999" customHeight="1" x14ac:dyDescent="0.35">
      <c r="A884" s="38"/>
      <c r="B884" s="38"/>
    </row>
    <row r="885" spans="1:2" ht="20.149999999999999" customHeight="1" x14ac:dyDescent="0.35">
      <c r="A885" s="38"/>
      <c r="B885" s="38"/>
    </row>
    <row r="886" spans="1:2" ht="20.149999999999999" customHeight="1" x14ac:dyDescent="0.35">
      <c r="A886" s="38"/>
      <c r="B886" s="38"/>
    </row>
    <row r="887" spans="1:2" ht="20.149999999999999" customHeight="1" x14ac:dyDescent="0.35">
      <c r="A887" s="38"/>
      <c r="B887" s="38"/>
    </row>
    <row r="888" spans="1:2" ht="20.149999999999999" customHeight="1" x14ac:dyDescent="0.35">
      <c r="A888" s="38"/>
    </row>
    <row r="889" spans="1:2" ht="20.149999999999999" customHeight="1" x14ac:dyDescent="0.35">
      <c r="A889" s="38"/>
      <c r="B889" s="38"/>
    </row>
    <row r="890" spans="1:2" ht="20.149999999999999" customHeight="1" x14ac:dyDescent="0.35">
      <c r="A890" s="38"/>
      <c r="B890" s="38"/>
    </row>
    <row r="891" spans="1:2" ht="20.149999999999999" customHeight="1" x14ac:dyDescent="0.35">
      <c r="A891" s="38"/>
      <c r="B891" s="38"/>
    </row>
    <row r="892" spans="1:2" ht="20.149999999999999" customHeight="1" x14ac:dyDescent="0.35">
      <c r="A892" s="38"/>
      <c r="B892" s="38"/>
    </row>
    <row r="893" spans="1:2" ht="20.149999999999999" customHeight="1" x14ac:dyDescent="0.35">
      <c r="A893" s="38"/>
      <c r="B893" s="38"/>
    </row>
    <row r="894" spans="1:2" ht="20.149999999999999" customHeight="1" x14ac:dyDescent="0.35">
      <c r="A894" s="38"/>
      <c r="B894" s="38"/>
    </row>
    <row r="895" spans="1:2" ht="20.149999999999999" customHeight="1" x14ac:dyDescent="0.35">
      <c r="A895" s="38"/>
      <c r="B895" s="38"/>
    </row>
    <row r="896" spans="1:2" ht="20.149999999999999" customHeight="1" x14ac:dyDescent="0.35">
      <c r="A896" s="38"/>
      <c r="B896" s="38"/>
    </row>
    <row r="897" spans="1:2" ht="20.149999999999999" customHeight="1" x14ac:dyDescent="0.35">
      <c r="A897" s="38"/>
      <c r="B897" s="38"/>
    </row>
    <row r="898" spans="1:2" ht="20.149999999999999" customHeight="1" x14ac:dyDescent="0.35">
      <c r="A898" s="38"/>
      <c r="B898" s="38"/>
    </row>
    <row r="899" spans="1:2" ht="20.149999999999999" customHeight="1" x14ac:dyDescent="0.35">
      <c r="A899" s="38"/>
      <c r="B899" s="38"/>
    </row>
    <row r="900" spans="1:2" ht="20.149999999999999" customHeight="1" x14ac:dyDescent="0.35">
      <c r="A900" s="38"/>
      <c r="B900" s="38"/>
    </row>
    <row r="901" spans="1:2" ht="20.149999999999999" customHeight="1" x14ac:dyDescent="0.35">
      <c r="A901" s="38"/>
      <c r="B901" s="38"/>
    </row>
    <row r="902" spans="1:2" ht="20.149999999999999" customHeight="1" x14ac:dyDescent="0.35">
      <c r="A902" s="38"/>
      <c r="B902" s="38"/>
    </row>
    <row r="903" spans="1:2" ht="20.149999999999999" customHeight="1" x14ac:dyDescent="0.35">
      <c r="A903" s="38"/>
      <c r="B903" s="38"/>
    </row>
    <row r="904" spans="1:2" ht="20.149999999999999" customHeight="1" x14ac:dyDescent="0.35">
      <c r="A904" s="38"/>
      <c r="B904" s="38"/>
    </row>
    <row r="905" spans="1:2" ht="20.149999999999999" customHeight="1" x14ac:dyDescent="0.35">
      <c r="A905" s="38"/>
      <c r="B905" s="38"/>
    </row>
    <row r="906" spans="1:2" ht="20.149999999999999" customHeight="1" x14ac:dyDescent="0.35">
      <c r="A906" s="38"/>
      <c r="B906" s="38"/>
    </row>
    <row r="907" spans="1:2" ht="20.149999999999999" customHeight="1" x14ac:dyDescent="0.35">
      <c r="A907" s="38"/>
      <c r="B907" s="38"/>
    </row>
    <row r="908" spans="1:2" ht="20.149999999999999" customHeight="1" x14ac:dyDescent="0.35">
      <c r="A908" s="38"/>
      <c r="B908" s="38"/>
    </row>
    <row r="909" spans="1:2" ht="20.149999999999999" customHeight="1" x14ac:dyDescent="0.35">
      <c r="A909" s="38"/>
      <c r="B909" s="38"/>
    </row>
    <row r="910" spans="1:2" ht="20.149999999999999" customHeight="1" x14ac:dyDescent="0.35">
      <c r="A910" s="38"/>
      <c r="B910" s="38"/>
    </row>
    <row r="911" spans="1:2" ht="20.149999999999999" customHeight="1" x14ac:dyDescent="0.35">
      <c r="A911" s="38"/>
      <c r="B911" s="38"/>
    </row>
    <row r="912" spans="1:2" ht="20.149999999999999" customHeight="1" x14ac:dyDescent="0.35">
      <c r="A912" s="38"/>
      <c r="B912" s="38"/>
    </row>
    <row r="913" spans="1:2" ht="20.149999999999999" customHeight="1" x14ac:dyDescent="0.35">
      <c r="A913" s="38"/>
    </row>
    <row r="914" spans="1:2" ht="20.149999999999999" customHeight="1" x14ac:dyDescent="0.35">
      <c r="A914" s="38"/>
      <c r="B914" s="38"/>
    </row>
    <row r="915" spans="1:2" ht="20.149999999999999" customHeight="1" x14ac:dyDescent="0.35">
      <c r="A915" s="38"/>
      <c r="B915" s="38"/>
    </row>
    <row r="916" spans="1:2" ht="20.149999999999999" customHeight="1" x14ac:dyDescent="0.35">
      <c r="A916" s="38"/>
      <c r="B916" s="38"/>
    </row>
    <row r="917" spans="1:2" ht="20.149999999999999" customHeight="1" x14ac:dyDescent="0.35">
      <c r="A917" s="38"/>
      <c r="B917" s="38"/>
    </row>
    <row r="918" spans="1:2" ht="20.149999999999999" customHeight="1" x14ac:dyDescent="0.35">
      <c r="A918" s="38"/>
      <c r="B918" s="38"/>
    </row>
    <row r="919" spans="1:2" ht="20.149999999999999" customHeight="1" x14ac:dyDescent="0.35">
      <c r="A919" s="38"/>
      <c r="B919" s="38"/>
    </row>
    <row r="920" spans="1:2" ht="20.149999999999999" customHeight="1" x14ac:dyDescent="0.35">
      <c r="A920" s="38"/>
      <c r="B920" s="38"/>
    </row>
    <row r="921" spans="1:2" ht="20.149999999999999" customHeight="1" x14ac:dyDescent="0.35">
      <c r="A921" s="38"/>
      <c r="B921" s="38"/>
    </row>
    <row r="922" spans="1:2" ht="20.149999999999999" customHeight="1" x14ac:dyDescent="0.35">
      <c r="A922" s="38"/>
      <c r="B922" s="38"/>
    </row>
    <row r="923" spans="1:2" ht="20.149999999999999" customHeight="1" x14ac:dyDescent="0.35">
      <c r="A923" s="38"/>
      <c r="B923" s="38"/>
    </row>
    <row r="924" spans="1:2" ht="20.149999999999999" customHeight="1" x14ac:dyDescent="0.35">
      <c r="A924" s="38"/>
    </row>
    <row r="925" spans="1:2" ht="20.149999999999999" customHeight="1" x14ac:dyDescent="0.35">
      <c r="A925" s="38"/>
      <c r="B925" s="38"/>
    </row>
    <row r="926" spans="1:2" ht="20.149999999999999" customHeight="1" x14ac:dyDescent="0.35">
      <c r="A926" s="38"/>
      <c r="B926" s="38"/>
    </row>
    <row r="927" spans="1:2" ht="20.149999999999999" customHeight="1" x14ac:dyDescent="0.35">
      <c r="A927" s="38"/>
      <c r="B927" s="38"/>
    </row>
    <row r="928" spans="1:2" ht="20.149999999999999" customHeight="1" x14ac:dyDescent="0.35">
      <c r="A928" s="38"/>
      <c r="B928" s="38"/>
    </row>
    <row r="929" spans="1:2" ht="20.149999999999999" customHeight="1" x14ac:dyDescent="0.35">
      <c r="A929" s="38"/>
      <c r="B929" s="38"/>
    </row>
    <row r="930" spans="1:2" ht="20.149999999999999" customHeight="1" x14ac:dyDescent="0.35">
      <c r="A930" s="38"/>
      <c r="B930" s="38"/>
    </row>
    <row r="931" spans="1:2" ht="20.149999999999999" customHeight="1" x14ac:dyDescent="0.35">
      <c r="A931" s="38"/>
      <c r="B931" s="38"/>
    </row>
    <row r="932" spans="1:2" ht="20.149999999999999" customHeight="1" x14ac:dyDescent="0.35">
      <c r="A932" s="38"/>
      <c r="B932" s="38"/>
    </row>
    <row r="933" spans="1:2" ht="20.149999999999999" customHeight="1" x14ac:dyDescent="0.35">
      <c r="A933" s="38"/>
      <c r="B933" s="38"/>
    </row>
    <row r="934" spans="1:2" ht="20.149999999999999" customHeight="1" x14ac:dyDescent="0.35">
      <c r="A934" s="38"/>
      <c r="B934" s="38"/>
    </row>
    <row r="935" spans="1:2" ht="20.149999999999999" customHeight="1" x14ac:dyDescent="0.35">
      <c r="A935" s="38"/>
    </row>
    <row r="936" spans="1:2" ht="20.149999999999999" customHeight="1" x14ac:dyDescent="0.35">
      <c r="A936" s="38"/>
    </row>
    <row r="937" spans="1:2" ht="20.149999999999999" customHeight="1" x14ac:dyDescent="0.35">
      <c r="A937" s="38"/>
      <c r="B937" s="38"/>
    </row>
    <row r="938" spans="1:2" ht="20.149999999999999" customHeight="1" x14ac:dyDescent="0.35">
      <c r="A938" s="38"/>
      <c r="B938" s="38"/>
    </row>
    <row r="939" spans="1:2" ht="20.149999999999999" customHeight="1" x14ac:dyDescent="0.35">
      <c r="A939" s="38"/>
      <c r="B939" s="38"/>
    </row>
    <row r="940" spans="1:2" ht="20.149999999999999" customHeight="1" x14ac:dyDescent="0.35">
      <c r="A940" s="38"/>
      <c r="B940" s="38"/>
    </row>
    <row r="941" spans="1:2" ht="20.149999999999999" customHeight="1" x14ac:dyDescent="0.35">
      <c r="A941" s="38"/>
      <c r="B941" s="38"/>
    </row>
    <row r="942" spans="1:2" ht="20.149999999999999" customHeight="1" x14ac:dyDescent="0.35">
      <c r="A942" s="38"/>
      <c r="B942" s="38"/>
    </row>
    <row r="943" spans="1:2" ht="20.149999999999999" customHeight="1" x14ac:dyDescent="0.35">
      <c r="A943" s="38"/>
      <c r="B943" s="38"/>
    </row>
    <row r="944" spans="1:2" ht="20.149999999999999" customHeight="1" x14ac:dyDescent="0.35">
      <c r="A944" s="38"/>
      <c r="B944" s="38"/>
    </row>
    <row r="945" spans="1:2" ht="20.149999999999999" customHeight="1" x14ac:dyDescent="0.35">
      <c r="A945" s="38"/>
      <c r="B945" s="38"/>
    </row>
    <row r="946" spans="1:2" ht="20.149999999999999" customHeight="1" x14ac:dyDescent="0.35">
      <c r="A946" s="38"/>
      <c r="B946" s="38"/>
    </row>
    <row r="947" spans="1:2" ht="20.149999999999999" customHeight="1" x14ac:dyDescent="0.35">
      <c r="A947" s="38"/>
      <c r="B947" s="38"/>
    </row>
    <row r="948" spans="1:2" ht="20.149999999999999" customHeight="1" x14ac:dyDescent="0.35">
      <c r="A948" s="38"/>
      <c r="B948" s="38"/>
    </row>
    <row r="949" spans="1:2" ht="20.149999999999999" customHeight="1" x14ac:dyDescent="0.35">
      <c r="A949" s="38"/>
      <c r="B949" s="38"/>
    </row>
    <row r="950" spans="1:2" ht="20.149999999999999" customHeight="1" x14ac:dyDescent="0.35">
      <c r="A950" s="38"/>
      <c r="B950" s="38"/>
    </row>
    <row r="951" spans="1:2" ht="20.149999999999999" customHeight="1" x14ac:dyDescent="0.35">
      <c r="A951" s="38"/>
      <c r="B951" s="38"/>
    </row>
    <row r="952" spans="1:2" ht="20.149999999999999" customHeight="1" x14ac:dyDescent="0.35">
      <c r="A952" s="38"/>
      <c r="B952" s="38"/>
    </row>
    <row r="953" spans="1:2" ht="20.149999999999999" customHeight="1" x14ac:dyDescent="0.35">
      <c r="A953" s="38"/>
      <c r="B953" s="38"/>
    </row>
    <row r="954" spans="1:2" ht="20.149999999999999" customHeight="1" x14ac:dyDescent="0.35">
      <c r="A954" s="38"/>
      <c r="B954" s="38"/>
    </row>
    <row r="955" spans="1:2" ht="20.149999999999999" customHeight="1" x14ac:dyDescent="0.35">
      <c r="A955" s="38"/>
      <c r="B955" s="38"/>
    </row>
    <row r="956" spans="1:2" ht="20.149999999999999" customHeight="1" x14ac:dyDescent="0.35">
      <c r="A956" s="38"/>
    </row>
    <row r="957" spans="1:2" ht="20.149999999999999" customHeight="1" x14ac:dyDescent="0.35">
      <c r="A957" s="38"/>
      <c r="B957" s="38"/>
    </row>
    <row r="958" spans="1:2" ht="20.149999999999999" customHeight="1" x14ac:dyDescent="0.35">
      <c r="A958" s="38"/>
      <c r="B958" s="38"/>
    </row>
    <row r="959" spans="1:2" ht="20.149999999999999" customHeight="1" x14ac:dyDescent="0.35">
      <c r="A959" s="38"/>
      <c r="B959" s="38"/>
    </row>
    <row r="960" spans="1:2" ht="20.149999999999999" customHeight="1" x14ac:dyDescent="0.35">
      <c r="A960" s="38"/>
    </row>
    <row r="961" spans="1:2" ht="20.149999999999999" customHeight="1" x14ac:dyDescent="0.35">
      <c r="A961" s="38"/>
      <c r="B961" s="38"/>
    </row>
    <row r="962" spans="1:2" ht="20.149999999999999" customHeight="1" x14ac:dyDescent="0.35">
      <c r="A962" s="38"/>
      <c r="B962" s="38"/>
    </row>
    <row r="963" spans="1:2" ht="20.149999999999999" customHeight="1" x14ac:dyDescent="0.35">
      <c r="A963" s="38"/>
      <c r="B963" s="38"/>
    </row>
    <row r="964" spans="1:2" ht="20.149999999999999" customHeight="1" x14ac:dyDescent="0.35">
      <c r="A964" s="38"/>
      <c r="B964" s="38"/>
    </row>
    <row r="965" spans="1:2" ht="20.149999999999999" customHeight="1" x14ac:dyDescent="0.35">
      <c r="A965" s="38"/>
      <c r="B965" s="38"/>
    </row>
    <row r="966" spans="1:2" ht="20.149999999999999" customHeight="1" x14ac:dyDescent="0.35">
      <c r="A966" s="38"/>
      <c r="B966" s="38"/>
    </row>
    <row r="967" spans="1:2" ht="20.149999999999999" customHeight="1" x14ac:dyDescent="0.35">
      <c r="A967" s="38"/>
      <c r="B967" s="38"/>
    </row>
    <row r="968" spans="1:2" ht="20.149999999999999" customHeight="1" x14ac:dyDescent="0.35">
      <c r="A968" s="38"/>
      <c r="B968" s="38"/>
    </row>
    <row r="969" spans="1:2" ht="20.149999999999999" customHeight="1" x14ac:dyDescent="0.35">
      <c r="A969" s="38"/>
      <c r="B969" s="38"/>
    </row>
    <row r="970" spans="1:2" ht="20.149999999999999" customHeight="1" x14ac:dyDescent="0.35">
      <c r="A970" s="38"/>
      <c r="B970" s="38"/>
    </row>
    <row r="971" spans="1:2" ht="20.149999999999999" customHeight="1" x14ac:dyDescent="0.35">
      <c r="A971" s="38"/>
      <c r="B971" s="38"/>
    </row>
    <row r="972" spans="1:2" ht="20.149999999999999" customHeight="1" x14ac:dyDescent="0.35">
      <c r="A972" s="38"/>
      <c r="B972" s="38"/>
    </row>
    <row r="973" spans="1:2" ht="20.149999999999999" customHeight="1" x14ac:dyDescent="0.35">
      <c r="A973" s="38"/>
    </row>
    <row r="974" spans="1:2" ht="20.149999999999999" customHeight="1" x14ac:dyDescent="0.35">
      <c r="A974" s="38"/>
      <c r="B974" s="38"/>
    </row>
    <row r="975" spans="1:2" ht="20.149999999999999" customHeight="1" x14ac:dyDescent="0.35">
      <c r="A975" s="38"/>
      <c r="B975" s="38"/>
    </row>
    <row r="976" spans="1:2" ht="20.149999999999999" customHeight="1" x14ac:dyDescent="0.35">
      <c r="A976" s="38"/>
      <c r="B976" s="38"/>
    </row>
    <row r="977" spans="1:2" ht="20.149999999999999" customHeight="1" x14ac:dyDescent="0.35">
      <c r="A977" s="38"/>
      <c r="B977" s="38"/>
    </row>
    <row r="978" spans="1:2" ht="20.149999999999999" customHeight="1" x14ac:dyDescent="0.35">
      <c r="A978" s="38"/>
      <c r="B978" s="38"/>
    </row>
    <row r="979" spans="1:2" ht="20.149999999999999" customHeight="1" x14ac:dyDescent="0.35">
      <c r="A979" s="38"/>
      <c r="B979" s="38"/>
    </row>
    <row r="980" spans="1:2" ht="20.149999999999999" customHeight="1" x14ac:dyDescent="0.35">
      <c r="A980" s="38"/>
      <c r="B980" s="38"/>
    </row>
    <row r="981" spans="1:2" ht="20.149999999999999" customHeight="1" x14ac:dyDescent="0.35">
      <c r="A981" s="38"/>
      <c r="B981" s="38"/>
    </row>
    <row r="982" spans="1:2" ht="20.149999999999999" customHeight="1" x14ac:dyDescent="0.35">
      <c r="A982" s="38"/>
      <c r="B982" s="38"/>
    </row>
    <row r="983" spans="1:2" ht="20.149999999999999" customHeight="1" x14ac:dyDescent="0.35">
      <c r="A983" s="38"/>
      <c r="B983" s="38"/>
    </row>
    <row r="984" spans="1:2" ht="20.149999999999999" customHeight="1" x14ac:dyDescent="0.35">
      <c r="A984" s="38"/>
      <c r="B984" s="38"/>
    </row>
    <row r="985" spans="1:2" ht="20.149999999999999" customHeight="1" x14ac:dyDescent="0.35">
      <c r="A985" s="38"/>
      <c r="B985" s="38"/>
    </row>
    <row r="986" spans="1:2" ht="20.149999999999999" customHeight="1" x14ac:dyDescent="0.35">
      <c r="A986" s="38"/>
      <c r="B986" s="38"/>
    </row>
    <row r="987" spans="1:2" ht="20.149999999999999" customHeight="1" x14ac:dyDescent="0.35">
      <c r="A987" s="38"/>
      <c r="B987" s="38"/>
    </row>
    <row r="988" spans="1:2" ht="20.149999999999999" customHeight="1" x14ac:dyDescent="0.35">
      <c r="A988" s="38"/>
      <c r="B988" s="38"/>
    </row>
    <row r="989" spans="1:2" ht="20.149999999999999" customHeight="1" x14ac:dyDescent="0.35">
      <c r="A989" s="38"/>
      <c r="B989" s="38"/>
    </row>
    <row r="990" spans="1:2" ht="20.149999999999999" customHeight="1" x14ac:dyDescent="0.35">
      <c r="A990" s="38"/>
      <c r="B990" s="38"/>
    </row>
    <row r="991" spans="1:2" ht="20.149999999999999" customHeight="1" x14ac:dyDescent="0.35">
      <c r="A991" s="38"/>
      <c r="B991" s="38"/>
    </row>
    <row r="992" spans="1:2" ht="20.149999999999999" customHeight="1" x14ac:dyDescent="0.35">
      <c r="A992" s="38"/>
      <c r="B992" s="38"/>
    </row>
    <row r="993" spans="1:2" ht="20.149999999999999" customHeight="1" x14ac:dyDescent="0.35">
      <c r="A993" s="38"/>
      <c r="B993" s="38"/>
    </row>
    <row r="994" spans="1:2" ht="20.149999999999999" customHeight="1" x14ac:dyDescent="0.35">
      <c r="A994" s="38"/>
      <c r="B994" s="38"/>
    </row>
    <row r="995" spans="1:2" ht="20.149999999999999" customHeight="1" x14ac:dyDescent="0.35">
      <c r="A995" s="38"/>
      <c r="B995" s="38"/>
    </row>
    <row r="996" spans="1:2" ht="20.149999999999999" customHeight="1" x14ac:dyDescent="0.35">
      <c r="A996" s="38"/>
      <c r="B996" s="38"/>
    </row>
    <row r="997" spans="1:2" ht="20.149999999999999" customHeight="1" x14ac:dyDescent="0.35">
      <c r="A997" s="38"/>
      <c r="B997" s="38"/>
    </row>
    <row r="998" spans="1:2" ht="20.149999999999999" customHeight="1" x14ac:dyDescent="0.35">
      <c r="A998" s="38"/>
      <c r="B998" s="38"/>
    </row>
    <row r="999" spans="1:2" ht="20.149999999999999" customHeight="1" x14ac:dyDescent="0.35">
      <c r="A999" s="38"/>
      <c r="B999" s="38"/>
    </row>
    <row r="1000" spans="1:2" ht="20.149999999999999" customHeight="1" x14ac:dyDescent="0.35">
      <c r="A1000" s="38"/>
      <c r="B1000" s="38"/>
    </row>
    <row r="1001" spans="1:2" ht="20.149999999999999" customHeight="1" x14ac:dyDescent="0.35">
      <c r="A1001" s="38"/>
      <c r="B1001" s="38"/>
    </row>
    <row r="1002" spans="1:2" ht="20.149999999999999" customHeight="1" x14ac:dyDescent="0.35">
      <c r="A1002" s="38"/>
      <c r="B1002" s="38"/>
    </row>
    <row r="1003" spans="1:2" ht="20.149999999999999" customHeight="1" x14ac:dyDescent="0.35">
      <c r="A1003" s="38"/>
    </row>
    <row r="1004" spans="1:2" ht="20.149999999999999" customHeight="1" x14ac:dyDescent="0.35">
      <c r="A1004" s="38"/>
      <c r="B1004" s="38"/>
    </row>
    <row r="1005" spans="1:2" ht="20.149999999999999" customHeight="1" x14ac:dyDescent="0.35">
      <c r="A1005" s="38"/>
      <c r="B1005" s="38"/>
    </row>
    <row r="1006" spans="1:2" ht="20.149999999999999" customHeight="1" x14ac:dyDescent="0.35">
      <c r="A1006" s="38"/>
      <c r="B1006" s="38"/>
    </row>
    <row r="1007" spans="1:2" ht="20.149999999999999" customHeight="1" x14ac:dyDescent="0.35">
      <c r="A1007" s="38"/>
      <c r="B1007" s="38"/>
    </row>
    <row r="1008" spans="1:2" ht="20.149999999999999" customHeight="1" x14ac:dyDescent="0.35">
      <c r="A1008" s="38"/>
      <c r="B1008" s="38"/>
    </row>
    <row r="1009" spans="1:2" ht="20.149999999999999" customHeight="1" x14ac:dyDescent="0.35">
      <c r="A1009" s="38"/>
      <c r="B1009" s="38"/>
    </row>
    <row r="1010" spans="1:2" ht="20.149999999999999" customHeight="1" x14ac:dyDescent="0.35">
      <c r="A1010" s="38"/>
      <c r="B1010" s="38"/>
    </row>
    <row r="1011" spans="1:2" ht="20.149999999999999" customHeight="1" x14ac:dyDescent="0.35">
      <c r="A1011" s="38"/>
    </row>
    <row r="1012" spans="1:2" ht="20.149999999999999" customHeight="1" x14ac:dyDescent="0.35">
      <c r="A1012" s="38"/>
      <c r="B1012" s="38"/>
    </row>
    <row r="1013" spans="1:2" ht="20.149999999999999" customHeight="1" x14ac:dyDescent="0.35">
      <c r="A1013" s="38"/>
      <c r="B1013" s="38"/>
    </row>
    <row r="1014" spans="1:2" ht="20.149999999999999" customHeight="1" x14ac:dyDescent="0.35">
      <c r="A1014" s="38"/>
      <c r="B1014" s="38"/>
    </row>
    <row r="1015" spans="1:2" ht="20.149999999999999" customHeight="1" x14ac:dyDescent="0.35">
      <c r="A1015" s="38"/>
      <c r="B1015" s="38"/>
    </row>
    <row r="1016" spans="1:2" ht="20.149999999999999" customHeight="1" x14ac:dyDescent="0.35">
      <c r="A1016" s="38"/>
      <c r="B1016" s="38"/>
    </row>
    <row r="1017" spans="1:2" ht="20.149999999999999" customHeight="1" x14ac:dyDescent="0.35">
      <c r="A1017" s="38"/>
      <c r="B1017" s="38"/>
    </row>
    <row r="1018" spans="1:2" ht="20.149999999999999" customHeight="1" x14ac:dyDescent="0.35">
      <c r="A1018" s="38"/>
      <c r="B1018" s="38"/>
    </row>
    <row r="1019" spans="1:2" ht="20.149999999999999" customHeight="1" x14ac:dyDescent="0.35">
      <c r="A1019" s="38"/>
      <c r="B1019" s="38"/>
    </row>
    <row r="1020" spans="1:2" ht="20.149999999999999" customHeight="1" x14ac:dyDescent="0.35">
      <c r="A1020" s="38"/>
      <c r="B1020" s="38"/>
    </row>
    <row r="1021" spans="1:2" ht="20.149999999999999" customHeight="1" x14ac:dyDescent="0.35">
      <c r="A1021" s="38"/>
      <c r="B1021" s="38"/>
    </row>
    <row r="1022" spans="1:2" ht="20.149999999999999" customHeight="1" x14ac:dyDescent="0.35">
      <c r="A1022" s="38"/>
      <c r="B1022" s="38"/>
    </row>
    <row r="1023" spans="1:2" ht="20.149999999999999" customHeight="1" x14ac:dyDescent="0.35">
      <c r="A1023" s="38"/>
      <c r="B1023" s="38"/>
    </row>
    <row r="1024" spans="1:2" ht="20.149999999999999" customHeight="1" x14ac:dyDescent="0.35">
      <c r="A1024" s="38"/>
      <c r="B1024" s="38"/>
    </row>
    <row r="1025" spans="1:2" ht="20.149999999999999" customHeight="1" x14ac:dyDescent="0.35">
      <c r="A1025" s="38"/>
      <c r="B1025" s="38"/>
    </row>
    <row r="1026" spans="1:2" ht="20.149999999999999" customHeight="1" x14ac:dyDescent="0.35">
      <c r="A1026" s="38"/>
      <c r="B1026" s="38"/>
    </row>
    <row r="1027" spans="1:2" ht="20.149999999999999" customHeight="1" x14ac:dyDescent="0.35">
      <c r="A1027" s="38"/>
      <c r="B1027" s="38"/>
    </row>
    <row r="1028" spans="1:2" ht="20.149999999999999" customHeight="1" x14ac:dyDescent="0.35">
      <c r="A1028" s="38"/>
      <c r="B1028" s="38"/>
    </row>
    <row r="1029" spans="1:2" ht="20.149999999999999" customHeight="1" x14ac:dyDescent="0.35">
      <c r="A1029" s="38"/>
      <c r="B1029" s="38"/>
    </row>
    <row r="1030" spans="1:2" ht="20.149999999999999" customHeight="1" x14ac:dyDescent="0.35">
      <c r="A1030" s="38"/>
      <c r="B1030" s="38"/>
    </row>
    <row r="1031" spans="1:2" ht="20.149999999999999" customHeight="1" x14ac:dyDescent="0.35">
      <c r="A1031" s="38"/>
      <c r="B1031" s="38"/>
    </row>
    <row r="1032" spans="1:2" ht="20.149999999999999" customHeight="1" x14ac:dyDescent="0.35">
      <c r="A1032" s="38"/>
      <c r="B1032" s="38"/>
    </row>
    <row r="1033" spans="1:2" ht="20.149999999999999" customHeight="1" x14ac:dyDescent="0.35">
      <c r="A1033" s="38"/>
      <c r="B1033" s="38"/>
    </row>
    <row r="1034" spans="1:2" ht="20.149999999999999" customHeight="1" x14ac:dyDescent="0.35">
      <c r="A1034" s="38"/>
      <c r="B1034" s="38"/>
    </row>
    <row r="1035" spans="1:2" ht="20.149999999999999" customHeight="1" x14ac:dyDescent="0.35">
      <c r="A1035" s="38"/>
      <c r="B1035" s="38"/>
    </row>
    <row r="1036" spans="1:2" ht="20.149999999999999" customHeight="1" x14ac:dyDescent="0.35">
      <c r="A1036" s="38"/>
      <c r="B1036" s="38"/>
    </row>
    <row r="1037" spans="1:2" ht="20.149999999999999" customHeight="1" x14ac:dyDescent="0.35">
      <c r="A1037" s="38"/>
      <c r="B1037" s="38"/>
    </row>
    <row r="1038" spans="1:2" ht="20.149999999999999" customHeight="1" x14ac:dyDescent="0.35">
      <c r="A1038" s="38"/>
      <c r="B1038" s="38"/>
    </row>
    <row r="1039" spans="1:2" ht="20.149999999999999" customHeight="1" x14ac:dyDescent="0.35">
      <c r="A1039" s="38"/>
      <c r="B1039" s="38"/>
    </row>
    <row r="1040" spans="1:2" ht="20.149999999999999" customHeight="1" x14ac:dyDescent="0.35">
      <c r="A1040" s="38"/>
      <c r="B1040" s="38"/>
    </row>
    <row r="1041" spans="1:2" ht="20.149999999999999" customHeight="1" x14ac:dyDescent="0.35">
      <c r="A1041" s="38"/>
      <c r="B1041" s="38"/>
    </row>
    <row r="1042" spans="1:2" ht="20.149999999999999" customHeight="1" x14ac:dyDescent="0.35">
      <c r="A1042" s="38"/>
      <c r="B1042" s="38"/>
    </row>
    <row r="1043" spans="1:2" ht="20.149999999999999" customHeight="1" x14ac:dyDescent="0.35">
      <c r="A1043" s="38"/>
      <c r="B1043" s="38"/>
    </row>
    <row r="1044" spans="1:2" ht="20.149999999999999" customHeight="1" x14ac:dyDescent="0.35">
      <c r="A1044" s="38"/>
      <c r="B1044" s="38"/>
    </row>
    <row r="1045" spans="1:2" ht="20.149999999999999" customHeight="1" x14ac:dyDescent="0.35">
      <c r="A1045" s="38"/>
    </row>
    <row r="1046" spans="1:2" ht="20.149999999999999" customHeight="1" x14ac:dyDescent="0.35">
      <c r="A1046" s="38"/>
      <c r="B1046" s="38"/>
    </row>
    <row r="1047" spans="1:2" ht="20.149999999999999" customHeight="1" x14ac:dyDescent="0.35">
      <c r="A1047" s="38"/>
      <c r="B1047" s="38"/>
    </row>
    <row r="1048" spans="1:2" ht="20.149999999999999" customHeight="1" x14ac:dyDescent="0.35">
      <c r="A1048" s="38"/>
      <c r="B1048" s="38"/>
    </row>
    <row r="1049" spans="1:2" ht="20.149999999999999" customHeight="1" x14ac:dyDescent="0.35">
      <c r="A1049" s="38"/>
    </row>
    <row r="1050" spans="1:2" ht="20.149999999999999" customHeight="1" x14ac:dyDescent="0.35">
      <c r="A1050" s="38"/>
    </row>
    <row r="1051" spans="1:2" ht="20.149999999999999" customHeight="1" x14ac:dyDescent="0.35">
      <c r="A1051" s="38"/>
      <c r="B1051" s="38"/>
    </row>
    <row r="1052" spans="1:2" ht="20.149999999999999" customHeight="1" x14ac:dyDescent="0.35">
      <c r="A1052" s="38"/>
      <c r="B1052" s="38"/>
    </row>
    <row r="1053" spans="1:2" ht="20.149999999999999" customHeight="1" x14ac:dyDescent="0.35">
      <c r="A1053" s="38"/>
      <c r="B1053" s="38"/>
    </row>
    <row r="1054" spans="1:2" ht="20.149999999999999" customHeight="1" x14ac:dyDescent="0.35">
      <c r="A1054" s="38"/>
      <c r="B1054" s="38"/>
    </row>
    <row r="1055" spans="1:2" ht="20.149999999999999" customHeight="1" x14ac:dyDescent="0.35">
      <c r="A1055" s="38"/>
      <c r="B1055" s="38"/>
    </row>
    <row r="1056" spans="1:2" ht="20.149999999999999" customHeight="1" x14ac:dyDescent="0.35">
      <c r="A1056" s="38"/>
      <c r="B1056" s="38"/>
    </row>
    <row r="1057" spans="1:2" ht="20.149999999999999" customHeight="1" x14ac:dyDescent="0.35">
      <c r="A1057" s="38"/>
    </row>
    <row r="1058" spans="1:2" ht="20.149999999999999" customHeight="1" x14ac:dyDescent="0.35">
      <c r="A1058" s="38"/>
      <c r="B1058" s="38"/>
    </row>
    <row r="1059" spans="1:2" ht="20.149999999999999" customHeight="1" x14ac:dyDescent="0.35">
      <c r="A1059" s="38"/>
      <c r="B1059" s="38"/>
    </row>
    <row r="1060" spans="1:2" ht="20.149999999999999" customHeight="1" x14ac:dyDescent="0.35">
      <c r="A1060" s="38"/>
      <c r="B1060" s="38"/>
    </row>
    <row r="1061" spans="1:2" ht="20.149999999999999" customHeight="1" x14ac:dyDescent="0.35">
      <c r="A1061" s="38"/>
      <c r="B1061" s="38"/>
    </row>
    <row r="1062" spans="1:2" ht="20.149999999999999" customHeight="1" x14ac:dyDescent="0.35">
      <c r="A1062" s="38"/>
      <c r="B1062" s="38"/>
    </row>
    <row r="1063" spans="1:2" ht="20.149999999999999" customHeight="1" x14ac:dyDescent="0.35">
      <c r="A1063" s="38"/>
      <c r="B1063" s="38"/>
    </row>
    <row r="1064" spans="1:2" ht="20.149999999999999" customHeight="1" x14ac:dyDescent="0.35">
      <c r="A1064" s="38"/>
      <c r="B1064" s="38"/>
    </row>
    <row r="1065" spans="1:2" ht="20.149999999999999" customHeight="1" x14ac:dyDescent="0.35">
      <c r="A1065" s="38"/>
      <c r="B1065" s="38"/>
    </row>
    <row r="1066" spans="1:2" ht="20.149999999999999" customHeight="1" x14ac:dyDescent="0.35">
      <c r="A1066" s="38"/>
      <c r="B1066" s="38"/>
    </row>
    <row r="1067" spans="1:2" ht="20.149999999999999" customHeight="1" x14ac:dyDescent="0.35">
      <c r="A1067" s="38"/>
      <c r="B1067" s="38"/>
    </row>
    <row r="1068" spans="1:2" ht="20.149999999999999" customHeight="1" x14ac:dyDescent="0.35">
      <c r="A1068" s="38"/>
    </row>
    <row r="1069" spans="1:2" ht="20.149999999999999" customHeight="1" x14ac:dyDescent="0.35">
      <c r="A1069" s="38"/>
      <c r="B1069" s="38"/>
    </row>
    <row r="1070" spans="1:2" ht="20.149999999999999" customHeight="1" x14ac:dyDescent="0.35">
      <c r="A1070" s="38"/>
      <c r="B1070" s="38"/>
    </row>
    <row r="1071" spans="1:2" ht="20.149999999999999" customHeight="1" x14ac:dyDescent="0.35">
      <c r="A1071" s="38"/>
      <c r="B1071" s="38"/>
    </row>
    <row r="1072" spans="1:2" ht="20.149999999999999" customHeight="1" x14ac:dyDescent="0.35">
      <c r="A1072" s="38"/>
      <c r="B1072" s="38"/>
    </row>
    <row r="1073" spans="1:2" ht="20.149999999999999" customHeight="1" x14ac:dyDescent="0.35">
      <c r="A1073" s="38"/>
    </row>
    <row r="1074" spans="1:2" ht="20.149999999999999" customHeight="1" x14ac:dyDescent="0.35">
      <c r="A1074" s="38"/>
      <c r="B1074" s="38"/>
    </row>
    <row r="1075" spans="1:2" ht="20.149999999999999" customHeight="1" x14ac:dyDescent="0.35">
      <c r="A1075" s="38"/>
    </row>
    <row r="1076" spans="1:2" ht="20.149999999999999" customHeight="1" x14ac:dyDescent="0.35">
      <c r="A1076" s="38"/>
    </row>
    <row r="1077" spans="1:2" ht="20.149999999999999" customHeight="1" x14ac:dyDescent="0.35">
      <c r="A1077" s="38"/>
      <c r="B1077" s="38"/>
    </row>
    <row r="1078" spans="1:2" ht="20.149999999999999" customHeight="1" x14ac:dyDescent="0.35">
      <c r="A1078" s="38"/>
    </row>
    <row r="1079" spans="1:2" ht="20.149999999999999" customHeight="1" x14ac:dyDescent="0.35">
      <c r="A1079" s="38"/>
      <c r="B1079" s="38"/>
    </row>
    <row r="1080" spans="1:2" ht="20.149999999999999" customHeight="1" x14ac:dyDescent="0.35">
      <c r="A1080" s="38"/>
      <c r="B1080" s="38"/>
    </row>
    <row r="1081" spans="1:2" ht="20.149999999999999" customHeight="1" x14ac:dyDescent="0.35">
      <c r="A1081" s="38"/>
      <c r="B1081" s="38"/>
    </row>
    <row r="1082" spans="1:2" ht="20.149999999999999" customHeight="1" x14ac:dyDescent="0.35">
      <c r="A1082" s="38"/>
      <c r="B1082" s="38"/>
    </row>
    <row r="1083" spans="1:2" ht="20.149999999999999" customHeight="1" x14ac:dyDescent="0.35">
      <c r="A1083" s="38"/>
      <c r="B1083" s="38"/>
    </row>
    <row r="1084" spans="1:2" ht="20.149999999999999" customHeight="1" x14ac:dyDescent="0.35">
      <c r="A1084" s="38"/>
      <c r="B1084" s="38"/>
    </row>
    <row r="1085" spans="1:2" ht="20.149999999999999" customHeight="1" x14ac:dyDescent="0.35">
      <c r="A1085" s="38"/>
      <c r="B1085" s="38"/>
    </row>
    <row r="1086" spans="1:2" ht="20.149999999999999" customHeight="1" x14ac:dyDescent="0.35">
      <c r="A1086" s="38"/>
      <c r="B1086" s="38"/>
    </row>
    <row r="1087" spans="1:2" ht="20.149999999999999" customHeight="1" x14ac:dyDescent="0.35">
      <c r="A1087" s="38"/>
    </row>
    <row r="1088" spans="1:2" ht="20.149999999999999" customHeight="1" x14ac:dyDescent="0.35">
      <c r="A1088" s="38"/>
      <c r="B1088" s="38"/>
    </row>
    <row r="1089" spans="1:2" ht="20.149999999999999" customHeight="1" x14ac:dyDescent="0.35">
      <c r="A1089" s="38"/>
      <c r="B1089" s="38"/>
    </row>
    <row r="1090" spans="1:2" ht="20.149999999999999" customHeight="1" x14ac:dyDescent="0.35">
      <c r="A1090" s="38"/>
      <c r="B1090" s="38"/>
    </row>
    <row r="1091" spans="1:2" ht="20.149999999999999" customHeight="1" x14ac:dyDescent="0.35">
      <c r="A1091" s="38"/>
      <c r="B1091" s="38"/>
    </row>
    <row r="1092" spans="1:2" ht="20.149999999999999" customHeight="1" x14ac:dyDescent="0.35">
      <c r="A1092" s="38"/>
      <c r="B1092" s="38"/>
    </row>
    <row r="1093" spans="1:2" ht="20.149999999999999" customHeight="1" x14ac:dyDescent="0.35">
      <c r="A1093" s="38"/>
      <c r="B1093" s="38"/>
    </row>
    <row r="1094" spans="1:2" ht="20.149999999999999" customHeight="1" x14ac:dyDescent="0.35">
      <c r="A1094" s="38"/>
      <c r="B1094" s="38"/>
    </row>
    <row r="1095" spans="1:2" ht="20.149999999999999" customHeight="1" x14ac:dyDescent="0.35">
      <c r="A1095" s="38"/>
      <c r="B1095" s="38"/>
    </row>
    <row r="1096" spans="1:2" ht="20.149999999999999" customHeight="1" x14ac:dyDescent="0.35">
      <c r="A1096" s="38"/>
      <c r="B1096" s="38"/>
    </row>
    <row r="1097" spans="1:2" ht="20.149999999999999" customHeight="1" x14ac:dyDescent="0.35">
      <c r="A1097" s="38"/>
      <c r="B1097" s="38"/>
    </row>
    <row r="1098" spans="1:2" ht="20.149999999999999" customHeight="1" x14ac:dyDescent="0.35">
      <c r="A1098" s="38"/>
    </row>
    <row r="1099" spans="1:2" ht="20.149999999999999" customHeight="1" x14ac:dyDescent="0.35">
      <c r="A1099" s="38"/>
      <c r="B1099" s="38"/>
    </row>
    <row r="1100" spans="1:2" ht="20.149999999999999" customHeight="1" x14ac:dyDescent="0.35">
      <c r="A1100" s="38"/>
      <c r="B1100" s="38"/>
    </row>
    <row r="1101" spans="1:2" ht="20.149999999999999" customHeight="1" x14ac:dyDescent="0.35">
      <c r="A1101" s="38"/>
      <c r="B1101" s="38"/>
    </row>
    <row r="1102" spans="1:2" ht="20.149999999999999" customHeight="1" x14ac:dyDescent="0.35">
      <c r="A1102" s="38"/>
    </row>
    <row r="1103" spans="1:2" ht="20.149999999999999" customHeight="1" x14ac:dyDescent="0.35">
      <c r="A1103" s="38"/>
      <c r="B1103" s="38"/>
    </row>
    <row r="1104" spans="1:2" ht="20.149999999999999" customHeight="1" x14ac:dyDescent="0.35">
      <c r="A1104" s="38"/>
      <c r="B1104" s="38"/>
    </row>
    <row r="1105" spans="1:2" ht="20.149999999999999" customHeight="1" x14ac:dyDescent="0.35">
      <c r="A1105" s="38"/>
      <c r="B1105" s="38"/>
    </row>
    <row r="1106" spans="1:2" ht="20.149999999999999" customHeight="1" x14ac:dyDescent="0.35">
      <c r="A1106" s="38"/>
      <c r="B1106" s="38"/>
    </row>
    <row r="1107" spans="1:2" ht="20.149999999999999" customHeight="1" x14ac:dyDescent="0.35">
      <c r="A1107" s="38"/>
      <c r="B1107" s="38"/>
    </row>
    <row r="1108" spans="1:2" ht="20.149999999999999" customHeight="1" x14ac:dyDescent="0.35">
      <c r="A1108" s="38"/>
      <c r="B1108" s="38"/>
    </row>
    <row r="1109" spans="1:2" ht="20.149999999999999" customHeight="1" x14ac:dyDescent="0.35">
      <c r="A1109" s="38"/>
      <c r="B1109" s="38"/>
    </row>
    <row r="1110" spans="1:2" ht="20.149999999999999" customHeight="1" x14ac:dyDescent="0.35">
      <c r="A1110" s="38"/>
      <c r="B1110" s="38"/>
    </row>
    <row r="1111" spans="1:2" ht="20.149999999999999" customHeight="1" x14ac:dyDescent="0.35">
      <c r="A1111" s="38"/>
      <c r="B1111" s="38"/>
    </row>
    <row r="1112" spans="1:2" ht="20.149999999999999" customHeight="1" x14ac:dyDescent="0.35">
      <c r="A1112" s="38"/>
      <c r="B1112" s="38"/>
    </row>
    <row r="1113" spans="1:2" ht="20.149999999999999" customHeight="1" x14ac:dyDescent="0.35">
      <c r="A1113" s="38"/>
      <c r="B1113" s="38"/>
    </row>
    <row r="1114" spans="1:2" ht="20.149999999999999" customHeight="1" x14ac:dyDescent="0.35">
      <c r="A1114" s="38"/>
    </row>
    <row r="1115" spans="1:2" ht="20.149999999999999" customHeight="1" x14ac:dyDescent="0.35">
      <c r="A1115" s="38"/>
      <c r="B1115" s="38"/>
    </row>
    <row r="1116" spans="1:2" ht="20.149999999999999" customHeight="1" x14ac:dyDescent="0.35">
      <c r="A1116" s="38"/>
      <c r="B1116" s="38"/>
    </row>
    <row r="1117" spans="1:2" ht="20.149999999999999" customHeight="1" x14ac:dyDescent="0.35">
      <c r="A1117" s="38"/>
    </row>
    <row r="1118" spans="1:2" ht="20.149999999999999" customHeight="1" x14ac:dyDescent="0.35">
      <c r="A1118" s="38"/>
      <c r="B1118" s="38"/>
    </row>
    <row r="1119" spans="1:2" ht="20.149999999999999" customHeight="1" x14ac:dyDescent="0.35">
      <c r="A1119" s="38"/>
      <c r="B1119" s="38"/>
    </row>
    <row r="1120" spans="1:2" ht="20.149999999999999" customHeight="1" x14ac:dyDescent="0.35">
      <c r="A1120" s="38"/>
      <c r="B1120" s="38"/>
    </row>
    <row r="1121" spans="1:2" ht="20.149999999999999" customHeight="1" x14ac:dyDescent="0.35">
      <c r="A1121" s="38"/>
      <c r="B1121" s="38"/>
    </row>
    <row r="1122" spans="1:2" ht="20.149999999999999" customHeight="1" x14ac:dyDescent="0.35">
      <c r="A1122" s="38"/>
      <c r="B1122" s="38"/>
    </row>
    <row r="1123" spans="1:2" ht="20.149999999999999" customHeight="1" x14ac:dyDescent="0.35">
      <c r="A1123" s="38"/>
      <c r="B1123" s="38"/>
    </row>
    <row r="1124" spans="1:2" ht="20.149999999999999" customHeight="1" x14ac:dyDescent="0.35">
      <c r="A1124" s="38"/>
      <c r="B1124" s="38"/>
    </row>
    <row r="1125" spans="1:2" ht="20.149999999999999" customHeight="1" x14ac:dyDescent="0.35">
      <c r="A1125" s="38"/>
      <c r="B1125" s="38"/>
    </row>
    <row r="1126" spans="1:2" ht="20.149999999999999" customHeight="1" x14ac:dyDescent="0.35">
      <c r="A1126" s="38"/>
      <c r="B1126" s="38"/>
    </row>
    <row r="1127" spans="1:2" ht="20.149999999999999" customHeight="1" x14ac:dyDescent="0.35">
      <c r="A1127" s="38"/>
      <c r="B1127" s="38"/>
    </row>
    <row r="1128" spans="1:2" ht="20.149999999999999" customHeight="1" x14ac:dyDescent="0.35">
      <c r="A1128" s="38"/>
      <c r="B1128" s="38"/>
    </row>
    <row r="1129" spans="1:2" ht="20.149999999999999" customHeight="1" x14ac:dyDescent="0.35">
      <c r="A1129" s="38"/>
      <c r="B1129" s="38"/>
    </row>
    <row r="1130" spans="1:2" ht="20.149999999999999" customHeight="1" x14ac:dyDescent="0.35">
      <c r="A1130" s="38"/>
      <c r="B1130" s="38"/>
    </row>
    <row r="1131" spans="1:2" ht="20.149999999999999" customHeight="1" x14ac:dyDescent="0.35">
      <c r="A1131" s="38"/>
      <c r="B1131" s="38"/>
    </row>
    <row r="1132" spans="1:2" ht="20.149999999999999" customHeight="1" x14ac:dyDescent="0.35">
      <c r="A1132" s="38"/>
      <c r="B1132" s="38"/>
    </row>
    <row r="1133" spans="1:2" ht="20.149999999999999" customHeight="1" x14ac:dyDescent="0.35">
      <c r="A1133" s="38"/>
      <c r="B1133" s="38"/>
    </row>
    <row r="1134" spans="1:2" ht="20.149999999999999" customHeight="1" x14ac:dyDescent="0.35">
      <c r="A1134" s="38"/>
      <c r="B1134" s="38"/>
    </row>
    <row r="1135" spans="1:2" ht="20.149999999999999" customHeight="1" x14ac:dyDescent="0.35">
      <c r="A1135" s="38"/>
      <c r="B1135" s="38"/>
    </row>
    <row r="1136" spans="1:2" ht="20.149999999999999" customHeight="1" x14ac:dyDescent="0.35">
      <c r="A1136" s="38"/>
      <c r="B1136" s="38"/>
    </row>
    <row r="1137" spans="1:2" ht="20.149999999999999" customHeight="1" x14ac:dyDescent="0.35">
      <c r="A1137" s="38"/>
      <c r="B1137" s="38"/>
    </row>
    <row r="1138" spans="1:2" ht="20.149999999999999" customHeight="1" x14ac:dyDescent="0.35">
      <c r="A1138" s="38"/>
      <c r="B1138" s="38"/>
    </row>
    <row r="1139" spans="1:2" ht="20.149999999999999" customHeight="1" x14ac:dyDescent="0.35">
      <c r="A1139" s="38"/>
      <c r="B1139" s="38"/>
    </row>
    <row r="1140" spans="1:2" ht="20.149999999999999" customHeight="1" x14ac:dyDescent="0.35">
      <c r="A1140" s="38"/>
      <c r="B1140" s="38"/>
    </row>
    <row r="1141" spans="1:2" ht="20.149999999999999" customHeight="1" x14ac:dyDescent="0.35">
      <c r="A1141" s="38"/>
      <c r="B1141" s="38"/>
    </row>
    <row r="1142" spans="1:2" ht="20.149999999999999" customHeight="1" x14ac:dyDescent="0.35">
      <c r="A1142" s="38"/>
      <c r="B1142" s="38"/>
    </row>
    <row r="1143" spans="1:2" ht="20.149999999999999" customHeight="1" x14ac:dyDescent="0.35">
      <c r="A1143" s="38"/>
      <c r="B1143" s="38"/>
    </row>
    <row r="1144" spans="1:2" ht="20.149999999999999" customHeight="1" x14ac:dyDescent="0.35">
      <c r="A1144" s="38"/>
      <c r="B1144" s="38"/>
    </row>
    <row r="1145" spans="1:2" ht="20.149999999999999" customHeight="1" x14ac:dyDescent="0.35">
      <c r="A1145" s="38"/>
      <c r="B1145" s="38"/>
    </row>
    <row r="1146" spans="1:2" ht="20.149999999999999" customHeight="1" x14ac:dyDescent="0.35">
      <c r="A1146" s="38"/>
    </row>
    <row r="1147" spans="1:2" ht="20.149999999999999" customHeight="1" x14ac:dyDescent="0.35">
      <c r="A1147" s="38"/>
      <c r="B1147" s="38"/>
    </row>
    <row r="1148" spans="1:2" ht="20.149999999999999" customHeight="1" x14ac:dyDescent="0.35">
      <c r="A1148" s="38"/>
      <c r="B1148" s="38"/>
    </row>
    <row r="1149" spans="1:2" ht="20.149999999999999" customHeight="1" x14ac:dyDescent="0.35">
      <c r="A1149" s="38"/>
    </row>
    <row r="1150" spans="1:2" ht="20.149999999999999" customHeight="1" x14ac:dyDescent="0.35">
      <c r="A1150" s="38"/>
      <c r="B1150" s="38"/>
    </row>
    <row r="1151" spans="1:2" ht="20.149999999999999" customHeight="1" x14ac:dyDescent="0.35">
      <c r="A1151" s="38"/>
      <c r="B1151" s="38"/>
    </row>
    <row r="1152" spans="1:2" ht="20.149999999999999" customHeight="1" x14ac:dyDescent="0.35">
      <c r="A1152" s="38"/>
      <c r="B1152" s="38"/>
    </row>
    <row r="1153" spans="1:2" ht="20.149999999999999" customHeight="1" x14ac:dyDescent="0.35">
      <c r="A1153" s="38"/>
      <c r="B1153" s="38"/>
    </row>
    <row r="1154" spans="1:2" ht="20.149999999999999" customHeight="1" x14ac:dyDescent="0.35">
      <c r="A1154" s="38"/>
      <c r="B1154" s="38"/>
    </row>
    <row r="1155" spans="1:2" ht="20.149999999999999" customHeight="1" x14ac:dyDescent="0.35">
      <c r="A1155" s="38"/>
      <c r="B1155" s="38"/>
    </row>
    <row r="1156" spans="1:2" ht="20.149999999999999" customHeight="1" x14ac:dyDescent="0.35">
      <c r="A1156" s="38"/>
      <c r="B1156" s="38"/>
    </row>
    <row r="1157" spans="1:2" ht="20.149999999999999" customHeight="1" x14ac:dyDescent="0.35">
      <c r="A1157" s="38"/>
      <c r="B1157" s="38"/>
    </row>
    <row r="1158" spans="1:2" ht="20.149999999999999" customHeight="1" x14ac:dyDescent="0.35">
      <c r="A1158" s="38"/>
      <c r="B1158" s="38"/>
    </row>
    <row r="1159" spans="1:2" ht="20.149999999999999" customHeight="1" x14ac:dyDescent="0.35">
      <c r="A1159" s="38"/>
      <c r="B1159" s="38"/>
    </row>
    <row r="1160" spans="1:2" ht="20.149999999999999" customHeight="1" x14ac:dyDescent="0.35">
      <c r="A1160" s="38"/>
      <c r="B1160" s="38"/>
    </row>
    <row r="1161" spans="1:2" ht="20.149999999999999" customHeight="1" x14ac:dyDescent="0.35">
      <c r="A1161" s="38"/>
      <c r="B1161" s="38"/>
    </row>
    <row r="1162" spans="1:2" ht="20.149999999999999" customHeight="1" x14ac:dyDescent="0.35">
      <c r="A1162" s="38"/>
      <c r="B1162" s="38"/>
    </row>
    <row r="1163" spans="1:2" ht="20.149999999999999" customHeight="1" x14ac:dyDescent="0.35">
      <c r="A1163" s="38"/>
      <c r="B1163" s="38"/>
    </row>
    <row r="1164" spans="1:2" ht="20.149999999999999" customHeight="1" x14ac:dyDescent="0.35">
      <c r="A1164" s="38"/>
      <c r="B1164" s="38"/>
    </row>
    <row r="1165" spans="1:2" ht="20.149999999999999" customHeight="1" x14ac:dyDescent="0.35">
      <c r="A1165" s="38"/>
    </row>
    <row r="1166" spans="1:2" ht="20.149999999999999" customHeight="1" x14ac:dyDescent="0.35">
      <c r="A1166" s="38"/>
      <c r="B1166" s="38"/>
    </row>
    <row r="1167" spans="1:2" ht="20.149999999999999" customHeight="1" x14ac:dyDescent="0.35">
      <c r="A1167" s="38"/>
      <c r="B1167" s="38"/>
    </row>
    <row r="1168" spans="1:2" ht="20.149999999999999" customHeight="1" x14ac:dyDescent="0.35">
      <c r="A1168" s="38"/>
      <c r="B1168" s="38"/>
    </row>
    <row r="1169" spans="1:2" ht="20.149999999999999" customHeight="1" x14ac:dyDescent="0.35">
      <c r="A1169" s="38"/>
      <c r="B1169" s="38"/>
    </row>
    <row r="1170" spans="1:2" ht="20.149999999999999" customHeight="1" x14ac:dyDescent="0.35">
      <c r="A1170" s="38"/>
      <c r="B1170" s="38"/>
    </row>
    <row r="1171" spans="1:2" ht="20.149999999999999" customHeight="1" x14ac:dyDescent="0.35">
      <c r="A1171" s="38"/>
      <c r="B1171" s="38"/>
    </row>
    <row r="1172" spans="1:2" ht="20.149999999999999" customHeight="1" x14ac:dyDescent="0.35">
      <c r="A1172" s="38"/>
      <c r="B1172" s="38"/>
    </row>
    <row r="1173" spans="1:2" ht="20.149999999999999" customHeight="1" x14ac:dyDescent="0.35">
      <c r="A1173" s="38"/>
      <c r="B1173" s="38"/>
    </row>
    <row r="1174" spans="1:2" ht="20.149999999999999" customHeight="1" x14ac:dyDescent="0.35">
      <c r="A1174" s="38"/>
      <c r="B1174" s="38"/>
    </row>
    <row r="1175" spans="1:2" ht="20.149999999999999" customHeight="1" x14ac:dyDescent="0.35">
      <c r="A1175" s="38"/>
      <c r="B1175" s="38"/>
    </row>
    <row r="1176" spans="1:2" ht="20.149999999999999" customHeight="1" x14ac:dyDescent="0.35">
      <c r="A1176" s="38"/>
      <c r="B1176" s="38"/>
    </row>
    <row r="1177" spans="1:2" ht="20.149999999999999" customHeight="1" x14ac:dyDescent="0.35">
      <c r="A1177" s="38"/>
      <c r="B1177" s="38"/>
    </row>
    <row r="1178" spans="1:2" ht="20.149999999999999" customHeight="1" x14ac:dyDescent="0.35">
      <c r="A1178" s="38"/>
      <c r="B1178" s="38"/>
    </row>
    <row r="1179" spans="1:2" ht="20.149999999999999" customHeight="1" x14ac:dyDescent="0.35">
      <c r="A1179" s="38"/>
      <c r="B1179" s="38"/>
    </row>
    <row r="1180" spans="1:2" ht="20.149999999999999" customHeight="1" x14ac:dyDescent="0.35">
      <c r="A1180" s="38"/>
      <c r="B1180" s="38"/>
    </row>
    <row r="1181" spans="1:2" ht="20.149999999999999" customHeight="1" x14ac:dyDescent="0.35">
      <c r="A1181" s="38"/>
      <c r="B1181" s="38"/>
    </row>
    <row r="1182" spans="1:2" ht="20.149999999999999" customHeight="1" x14ac:dyDescent="0.35">
      <c r="A1182" s="38"/>
      <c r="B1182" s="38"/>
    </row>
    <row r="1183" spans="1:2" ht="20.149999999999999" customHeight="1" x14ac:dyDescent="0.35">
      <c r="A1183" s="38"/>
      <c r="B1183" s="38"/>
    </row>
    <row r="1184" spans="1:2" ht="20.149999999999999" customHeight="1" x14ac:dyDescent="0.35">
      <c r="A1184" s="38"/>
      <c r="B1184" s="38"/>
    </row>
    <row r="1185" spans="1:2" ht="20.149999999999999" customHeight="1" x14ac:dyDescent="0.35">
      <c r="A1185" s="38"/>
      <c r="B1185" s="38"/>
    </row>
    <row r="1186" spans="1:2" ht="20.149999999999999" customHeight="1" x14ac:dyDescent="0.35">
      <c r="A1186" s="38"/>
      <c r="B1186" s="38"/>
    </row>
    <row r="1187" spans="1:2" ht="20.149999999999999" customHeight="1" x14ac:dyDescent="0.35">
      <c r="A1187" s="38"/>
      <c r="B1187" s="38"/>
    </row>
    <row r="1188" spans="1:2" ht="20.149999999999999" customHeight="1" x14ac:dyDescent="0.35">
      <c r="A1188" s="38"/>
      <c r="B1188" s="38"/>
    </row>
    <row r="1189" spans="1:2" ht="20.149999999999999" customHeight="1" x14ac:dyDescent="0.35">
      <c r="A1189" s="38"/>
      <c r="B1189" s="38"/>
    </row>
    <row r="1190" spans="1:2" ht="20.149999999999999" customHeight="1" x14ac:dyDescent="0.35">
      <c r="A1190" s="38"/>
      <c r="B1190" s="38"/>
    </row>
    <row r="1191" spans="1:2" ht="20.149999999999999" customHeight="1" x14ac:dyDescent="0.35">
      <c r="A1191" s="38"/>
      <c r="B1191" s="38"/>
    </row>
    <row r="1192" spans="1:2" ht="20.149999999999999" customHeight="1" x14ac:dyDescent="0.35">
      <c r="A1192" s="38"/>
      <c r="B1192" s="38"/>
    </row>
    <row r="1193" spans="1:2" ht="20.149999999999999" customHeight="1" x14ac:dyDescent="0.35">
      <c r="A1193" s="38"/>
      <c r="B1193" s="38"/>
    </row>
    <row r="1194" spans="1:2" ht="20.149999999999999" customHeight="1" x14ac:dyDescent="0.35">
      <c r="A1194" s="38"/>
      <c r="B1194" s="38"/>
    </row>
    <row r="1195" spans="1:2" ht="20.149999999999999" customHeight="1" x14ac:dyDescent="0.35">
      <c r="A1195" s="38"/>
      <c r="B1195" s="38"/>
    </row>
    <row r="1196" spans="1:2" ht="20.149999999999999" customHeight="1" x14ac:dyDescent="0.35">
      <c r="A1196" s="38"/>
      <c r="B1196" s="38"/>
    </row>
    <row r="1197" spans="1:2" ht="20.149999999999999" customHeight="1" x14ac:dyDescent="0.35">
      <c r="A1197" s="38"/>
      <c r="B1197" s="38"/>
    </row>
    <row r="1198" spans="1:2" ht="20.149999999999999" customHeight="1" x14ac:dyDescent="0.35">
      <c r="A1198" s="38"/>
      <c r="B1198" s="38"/>
    </row>
    <row r="1199" spans="1:2" ht="20.149999999999999" customHeight="1" x14ac:dyDescent="0.35">
      <c r="A1199" s="38"/>
      <c r="B1199" s="38"/>
    </row>
    <row r="1200" spans="1:2" ht="20.149999999999999" customHeight="1" x14ac:dyDescent="0.35">
      <c r="A1200" s="38"/>
      <c r="B1200" s="38"/>
    </row>
    <row r="1201" spans="1:2" ht="20.149999999999999" customHeight="1" x14ac:dyDescent="0.35">
      <c r="A1201" s="38"/>
    </row>
    <row r="1202" spans="1:2" ht="20.149999999999999" customHeight="1" x14ac:dyDescent="0.35">
      <c r="A1202" s="38"/>
      <c r="B1202" s="38"/>
    </row>
    <row r="1203" spans="1:2" ht="20.149999999999999" customHeight="1" x14ac:dyDescent="0.35">
      <c r="A1203" s="38"/>
    </row>
    <row r="1204" spans="1:2" ht="20.149999999999999" customHeight="1" x14ac:dyDescent="0.35">
      <c r="A1204" s="38"/>
      <c r="B1204" s="38"/>
    </row>
    <row r="1205" spans="1:2" ht="20.149999999999999" customHeight="1" x14ac:dyDescent="0.35">
      <c r="A1205" s="38"/>
      <c r="B1205" s="38"/>
    </row>
    <row r="1206" spans="1:2" ht="20.149999999999999" customHeight="1" x14ac:dyDescent="0.35">
      <c r="A1206" s="38"/>
      <c r="B1206" s="38"/>
    </row>
    <row r="1207" spans="1:2" ht="20.149999999999999" customHeight="1" x14ac:dyDescent="0.35">
      <c r="A1207" s="38"/>
      <c r="B1207" s="38"/>
    </row>
    <row r="1208" spans="1:2" ht="20.149999999999999" customHeight="1" x14ac:dyDescent="0.35">
      <c r="A1208" s="38"/>
      <c r="B1208" s="38"/>
    </row>
    <row r="1209" spans="1:2" ht="20.149999999999999" customHeight="1" x14ac:dyDescent="0.35">
      <c r="A1209" s="38"/>
      <c r="B1209" s="38"/>
    </row>
    <row r="1210" spans="1:2" ht="20.149999999999999" customHeight="1" x14ac:dyDescent="0.35">
      <c r="A1210" s="38"/>
    </row>
    <row r="1211" spans="1:2" ht="20.149999999999999" customHeight="1" x14ac:dyDescent="0.35">
      <c r="A1211" s="38"/>
    </row>
    <row r="1212" spans="1:2" ht="20.149999999999999" customHeight="1" x14ac:dyDescent="0.35">
      <c r="A1212" s="38"/>
      <c r="B1212" s="38"/>
    </row>
    <row r="1213" spans="1:2" ht="20.149999999999999" customHeight="1" x14ac:dyDescent="0.35">
      <c r="A1213" s="38"/>
      <c r="B1213" s="38"/>
    </row>
    <row r="1214" spans="1:2" ht="20.149999999999999" customHeight="1" x14ac:dyDescent="0.35">
      <c r="A1214" s="38"/>
      <c r="B1214" s="38"/>
    </row>
    <row r="1215" spans="1:2" ht="20.149999999999999" customHeight="1" x14ac:dyDescent="0.35">
      <c r="A1215" s="38"/>
      <c r="B1215" s="38"/>
    </row>
    <row r="1216" spans="1:2" ht="20.149999999999999" customHeight="1" x14ac:dyDescent="0.35">
      <c r="A1216" s="38"/>
      <c r="B1216" s="38"/>
    </row>
    <row r="1217" spans="1:2" ht="20.149999999999999" customHeight="1" x14ac:dyDescent="0.35">
      <c r="A1217" s="38"/>
      <c r="B1217" s="38"/>
    </row>
    <row r="1218" spans="1:2" ht="20.149999999999999" customHeight="1" x14ac:dyDescent="0.35">
      <c r="A1218" s="38"/>
      <c r="B1218" s="38"/>
    </row>
    <row r="1219" spans="1:2" ht="20.149999999999999" customHeight="1" x14ac:dyDescent="0.35">
      <c r="A1219" s="38"/>
      <c r="B1219" s="38"/>
    </row>
    <row r="1220" spans="1:2" ht="20.149999999999999" customHeight="1" x14ac:dyDescent="0.35">
      <c r="A1220" s="38"/>
      <c r="B1220" s="38"/>
    </row>
    <row r="1221" spans="1:2" ht="20.149999999999999" customHeight="1" x14ac:dyDescent="0.35">
      <c r="A1221" s="38"/>
      <c r="B1221" s="38"/>
    </row>
    <row r="1222" spans="1:2" ht="20.149999999999999" customHeight="1" x14ac:dyDescent="0.35">
      <c r="A1222" s="38"/>
      <c r="B1222" s="38"/>
    </row>
    <row r="1223" spans="1:2" ht="20.149999999999999" customHeight="1" x14ac:dyDescent="0.35">
      <c r="A1223" s="38"/>
      <c r="B1223" s="38"/>
    </row>
    <row r="1224" spans="1:2" ht="20.149999999999999" customHeight="1" x14ac:dyDescent="0.35">
      <c r="A1224" s="38"/>
      <c r="B1224" s="38"/>
    </row>
    <row r="1225" spans="1:2" ht="20.149999999999999" customHeight="1" x14ac:dyDescent="0.35">
      <c r="A1225" s="38"/>
      <c r="B1225" s="38"/>
    </row>
    <row r="1226" spans="1:2" ht="20.149999999999999" customHeight="1" x14ac:dyDescent="0.35">
      <c r="A1226" s="38"/>
      <c r="B1226" s="38"/>
    </row>
    <row r="1227" spans="1:2" ht="20.149999999999999" customHeight="1" x14ac:dyDescent="0.35">
      <c r="A1227" s="38"/>
      <c r="B1227" s="38"/>
    </row>
    <row r="1228" spans="1:2" ht="20.149999999999999" customHeight="1" x14ac:dyDescent="0.35">
      <c r="A1228" s="38"/>
    </row>
    <row r="1229" spans="1:2" ht="20.149999999999999" customHeight="1" x14ac:dyDescent="0.35">
      <c r="A1229" s="38"/>
      <c r="B1229" s="38"/>
    </row>
    <row r="1230" spans="1:2" ht="20.149999999999999" customHeight="1" x14ac:dyDescent="0.35">
      <c r="A1230" s="38"/>
      <c r="B1230" s="38"/>
    </row>
    <row r="1231" spans="1:2" ht="20.149999999999999" customHeight="1" x14ac:dyDescent="0.35">
      <c r="A1231" s="38"/>
      <c r="B1231" s="38"/>
    </row>
    <row r="1232" spans="1:2" ht="20.149999999999999" customHeight="1" x14ac:dyDescent="0.35">
      <c r="A1232" s="38"/>
      <c r="B1232" s="38"/>
    </row>
    <row r="1233" spans="1:2" ht="20.149999999999999" customHeight="1" x14ac:dyDescent="0.35">
      <c r="A1233" s="38"/>
      <c r="B1233" s="38"/>
    </row>
    <row r="1234" spans="1:2" ht="20.149999999999999" customHeight="1" x14ac:dyDescent="0.35">
      <c r="A1234" s="38"/>
    </row>
    <row r="1235" spans="1:2" ht="20.149999999999999" customHeight="1" x14ac:dyDescent="0.35">
      <c r="A1235" s="38"/>
      <c r="B1235" s="38"/>
    </row>
    <row r="1236" spans="1:2" ht="20.149999999999999" customHeight="1" x14ac:dyDescent="0.35">
      <c r="A1236" s="38"/>
      <c r="B1236" s="38"/>
    </row>
    <row r="1237" spans="1:2" ht="20.149999999999999" customHeight="1" x14ac:dyDescent="0.35">
      <c r="A1237" s="38"/>
      <c r="B1237" s="38"/>
    </row>
    <row r="1238" spans="1:2" ht="20.149999999999999" customHeight="1" x14ac:dyDescent="0.35">
      <c r="A1238" s="38"/>
    </row>
    <row r="1239" spans="1:2" ht="20.149999999999999" customHeight="1" x14ac:dyDescent="0.35">
      <c r="A1239" s="38"/>
      <c r="B1239" s="38"/>
    </row>
    <row r="1240" spans="1:2" ht="20.149999999999999" customHeight="1" x14ac:dyDescent="0.35">
      <c r="A1240" s="38"/>
      <c r="B1240" s="38"/>
    </row>
    <row r="1241" spans="1:2" ht="20.149999999999999" customHeight="1" x14ac:dyDescent="0.35">
      <c r="A1241" s="38"/>
      <c r="B1241" s="38"/>
    </row>
    <row r="1242" spans="1:2" ht="20.149999999999999" customHeight="1" x14ac:dyDescent="0.35">
      <c r="A1242" s="38"/>
      <c r="B1242" s="38"/>
    </row>
    <row r="1243" spans="1:2" ht="20.149999999999999" customHeight="1" x14ac:dyDescent="0.35">
      <c r="A1243" s="38"/>
      <c r="B1243" s="38"/>
    </row>
    <row r="1244" spans="1:2" ht="20.149999999999999" customHeight="1" x14ac:dyDescent="0.35">
      <c r="A1244" s="38"/>
      <c r="B1244" s="38"/>
    </row>
    <row r="1245" spans="1:2" ht="20.149999999999999" customHeight="1" x14ac:dyDescent="0.35">
      <c r="A1245" s="38"/>
    </row>
    <row r="1246" spans="1:2" ht="20.149999999999999" customHeight="1" x14ac:dyDescent="0.35">
      <c r="A1246" s="38"/>
      <c r="B1246" s="38"/>
    </row>
    <row r="1247" spans="1:2" ht="20.149999999999999" customHeight="1" x14ac:dyDescent="0.35">
      <c r="A1247" s="38"/>
      <c r="B1247" s="38"/>
    </row>
    <row r="1248" spans="1:2" ht="20.149999999999999" customHeight="1" x14ac:dyDescent="0.35">
      <c r="A1248" s="38"/>
      <c r="B1248" s="38"/>
    </row>
    <row r="1249" spans="1:2" ht="20.149999999999999" customHeight="1" x14ac:dyDescent="0.35">
      <c r="A1249" s="38"/>
      <c r="B1249" s="38"/>
    </row>
    <row r="1250" spans="1:2" ht="20.149999999999999" customHeight="1" x14ac:dyDescent="0.35">
      <c r="A1250" s="38"/>
      <c r="B1250" s="38"/>
    </row>
    <row r="1251" spans="1:2" ht="20.149999999999999" customHeight="1" x14ac:dyDescent="0.35">
      <c r="A1251" s="38"/>
      <c r="B1251" s="38"/>
    </row>
    <row r="1252" spans="1:2" ht="20.149999999999999" customHeight="1" x14ac:dyDescent="0.35">
      <c r="A1252" s="38"/>
      <c r="B1252" s="38"/>
    </row>
    <row r="1253" spans="1:2" ht="20.149999999999999" customHeight="1" x14ac:dyDescent="0.35">
      <c r="A1253" s="38"/>
      <c r="B1253" s="38"/>
    </row>
    <row r="1254" spans="1:2" ht="20.149999999999999" customHeight="1" x14ac:dyDescent="0.35">
      <c r="A1254" s="38"/>
      <c r="B1254" s="38"/>
    </row>
    <row r="1255" spans="1:2" ht="20.149999999999999" customHeight="1" x14ac:dyDescent="0.35">
      <c r="A1255" s="38"/>
      <c r="B1255" s="38"/>
    </row>
    <row r="1256" spans="1:2" ht="20.149999999999999" customHeight="1" x14ac:dyDescent="0.35">
      <c r="A1256" s="38"/>
      <c r="B1256" s="38"/>
    </row>
    <row r="1257" spans="1:2" ht="20.149999999999999" customHeight="1" x14ac:dyDescent="0.35">
      <c r="A1257" s="38"/>
      <c r="B1257" s="38"/>
    </row>
    <row r="1258" spans="1:2" ht="20.149999999999999" customHeight="1" x14ac:dyDescent="0.35">
      <c r="A1258" s="38"/>
    </row>
    <row r="1259" spans="1:2" ht="20.149999999999999" customHeight="1" x14ac:dyDescent="0.35">
      <c r="A1259" s="38"/>
      <c r="B1259" s="38"/>
    </row>
    <row r="1260" spans="1:2" ht="20.149999999999999" customHeight="1" x14ac:dyDescent="0.35">
      <c r="A1260" s="38"/>
      <c r="B1260" s="38"/>
    </row>
    <row r="1261" spans="1:2" ht="20.149999999999999" customHeight="1" x14ac:dyDescent="0.35">
      <c r="A1261" s="38"/>
      <c r="B1261" s="38"/>
    </row>
    <row r="1262" spans="1:2" ht="20.149999999999999" customHeight="1" x14ac:dyDescent="0.35">
      <c r="A1262" s="38"/>
      <c r="B1262" s="38"/>
    </row>
    <row r="1263" spans="1:2" ht="20.149999999999999" customHeight="1" x14ac:dyDescent="0.35">
      <c r="A1263" s="38"/>
      <c r="B1263" s="38"/>
    </row>
    <row r="1264" spans="1:2" ht="20.149999999999999" customHeight="1" x14ac:dyDescent="0.35">
      <c r="A1264" s="38"/>
      <c r="B1264" s="38"/>
    </row>
    <row r="1265" spans="1:2" ht="20.149999999999999" customHeight="1" x14ac:dyDescent="0.35">
      <c r="A1265" s="38"/>
      <c r="B1265" s="38"/>
    </row>
    <row r="1266" spans="1:2" ht="20.149999999999999" customHeight="1" x14ac:dyDescent="0.35">
      <c r="A1266" s="38"/>
      <c r="B1266" s="38"/>
    </row>
    <row r="1267" spans="1:2" ht="20.149999999999999" customHeight="1" x14ac:dyDescent="0.35">
      <c r="A1267" s="38"/>
      <c r="B1267" s="38"/>
    </row>
    <row r="1268" spans="1:2" ht="20.149999999999999" customHeight="1" x14ac:dyDescent="0.35">
      <c r="A1268" s="38"/>
      <c r="B1268" s="38"/>
    </row>
    <row r="1269" spans="1:2" ht="20.149999999999999" customHeight="1" x14ac:dyDescent="0.35">
      <c r="A1269" s="38"/>
    </row>
    <row r="1270" spans="1:2" ht="20.149999999999999" customHeight="1" x14ac:dyDescent="0.35">
      <c r="A1270" s="38"/>
      <c r="B1270" s="38"/>
    </row>
    <row r="1271" spans="1:2" ht="20.149999999999999" customHeight="1" x14ac:dyDescent="0.35">
      <c r="A1271" s="38"/>
      <c r="B1271" s="38"/>
    </row>
    <row r="1272" spans="1:2" ht="20.149999999999999" customHeight="1" x14ac:dyDescent="0.35">
      <c r="A1272" s="38"/>
      <c r="B1272" s="38"/>
    </row>
    <row r="1273" spans="1:2" ht="20.149999999999999" customHeight="1" x14ac:dyDescent="0.35">
      <c r="A1273" s="38"/>
      <c r="B1273" s="38"/>
    </row>
    <row r="1274" spans="1:2" ht="20.149999999999999" customHeight="1" x14ac:dyDescent="0.35">
      <c r="A1274" s="38"/>
      <c r="B1274" s="38"/>
    </row>
    <row r="1275" spans="1:2" ht="20.149999999999999" customHeight="1" x14ac:dyDescent="0.35">
      <c r="A1275" s="38"/>
      <c r="B1275" s="38"/>
    </row>
    <row r="1276" spans="1:2" ht="20.149999999999999" customHeight="1" x14ac:dyDescent="0.35">
      <c r="A1276" s="38"/>
      <c r="B1276" s="38"/>
    </row>
    <row r="1277" spans="1:2" ht="20.149999999999999" customHeight="1" x14ac:dyDescent="0.35">
      <c r="A1277" s="38"/>
      <c r="B1277" s="38"/>
    </row>
    <row r="1278" spans="1:2" ht="20.149999999999999" customHeight="1" x14ac:dyDescent="0.35">
      <c r="A1278" s="38"/>
      <c r="B1278" s="38"/>
    </row>
    <row r="1279" spans="1:2" ht="20.149999999999999" customHeight="1" x14ac:dyDescent="0.35">
      <c r="A1279" s="38"/>
    </row>
    <row r="1280" spans="1:2" ht="20.149999999999999" customHeight="1" x14ac:dyDescent="0.35">
      <c r="A1280" s="38"/>
    </row>
    <row r="1281" spans="1:2" ht="20.149999999999999" customHeight="1" x14ac:dyDescent="0.35">
      <c r="A1281" s="38"/>
      <c r="B1281" s="38"/>
    </row>
    <row r="1282" spans="1:2" ht="20.149999999999999" customHeight="1" x14ac:dyDescent="0.35">
      <c r="A1282" s="38"/>
      <c r="B1282" s="38"/>
    </row>
    <row r="1283" spans="1:2" ht="20.149999999999999" customHeight="1" x14ac:dyDescent="0.35">
      <c r="A1283" s="38"/>
      <c r="B1283" s="38"/>
    </row>
    <row r="1284" spans="1:2" ht="20.149999999999999" customHeight="1" x14ac:dyDescent="0.35">
      <c r="A1284" s="38"/>
      <c r="B1284" s="38"/>
    </row>
    <row r="1285" spans="1:2" ht="20.149999999999999" customHeight="1" x14ac:dyDescent="0.35">
      <c r="A1285" s="38"/>
      <c r="B1285" s="38"/>
    </row>
    <row r="1286" spans="1:2" ht="20.149999999999999" customHeight="1" x14ac:dyDescent="0.35">
      <c r="A1286" s="38"/>
      <c r="B1286" s="38"/>
    </row>
    <row r="1287" spans="1:2" ht="20.149999999999999" customHeight="1" x14ac:dyDescent="0.35">
      <c r="A1287" s="38"/>
      <c r="B1287" s="38"/>
    </row>
    <row r="1288" spans="1:2" ht="20.149999999999999" customHeight="1" x14ac:dyDescent="0.35">
      <c r="A1288" s="38"/>
      <c r="B1288" s="38"/>
    </row>
    <row r="1289" spans="1:2" ht="20.149999999999999" customHeight="1" x14ac:dyDescent="0.35">
      <c r="A1289" s="38"/>
      <c r="B1289" s="38"/>
    </row>
    <row r="1290" spans="1:2" ht="20.149999999999999" customHeight="1" x14ac:dyDescent="0.35">
      <c r="A1290" s="38"/>
      <c r="B1290" s="38"/>
    </row>
    <row r="1291" spans="1:2" ht="20.149999999999999" customHeight="1" x14ac:dyDescent="0.35">
      <c r="A1291" s="38"/>
      <c r="B1291" s="38"/>
    </row>
    <row r="1292" spans="1:2" ht="20.149999999999999" customHeight="1" x14ac:dyDescent="0.35">
      <c r="A1292" s="38"/>
      <c r="B1292" s="38"/>
    </row>
    <row r="1293" spans="1:2" ht="20.149999999999999" customHeight="1" x14ac:dyDescent="0.35">
      <c r="A1293" s="38"/>
      <c r="B1293" s="38"/>
    </row>
    <row r="1294" spans="1:2" ht="20.149999999999999" customHeight="1" x14ac:dyDescent="0.35">
      <c r="A1294" s="38"/>
      <c r="B1294" s="38"/>
    </row>
    <row r="1295" spans="1:2" ht="20.149999999999999" customHeight="1" x14ac:dyDescent="0.35">
      <c r="A1295" s="38"/>
      <c r="B1295" s="38"/>
    </row>
    <row r="1296" spans="1:2" ht="20.149999999999999" customHeight="1" x14ac:dyDescent="0.35">
      <c r="A1296" s="38"/>
      <c r="B1296" s="38"/>
    </row>
    <row r="1297" spans="1:2" ht="20.149999999999999" customHeight="1" x14ac:dyDescent="0.35">
      <c r="A1297" s="38"/>
      <c r="B1297" s="38"/>
    </row>
    <row r="1298" spans="1:2" ht="20.149999999999999" customHeight="1" x14ac:dyDescent="0.35">
      <c r="A1298" s="38"/>
      <c r="B1298" s="38"/>
    </row>
    <row r="1299" spans="1:2" ht="20.149999999999999" customHeight="1" x14ac:dyDescent="0.35">
      <c r="A1299" s="38"/>
      <c r="B1299" s="38"/>
    </row>
    <row r="1300" spans="1:2" ht="20.149999999999999" customHeight="1" x14ac:dyDescent="0.35">
      <c r="A1300" s="38"/>
      <c r="B1300" s="38"/>
    </row>
    <row r="1301" spans="1:2" ht="20.149999999999999" customHeight="1" x14ac:dyDescent="0.35">
      <c r="A1301" s="38"/>
    </row>
    <row r="1302" spans="1:2" ht="20.149999999999999" customHeight="1" x14ac:dyDescent="0.35">
      <c r="A1302" s="38"/>
    </row>
    <row r="1303" spans="1:2" ht="20.149999999999999" customHeight="1" x14ac:dyDescent="0.35">
      <c r="A1303" s="38"/>
      <c r="B1303" s="38"/>
    </row>
    <row r="1304" spans="1:2" ht="20.149999999999999" customHeight="1" x14ac:dyDescent="0.35">
      <c r="A1304" s="38"/>
      <c r="B1304" s="38"/>
    </row>
    <row r="1305" spans="1:2" ht="20.149999999999999" customHeight="1" x14ac:dyDescent="0.35">
      <c r="A1305" s="38"/>
      <c r="B1305" s="38"/>
    </row>
    <row r="1306" spans="1:2" ht="20.149999999999999" customHeight="1" x14ac:dyDescent="0.35">
      <c r="A1306" s="38"/>
      <c r="B1306" s="38"/>
    </row>
    <row r="1307" spans="1:2" ht="20.149999999999999" customHeight="1" x14ac:dyDescent="0.35">
      <c r="A1307" s="38"/>
      <c r="B1307" s="38"/>
    </row>
    <row r="1308" spans="1:2" ht="20.149999999999999" customHeight="1" x14ac:dyDescent="0.35">
      <c r="A1308" s="38"/>
      <c r="B1308" s="38"/>
    </row>
    <row r="1309" spans="1:2" ht="20.149999999999999" customHeight="1" x14ac:dyDescent="0.35">
      <c r="A1309" s="38"/>
      <c r="B1309" s="38"/>
    </row>
    <row r="1310" spans="1:2" ht="20.149999999999999" customHeight="1" x14ac:dyDescent="0.35">
      <c r="A1310" s="38"/>
    </row>
    <row r="1311" spans="1:2" ht="20.149999999999999" customHeight="1" x14ac:dyDescent="0.35">
      <c r="A1311" s="38"/>
      <c r="B1311" s="38"/>
    </row>
    <row r="1312" spans="1:2" ht="20.149999999999999" customHeight="1" x14ac:dyDescent="0.35">
      <c r="A1312" s="38"/>
      <c r="B1312" s="38"/>
    </row>
    <row r="1313" spans="1:2" ht="20.149999999999999" customHeight="1" x14ac:dyDescent="0.35">
      <c r="A1313" s="38"/>
      <c r="B1313" s="38"/>
    </row>
    <row r="1314" spans="1:2" ht="20.149999999999999" customHeight="1" x14ac:dyDescent="0.35">
      <c r="A1314" s="38"/>
      <c r="B1314" s="38"/>
    </row>
    <row r="1315" spans="1:2" ht="20.149999999999999" customHeight="1" x14ac:dyDescent="0.35">
      <c r="A1315" s="38"/>
      <c r="B1315" s="38"/>
    </row>
    <row r="1316" spans="1:2" ht="20.149999999999999" customHeight="1" x14ac:dyDescent="0.35">
      <c r="A1316" s="38"/>
    </row>
    <row r="1317" spans="1:2" ht="20.149999999999999" customHeight="1" x14ac:dyDescent="0.35">
      <c r="A1317" s="38"/>
      <c r="B1317" s="38"/>
    </row>
    <row r="1318" spans="1:2" ht="20.149999999999999" customHeight="1" x14ac:dyDescent="0.35">
      <c r="A1318" s="38"/>
      <c r="B1318" s="38"/>
    </row>
    <row r="1319" spans="1:2" ht="20.149999999999999" customHeight="1" x14ac:dyDescent="0.35">
      <c r="A1319" s="38"/>
      <c r="B1319" s="38"/>
    </row>
    <row r="1320" spans="1:2" ht="20.149999999999999" customHeight="1" x14ac:dyDescent="0.35">
      <c r="A1320" s="38"/>
      <c r="B1320" s="38"/>
    </row>
    <row r="1321" spans="1:2" ht="20.149999999999999" customHeight="1" x14ac:dyDescent="0.35">
      <c r="A1321" s="38"/>
      <c r="B1321" s="38"/>
    </row>
    <row r="1322" spans="1:2" ht="20.149999999999999" customHeight="1" x14ac:dyDescent="0.35">
      <c r="A1322" s="38"/>
      <c r="B1322" s="38"/>
    </row>
    <row r="1323" spans="1:2" ht="20.149999999999999" customHeight="1" x14ac:dyDescent="0.35">
      <c r="A1323" s="38"/>
      <c r="B1323" s="38"/>
    </row>
    <row r="1324" spans="1:2" ht="20.149999999999999" customHeight="1" x14ac:dyDescent="0.35">
      <c r="A1324" s="38"/>
      <c r="B1324" s="38"/>
    </row>
    <row r="1325" spans="1:2" ht="20.149999999999999" customHeight="1" x14ac:dyDescent="0.35">
      <c r="A1325" s="38"/>
      <c r="B1325" s="38"/>
    </row>
    <row r="1326" spans="1:2" ht="20.149999999999999" customHeight="1" x14ac:dyDescent="0.35">
      <c r="A1326" s="38"/>
    </row>
    <row r="1327" spans="1:2" ht="20.149999999999999" customHeight="1" x14ac:dyDescent="0.35">
      <c r="A1327" s="38"/>
      <c r="B1327" s="38"/>
    </row>
    <row r="1328" spans="1:2" ht="20.149999999999999" customHeight="1" x14ac:dyDescent="0.35">
      <c r="A1328" s="38"/>
      <c r="B1328" s="38"/>
    </row>
    <row r="1329" spans="1:2" ht="20.149999999999999" customHeight="1" x14ac:dyDescent="0.35">
      <c r="A1329" s="38"/>
      <c r="B1329" s="38"/>
    </row>
    <row r="1330" spans="1:2" ht="20.149999999999999" customHeight="1" x14ac:dyDescent="0.35">
      <c r="A1330" s="38"/>
    </row>
    <row r="1331" spans="1:2" ht="20.149999999999999" customHeight="1" x14ac:dyDescent="0.35">
      <c r="A1331" s="38"/>
      <c r="B1331" s="38"/>
    </row>
    <row r="1332" spans="1:2" ht="20.149999999999999" customHeight="1" x14ac:dyDescent="0.35">
      <c r="A1332" s="38"/>
      <c r="B1332" s="38"/>
    </row>
    <row r="1333" spans="1:2" ht="20.149999999999999" customHeight="1" x14ac:dyDescent="0.35">
      <c r="A1333" s="38"/>
    </row>
    <row r="1334" spans="1:2" ht="20.149999999999999" customHeight="1" x14ac:dyDescent="0.35">
      <c r="A1334" s="38"/>
      <c r="B1334" s="38"/>
    </row>
    <row r="1335" spans="1:2" ht="20.149999999999999" customHeight="1" x14ac:dyDescent="0.35">
      <c r="A1335" s="38"/>
      <c r="B1335" s="38"/>
    </row>
    <row r="1336" spans="1:2" ht="20.149999999999999" customHeight="1" x14ac:dyDescent="0.35">
      <c r="A1336" s="38"/>
    </row>
    <row r="1337" spans="1:2" ht="20.149999999999999" customHeight="1" x14ac:dyDescent="0.35">
      <c r="A1337" s="38"/>
      <c r="B1337" s="38"/>
    </row>
    <row r="1338" spans="1:2" ht="20.149999999999999" customHeight="1" x14ac:dyDescent="0.35">
      <c r="A1338" s="38"/>
      <c r="B1338" s="38"/>
    </row>
    <row r="1339" spans="1:2" ht="20.149999999999999" customHeight="1" x14ac:dyDescent="0.35">
      <c r="A1339" s="38"/>
      <c r="B1339" s="38"/>
    </row>
    <row r="1340" spans="1:2" ht="20.149999999999999" customHeight="1" x14ac:dyDescent="0.35">
      <c r="A1340" s="38"/>
    </row>
    <row r="1341" spans="1:2" ht="20.149999999999999" customHeight="1" x14ac:dyDescent="0.35">
      <c r="A1341" s="38"/>
      <c r="B1341" s="38"/>
    </row>
    <row r="1342" spans="1:2" ht="20.149999999999999" customHeight="1" x14ac:dyDescent="0.35">
      <c r="A1342" s="38"/>
      <c r="B1342" s="38"/>
    </row>
    <row r="1343" spans="1:2" ht="20.149999999999999" customHeight="1" x14ac:dyDescent="0.35">
      <c r="A1343" s="38"/>
      <c r="B1343" s="38"/>
    </row>
    <row r="1344" spans="1:2" ht="20.149999999999999" customHeight="1" x14ac:dyDescent="0.35">
      <c r="A1344" s="38"/>
      <c r="B1344" s="38"/>
    </row>
    <row r="1345" spans="1:2" ht="20.149999999999999" customHeight="1" x14ac:dyDescent="0.35">
      <c r="A1345" s="38"/>
      <c r="B1345" s="38"/>
    </row>
    <row r="1346" spans="1:2" ht="20.149999999999999" customHeight="1" x14ac:dyDescent="0.35">
      <c r="A1346" s="38"/>
    </row>
    <row r="1347" spans="1:2" ht="20.149999999999999" customHeight="1" x14ac:dyDescent="0.35">
      <c r="A1347" s="38"/>
      <c r="B1347" s="38"/>
    </row>
    <row r="1348" spans="1:2" ht="20.149999999999999" customHeight="1" x14ac:dyDescent="0.35">
      <c r="A1348" s="38"/>
      <c r="B1348" s="38"/>
    </row>
    <row r="1349" spans="1:2" ht="20.149999999999999" customHeight="1" x14ac:dyDescent="0.35">
      <c r="A1349" s="38"/>
      <c r="B1349" s="38"/>
    </row>
    <row r="1350" spans="1:2" ht="20.149999999999999" customHeight="1" x14ac:dyDescent="0.35">
      <c r="A1350" s="38"/>
      <c r="B1350" s="38"/>
    </row>
    <row r="1351" spans="1:2" ht="20.149999999999999" customHeight="1" x14ac:dyDescent="0.35">
      <c r="A1351" s="38"/>
      <c r="B1351" s="38"/>
    </row>
    <row r="1352" spans="1:2" ht="20.149999999999999" customHeight="1" x14ac:dyDescent="0.35">
      <c r="A1352" s="38"/>
      <c r="B1352" s="38"/>
    </row>
    <row r="1353" spans="1:2" ht="20.149999999999999" customHeight="1" x14ac:dyDescent="0.35">
      <c r="A1353" s="38"/>
      <c r="B1353" s="38"/>
    </row>
    <row r="1354" spans="1:2" ht="20.149999999999999" customHeight="1" x14ac:dyDescent="0.35">
      <c r="A1354" s="38"/>
      <c r="B1354" s="38"/>
    </row>
    <row r="1355" spans="1:2" ht="20.149999999999999" customHeight="1" x14ac:dyDescent="0.35">
      <c r="A1355" s="38"/>
    </row>
    <row r="1356" spans="1:2" ht="20.149999999999999" customHeight="1" x14ac:dyDescent="0.35">
      <c r="A1356" s="38"/>
      <c r="B1356" s="38"/>
    </row>
    <row r="1357" spans="1:2" ht="20.149999999999999" customHeight="1" x14ac:dyDescent="0.35">
      <c r="A1357" s="38"/>
      <c r="B1357" s="38"/>
    </row>
    <row r="1358" spans="1:2" ht="20.149999999999999" customHeight="1" x14ac:dyDescent="0.35">
      <c r="A1358" s="38"/>
      <c r="B1358" s="38"/>
    </row>
    <row r="1359" spans="1:2" ht="20.149999999999999" customHeight="1" x14ac:dyDescent="0.35">
      <c r="A1359" s="38"/>
      <c r="B1359" s="38"/>
    </row>
    <row r="1360" spans="1:2" ht="20.149999999999999" customHeight="1" x14ac:dyDescent="0.35">
      <c r="A1360" s="38"/>
      <c r="B1360" s="38"/>
    </row>
    <row r="1361" spans="1:2" ht="20.149999999999999" customHeight="1" x14ac:dyDescent="0.35">
      <c r="A1361" s="38"/>
      <c r="B1361" s="38"/>
    </row>
    <row r="1362" spans="1:2" ht="20.149999999999999" customHeight="1" x14ac:dyDescent="0.35">
      <c r="A1362" s="38"/>
      <c r="B1362" s="38"/>
    </row>
    <row r="1363" spans="1:2" ht="20.149999999999999" customHeight="1" x14ac:dyDescent="0.35">
      <c r="A1363" s="38"/>
      <c r="B1363" s="38"/>
    </row>
    <row r="1364" spans="1:2" ht="20.149999999999999" customHeight="1" x14ac:dyDescent="0.35">
      <c r="A1364" s="38"/>
      <c r="B1364" s="38"/>
    </row>
    <row r="1365" spans="1:2" ht="20.149999999999999" customHeight="1" x14ac:dyDescent="0.35">
      <c r="A1365" s="38"/>
      <c r="B1365" s="38"/>
    </row>
    <row r="1366" spans="1:2" ht="20.149999999999999" customHeight="1" x14ac:dyDescent="0.35">
      <c r="A1366" s="38"/>
      <c r="B1366" s="38"/>
    </row>
    <row r="1367" spans="1:2" ht="20.149999999999999" customHeight="1" x14ac:dyDescent="0.35">
      <c r="A1367" s="38"/>
      <c r="B1367" s="38"/>
    </row>
    <row r="1368" spans="1:2" ht="20.149999999999999" customHeight="1" x14ac:dyDescent="0.35">
      <c r="A1368" s="38"/>
      <c r="B1368" s="38"/>
    </row>
    <row r="1369" spans="1:2" ht="20.149999999999999" customHeight="1" x14ac:dyDescent="0.35">
      <c r="A1369" s="38"/>
      <c r="B1369" s="38"/>
    </row>
    <row r="1370" spans="1:2" ht="20.149999999999999" customHeight="1" x14ac:dyDescent="0.35">
      <c r="A1370" s="38"/>
      <c r="B1370" s="38"/>
    </row>
    <row r="1371" spans="1:2" ht="20.149999999999999" customHeight="1" x14ac:dyDescent="0.35">
      <c r="A1371" s="38"/>
      <c r="B1371" s="38"/>
    </row>
    <row r="1372" spans="1:2" ht="20.149999999999999" customHeight="1" x14ac:dyDescent="0.35">
      <c r="A1372" s="38"/>
      <c r="B1372" s="38"/>
    </row>
    <row r="1373" spans="1:2" ht="20.149999999999999" customHeight="1" x14ac:dyDescent="0.35">
      <c r="A1373" s="38"/>
      <c r="B1373" s="38"/>
    </row>
    <row r="1374" spans="1:2" ht="20.149999999999999" customHeight="1" x14ac:dyDescent="0.35">
      <c r="A1374" s="38"/>
      <c r="B1374" s="38"/>
    </row>
    <row r="1375" spans="1:2" ht="20.149999999999999" customHeight="1" x14ac:dyDescent="0.35">
      <c r="A1375" s="38"/>
      <c r="B1375" s="38"/>
    </row>
    <row r="1376" spans="1:2" ht="20.149999999999999" customHeight="1" x14ac:dyDescent="0.35">
      <c r="A1376" s="38"/>
    </row>
    <row r="1377" spans="1:2" ht="20.149999999999999" customHeight="1" x14ac:dyDescent="0.35">
      <c r="A1377" s="38"/>
      <c r="B1377" s="38"/>
    </row>
    <row r="1378" spans="1:2" ht="20.149999999999999" customHeight="1" x14ac:dyDescent="0.35">
      <c r="A1378" s="38"/>
      <c r="B1378" s="38"/>
    </row>
    <row r="1379" spans="1:2" ht="20.149999999999999" customHeight="1" x14ac:dyDescent="0.35">
      <c r="A1379" s="38"/>
      <c r="B1379" s="38"/>
    </row>
    <row r="1380" spans="1:2" ht="20.149999999999999" customHeight="1" x14ac:dyDescent="0.35">
      <c r="A1380" s="38"/>
      <c r="B1380" s="38"/>
    </row>
    <row r="1381" spans="1:2" ht="20.149999999999999" customHeight="1" x14ac:dyDescent="0.35">
      <c r="A1381" s="38"/>
      <c r="B1381" s="38"/>
    </row>
    <row r="1382" spans="1:2" ht="20.149999999999999" customHeight="1" x14ac:dyDescent="0.35">
      <c r="A1382" s="38"/>
      <c r="B1382" s="38"/>
    </row>
    <row r="1383" spans="1:2" ht="20.149999999999999" customHeight="1" x14ac:dyDescent="0.35">
      <c r="A1383" s="38"/>
      <c r="B1383" s="38"/>
    </row>
    <row r="1384" spans="1:2" ht="20.149999999999999" customHeight="1" x14ac:dyDescent="0.35">
      <c r="A1384" s="38"/>
      <c r="B1384" s="38"/>
    </row>
    <row r="1385" spans="1:2" ht="20.149999999999999" customHeight="1" x14ac:dyDescent="0.35">
      <c r="A1385" s="38"/>
      <c r="B1385" s="38"/>
    </row>
    <row r="1386" spans="1:2" ht="20.149999999999999" customHeight="1" x14ac:dyDescent="0.35">
      <c r="A1386" s="38"/>
    </row>
    <row r="1387" spans="1:2" ht="20.149999999999999" customHeight="1" x14ac:dyDescent="0.35">
      <c r="A1387" s="38"/>
      <c r="B1387" s="38"/>
    </row>
    <row r="1388" spans="1:2" ht="20.149999999999999" customHeight="1" x14ac:dyDescent="0.35">
      <c r="A1388" s="38"/>
      <c r="B1388" s="38"/>
    </row>
    <row r="1389" spans="1:2" ht="20.149999999999999" customHeight="1" x14ac:dyDescent="0.35">
      <c r="A1389" s="38"/>
      <c r="B1389" s="38"/>
    </row>
    <row r="1390" spans="1:2" ht="20.149999999999999" customHeight="1" x14ac:dyDescent="0.35">
      <c r="A1390" s="38"/>
      <c r="B1390" s="38"/>
    </row>
    <row r="1391" spans="1:2" ht="20.149999999999999" customHeight="1" x14ac:dyDescent="0.35">
      <c r="A1391" s="38"/>
      <c r="B1391" s="38"/>
    </row>
    <row r="1392" spans="1:2" ht="20.149999999999999" customHeight="1" x14ac:dyDescent="0.35">
      <c r="A1392" s="38"/>
      <c r="B1392" s="38"/>
    </row>
    <row r="1393" spans="1:2" ht="20.149999999999999" customHeight="1" x14ac:dyDescent="0.35">
      <c r="A1393" s="38"/>
    </row>
    <row r="1394" spans="1:2" ht="20.149999999999999" customHeight="1" x14ac:dyDescent="0.35">
      <c r="A1394" s="38"/>
      <c r="B1394" s="38"/>
    </row>
    <row r="1395" spans="1:2" ht="20.149999999999999" customHeight="1" x14ac:dyDescent="0.35">
      <c r="A1395" s="38"/>
      <c r="B1395" s="38"/>
    </row>
    <row r="1396" spans="1:2" ht="20.149999999999999" customHeight="1" x14ac:dyDescent="0.35">
      <c r="A1396" s="38"/>
      <c r="B1396" s="38"/>
    </row>
    <row r="1397" spans="1:2" ht="20.149999999999999" customHeight="1" x14ac:dyDescent="0.35">
      <c r="A1397" s="38"/>
      <c r="B1397" s="38"/>
    </row>
    <row r="1398" spans="1:2" ht="20.149999999999999" customHeight="1" x14ac:dyDescent="0.35">
      <c r="A1398" s="38"/>
      <c r="B1398" s="38"/>
    </row>
    <row r="1399" spans="1:2" ht="20.149999999999999" customHeight="1" x14ac:dyDescent="0.35">
      <c r="A1399" s="38"/>
    </row>
    <row r="1400" spans="1:2" ht="20.149999999999999" customHeight="1" x14ac:dyDescent="0.35">
      <c r="A1400" s="38"/>
      <c r="B1400" s="38"/>
    </row>
    <row r="1401" spans="1:2" ht="20.149999999999999" customHeight="1" x14ac:dyDescent="0.35">
      <c r="A1401" s="38"/>
      <c r="B1401" s="38"/>
    </row>
    <row r="1402" spans="1:2" ht="20.149999999999999" customHeight="1" x14ac:dyDescent="0.35">
      <c r="A1402" s="38"/>
      <c r="B1402" s="38"/>
    </row>
    <row r="1403" spans="1:2" ht="20.149999999999999" customHeight="1" x14ac:dyDescent="0.35">
      <c r="A1403" s="38"/>
      <c r="B1403" s="38"/>
    </row>
    <row r="1404" spans="1:2" ht="20.149999999999999" customHeight="1" x14ac:dyDescent="0.35">
      <c r="A1404" s="38"/>
    </row>
    <row r="1405" spans="1:2" ht="20.149999999999999" customHeight="1" x14ac:dyDescent="0.35">
      <c r="A1405" s="38"/>
      <c r="B1405" s="38"/>
    </row>
    <row r="1406" spans="1:2" ht="20.149999999999999" customHeight="1" x14ac:dyDescent="0.35">
      <c r="A1406" s="38"/>
      <c r="B1406" s="38"/>
    </row>
    <row r="1407" spans="1:2" ht="20.149999999999999" customHeight="1" x14ac:dyDescent="0.35">
      <c r="A1407" s="38"/>
      <c r="B1407" s="38"/>
    </row>
    <row r="1408" spans="1:2" ht="20.149999999999999" customHeight="1" x14ac:dyDescent="0.35">
      <c r="A1408" s="38"/>
      <c r="B1408" s="38"/>
    </row>
    <row r="1409" spans="1:2" ht="20.149999999999999" customHeight="1" x14ac:dyDescent="0.35">
      <c r="A1409" s="38"/>
      <c r="B1409" s="38"/>
    </row>
    <row r="1410" spans="1:2" ht="20.149999999999999" customHeight="1" x14ac:dyDescent="0.35">
      <c r="A1410" s="38"/>
      <c r="B1410" s="38"/>
    </row>
    <row r="1411" spans="1:2" ht="20.149999999999999" customHeight="1" x14ac:dyDescent="0.35">
      <c r="A1411" s="38"/>
      <c r="B1411" s="38"/>
    </row>
    <row r="1412" spans="1:2" ht="20.149999999999999" customHeight="1" x14ac:dyDescent="0.35">
      <c r="A1412" s="38"/>
      <c r="B1412" s="38"/>
    </row>
    <row r="1413" spans="1:2" ht="20.149999999999999" customHeight="1" x14ac:dyDescent="0.35">
      <c r="A1413" s="38"/>
      <c r="B1413" s="38"/>
    </row>
    <row r="1414" spans="1:2" ht="20.149999999999999" customHeight="1" x14ac:dyDescent="0.35">
      <c r="A1414" s="38"/>
      <c r="B1414" s="38"/>
    </row>
    <row r="1415" spans="1:2" ht="20.149999999999999" customHeight="1" x14ac:dyDescent="0.35">
      <c r="A1415" s="38"/>
      <c r="B1415" s="38"/>
    </row>
    <row r="1416" spans="1:2" ht="20.149999999999999" customHeight="1" x14ac:dyDescent="0.35">
      <c r="A1416" s="38"/>
      <c r="B1416" s="38"/>
    </row>
    <row r="1417" spans="1:2" ht="20.149999999999999" customHeight="1" x14ac:dyDescent="0.35">
      <c r="A1417" s="38"/>
    </row>
    <row r="1418" spans="1:2" ht="20.149999999999999" customHeight="1" x14ac:dyDescent="0.35">
      <c r="A1418" s="38"/>
    </row>
    <row r="1419" spans="1:2" ht="20.149999999999999" customHeight="1" x14ac:dyDescent="0.35">
      <c r="A1419" s="38"/>
      <c r="B1419" s="38"/>
    </row>
    <row r="1420" spans="1:2" ht="20.149999999999999" customHeight="1" x14ac:dyDescent="0.35">
      <c r="A1420" s="38"/>
      <c r="B1420" s="38"/>
    </row>
    <row r="1421" spans="1:2" ht="20.149999999999999" customHeight="1" x14ac:dyDescent="0.35">
      <c r="A1421" s="38"/>
      <c r="B1421" s="38"/>
    </row>
    <row r="1422" spans="1:2" ht="20.149999999999999" customHeight="1" x14ac:dyDescent="0.35">
      <c r="A1422" s="38"/>
      <c r="B1422" s="38"/>
    </row>
    <row r="1423" spans="1:2" ht="20.149999999999999" customHeight="1" x14ac:dyDescent="0.35">
      <c r="A1423" s="38"/>
      <c r="B1423" s="38"/>
    </row>
    <row r="1424" spans="1:2" ht="20.149999999999999" customHeight="1" x14ac:dyDescent="0.35">
      <c r="A1424" s="38"/>
      <c r="B1424" s="38"/>
    </row>
    <row r="1425" spans="1:2" ht="20.149999999999999" customHeight="1" x14ac:dyDescent="0.35">
      <c r="A1425" s="38"/>
      <c r="B1425" s="38"/>
    </row>
    <row r="1426" spans="1:2" ht="20.149999999999999" customHeight="1" x14ac:dyDescent="0.35">
      <c r="A1426" s="38"/>
      <c r="B1426" s="38"/>
    </row>
    <row r="1427" spans="1:2" ht="20.149999999999999" customHeight="1" x14ac:dyDescent="0.35">
      <c r="A1427" s="38"/>
      <c r="B1427" s="38"/>
    </row>
    <row r="1428" spans="1:2" ht="20.149999999999999" customHeight="1" x14ac:dyDescent="0.35">
      <c r="A1428" s="38"/>
      <c r="B1428" s="38"/>
    </row>
    <row r="1429" spans="1:2" ht="20.149999999999999" customHeight="1" x14ac:dyDescent="0.35">
      <c r="A1429" s="38"/>
      <c r="B1429" s="38"/>
    </row>
    <row r="1430" spans="1:2" ht="20.149999999999999" customHeight="1" x14ac:dyDescent="0.35">
      <c r="A1430" s="38"/>
      <c r="B1430" s="38"/>
    </row>
    <row r="1431" spans="1:2" ht="20.149999999999999" customHeight="1" x14ac:dyDescent="0.35">
      <c r="A1431" s="38"/>
      <c r="B1431" s="38"/>
    </row>
    <row r="1432" spans="1:2" ht="20.149999999999999" customHeight="1" x14ac:dyDescent="0.35">
      <c r="A1432" s="38"/>
    </row>
    <row r="1433" spans="1:2" ht="20.149999999999999" customHeight="1" x14ac:dyDescent="0.35">
      <c r="A1433" s="38"/>
      <c r="B1433" s="38"/>
    </row>
    <row r="1434" spans="1:2" ht="20.149999999999999" customHeight="1" x14ac:dyDescent="0.35">
      <c r="A1434" s="38"/>
      <c r="B1434" s="38"/>
    </row>
    <row r="1435" spans="1:2" ht="20.149999999999999" customHeight="1" x14ac:dyDescent="0.35">
      <c r="A1435" s="38"/>
      <c r="B1435" s="38"/>
    </row>
    <row r="1436" spans="1:2" ht="20.149999999999999" customHeight="1" x14ac:dyDescent="0.35">
      <c r="A1436" s="38"/>
      <c r="B1436" s="38"/>
    </row>
    <row r="1437" spans="1:2" ht="20.149999999999999" customHeight="1" x14ac:dyDescent="0.35">
      <c r="A1437" s="38"/>
      <c r="B1437" s="38"/>
    </row>
    <row r="1438" spans="1:2" ht="20.149999999999999" customHeight="1" x14ac:dyDescent="0.35">
      <c r="A1438" s="38"/>
    </row>
    <row r="1439" spans="1:2" ht="20.149999999999999" customHeight="1" x14ac:dyDescent="0.35">
      <c r="A1439" s="38"/>
      <c r="B1439" s="38"/>
    </row>
    <row r="1440" spans="1:2" ht="20.149999999999999" customHeight="1" x14ac:dyDescent="0.35">
      <c r="A1440" s="38"/>
      <c r="B1440" s="38"/>
    </row>
    <row r="1441" spans="1:2" ht="20.149999999999999" customHeight="1" x14ac:dyDescent="0.35">
      <c r="A1441" s="38"/>
      <c r="B1441" s="38"/>
    </row>
    <row r="1442" spans="1:2" ht="20.149999999999999" customHeight="1" x14ac:dyDescent="0.35">
      <c r="A1442" s="38"/>
      <c r="B1442" s="38"/>
    </row>
    <row r="1443" spans="1:2" ht="20.149999999999999" customHeight="1" x14ac:dyDescent="0.35">
      <c r="A1443" s="38"/>
      <c r="B1443" s="38"/>
    </row>
    <row r="1444" spans="1:2" ht="20.149999999999999" customHeight="1" x14ac:dyDescent="0.35">
      <c r="A1444" s="38"/>
      <c r="B1444" s="38"/>
    </row>
    <row r="1445" spans="1:2" ht="20.149999999999999" customHeight="1" x14ac:dyDescent="0.35">
      <c r="A1445" s="38"/>
      <c r="B1445" s="38"/>
    </row>
    <row r="1446" spans="1:2" ht="20.149999999999999" customHeight="1" x14ac:dyDescent="0.35">
      <c r="A1446" s="38"/>
      <c r="B1446" s="38"/>
    </row>
    <row r="1447" spans="1:2" ht="20.149999999999999" customHeight="1" x14ac:dyDescent="0.35">
      <c r="A1447" s="38"/>
      <c r="B1447" s="38"/>
    </row>
    <row r="1448" spans="1:2" ht="20.149999999999999" customHeight="1" x14ac:dyDescent="0.35">
      <c r="A1448" s="38"/>
      <c r="B1448" s="38"/>
    </row>
    <row r="1449" spans="1:2" ht="20.149999999999999" customHeight="1" x14ac:dyDescent="0.35">
      <c r="A1449" s="38"/>
      <c r="B1449" s="38"/>
    </row>
    <row r="1450" spans="1:2" ht="20.149999999999999" customHeight="1" x14ac:dyDescent="0.35">
      <c r="A1450" s="38"/>
      <c r="B1450" s="38"/>
    </row>
    <row r="1451" spans="1:2" ht="20.149999999999999" customHeight="1" x14ac:dyDescent="0.35">
      <c r="A1451" s="38"/>
      <c r="B1451" s="38"/>
    </row>
    <row r="1452" spans="1:2" ht="20.149999999999999" customHeight="1" x14ac:dyDescent="0.35">
      <c r="A1452" s="38"/>
      <c r="B1452" s="38"/>
    </row>
    <row r="1453" spans="1:2" ht="20.149999999999999" customHeight="1" x14ac:dyDescent="0.35">
      <c r="A1453" s="38"/>
      <c r="B1453" s="38"/>
    </row>
    <row r="1454" spans="1:2" ht="20.149999999999999" customHeight="1" x14ac:dyDescent="0.35">
      <c r="A1454" s="38"/>
      <c r="B1454" s="38"/>
    </row>
    <row r="1455" spans="1:2" ht="20.149999999999999" customHeight="1" x14ac:dyDescent="0.35">
      <c r="A1455" s="38"/>
      <c r="B1455" s="38"/>
    </row>
    <row r="1456" spans="1:2" ht="20.149999999999999" customHeight="1" x14ac:dyDescent="0.35">
      <c r="A1456" s="38"/>
      <c r="B1456" s="38"/>
    </row>
    <row r="1457" spans="1:2" ht="20.149999999999999" customHeight="1" x14ac:dyDescent="0.35">
      <c r="A1457" s="38"/>
      <c r="B1457" s="38"/>
    </row>
    <row r="1458" spans="1:2" ht="20.149999999999999" customHeight="1" x14ac:dyDescent="0.35">
      <c r="A1458" s="38"/>
      <c r="B1458" s="38"/>
    </row>
    <row r="1459" spans="1:2" ht="20.149999999999999" customHeight="1" x14ac:dyDescent="0.35">
      <c r="A1459" s="38"/>
      <c r="B1459" s="38"/>
    </row>
    <row r="1460" spans="1:2" ht="20.149999999999999" customHeight="1" x14ac:dyDescent="0.35">
      <c r="A1460" s="38"/>
      <c r="B1460" s="38"/>
    </row>
    <row r="1461" spans="1:2" ht="20.149999999999999" customHeight="1" x14ac:dyDescent="0.35">
      <c r="A1461" s="38"/>
      <c r="B1461" s="38"/>
    </row>
    <row r="1462" spans="1:2" ht="20.149999999999999" customHeight="1" x14ac:dyDescent="0.35">
      <c r="A1462" s="38"/>
      <c r="B1462" s="38"/>
    </row>
    <row r="1463" spans="1:2" ht="20.149999999999999" customHeight="1" x14ac:dyDescent="0.35">
      <c r="A1463" s="38"/>
      <c r="B1463" s="38"/>
    </row>
    <row r="1464" spans="1:2" ht="20.149999999999999" customHeight="1" x14ac:dyDescent="0.35">
      <c r="A1464" s="38"/>
      <c r="B1464" s="38"/>
    </row>
    <row r="1465" spans="1:2" ht="20.149999999999999" customHeight="1" x14ac:dyDescent="0.35">
      <c r="A1465" s="38"/>
      <c r="B1465" s="38"/>
    </row>
    <row r="1466" spans="1:2" ht="20.149999999999999" customHeight="1" x14ac:dyDescent="0.35">
      <c r="A1466" s="38"/>
    </row>
    <row r="1467" spans="1:2" ht="20.149999999999999" customHeight="1" x14ac:dyDescent="0.35">
      <c r="A1467" s="38"/>
      <c r="B1467" s="38"/>
    </row>
    <row r="1468" spans="1:2" ht="20.149999999999999" customHeight="1" x14ac:dyDescent="0.35">
      <c r="A1468" s="38"/>
      <c r="B1468" s="38"/>
    </row>
    <row r="1469" spans="1:2" ht="20.149999999999999" customHeight="1" x14ac:dyDescent="0.35">
      <c r="A1469" s="38"/>
      <c r="B1469" s="38"/>
    </row>
    <row r="1470" spans="1:2" ht="20.149999999999999" customHeight="1" x14ac:dyDescent="0.35">
      <c r="A1470" s="38"/>
      <c r="B1470" s="38"/>
    </row>
    <row r="1471" spans="1:2" ht="20.149999999999999" customHeight="1" x14ac:dyDescent="0.35">
      <c r="A1471" s="38"/>
      <c r="B1471" s="38"/>
    </row>
    <row r="1472" spans="1:2" ht="20.149999999999999" customHeight="1" x14ac:dyDescent="0.35">
      <c r="A1472" s="38"/>
      <c r="B1472" s="38"/>
    </row>
    <row r="1473" spans="1:2" ht="20.149999999999999" customHeight="1" x14ac:dyDescent="0.35">
      <c r="A1473" s="38"/>
      <c r="B1473" s="38"/>
    </row>
    <row r="1474" spans="1:2" ht="20.149999999999999" customHeight="1" x14ac:dyDescent="0.35">
      <c r="A1474" s="38"/>
      <c r="B1474" s="38"/>
    </row>
    <row r="1475" spans="1:2" ht="20.149999999999999" customHeight="1" x14ac:dyDescent="0.35">
      <c r="A1475" s="38"/>
      <c r="B1475" s="38"/>
    </row>
    <row r="1476" spans="1:2" ht="20.149999999999999" customHeight="1" x14ac:dyDescent="0.35">
      <c r="A1476" s="38"/>
      <c r="B1476" s="38"/>
    </row>
    <row r="1477" spans="1:2" ht="20.149999999999999" customHeight="1" x14ac:dyDescent="0.35">
      <c r="A1477" s="38"/>
      <c r="B1477" s="38"/>
    </row>
    <row r="1478" spans="1:2" ht="20.149999999999999" customHeight="1" x14ac:dyDescent="0.35">
      <c r="A1478" s="38"/>
      <c r="B1478" s="38"/>
    </row>
    <row r="1479" spans="1:2" ht="20.149999999999999" customHeight="1" x14ac:dyDescent="0.35">
      <c r="A1479" s="38"/>
      <c r="B1479" s="38"/>
    </row>
    <row r="1480" spans="1:2" ht="20.149999999999999" customHeight="1" x14ac:dyDescent="0.35">
      <c r="A1480" s="38"/>
      <c r="B1480" s="38"/>
    </row>
    <row r="1481" spans="1:2" ht="20.149999999999999" customHeight="1" x14ac:dyDescent="0.35">
      <c r="A1481" s="38"/>
      <c r="B1481" s="38"/>
    </row>
    <row r="1482" spans="1:2" ht="20.149999999999999" customHeight="1" x14ac:dyDescent="0.35">
      <c r="A1482" s="38"/>
      <c r="B1482" s="38"/>
    </row>
    <row r="1483" spans="1:2" ht="20.149999999999999" customHeight="1" x14ac:dyDescent="0.35">
      <c r="A1483" s="38"/>
      <c r="B1483" s="38"/>
    </row>
    <row r="1484" spans="1:2" ht="20.149999999999999" customHeight="1" x14ac:dyDescent="0.35">
      <c r="A1484" s="38"/>
      <c r="B1484" s="38"/>
    </row>
    <row r="1485" spans="1:2" ht="20.149999999999999" customHeight="1" x14ac:dyDescent="0.35">
      <c r="A1485" s="38"/>
      <c r="B1485" s="38"/>
    </row>
    <row r="1486" spans="1:2" ht="20.149999999999999" customHeight="1" x14ac:dyDescent="0.35">
      <c r="A1486" s="38"/>
      <c r="B1486" s="38"/>
    </row>
    <row r="1487" spans="1:2" ht="20.149999999999999" customHeight="1" x14ac:dyDescent="0.35">
      <c r="A1487" s="38"/>
      <c r="B1487" s="38"/>
    </row>
    <row r="1488" spans="1:2" ht="20.149999999999999" customHeight="1" x14ac:dyDescent="0.35">
      <c r="A1488" s="38"/>
    </row>
    <row r="1489" spans="1:2" ht="20.149999999999999" customHeight="1" x14ac:dyDescent="0.35">
      <c r="A1489" s="38"/>
    </row>
    <row r="1490" spans="1:2" ht="20.149999999999999" customHeight="1" x14ac:dyDescent="0.35">
      <c r="A1490" s="38"/>
    </row>
    <row r="1491" spans="1:2" ht="20.149999999999999" customHeight="1" x14ac:dyDescent="0.35">
      <c r="A1491" s="38"/>
      <c r="B1491" s="38"/>
    </row>
    <row r="1492" spans="1:2" ht="20.149999999999999" customHeight="1" x14ac:dyDescent="0.35">
      <c r="A1492" s="38"/>
      <c r="B1492" s="38"/>
    </row>
    <row r="1493" spans="1:2" ht="20.149999999999999" customHeight="1" x14ac:dyDescent="0.35">
      <c r="A1493" s="38"/>
      <c r="B1493" s="38"/>
    </row>
    <row r="1494" spans="1:2" ht="20.149999999999999" customHeight="1" x14ac:dyDescent="0.35">
      <c r="A1494" s="38"/>
      <c r="B1494" s="38"/>
    </row>
    <row r="1495" spans="1:2" ht="20.149999999999999" customHeight="1" x14ac:dyDescent="0.35">
      <c r="A1495" s="38"/>
      <c r="B1495" s="38"/>
    </row>
    <row r="1496" spans="1:2" ht="20.149999999999999" customHeight="1" x14ac:dyDescent="0.35">
      <c r="A1496" s="38"/>
      <c r="B1496" s="38"/>
    </row>
    <row r="1497" spans="1:2" ht="20.149999999999999" customHeight="1" x14ac:dyDescent="0.35">
      <c r="A1497" s="38"/>
    </row>
    <row r="1498" spans="1:2" ht="20.149999999999999" customHeight="1" x14ac:dyDescent="0.35">
      <c r="A1498" s="38"/>
      <c r="B1498" s="38"/>
    </row>
    <row r="1499" spans="1:2" ht="20.149999999999999" customHeight="1" x14ac:dyDescent="0.35">
      <c r="A1499" s="38"/>
      <c r="B1499" s="38"/>
    </row>
    <row r="1500" spans="1:2" ht="20.149999999999999" customHeight="1" x14ac:dyDescent="0.35">
      <c r="A1500" s="38"/>
      <c r="B1500" s="38"/>
    </row>
    <row r="1501" spans="1:2" ht="20.149999999999999" customHeight="1" x14ac:dyDescent="0.35">
      <c r="A1501" s="38"/>
      <c r="B1501" s="38"/>
    </row>
    <row r="1502" spans="1:2" ht="20.149999999999999" customHeight="1" x14ac:dyDescent="0.35">
      <c r="A1502" s="38"/>
      <c r="B1502" s="38"/>
    </row>
    <row r="1503" spans="1:2" ht="20.149999999999999" customHeight="1" x14ac:dyDescent="0.35">
      <c r="A1503" s="38"/>
      <c r="B1503" s="38"/>
    </row>
    <row r="1504" spans="1:2" ht="20.149999999999999" customHeight="1" x14ac:dyDescent="0.35">
      <c r="A1504" s="38"/>
      <c r="B1504" s="38"/>
    </row>
    <row r="1505" spans="1:2" ht="20.149999999999999" customHeight="1" x14ac:dyDescent="0.35">
      <c r="A1505" s="38"/>
      <c r="B1505" s="38"/>
    </row>
    <row r="1506" spans="1:2" ht="20.149999999999999" customHeight="1" x14ac:dyDescent="0.35">
      <c r="A1506" s="38"/>
      <c r="B1506" s="38"/>
    </row>
    <row r="1507" spans="1:2" ht="20.149999999999999" customHeight="1" x14ac:dyDescent="0.35">
      <c r="A1507" s="38"/>
      <c r="B1507" s="38"/>
    </row>
    <row r="1508" spans="1:2" ht="20.149999999999999" customHeight="1" x14ac:dyDescent="0.35">
      <c r="A1508" s="38"/>
      <c r="B1508" s="38"/>
    </row>
    <row r="1509" spans="1:2" ht="20.149999999999999" customHeight="1" x14ac:dyDescent="0.35">
      <c r="A1509" s="38"/>
      <c r="B1509" s="38"/>
    </row>
    <row r="1510" spans="1:2" ht="20.149999999999999" customHeight="1" x14ac:dyDescent="0.35">
      <c r="A1510" s="38"/>
      <c r="B1510" s="38"/>
    </row>
    <row r="1511" spans="1:2" ht="20.149999999999999" customHeight="1" x14ac:dyDescent="0.35">
      <c r="A1511" s="38"/>
    </row>
    <row r="1512" spans="1:2" ht="20.149999999999999" customHeight="1" x14ac:dyDescent="0.35">
      <c r="A1512" s="38"/>
      <c r="B1512" s="38"/>
    </row>
    <row r="1513" spans="1:2" ht="20.149999999999999" customHeight="1" x14ac:dyDescent="0.35">
      <c r="A1513" s="38"/>
      <c r="B1513" s="38"/>
    </row>
    <row r="1514" spans="1:2" ht="20.149999999999999" customHeight="1" x14ac:dyDescent="0.35">
      <c r="A1514" s="38"/>
      <c r="B1514" s="38"/>
    </row>
    <row r="1515" spans="1:2" ht="20.149999999999999" customHeight="1" x14ac:dyDescent="0.35">
      <c r="A1515" s="38"/>
      <c r="B1515" s="38"/>
    </row>
    <row r="1516" spans="1:2" ht="20.149999999999999" customHeight="1" x14ac:dyDescent="0.35">
      <c r="A1516" s="38"/>
      <c r="B1516" s="38"/>
    </row>
    <row r="1517" spans="1:2" ht="20.149999999999999" customHeight="1" x14ac:dyDescent="0.35">
      <c r="A1517" s="38"/>
      <c r="B1517" s="38"/>
    </row>
    <row r="1518" spans="1:2" ht="20.149999999999999" customHeight="1" x14ac:dyDescent="0.35">
      <c r="A1518" s="38"/>
      <c r="B1518" s="38"/>
    </row>
    <row r="1519" spans="1:2" ht="20.149999999999999" customHeight="1" x14ac:dyDescent="0.35">
      <c r="A1519" s="38"/>
      <c r="B1519" s="38"/>
    </row>
    <row r="1520" spans="1:2" ht="20.149999999999999" customHeight="1" x14ac:dyDescent="0.35">
      <c r="A1520" s="38"/>
      <c r="B1520" s="38"/>
    </row>
    <row r="1521" spans="1:2" ht="20.149999999999999" customHeight="1" x14ac:dyDescent="0.35">
      <c r="A1521" s="38"/>
      <c r="B1521" s="38"/>
    </row>
    <row r="1522" spans="1:2" ht="20.149999999999999" customHeight="1" x14ac:dyDescent="0.35">
      <c r="A1522" s="38"/>
      <c r="B1522" s="38"/>
    </row>
    <row r="1523" spans="1:2" ht="20.149999999999999" customHeight="1" x14ac:dyDescent="0.35">
      <c r="A1523" s="38"/>
      <c r="B1523" s="38"/>
    </row>
    <row r="1524" spans="1:2" ht="20.149999999999999" customHeight="1" x14ac:dyDescent="0.35">
      <c r="A1524" s="38"/>
      <c r="B1524" s="38"/>
    </row>
    <row r="1525" spans="1:2" ht="20.149999999999999" customHeight="1" x14ac:dyDescent="0.35">
      <c r="A1525" s="38"/>
      <c r="B1525" s="38"/>
    </row>
    <row r="1526" spans="1:2" ht="20.149999999999999" customHeight="1" x14ac:dyDescent="0.35">
      <c r="A1526" s="38"/>
      <c r="B1526" s="38"/>
    </row>
    <row r="1527" spans="1:2" ht="20.149999999999999" customHeight="1" x14ac:dyDescent="0.35">
      <c r="A1527" s="38"/>
      <c r="B1527" s="38"/>
    </row>
    <row r="1528" spans="1:2" ht="20.149999999999999" customHeight="1" x14ac:dyDescent="0.35">
      <c r="A1528" s="38"/>
      <c r="B1528" s="38"/>
    </row>
    <row r="1529" spans="1:2" ht="20.149999999999999" customHeight="1" x14ac:dyDescent="0.35">
      <c r="A1529" s="38"/>
      <c r="B1529" s="38"/>
    </row>
    <row r="1530" spans="1:2" ht="20.149999999999999" customHeight="1" x14ac:dyDescent="0.35">
      <c r="A1530" s="38"/>
      <c r="B1530" s="38"/>
    </row>
    <row r="1531" spans="1:2" ht="20.149999999999999" customHeight="1" x14ac:dyDescent="0.35">
      <c r="A1531" s="38"/>
    </row>
    <row r="1532" spans="1:2" ht="20.149999999999999" customHeight="1" x14ac:dyDescent="0.35">
      <c r="A1532" s="38"/>
      <c r="B1532" s="38"/>
    </row>
    <row r="1533" spans="1:2" ht="20.149999999999999" customHeight="1" x14ac:dyDescent="0.35">
      <c r="A1533" s="38"/>
    </row>
    <row r="1534" spans="1:2" ht="20.149999999999999" customHeight="1" x14ac:dyDescent="0.35">
      <c r="A1534" s="38"/>
      <c r="B1534" s="38"/>
    </row>
    <row r="1535" spans="1:2" ht="20.149999999999999" customHeight="1" x14ac:dyDescent="0.35">
      <c r="A1535" s="38"/>
      <c r="B1535" s="38"/>
    </row>
    <row r="1536" spans="1:2" ht="20.149999999999999" customHeight="1" x14ac:dyDescent="0.35">
      <c r="A1536" s="38"/>
      <c r="B1536" s="38"/>
    </row>
    <row r="1537" spans="1:2" ht="20.149999999999999" customHeight="1" x14ac:dyDescent="0.35">
      <c r="A1537" s="38"/>
    </row>
    <row r="1538" spans="1:2" ht="20.149999999999999" customHeight="1" x14ac:dyDescent="0.35">
      <c r="A1538" s="38"/>
      <c r="B1538" s="38"/>
    </row>
    <row r="1539" spans="1:2" ht="20.149999999999999" customHeight="1" x14ac:dyDescent="0.35">
      <c r="A1539" s="38"/>
    </row>
    <row r="1540" spans="1:2" ht="20.149999999999999" customHeight="1" x14ac:dyDescent="0.35">
      <c r="A1540" s="38"/>
      <c r="B1540" s="38"/>
    </row>
    <row r="1541" spans="1:2" ht="20.149999999999999" customHeight="1" x14ac:dyDescent="0.35">
      <c r="A1541" s="38"/>
      <c r="B1541" s="38"/>
    </row>
    <row r="1542" spans="1:2" ht="20.149999999999999" customHeight="1" x14ac:dyDescent="0.35">
      <c r="A1542" s="38"/>
      <c r="B1542" s="38"/>
    </row>
    <row r="1543" spans="1:2" ht="20.149999999999999" customHeight="1" x14ac:dyDescent="0.35">
      <c r="A1543" s="38"/>
    </row>
    <row r="1544" spans="1:2" ht="20.149999999999999" customHeight="1" x14ac:dyDescent="0.35">
      <c r="A1544" s="38"/>
      <c r="B1544" s="38"/>
    </row>
    <row r="1545" spans="1:2" ht="20.149999999999999" customHeight="1" x14ac:dyDescent="0.35">
      <c r="A1545" s="38"/>
      <c r="B1545" s="38"/>
    </row>
    <row r="1546" spans="1:2" ht="20.149999999999999" customHeight="1" x14ac:dyDescent="0.35">
      <c r="A1546" s="38"/>
      <c r="B1546" s="38"/>
    </row>
    <row r="1547" spans="1:2" ht="20.149999999999999" customHeight="1" x14ac:dyDescent="0.35">
      <c r="A1547" s="38"/>
      <c r="B1547" s="38"/>
    </row>
    <row r="1548" spans="1:2" ht="20.149999999999999" customHeight="1" x14ac:dyDescent="0.35">
      <c r="A1548" s="38"/>
    </row>
    <row r="1549" spans="1:2" ht="20.149999999999999" customHeight="1" x14ac:dyDescent="0.35">
      <c r="A1549" s="38"/>
      <c r="B1549" s="38"/>
    </row>
    <row r="1550" spans="1:2" ht="20.149999999999999" customHeight="1" x14ac:dyDescent="0.35">
      <c r="A1550" s="38"/>
      <c r="B1550" s="38"/>
    </row>
    <row r="1551" spans="1:2" ht="20.149999999999999" customHeight="1" x14ac:dyDescent="0.35">
      <c r="A1551" s="38"/>
      <c r="B1551" s="38"/>
    </row>
    <row r="1552" spans="1:2" ht="20.149999999999999" customHeight="1" x14ac:dyDescent="0.35">
      <c r="A1552" s="38"/>
      <c r="B1552" s="38"/>
    </row>
    <row r="1553" spans="1:2" ht="20.149999999999999" customHeight="1" x14ac:dyDescent="0.35">
      <c r="A1553" s="38"/>
      <c r="B1553" s="38"/>
    </row>
    <row r="1554" spans="1:2" ht="20.149999999999999" customHeight="1" x14ac:dyDescent="0.35">
      <c r="A1554" s="38"/>
      <c r="B1554" s="38"/>
    </row>
    <row r="1555" spans="1:2" ht="20.149999999999999" customHeight="1" x14ac:dyDescent="0.35">
      <c r="A1555" s="38"/>
      <c r="B1555" s="38"/>
    </row>
    <row r="1556" spans="1:2" ht="20.149999999999999" customHeight="1" x14ac:dyDescent="0.35">
      <c r="A1556" s="38"/>
      <c r="B1556" s="38"/>
    </row>
    <row r="1557" spans="1:2" ht="20.149999999999999" customHeight="1" x14ac:dyDescent="0.35">
      <c r="A1557" s="38"/>
      <c r="B1557" s="38"/>
    </row>
    <row r="1558" spans="1:2" ht="20.149999999999999" customHeight="1" x14ac:dyDescent="0.35">
      <c r="A1558" s="38"/>
      <c r="B1558" s="38"/>
    </row>
    <row r="1559" spans="1:2" ht="20.149999999999999" customHeight="1" x14ac:dyDescent="0.35">
      <c r="A1559" s="38"/>
      <c r="B1559" s="38"/>
    </row>
    <row r="1560" spans="1:2" ht="20.149999999999999" customHeight="1" x14ac:dyDescent="0.35">
      <c r="A1560" s="38"/>
    </row>
    <row r="1561" spans="1:2" ht="20.149999999999999" customHeight="1" x14ac:dyDescent="0.35">
      <c r="A1561" s="38"/>
      <c r="B1561" s="38"/>
    </row>
    <row r="1562" spans="1:2" ht="20.149999999999999" customHeight="1" x14ac:dyDescent="0.35">
      <c r="A1562" s="38"/>
      <c r="B1562" s="38"/>
    </row>
    <row r="1563" spans="1:2" ht="20.149999999999999" customHeight="1" x14ac:dyDescent="0.35">
      <c r="A1563" s="38"/>
      <c r="B1563" s="38"/>
    </row>
    <row r="1564" spans="1:2" ht="20.149999999999999" customHeight="1" x14ac:dyDescent="0.35">
      <c r="A1564" s="38"/>
      <c r="B1564" s="38"/>
    </row>
    <row r="1565" spans="1:2" ht="20.149999999999999" customHeight="1" x14ac:dyDescent="0.35">
      <c r="A1565" s="38"/>
      <c r="B1565" s="38"/>
    </row>
    <row r="1566" spans="1:2" ht="20.149999999999999" customHeight="1" x14ac:dyDescent="0.35">
      <c r="A1566" s="38"/>
      <c r="B1566" s="38"/>
    </row>
    <row r="1567" spans="1:2" ht="20.149999999999999" customHeight="1" x14ac:dyDescent="0.35">
      <c r="A1567" s="38"/>
      <c r="B1567" s="38"/>
    </row>
    <row r="1568" spans="1:2" ht="20.149999999999999" customHeight="1" x14ac:dyDescent="0.35">
      <c r="A1568" s="38"/>
      <c r="B1568" s="38"/>
    </row>
    <row r="1569" spans="1:2" ht="20.149999999999999" customHeight="1" x14ac:dyDescent="0.35">
      <c r="A1569" s="38"/>
      <c r="B1569" s="38"/>
    </row>
    <row r="1570" spans="1:2" ht="20.149999999999999" customHeight="1" x14ac:dyDescent="0.35">
      <c r="A1570" s="38"/>
      <c r="B1570" s="38"/>
    </row>
    <row r="1571" spans="1:2" ht="20.149999999999999" customHeight="1" x14ac:dyDescent="0.35">
      <c r="A1571" s="38"/>
      <c r="B1571" s="38"/>
    </row>
    <row r="1572" spans="1:2" ht="20.149999999999999" customHeight="1" x14ac:dyDescent="0.35">
      <c r="A1572" s="38"/>
      <c r="B1572" s="38"/>
    </row>
    <row r="1573" spans="1:2" ht="20.149999999999999" customHeight="1" x14ac:dyDescent="0.35">
      <c r="A1573" s="38"/>
      <c r="B1573" s="38"/>
    </row>
    <row r="1574" spans="1:2" ht="20.149999999999999" customHeight="1" x14ac:dyDescent="0.35">
      <c r="A1574" s="38"/>
      <c r="B1574" s="38"/>
    </row>
    <row r="1575" spans="1:2" ht="20.149999999999999" customHeight="1" x14ac:dyDescent="0.35">
      <c r="A1575" s="38"/>
      <c r="B1575" s="38"/>
    </row>
    <row r="1576" spans="1:2" ht="20.149999999999999" customHeight="1" x14ac:dyDescent="0.35">
      <c r="A1576" s="38"/>
      <c r="B1576" s="38"/>
    </row>
    <row r="1577" spans="1:2" ht="20.149999999999999" customHeight="1" x14ac:dyDescent="0.35">
      <c r="A1577" s="38"/>
      <c r="B1577" s="38"/>
    </row>
    <row r="1578" spans="1:2" ht="20.149999999999999" customHeight="1" x14ac:dyDescent="0.35">
      <c r="A1578" s="38"/>
      <c r="B1578" s="38"/>
    </row>
    <row r="1579" spans="1:2" ht="20.149999999999999" customHeight="1" x14ac:dyDescent="0.35">
      <c r="A1579" s="38"/>
      <c r="B1579" s="38"/>
    </row>
    <row r="1580" spans="1:2" ht="20.149999999999999" customHeight="1" x14ac:dyDescent="0.35">
      <c r="A1580" s="38"/>
      <c r="B1580" s="38"/>
    </row>
    <row r="1581" spans="1:2" ht="20.149999999999999" customHeight="1" x14ac:dyDescent="0.35">
      <c r="A1581" s="38"/>
      <c r="B1581" s="38"/>
    </row>
    <row r="1582" spans="1:2" ht="20.149999999999999" customHeight="1" x14ac:dyDescent="0.35">
      <c r="A1582" s="38"/>
      <c r="B1582" s="38"/>
    </row>
    <row r="1583" spans="1:2" ht="20.149999999999999" customHeight="1" x14ac:dyDescent="0.35">
      <c r="A1583" s="38"/>
      <c r="B1583" s="38"/>
    </row>
    <row r="1584" spans="1:2" ht="20.149999999999999" customHeight="1" x14ac:dyDescent="0.35">
      <c r="A1584" s="38"/>
    </row>
    <row r="1585" spans="1:2" ht="20.149999999999999" customHeight="1" x14ac:dyDescent="0.35">
      <c r="A1585" s="38"/>
    </row>
    <row r="1586" spans="1:2" ht="20.149999999999999" customHeight="1" x14ac:dyDescent="0.35">
      <c r="A1586" s="38"/>
      <c r="B1586" s="38"/>
    </row>
    <row r="1587" spans="1:2" ht="20.149999999999999" customHeight="1" x14ac:dyDescent="0.35">
      <c r="A1587" s="38"/>
      <c r="B1587" s="38"/>
    </row>
    <row r="1588" spans="1:2" ht="20.149999999999999" customHeight="1" x14ac:dyDescent="0.35">
      <c r="A1588" s="38"/>
      <c r="B1588" s="38"/>
    </row>
    <row r="1589" spans="1:2" ht="20.149999999999999" customHeight="1" x14ac:dyDescent="0.35">
      <c r="A1589" s="38"/>
      <c r="B1589" s="38"/>
    </row>
    <row r="1590" spans="1:2" ht="20.149999999999999" customHeight="1" x14ac:dyDescent="0.35">
      <c r="A1590" s="38"/>
      <c r="B1590" s="38"/>
    </row>
    <row r="1591" spans="1:2" ht="20.149999999999999" customHeight="1" x14ac:dyDescent="0.35">
      <c r="A1591" s="38"/>
      <c r="B1591" s="38"/>
    </row>
    <row r="1592" spans="1:2" ht="20.149999999999999" customHeight="1" x14ac:dyDescent="0.35">
      <c r="A1592" s="38"/>
      <c r="B1592" s="38"/>
    </row>
    <row r="1593" spans="1:2" ht="20.149999999999999" customHeight="1" x14ac:dyDescent="0.35">
      <c r="A1593" s="38"/>
      <c r="B1593" s="38"/>
    </row>
    <row r="1594" spans="1:2" ht="20.149999999999999" customHeight="1" x14ac:dyDescent="0.35">
      <c r="A1594" s="38"/>
      <c r="B1594" s="38"/>
    </row>
    <row r="1595" spans="1:2" ht="20.149999999999999" customHeight="1" x14ac:dyDescent="0.35">
      <c r="A1595" s="38"/>
      <c r="B1595" s="38"/>
    </row>
    <row r="1596" spans="1:2" ht="20.149999999999999" customHeight="1" x14ac:dyDescent="0.35">
      <c r="A1596" s="38"/>
      <c r="B1596" s="38"/>
    </row>
    <row r="1597" spans="1:2" ht="20.149999999999999" customHeight="1" x14ac:dyDescent="0.35">
      <c r="A1597" s="38"/>
      <c r="B1597" s="38"/>
    </row>
    <row r="1598" spans="1:2" ht="20.149999999999999" customHeight="1" x14ac:dyDescent="0.35">
      <c r="A1598" s="38"/>
      <c r="B1598" s="38"/>
    </row>
    <row r="1599" spans="1:2" ht="20.149999999999999" customHeight="1" x14ac:dyDescent="0.35">
      <c r="A1599" s="38"/>
      <c r="B1599" s="38"/>
    </row>
    <row r="1600" spans="1:2" ht="20.149999999999999" customHeight="1" x14ac:dyDescent="0.35">
      <c r="A1600" s="38"/>
      <c r="B1600" s="38"/>
    </row>
    <row r="1601" spans="1:2" ht="20.149999999999999" customHeight="1" x14ac:dyDescent="0.35">
      <c r="A1601" s="38"/>
      <c r="B1601" s="38"/>
    </row>
    <row r="1602" spans="1:2" ht="20.149999999999999" customHeight="1" x14ac:dyDescent="0.35">
      <c r="A1602" s="38"/>
      <c r="B1602" s="38"/>
    </row>
    <row r="1603" spans="1:2" ht="20.149999999999999" customHeight="1" x14ac:dyDescent="0.35">
      <c r="A1603" s="38"/>
      <c r="B1603" s="38"/>
    </row>
    <row r="1604" spans="1:2" ht="20.149999999999999" customHeight="1" x14ac:dyDescent="0.35">
      <c r="A1604" s="38"/>
      <c r="B1604" s="38"/>
    </row>
    <row r="1605" spans="1:2" ht="20.149999999999999" customHeight="1" x14ac:dyDescent="0.35">
      <c r="A1605" s="38"/>
      <c r="B1605" s="38"/>
    </row>
    <row r="1606" spans="1:2" ht="20.149999999999999" customHeight="1" x14ac:dyDescent="0.35">
      <c r="A1606" s="38"/>
      <c r="B1606" s="38"/>
    </row>
    <row r="1607" spans="1:2" ht="20.149999999999999" customHeight="1" x14ac:dyDescent="0.35">
      <c r="A1607" s="38"/>
      <c r="B1607" s="38"/>
    </row>
    <row r="1608" spans="1:2" ht="20.149999999999999" customHeight="1" x14ac:dyDescent="0.35">
      <c r="A1608" s="38"/>
      <c r="B1608" s="38"/>
    </row>
    <row r="1609" spans="1:2" ht="20.149999999999999" customHeight="1" x14ac:dyDescent="0.35">
      <c r="A1609" s="38"/>
      <c r="B1609" s="38"/>
    </row>
    <row r="1610" spans="1:2" ht="20.149999999999999" customHeight="1" x14ac:dyDescent="0.35">
      <c r="A1610" s="38"/>
      <c r="B1610" s="38"/>
    </row>
    <row r="1611" spans="1:2" ht="20.149999999999999" customHeight="1" x14ac:dyDescent="0.35">
      <c r="A1611" s="38"/>
      <c r="B1611" s="38"/>
    </row>
    <row r="1612" spans="1:2" ht="20.149999999999999" customHeight="1" x14ac:dyDescent="0.35">
      <c r="A1612" s="38"/>
      <c r="B1612" s="38"/>
    </row>
    <row r="1613" spans="1:2" ht="20.149999999999999" customHeight="1" x14ac:dyDescent="0.35">
      <c r="A1613" s="38"/>
    </row>
    <row r="1614" spans="1:2" ht="20.149999999999999" customHeight="1" x14ac:dyDescent="0.35">
      <c r="A1614" s="38"/>
      <c r="B1614" s="38"/>
    </row>
    <row r="1615" spans="1:2" ht="20.149999999999999" customHeight="1" x14ac:dyDescent="0.35">
      <c r="A1615" s="38"/>
      <c r="B1615" s="38"/>
    </row>
    <row r="1616" spans="1:2" ht="20.149999999999999" customHeight="1" x14ac:dyDescent="0.35">
      <c r="A1616" s="38"/>
      <c r="B1616" s="38"/>
    </row>
    <row r="1617" spans="1:2" ht="20.149999999999999" customHeight="1" x14ac:dyDescent="0.35">
      <c r="A1617" s="38"/>
      <c r="B1617" s="38"/>
    </row>
    <row r="1618" spans="1:2" ht="20.149999999999999" customHeight="1" x14ac:dyDescent="0.35">
      <c r="A1618" s="38"/>
      <c r="B1618" s="38"/>
    </row>
    <row r="1619" spans="1:2" ht="20.149999999999999" customHeight="1" x14ac:dyDescent="0.35">
      <c r="A1619" s="38"/>
      <c r="B1619" s="38"/>
    </row>
    <row r="1620" spans="1:2" ht="20.149999999999999" customHeight="1" x14ac:dyDescent="0.35">
      <c r="A1620" s="38"/>
      <c r="B1620" s="38"/>
    </row>
    <row r="1621" spans="1:2" ht="20.149999999999999" customHeight="1" x14ac:dyDescent="0.35">
      <c r="A1621" s="38"/>
      <c r="B1621" s="38"/>
    </row>
    <row r="1622" spans="1:2" ht="20.149999999999999" customHeight="1" x14ac:dyDescent="0.35">
      <c r="A1622" s="38"/>
      <c r="B1622" s="38"/>
    </row>
    <row r="1623" spans="1:2" ht="20.149999999999999" customHeight="1" x14ac:dyDescent="0.35">
      <c r="A1623" s="38"/>
      <c r="B1623" s="38"/>
    </row>
    <row r="1624" spans="1:2" ht="20.149999999999999" customHeight="1" x14ac:dyDescent="0.35">
      <c r="A1624" s="38"/>
      <c r="B1624" s="38"/>
    </row>
    <row r="1625" spans="1:2" ht="20.149999999999999" customHeight="1" x14ac:dyDescent="0.35">
      <c r="A1625" s="38"/>
      <c r="B1625" s="38"/>
    </row>
    <row r="1626" spans="1:2" ht="20.149999999999999" customHeight="1" x14ac:dyDescent="0.35">
      <c r="A1626" s="38"/>
      <c r="B1626" s="38"/>
    </row>
    <row r="1627" spans="1:2" ht="20.149999999999999" customHeight="1" x14ac:dyDescent="0.35">
      <c r="A1627" s="38"/>
      <c r="B1627" s="38"/>
    </row>
    <row r="1628" spans="1:2" ht="20.149999999999999" customHeight="1" x14ac:dyDescent="0.35">
      <c r="A1628" s="38"/>
      <c r="B1628" s="38"/>
    </row>
    <row r="1629" spans="1:2" ht="20.149999999999999" customHeight="1" x14ac:dyDescent="0.35">
      <c r="A1629" s="38"/>
      <c r="B1629" s="38"/>
    </row>
    <row r="1630" spans="1:2" ht="20.149999999999999" customHeight="1" x14ac:dyDescent="0.35">
      <c r="A1630" s="38"/>
      <c r="B1630" s="38"/>
    </row>
    <row r="1631" spans="1:2" ht="20.149999999999999" customHeight="1" x14ac:dyDescent="0.35">
      <c r="A1631" s="38"/>
      <c r="B1631" s="38"/>
    </row>
    <row r="1632" spans="1:2" ht="20.149999999999999" customHeight="1" x14ac:dyDescent="0.35">
      <c r="A1632" s="38"/>
      <c r="B1632" s="38"/>
    </row>
    <row r="1633" spans="1:2" ht="20.149999999999999" customHeight="1" x14ac:dyDescent="0.35">
      <c r="A1633" s="38"/>
      <c r="B1633" s="38"/>
    </row>
    <row r="1634" spans="1:2" ht="20.149999999999999" customHeight="1" x14ac:dyDescent="0.35">
      <c r="A1634" s="38"/>
      <c r="B1634" s="38"/>
    </row>
    <row r="1635" spans="1:2" ht="20.149999999999999" customHeight="1" x14ac:dyDescent="0.35">
      <c r="A1635" s="38"/>
      <c r="B1635" s="38"/>
    </row>
    <row r="1636" spans="1:2" ht="20.149999999999999" customHeight="1" x14ac:dyDescent="0.35">
      <c r="A1636" s="38"/>
      <c r="B1636" s="38"/>
    </row>
    <row r="1637" spans="1:2" ht="20.149999999999999" customHeight="1" x14ac:dyDescent="0.35">
      <c r="A1637" s="38"/>
      <c r="B1637" s="38"/>
    </row>
    <row r="1638" spans="1:2" ht="20.149999999999999" customHeight="1" x14ac:dyDescent="0.35">
      <c r="A1638" s="38"/>
      <c r="B1638" s="38"/>
    </row>
    <row r="1639" spans="1:2" ht="20.149999999999999" customHeight="1" x14ac:dyDescent="0.35">
      <c r="A1639" s="38"/>
      <c r="B1639" s="38"/>
    </row>
    <row r="1640" spans="1:2" ht="20.149999999999999" customHeight="1" x14ac:dyDescent="0.35">
      <c r="A1640" s="38"/>
      <c r="B1640" s="38"/>
    </row>
    <row r="1641" spans="1:2" ht="20.149999999999999" customHeight="1" x14ac:dyDescent="0.35">
      <c r="A1641" s="38"/>
      <c r="B1641" s="38"/>
    </row>
    <row r="1642" spans="1:2" ht="20.149999999999999" customHeight="1" x14ac:dyDescent="0.35">
      <c r="A1642" s="38"/>
      <c r="B1642" s="38"/>
    </row>
    <row r="1643" spans="1:2" ht="20.149999999999999" customHeight="1" x14ac:dyDescent="0.35">
      <c r="A1643" s="38"/>
      <c r="B1643" s="38"/>
    </row>
    <row r="1644" spans="1:2" ht="20.149999999999999" customHeight="1" x14ac:dyDescent="0.35">
      <c r="A1644" s="38"/>
      <c r="B1644" s="38"/>
    </row>
    <row r="1645" spans="1:2" ht="20.149999999999999" customHeight="1" x14ac:dyDescent="0.35">
      <c r="A1645" s="38"/>
      <c r="B1645" s="38"/>
    </row>
    <row r="1646" spans="1:2" ht="20.149999999999999" customHeight="1" x14ac:dyDescent="0.35">
      <c r="A1646" s="38"/>
      <c r="B1646" s="38"/>
    </row>
    <row r="1647" spans="1:2" ht="20.149999999999999" customHeight="1" x14ac:dyDescent="0.35">
      <c r="A1647" s="38"/>
      <c r="B1647" s="38"/>
    </row>
    <row r="1648" spans="1:2" ht="20.149999999999999" customHeight="1" x14ac:dyDescent="0.35">
      <c r="A1648" s="38"/>
      <c r="B1648" s="38"/>
    </row>
    <row r="1649" spans="1:2" ht="20.149999999999999" customHeight="1" x14ac:dyDescent="0.35">
      <c r="A1649" s="38"/>
      <c r="B1649" s="38"/>
    </row>
    <row r="1650" spans="1:2" ht="20.149999999999999" customHeight="1" x14ac:dyDescent="0.35">
      <c r="A1650" s="38"/>
    </row>
    <row r="1651" spans="1:2" ht="20.149999999999999" customHeight="1" x14ac:dyDescent="0.35">
      <c r="A1651" s="38"/>
      <c r="B1651" s="38"/>
    </row>
    <row r="1652" spans="1:2" ht="20.149999999999999" customHeight="1" x14ac:dyDescent="0.35">
      <c r="A1652" s="38"/>
      <c r="B1652" s="38"/>
    </row>
    <row r="1653" spans="1:2" ht="20.149999999999999" customHeight="1" x14ac:dyDescent="0.35">
      <c r="A1653" s="38"/>
      <c r="B1653" s="38"/>
    </row>
    <row r="1654" spans="1:2" ht="20.149999999999999" customHeight="1" x14ac:dyDescent="0.35">
      <c r="A1654" s="38"/>
    </row>
    <row r="1655" spans="1:2" ht="20.149999999999999" customHeight="1" x14ac:dyDescent="0.35">
      <c r="A1655" s="38"/>
      <c r="B1655" s="38"/>
    </row>
    <row r="1656" spans="1:2" ht="20.149999999999999" customHeight="1" x14ac:dyDescent="0.35">
      <c r="A1656" s="38"/>
      <c r="B1656" s="38"/>
    </row>
    <row r="1657" spans="1:2" ht="20.149999999999999" customHeight="1" x14ac:dyDescent="0.35">
      <c r="A1657" s="38"/>
      <c r="B1657" s="38"/>
    </row>
    <row r="1658" spans="1:2" ht="20.149999999999999" customHeight="1" x14ac:dyDescent="0.35">
      <c r="A1658" s="38"/>
      <c r="B1658" s="38"/>
    </row>
    <row r="1659" spans="1:2" ht="20.149999999999999" customHeight="1" x14ac:dyDescent="0.35">
      <c r="A1659" s="38"/>
      <c r="B1659" s="38"/>
    </row>
    <row r="1660" spans="1:2" ht="20.149999999999999" customHeight="1" x14ac:dyDescent="0.35">
      <c r="A1660" s="38"/>
      <c r="B1660" s="38"/>
    </row>
    <row r="1661" spans="1:2" ht="20.149999999999999" customHeight="1" x14ac:dyDescent="0.35">
      <c r="A1661" s="38"/>
      <c r="B1661" s="38"/>
    </row>
    <row r="1662" spans="1:2" ht="20.149999999999999" customHeight="1" x14ac:dyDescent="0.35">
      <c r="A1662" s="38"/>
      <c r="B1662" s="38"/>
    </row>
    <row r="1663" spans="1:2" ht="20.149999999999999" customHeight="1" x14ac:dyDescent="0.35">
      <c r="A1663" s="38"/>
      <c r="B1663" s="38"/>
    </row>
    <row r="1664" spans="1:2" ht="20.149999999999999" customHeight="1" x14ac:dyDescent="0.35">
      <c r="A1664" s="38"/>
      <c r="B1664" s="38"/>
    </row>
    <row r="1665" spans="1:2" ht="20.149999999999999" customHeight="1" x14ac:dyDescent="0.35">
      <c r="A1665" s="38"/>
      <c r="B1665" s="38"/>
    </row>
    <row r="1666" spans="1:2" ht="20.149999999999999" customHeight="1" x14ac:dyDescent="0.35">
      <c r="A1666" s="38"/>
      <c r="B1666" s="38"/>
    </row>
    <row r="1667" spans="1:2" ht="20.149999999999999" customHeight="1" x14ac:dyDescent="0.35">
      <c r="A1667" s="38"/>
      <c r="B1667" s="38"/>
    </row>
    <row r="1668" spans="1:2" ht="20.149999999999999" customHeight="1" x14ac:dyDescent="0.35">
      <c r="A1668" s="38"/>
      <c r="B1668" s="38"/>
    </row>
    <row r="1669" spans="1:2" ht="20.149999999999999" customHeight="1" x14ac:dyDescent="0.35">
      <c r="A1669" s="38"/>
      <c r="B1669" s="38"/>
    </row>
    <row r="1670" spans="1:2" ht="20.149999999999999" customHeight="1" x14ac:dyDescent="0.35">
      <c r="A1670" s="38"/>
      <c r="B1670" s="38"/>
    </row>
    <row r="1671" spans="1:2" ht="20.149999999999999" customHeight="1" x14ac:dyDescent="0.35">
      <c r="A1671" s="38"/>
      <c r="B1671" s="38"/>
    </row>
    <row r="1672" spans="1:2" ht="20.149999999999999" customHeight="1" x14ac:dyDescent="0.35">
      <c r="A1672" s="38"/>
      <c r="B1672" s="38"/>
    </row>
    <row r="1673" spans="1:2" ht="20.149999999999999" customHeight="1" x14ac:dyDescent="0.35">
      <c r="A1673" s="38"/>
      <c r="B1673" s="38"/>
    </row>
    <row r="1674" spans="1:2" ht="20.149999999999999" customHeight="1" x14ac:dyDescent="0.35">
      <c r="A1674" s="38"/>
      <c r="B1674" s="38"/>
    </row>
    <row r="1675" spans="1:2" ht="20.149999999999999" customHeight="1" x14ac:dyDescent="0.35">
      <c r="A1675" s="38"/>
      <c r="B1675" s="38"/>
    </row>
    <row r="1676" spans="1:2" ht="20.149999999999999" customHeight="1" x14ac:dyDescent="0.35">
      <c r="A1676" s="38"/>
      <c r="B1676" s="38"/>
    </row>
    <row r="1677" spans="1:2" ht="20.149999999999999" customHeight="1" x14ac:dyDescent="0.35">
      <c r="A1677" s="38"/>
      <c r="B1677" s="38"/>
    </row>
    <row r="1678" spans="1:2" ht="20.149999999999999" customHeight="1" x14ac:dyDescent="0.35">
      <c r="A1678" s="38"/>
      <c r="B1678" s="38"/>
    </row>
    <row r="1679" spans="1:2" ht="20.149999999999999" customHeight="1" x14ac:dyDescent="0.35">
      <c r="A1679" s="38"/>
      <c r="B1679" s="38"/>
    </row>
    <row r="1680" spans="1:2" ht="20.149999999999999" customHeight="1" x14ac:dyDescent="0.35">
      <c r="A1680" s="38"/>
      <c r="B1680" s="38"/>
    </row>
    <row r="1681" spans="1:2" ht="20.149999999999999" customHeight="1" x14ac:dyDescent="0.35">
      <c r="A1681" s="38"/>
      <c r="B1681" s="38"/>
    </row>
    <row r="1682" spans="1:2" ht="20.149999999999999" customHeight="1" x14ac:dyDescent="0.35">
      <c r="A1682" s="38"/>
      <c r="B1682" s="38"/>
    </row>
    <row r="1683" spans="1:2" ht="20.149999999999999" customHeight="1" x14ac:dyDescent="0.35">
      <c r="A1683" s="38"/>
      <c r="B1683" s="38"/>
    </row>
    <row r="1684" spans="1:2" ht="20.149999999999999" customHeight="1" x14ac:dyDescent="0.35">
      <c r="A1684" s="38"/>
      <c r="B1684" s="38"/>
    </row>
    <row r="1685" spans="1:2" ht="20.149999999999999" customHeight="1" x14ac:dyDescent="0.35">
      <c r="A1685" s="38"/>
      <c r="B1685" s="38"/>
    </row>
    <row r="1686" spans="1:2" ht="20.149999999999999" customHeight="1" x14ac:dyDescent="0.35">
      <c r="A1686" s="38"/>
      <c r="B1686" s="38"/>
    </row>
    <row r="1687" spans="1:2" ht="20.149999999999999" customHeight="1" x14ac:dyDescent="0.35">
      <c r="A1687" s="38"/>
      <c r="B1687" s="38"/>
    </row>
    <row r="1688" spans="1:2" ht="20.149999999999999" customHeight="1" x14ac:dyDescent="0.35">
      <c r="A1688" s="38"/>
    </row>
    <row r="1689" spans="1:2" ht="20.149999999999999" customHeight="1" x14ac:dyDescent="0.35">
      <c r="A1689" s="38"/>
      <c r="B1689" s="38"/>
    </row>
    <row r="1690" spans="1:2" ht="20.149999999999999" customHeight="1" x14ac:dyDescent="0.35">
      <c r="A1690" s="38"/>
      <c r="B1690" s="38"/>
    </row>
    <row r="1691" spans="1:2" ht="20.149999999999999" customHeight="1" x14ac:dyDescent="0.35">
      <c r="A1691" s="38"/>
      <c r="B1691" s="38"/>
    </row>
    <row r="1692" spans="1:2" ht="20.149999999999999" customHeight="1" x14ac:dyDescent="0.35">
      <c r="A1692" s="38"/>
    </row>
    <row r="1693" spans="1:2" ht="20.149999999999999" customHeight="1" x14ac:dyDescent="0.35">
      <c r="A1693" s="38"/>
      <c r="B1693" s="38"/>
    </row>
    <row r="1694" spans="1:2" ht="20.149999999999999" customHeight="1" x14ac:dyDescent="0.35">
      <c r="A1694" s="38"/>
      <c r="B1694" s="38"/>
    </row>
    <row r="1695" spans="1:2" ht="20.149999999999999" customHeight="1" x14ac:dyDescent="0.35">
      <c r="A1695" s="38"/>
    </row>
    <row r="1696" spans="1:2" ht="20.149999999999999" customHeight="1" x14ac:dyDescent="0.35">
      <c r="A1696" s="38"/>
      <c r="B1696" s="38"/>
    </row>
    <row r="1697" spans="1:2" ht="20.149999999999999" customHeight="1" x14ac:dyDescent="0.35">
      <c r="A1697" s="38"/>
      <c r="B1697" s="38"/>
    </row>
    <row r="1698" spans="1:2" ht="20.149999999999999" customHeight="1" x14ac:dyDescent="0.35">
      <c r="A1698" s="38"/>
    </row>
    <row r="1699" spans="1:2" ht="20.149999999999999" customHeight="1" x14ac:dyDescent="0.35">
      <c r="A1699" s="38"/>
      <c r="B1699" s="38"/>
    </row>
    <row r="1700" spans="1:2" ht="20.149999999999999" customHeight="1" x14ac:dyDescent="0.35">
      <c r="A1700" s="38"/>
      <c r="B1700" s="38"/>
    </row>
    <row r="1701" spans="1:2" ht="20.149999999999999" customHeight="1" x14ac:dyDescent="0.35">
      <c r="A1701" s="38"/>
    </row>
    <row r="1702" spans="1:2" ht="20.149999999999999" customHeight="1" x14ac:dyDescent="0.35">
      <c r="A1702" s="38"/>
      <c r="B1702" s="38"/>
    </row>
    <row r="1703" spans="1:2" ht="20.149999999999999" customHeight="1" x14ac:dyDescent="0.35">
      <c r="A1703" s="38"/>
      <c r="B1703" s="38"/>
    </row>
    <row r="1704" spans="1:2" ht="20.149999999999999" customHeight="1" x14ac:dyDescent="0.35">
      <c r="A1704" s="38"/>
      <c r="B1704" s="38"/>
    </row>
    <row r="1705" spans="1:2" ht="20.149999999999999" customHeight="1" x14ac:dyDescent="0.35">
      <c r="A1705" s="38"/>
      <c r="B1705" s="38"/>
    </row>
    <row r="1706" spans="1:2" ht="20.149999999999999" customHeight="1" x14ac:dyDescent="0.35">
      <c r="A1706" s="38"/>
      <c r="B1706" s="38"/>
    </row>
    <row r="1707" spans="1:2" ht="20.149999999999999" customHeight="1" x14ac:dyDescent="0.35">
      <c r="A1707" s="38"/>
      <c r="B1707" s="38"/>
    </row>
    <row r="1708" spans="1:2" ht="20.149999999999999" customHeight="1" x14ac:dyDescent="0.35">
      <c r="A1708" s="38"/>
      <c r="B1708" s="38"/>
    </row>
    <row r="1709" spans="1:2" ht="20.149999999999999" customHeight="1" x14ac:dyDescent="0.35">
      <c r="A1709" s="38"/>
      <c r="B1709" s="38"/>
    </row>
    <row r="1710" spans="1:2" ht="20.149999999999999" customHeight="1" x14ac:dyDescent="0.35">
      <c r="A1710" s="38"/>
      <c r="B1710" s="38"/>
    </row>
    <row r="1711" spans="1:2" ht="20.149999999999999" customHeight="1" x14ac:dyDescent="0.35">
      <c r="A1711" s="38"/>
      <c r="B1711" s="38"/>
    </row>
    <row r="1712" spans="1:2" ht="20.149999999999999" customHeight="1" x14ac:dyDescent="0.35">
      <c r="A1712" s="38"/>
      <c r="B1712" s="38"/>
    </row>
    <row r="1713" spans="1:2" ht="20.149999999999999" customHeight="1" x14ac:dyDescent="0.35">
      <c r="A1713" s="38"/>
      <c r="B1713" s="38"/>
    </row>
    <row r="1714" spans="1:2" ht="20.149999999999999" customHeight="1" x14ac:dyDescent="0.35">
      <c r="A1714" s="38"/>
      <c r="B1714" s="38"/>
    </row>
    <row r="1715" spans="1:2" ht="20.149999999999999" customHeight="1" x14ac:dyDescent="0.35">
      <c r="A1715" s="38"/>
      <c r="B1715" s="38"/>
    </row>
    <row r="1716" spans="1:2" ht="20.149999999999999" customHeight="1" x14ac:dyDescent="0.35">
      <c r="A1716" s="38"/>
      <c r="B1716" s="38"/>
    </row>
    <row r="1717" spans="1:2" ht="20.149999999999999" customHeight="1" x14ac:dyDescent="0.35">
      <c r="A1717" s="38"/>
      <c r="B1717" s="38"/>
    </row>
    <row r="1718" spans="1:2" ht="20.149999999999999" customHeight="1" x14ac:dyDescent="0.35">
      <c r="A1718" s="38"/>
      <c r="B1718" s="38"/>
    </row>
    <row r="1719" spans="1:2" ht="20.149999999999999" customHeight="1" x14ac:dyDescent="0.35">
      <c r="A1719" s="38"/>
      <c r="B1719" s="38"/>
    </row>
    <row r="1720" spans="1:2" ht="20.149999999999999" customHeight="1" x14ac:dyDescent="0.35">
      <c r="A1720" s="38"/>
      <c r="B1720" s="38"/>
    </row>
    <row r="1721" spans="1:2" ht="20.149999999999999" customHeight="1" x14ac:dyDescent="0.35">
      <c r="A1721" s="38"/>
      <c r="B1721" s="38"/>
    </row>
    <row r="1722" spans="1:2" ht="20.149999999999999" customHeight="1" x14ac:dyDescent="0.35">
      <c r="A1722" s="38"/>
      <c r="B1722" s="38"/>
    </row>
    <row r="1723" spans="1:2" ht="20.149999999999999" customHeight="1" x14ac:dyDescent="0.35">
      <c r="A1723" s="38"/>
      <c r="B1723" s="38"/>
    </row>
    <row r="1724" spans="1:2" ht="20.149999999999999" customHeight="1" x14ac:dyDescent="0.35">
      <c r="A1724" s="38"/>
      <c r="B1724" s="38"/>
    </row>
    <row r="1725" spans="1:2" ht="20.149999999999999" customHeight="1" x14ac:dyDescent="0.35">
      <c r="A1725" s="38"/>
      <c r="B1725" s="38"/>
    </row>
    <row r="1726" spans="1:2" ht="20.149999999999999" customHeight="1" x14ac:dyDescent="0.35">
      <c r="A1726" s="38"/>
      <c r="B1726" s="38"/>
    </row>
    <row r="1727" spans="1:2" ht="20.149999999999999" customHeight="1" x14ac:dyDescent="0.35">
      <c r="A1727" s="38"/>
      <c r="B1727" s="38"/>
    </row>
    <row r="1728" spans="1:2" ht="20.149999999999999" customHeight="1" x14ac:dyDescent="0.35">
      <c r="A1728" s="38"/>
      <c r="B1728" s="38"/>
    </row>
    <row r="1729" spans="1:2" ht="20.149999999999999" customHeight="1" x14ac:dyDescent="0.35">
      <c r="A1729" s="38"/>
      <c r="B1729" s="38"/>
    </row>
    <row r="1730" spans="1:2" ht="20.149999999999999" customHeight="1" x14ac:dyDescent="0.35">
      <c r="A1730" s="38"/>
      <c r="B1730" s="38"/>
    </row>
    <row r="1731" spans="1:2" ht="20.149999999999999" customHeight="1" x14ac:dyDescent="0.35">
      <c r="A1731" s="38"/>
      <c r="B1731" s="38"/>
    </row>
    <row r="1732" spans="1:2" ht="20.149999999999999" customHeight="1" x14ac:dyDescent="0.35">
      <c r="A1732" s="38"/>
      <c r="B1732" s="38"/>
    </row>
    <row r="1733" spans="1:2" ht="20.149999999999999" customHeight="1" x14ac:dyDescent="0.35">
      <c r="A1733" s="38"/>
      <c r="B1733" s="38"/>
    </row>
    <row r="1734" spans="1:2" ht="20.149999999999999" customHeight="1" x14ac:dyDescent="0.35">
      <c r="A1734" s="38"/>
      <c r="B1734" s="38"/>
    </row>
    <row r="1735" spans="1:2" ht="20.149999999999999" customHeight="1" x14ac:dyDescent="0.35">
      <c r="A1735" s="38"/>
      <c r="B1735" s="38"/>
    </row>
    <row r="1736" spans="1:2" ht="20.149999999999999" customHeight="1" x14ac:dyDescent="0.35">
      <c r="A1736" s="38"/>
      <c r="B1736" s="38"/>
    </row>
    <row r="1737" spans="1:2" ht="20.149999999999999" customHeight="1" x14ac:dyDescent="0.35">
      <c r="A1737" s="38"/>
      <c r="B1737" s="38"/>
    </row>
    <row r="1738" spans="1:2" ht="20.149999999999999" customHeight="1" x14ac:dyDescent="0.35">
      <c r="A1738" s="38"/>
      <c r="B1738" s="38"/>
    </row>
    <row r="1739" spans="1:2" ht="20.149999999999999" customHeight="1" x14ac:dyDescent="0.35">
      <c r="A1739" s="38"/>
      <c r="B1739" s="38"/>
    </row>
    <row r="1740" spans="1:2" ht="20.149999999999999" customHeight="1" x14ac:dyDescent="0.35">
      <c r="A1740" s="38"/>
    </row>
    <row r="1741" spans="1:2" ht="20.149999999999999" customHeight="1" x14ac:dyDescent="0.35">
      <c r="A1741" s="38"/>
      <c r="B1741" s="38"/>
    </row>
    <row r="1742" spans="1:2" ht="20.149999999999999" customHeight="1" x14ac:dyDescent="0.35">
      <c r="A1742" s="38"/>
      <c r="B1742" s="38"/>
    </row>
    <row r="1743" spans="1:2" ht="20.149999999999999" customHeight="1" x14ac:dyDescent="0.35">
      <c r="A1743" s="38"/>
      <c r="B1743" s="38"/>
    </row>
    <row r="1744" spans="1:2" ht="20.149999999999999" customHeight="1" x14ac:dyDescent="0.35">
      <c r="A1744" s="38"/>
      <c r="B1744" s="38"/>
    </row>
    <row r="1745" spans="1:2" ht="20.149999999999999" customHeight="1" x14ac:dyDescent="0.35">
      <c r="A1745" s="38"/>
      <c r="B1745" s="38"/>
    </row>
    <row r="1746" spans="1:2" ht="20.149999999999999" customHeight="1" x14ac:dyDescent="0.35">
      <c r="A1746" s="38"/>
      <c r="B1746" s="38"/>
    </row>
    <row r="1747" spans="1:2" ht="20.149999999999999" customHeight="1" x14ac:dyDescent="0.35">
      <c r="A1747" s="38"/>
      <c r="B1747" s="38"/>
    </row>
    <row r="1748" spans="1:2" ht="20.149999999999999" customHeight="1" x14ac:dyDescent="0.35">
      <c r="A1748" s="38"/>
      <c r="B1748" s="38"/>
    </row>
    <row r="1749" spans="1:2" ht="20.149999999999999" customHeight="1" x14ac:dyDescent="0.35">
      <c r="A1749" s="38"/>
      <c r="B1749" s="38"/>
    </row>
    <row r="1750" spans="1:2" ht="20.149999999999999" customHeight="1" x14ac:dyDescent="0.35">
      <c r="A1750" s="38"/>
      <c r="B1750" s="38"/>
    </row>
    <row r="1751" spans="1:2" ht="20.149999999999999" customHeight="1" x14ac:dyDescent="0.35">
      <c r="A1751" s="38"/>
    </row>
    <row r="1752" spans="1:2" ht="20.149999999999999" customHeight="1" x14ac:dyDescent="0.35">
      <c r="A1752" s="38"/>
      <c r="B1752" s="38"/>
    </row>
    <row r="1753" spans="1:2" ht="20.149999999999999" customHeight="1" x14ac:dyDescent="0.35">
      <c r="A1753" s="38"/>
    </row>
    <row r="1754" spans="1:2" ht="20.149999999999999" customHeight="1" x14ac:dyDescent="0.35">
      <c r="A1754" s="38"/>
      <c r="B1754" s="38"/>
    </row>
    <row r="1755" spans="1:2" ht="20.149999999999999" customHeight="1" x14ac:dyDescent="0.35">
      <c r="A1755" s="38"/>
      <c r="B1755" s="38"/>
    </row>
    <row r="1756" spans="1:2" ht="20.149999999999999" customHeight="1" x14ac:dyDescent="0.35">
      <c r="A1756" s="38"/>
      <c r="B1756" s="38"/>
    </row>
    <row r="1757" spans="1:2" ht="20.149999999999999" customHeight="1" x14ac:dyDescent="0.35">
      <c r="A1757" s="38"/>
      <c r="B1757" s="38"/>
    </row>
    <row r="1758" spans="1:2" ht="20.149999999999999" customHeight="1" x14ac:dyDescent="0.35">
      <c r="A1758" s="38"/>
      <c r="B1758" s="38"/>
    </row>
    <row r="1759" spans="1:2" ht="20.149999999999999" customHeight="1" x14ac:dyDescent="0.35">
      <c r="A1759" s="38"/>
      <c r="B1759" s="38"/>
    </row>
    <row r="1760" spans="1:2" ht="20.149999999999999" customHeight="1" x14ac:dyDescent="0.35">
      <c r="A1760" s="38"/>
      <c r="B1760" s="38"/>
    </row>
    <row r="1761" spans="1:2" ht="20.149999999999999" customHeight="1" x14ac:dyDescent="0.35">
      <c r="A1761" s="38"/>
    </row>
    <row r="1762" spans="1:2" ht="20.149999999999999" customHeight="1" x14ac:dyDescent="0.35">
      <c r="A1762" s="38"/>
      <c r="B1762" s="38"/>
    </row>
    <row r="1763" spans="1:2" ht="20.149999999999999" customHeight="1" x14ac:dyDescent="0.35">
      <c r="A1763" s="38"/>
      <c r="B1763" s="38"/>
    </row>
    <row r="1764" spans="1:2" ht="20.149999999999999" customHeight="1" x14ac:dyDescent="0.35">
      <c r="A1764" s="38"/>
      <c r="B1764" s="38"/>
    </row>
    <row r="1765" spans="1:2" ht="20.149999999999999" customHeight="1" x14ac:dyDescent="0.35">
      <c r="A1765" s="38"/>
      <c r="B1765" s="38"/>
    </row>
    <row r="1766" spans="1:2" ht="20.149999999999999" customHeight="1" x14ac:dyDescent="0.35">
      <c r="A1766" s="38"/>
      <c r="B1766" s="38"/>
    </row>
    <row r="1767" spans="1:2" ht="20.149999999999999" customHeight="1" x14ac:dyDescent="0.35">
      <c r="A1767" s="38"/>
      <c r="B1767" s="38"/>
    </row>
    <row r="1768" spans="1:2" ht="20.149999999999999" customHeight="1" x14ac:dyDescent="0.35">
      <c r="A1768" s="38"/>
      <c r="B1768" s="38"/>
    </row>
    <row r="1769" spans="1:2" ht="20.149999999999999" customHeight="1" x14ac:dyDescent="0.35">
      <c r="A1769" s="38"/>
      <c r="B1769" s="38"/>
    </row>
    <row r="1770" spans="1:2" ht="20.149999999999999" customHeight="1" x14ac:dyDescent="0.35">
      <c r="A1770" s="38"/>
    </row>
    <row r="1771" spans="1:2" ht="20.149999999999999" customHeight="1" x14ac:dyDescent="0.35">
      <c r="A1771" s="38"/>
      <c r="B1771" s="38"/>
    </row>
    <row r="1772" spans="1:2" ht="20.149999999999999" customHeight="1" x14ac:dyDescent="0.35">
      <c r="A1772" s="38"/>
      <c r="B1772" s="38"/>
    </row>
    <row r="1773" spans="1:2" ht="20.149999999999999" customHeight="1" x14ac:dyDescent="0.35">
      <c r="A1773" s="38"/>
      <c r="B1773" s="38"/>
    </row>
    <row r="1774" spans="1:2" ht="20.149999999999999" customHeight="1" x14ac:dyDescent="0.35">
      <c r="A1774" s="38"/>
      <c r="B1774" s="38"/>
    </row>
    <row r="1775" spans="1:2" ht="20.149999999999999" customHeight="1" x14ac:dyDescent="0.35">
      <c r="A1775" s="38"/>
      <c r="B1775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9B66-A589-4954-83DC-C46994416F08}">
  <dimension ref="A1:M131"/>
  <sheetViews>
    <sheetView workbookViewId="0">
      <selection activeCell="K3" sqref="K3"/>
    </sheetView>
  </sheetViews>
  <sheetFormatPr defaultRowHeight="14.5" x14ac:dyDescent="0.35"/>
  <cols>
    <col min="1" max="6" width="8.81640625" style="26"/>
  </cols>
  <sheetData>
    <row r="1" spans="1:13" x14ac:dyDescent="0.35">
      <c r="A1" s="26" t="s">
        <v>193</v>
      </c>
      <c r="B1" s="26" t="s">
        <v>20</v>
      </c>
      <c r="C1" s="26" t="s">
        <v>194</v>
      </c>
      <c r="D1" s="26" t="s">
        <v>195</v>
      </c>
      <c r="E1" s="26" t="s">
        <v>13</v>
      </c>
      <c r="F1" s="26" t="s">
        <v>196</v>
      </c>
      <c r="H1" s="51"/>
      <c r="I1" s="51" t="str" cm="1">
        <f t="array" ref="I1:L1">C1:F1</f>
        <v>Clothing</v>
      </c>
      <c r="J1" s="51" t="str">
        <v>Health</v>
      </c>
      <c r="K1" s="51" t="str">
        <v>Tech</v>
      </c>
      <c r="L1" s="52" t="str">
        <v>Misc</v>
      </c>
      <c r="M1" s="52"/>
    </row>
    <row r="2" spans="1:13" x14ac:dyDescent="0.35">
      <c r="A2" s="26">
        <v>1</v>
      </c>
      <c r="B2" s="26" t="s">
        <v>31</v>
      </c>
      <c r="C2" s="26">
        <v>246</v>
      </c>
      <c r="D2" s="26">
        <v>185</v>
      </c>
      <c r="E2" s="26">
        <v>64</v>
      </c>
      <c r="F2" s="26">
        <v>75</v>
      </c>
      <c r="G2" s="6"/>
      <c r="H2" s="53" t="s">
        <v>31</v>
      </c>
      <c r="I2" s="53">
        <f>AVERAGEIF($B$2:$B$131,"Female",C$2:C$131)</f>
        <v>225.66666666666666</v>
      </c>
      <c r="J2" s="53">
        <f t="shared" ref="J2:L2" si="0">AVERAGEIF($B$2:$B$131,"Female",D$2:D$131)</f>
        <v>100.25</v>
      </c>
      <c r="K2" s="53">
        <f>AVERAGEIF($B$2:$B$131,"Female",E$2:E$131)</f>
        <v>47.097222222222221</v>
      </c>
      <c r="L2" s="53">
        <f t="shared" si="0"/>
        <v>159.875</v>
      </c>
      <c r="M2" s="52"/>
    </row>
    <row r="3" spans="1:13" x14ac:dyDescent="0.35">
      <c r="A3" s="26">
        <v>2</v>
      </c>
      <c r="B3" s="26" t="s">
        <v>36</v>
      </c>
      <c r="C3" s="26">
        <v>171</v>
      </c>
      <c r="D3" s="26">
        <v>78</v>
      </c>
      <c r="E3" s="26">
        <v>345</v>
      </c>
      <c r="F3" s="26">
        <v>10</v>
      </c>
      <c r="G3" s="6"/>
      <c r="H3" s="53" t="s">
        <v>36</v>
      </c>
      <c r="I3" s="53">
        <f>AVERAGEIF($B$2:$B$131,"Male",C$2:C$131)</f>
        <v>97.931034482758619</v>
      </c>
      <c r="J3" s="53">
        <f t="shared" ref="J3:L3" si="1">AVERAGEIF($B$2:$B$131,"Male",D$2:D$131)</f>
        <v>100.63793103448276</v>
      </c>
      <c r="K3" s="53">
        <f t="shared" si="1"/>
        <v>310.9655172413793</v>
      </c>
      <c r="L3" s="53">
        <f t="shared" si="1"/>
        <v>85.84482758620689</v>
      </c>
      <c r="M3" s="52"/>
    </row>
    <row r="4" spans="1:13" x14ac:dyDescent="0.35">
      <c r="A4" s="26">
        <v>3</v>
      </c>
      <c r="B4" s="26" t="s">
        <v>31</v>
      </c>
      <c r="C4" s="26">
        <v>95</v>
      </c>
      <c r="D4" s="26">
        <v>15</v>
      </c>
      <c r="E4" s="26">
        <v>47</v>
      </c>
      <c r="F4" s="26">
        <v>90</v>
      </c>
      <c r="H4" s="52"/>
      <c r="I4" s="52"/>
      <c r="J4" s="52"/>
      <c r="K4" s="52"/>
      <c r="L4" s="52"/>
      <c r="M4" s="52"/>
    </row>
    <row r="5" spans="1:13" x14ac:dyDescent="0.35">
      <c r="A5" s="26">
        <v>4</v>
      </c>
      <c r="B5" s="26" t="s">
        <v>36</v>
      </c>
      <c r="C5" s="26">
        <v>125</v>
      </c>
      <c r="D5" s="26">
        <v>16</v>
      </c>
      <c r="E5" s="26">
        <v>493</v>
      </c>
      <c r="F5" s="26">
        <v>13</v>
      </c>
      <c r="H5" s="52"/>
      <c r="I5" s="52"/>
      <c r="J5" s="52"/>
      <c r="K5" s="52"/>
      <c r="L5" s="52"/>
      <c r="M5" s="52"/>
    </row>
    <row r="6" spans="1:13" x14ac:dyDescent="0.35">
      <c r="A6" s="26">
        <v>5</v>
      </c>
      <c r="B6" s="26" t="s">
        <v>31</v>
      </c>
      <c r="C6" s="26">
        <v>368</v>
      </c>
      <c r="D6" s="26">
        <v>100</v>
      </c>
      <c r="E6" s="26">
        <v>82</v>
      </c>
      <c r="F6" s="26">
        <v>109</v>
      </c>
      <c r="H6" s="52"/>
      <c r="I6" s="52"/>
      <c r="J6" s="52"/>
      <c r="K6" s="52"/>
      <c r="L6" s="52"/>
      <c r="M6" s="52"/>
    </row>
    <row r="7" spans="1:13" x14ac:dyDescent="0.35">
      <c r="A7" s="26">
        <v>6</v>
      </c>
      <c r="B7" s="26" t="s">
        <v>36</v>
      </c>
      <c r="C7" s="26">
        <v>148</v>
      </c>
      <c r="D7" s="26">
        <v>139</v>
      </c>
      <c r="E7" s="26">
        <v>347</v>
      </c>
      <c r="F7" s="26">
        <v>107</v>
      </c>
      <c r="H7" s="52"/>
      <c r="I7" s="52"/>
      <c r="J7" s="52"/>
      <c r="K7" s="52"/>
      <c r="L7" s="52"/>
      <c r="M7" s="52"/>
    </row>
    <row r="8" spans="1:13" x14ac:dyDescent="0.35">
      <c r="A8" s="26">
        <v>7</v>
      </c>
      <c r="B8" s="26" t="s">
        <v>36</v>
      </c>
      <c r="C8" s="26">
        <v>48</v>
      </c>
      <c r="D8" s="26">
        <v>74</v>
      </c>
      <c r="E8" s="26">
        <v>108</v>
      </c>
      <c r="F8" s="26">
        <v>176</v>
      </c>
      <c r="H8" s="52"/>
      <c r="I8" s="52"/>
      <c r="J8" s="52"/>
      <c r="K8" s="52"/>
      <c r="L8" s="52"/>
      <c r="M8" s="52"/>
    </row>
    <row r="9" spans="1:13" x14ac:dyDescent="0.35">
      <c r="A9" s="26">
        <v>8</v>
      </c>
      <c r="B9" s="26" t="s">
        <v>36</v>
      </c>
      <c r="C9" s="26">
        <v>147</v>
      </c>
      <c r="D9" s="26">
        <v>108</v>
      </c>
      <c r="E9" s="26">
        <v>532</v>
      </c>
      <c r="F9" s="26">
        <v>146</v>
      </c>
    </row>
    <row r="10" spans="1:13" x14ac:dyDescent="0.35">
      <c r="A10" s="26">
        <v>9</v>
      </c>
      <c r="B10" s="26" t="s">
        <v>31</v>
      </c>
      <c r="C10" s="26">
        <v>91</v>
      </c>
      <c r="D10" s="26">
        <v>46</v>
      </c>
      <c r="E10" s="26">
        <v>86</v>
      </c>
      <c r="F10" s="26">
        <v>182</v>
      </c>
    </row>
    <row r="11" spans="1:13" x14ac:dyDescent="0.35">
      <c r="A11" s="26">
        <v>10</v>
      </c>
      <c r="B11" s="26" t="s">
        <v>31</v>
      </c>
      <c r="C11" s="26">
        <v>324</v>
      </c>
      <c r="D11" s="26">
        <v>80</v>
      </c>
      <c r="E11" s="26">
        <v>12</v>
      </c>
      <c r="F11" s="26">
        <v>51</v>
      </c>
    </row>
    <row r="12" spans="1:13" x14ac:dyDescent="0.35">
      <c r="A12" s="26">
        <v>11</v>
      </c>
      <c r="B12" s="26" t="s">
        <v>31</v>
      </c>
      <c r="C12" s="26">
        <v>258</v>
      </c>
      <c r="D12" s="26">
        <v>142</v>
      </c>
      <c r="E12" s="26">
        <v>92</v>
      </c>
      <c r="F12" s="26">
        <v>119</v>
      </c>
    </row>
    <row r="13" spans="1:13" x14ac:dyDescent="0.35">
      <c r="A13" s="26">
        <v>12</v>
      </c>
      <c r="B13" s="26" t="s">
        <v>31</v>
      </c>
      <c r="C13" s="26">
        <v>79</v>
      </c>
      <c r="D13" s="26">
        <v>55</v>
      </c>
      <c r="E13" s="26">
        <v>13</v>
      </c>
      <c r="F13" s="26">
        <v>296</v>
      </c>
    </row>
    <row r="14" spans="1:13" x14ac:dyDescent="0.35">
      <c r="A14" s="26">
        <v>13</v>
      </c>
      <c r="B14" s="26" t="s">
        <v>36</v>
      </c>
      <c r="C14" s="26">
        <v>84</v>
      </c>
      <c r="D14" s="26">
        <v>146</v>
      </c>
      <c r="E14" s="26">
        <v>522</v>
      </c>
      <c r="F14" s="26">
        <v>184</v>
      </c>
    </row>
    <row r="15" spans="1:13" x14ac:dyDescent="0.35">
      <c r="A15" s="26">
        <v>14</v>
      </c>
      <c r="B15" s="26" t="s">
        <v>36</v>
      </c>
      <c r="C15" s="26">
        <v>48</v>
      </c>
      <c r="D15" s="26">
        <v>48</v>
      </c>
      <c r="E15" s="26">
        <v>383</v>
      </c>
      <c r="F15" s="26">
        <v>61</v>
      </c>
    </row>
    <row r="16" spans="1:13" x14ac:dyDescent="0.35">
      <c r="A16" s="26">
        <v>15</v>
      </c>
      <c r="B16" s="26" t="s">
        <v>31</v>
      </c>
      <c r="C16" s="26">
        <v>399</v>
      </c>
      <c r="D16" s="26">
        <v>174</v>
      </c>
      <c r="E16" s="26">
        <v>94</v>
      </c>
      <c r="F16" s="26">
        <v>25</v>
      </c>
    </row>
    <row r="17" spans="1:6" x14ac:dyDescent="0.35">
      <c r="A17" s="26">
        <v>16</v>
      </c>
      <c r="B17" s="26" t="s">
        <v>36</v>
      </c>
      <c r="C17" s="26">
        <v>126</v>
      </c>
      <c r="D17" s="26">
        <v>29</v>
      </c>
      <c r="E17" s="26">
        <v>462</v>
      </c>
      <c r="F17" s="26">
        <v>74</v>
      </c>
    </row>
    <row r="18" spans="1:6" x14ac:dyDescent="0.35">
      <c r="A18" s="26">
        <v>17</v>
      </c>
      <c r="B18" s="26" t="s">
        <v>31</v>
      </c>
      <c r="C18" s="26">
        <v>364</v>
      </c>
      <c r="D18" s="26">
        <v>69</v>
      </c>
      <c r="E18" s="26">
        <v>40</v>
      </c>
      <c r="F18" s="26">
        <v>208</v>
      </c>
    </row>
    <row r="19" spans="1:6" x14ac:dyDescent="0.35">
      <c r="A19" s="26">
        <v>18</v>
      </c>
      <c r="B19" s="26" t="s">
        <v>31</v>
      </c>
      <c r="C19" s="26">
        <v>306</v>
      </c>
      <c r="D19" s="26">
        <v>118</v>
      </c>
      <c r="E19" s="26">
        <v>92</v>
      </c>
      <c r="F19" s="26">
        <v>242</v>
      </c>
    </row>
    <row r="20" spans="1:6" x14ac:dyDescent="0.35">
      <c r="A20" s="26">
        <v>19</v>
      </c>
      <c r="B20" s="26" t="s">
        <v>31</v>
      </c>
      <c r="C20" s="26">
        <v>94</v>
      </c>
      <c r="D20" s="26">
        <v>12</v>
      </c>
      <c r="E20" s="26">
        <v>12</v>
      </c>
      <c r="F20" s="26">
        <v>54</v>
      </c>
    </row>
    <row r="21" spans="1:6" x14ac:dyDescent="0.35">
      <c r="A21" s="26">
        <v>20</v>
      </c>
      <c r="B21" s="26" t="s">
        <v>31</v>
      </c>
      <c r="C21" s="26">
        <v>315</v>
      </c>
      <c r="D21" s="26">
        <v>18</v>
      </c>
      <c r="E21" s="26">
        <v>57</v>
      </c>
      <c r="F21" s="26">
        <v>138</v>
      </c>
    </row>
    <row r="22" spans="1:6" x14ac:dyDescent="0.35">
      <c r="A22" s="26">
        <v>21</v>
      </c>
      <c r="B22" s="26" t="s">
        <v>31</v>
      </c>
      <c r="C22" s="26">
        <v>217</v>
      </c>
      <c r="D22" s="26">
        <v>168</v>
      </c>
      <c r="E22" s="26">
        <v>91</v>
      </c>
      <c r="F22" s="26">
        <v>67</v>
      </c>
    </row>
    <row r="23" spans="1:6" x14ac:dyDescent="0.35">
      <c r="A23" s="26">
        <v>22</v>
      </c>
      <c r="B23" s="26" t="s">
        <v>31</v>
      </c>
      <c r="C23" s="26">
        <v>14</v>
      </c>
      <c r="D23" s="26">
        <v>127</v>
      </c>
      <c r="E23" s="26">
        <v>10</v>
      </c>
      <c r="F23" s="26">
        <v>226</v>
      </c>
    </row>
    <row r="24" spans="1:6" x14ac:dyDescent="0.35">
      <c r="A24" s="26">
        <v>23</v>
      </c>
      <c r="B24" s="26" t="s">
        <v>31</v>
      </c>
      <c r="C24" s="26">
        <v>176</v>
      </c>
      <c r="D24" s="26">
        <v>24</v>
      </c>
      <c r="E24" s="26">
        <v>81</v>
      </c>
      <c r="F24" s="26">
        <v>123</v>
      </c>
    </row>
    <row r="25" spans="1:6" x14ac:dyDescent="0.35">
      <c r="A25" s="26">
        <v>24</v>
      </c>
      <c r="B25" s="26" t="s">
        <v>31</v>
      </c>
      <c r="C25" s="26">
        <v>351</v>
      </c>
      <c r="D25" s="26">
        <v>159</v>
      </c>
      <c r="E25" s="26">
        <v>11</v>
      </c>
      <c r="F25" s="26">
        <v>291</v>
      </c>
    </row>
    <row r="26" spans="1:6" x14ac:dyDescent="0.35">
      <c r="A26" s="26">
        <v>25</v>
      </c>
      <c r="B26" s="26" t="s">
        <v>31</v>
      </c>
      <c r="C26" s="26">
        <v>348</v>
      </c>
      <c r="D26" s="26">
        <v>113</v>
      </c>
      <c r="E26" s="26">
        <v>26</v>
      </c>
      <c r="F26" s="26">
        <v>204</v>
      </c>
    </row>
    <row r="27" spans="1:6" x14ac:dyDescent="0.35">
      <c r="A27" s="26">
        <v>26</v>
      </c>
      <c r="B27" s="26" t="s">
        <v>36</v>
      </c>
      <c r="C27" s="26">
        <v>14</v>
      </c>
      <c r="D27" s="26">
        <v>174</v>
      </c>
      <c r="E27" s="26">
        <v>525</v>
      </c>
      <c r="F27" s="26">
        <v>183</v>
      </c>
    </row>
    <row r="28" spans="1:6" x14ac:dyDescent="0.35">
      <c r="A28" s="26">
        <v>27</v>
      </c>
      <c r="B28" s="26" t="s">
        <v>36</v>
      </c>
      <c r="C28" s="26">
        <v>67</v>
      </c>
      <c r="D28" s="26">
        <v>140</v>
      </c>
      <c r="E28" s="26">
        <v>579</v>
      </c>
      <c r="F28" s="26">
        <v>72</v>
      </c>
    </row>
    <row r="29" spans="1:6" x14ac:dyDescent="0.35">
      <c r="A29" s="26">
        <v>28</v>
      </c>
      <c r="B29" s="26" t="s">
        <v>31</v>
      </c>
      <c r="C29" s="26">
        <v>335</v>
      </c>
      <c r="D29" s="26">
        <v>11</v>
      </c>
      <c r="E29" s="26">
        <v>23</v>
      </c>
      <c r="F29" s="26">
        <v>200</v>
      </c>
    </row>
    <row r="30" spans="1:6" x14ac:dyDescent="0.35">
      <c r="A30" s="26">
        <v>29</v>
      </c>
      <c r="B30" s="26" t="s">
        <v>36</v>
      </c>
      <c r="C30" s="26">
        <v>144</v>
      </c>
      <c r="D30" s="26">
        <v>90</v>
      </c>
      <c r="E30" s="26">
        <v>560</v>
      </c>
      <c r="F30" s="26">
        <v>149</v>
      </c>
    </row>
    <row r="31" spans="1:6" x14ac:dyDescent="0.35">
      <c r="A31" s="26">
        <v>30</v>
      </c>
      <c r="B31" s="26" t="s">
        <v>36</v>
      </c>
      <c r="C31" s="26">
        <v>140</v>
      </c>
      <c r="D31" s="26">
        <v>91</v>
      </c>
      <c r="E31" s="26">
        <v>313</v>
      </c>
      <c r="F31" s="26">
        <v>19</v>
      </c>
    </row>
    <row r="32" spans="1:6" x14ac:dyDescent="0.35">
      <c r="A32" s="26">
        <v>31</v>
      </c>
      <c r="B32" s="26" t="s">
        <v>31</v>
      </c>
      <c r="C32" s="26">
        <v>313</v>
      </c>
      <c r="D32" s="26">
        <v>53</v>
      </c>
      <c r="E32" s="26">
        <v>10</v>
      </c>
      <c r="F32" s="26">
        <v>272</v>
      </c>
    </row>
    <row r="33" spans="1:6" x14ac:dyDescent="0.35">
      <c r="A33" s="26">
        <v>32</v>
      </c>
      <c r="B33" s="26" t="s">
        <v>36</v>
      </c>
      <c r="C33" s="26">
        <v>33</v>
      </c>
      <c r="D33" s="26">
        <v>28</v>
      </c>
      <c r="E33" s="26">
        <v>581</v>
      </c>
      <c r="F33" s="26">
        <v>181</v>
      </c>
    </row>
    <row r="34" spans="1:6" x14ac:dyDescent="0.35">
      <c r="A34" s="26">
        <v>33</v>
      </c>
      <c r="B34" s="26" t="s">
        <v>36</v>
      </c>
      <c r="C34" s="26">
        <v>143</v>
      </c>
      <c r="D34" s="26">
        <v>152</v>
      </c>
      <c r="E34" s="26">
        <v>125</v>
      </c>
      <c r="F34" s="26">
        <v>186</v>
      </c>
    </row>
    <row r="35" spans="1:6" x14ac:dyDescent="0.35">
      <c r="A35" s="26">
        <v>34</v>
      </c>
      <c r="B35" s="26" t="s">
        <v>36</v>
      </c>
      <c r="C35" s="26">
        <v>170</v>
      </c>
      <c r="D35" s="26">
        <v>104</v>
      </c>
      <c r="E35" s="26">
        <v>265</v>
      </c>
      <c r="F35" s="26">
        <v>63</v>
      </c>
    </row>
    <row r="36" spans="1:6" x14ac:dyDescent="0.35">
      <c r="A36" s="26">
        <v>35</v>
      </c>
      <c r="B36" s="26" t="s">
        <v>31</v>
      </c>
      <c r="C36" s="26">
        <v>379</v>
      </c>
      <c r="D36" s="26">
        <v>125</v>
      </c>
      <c r="E36" s="26">
        <v>25</v>
      </c>
      <c r="F36" s="26">
        <v>191</v>
      </c>
    </row>
    <row r="37" spans="1:6" x14ac:dyDescent="0.35">
      <c r="A37" s="26">
        <v>36</v>
      </c>
      <c r="B37" s="26" t="s">
        <v>36</v>
      </c>
      <c r="C37" s="26">
        <v>46</v>
      </c>
      <c r="D37" s="26">
        <v>81</v>
      </c>
      <c r="E37" s="26">
        <v>380</v>
      </c>
      <c r="F37" s="26">
        <v>11</v>
      </c>
    </row>
    <row r="38" spans="1:6" x14ac:dyDescent="0.35">
      <c r="A38" s="26">
        <v>37</v>
      </c>
      <c r="B38" s="26" t="s">
        <v>36</v>
      </c>
      <c r="C38" s="26">
        <v>154</v>
      </c>
      <c r="D38" s="26">
        <v>164</v>
      </c>
      <c r="E38" s="26">
        <v>24</v>
      </c>
      <c r="F38" s="26">
        <v>36</v>
      </c>
    </row>
    <row r="39" spans="1:6" x14ac:dyDescent="0.35">
      <c r="A39" s="26">
        <v>38</v>
      </c>
      <c r="B39" s="26" t="s">
        <v>31</v>
      </c>
      <c r="C39" s="26">
        <v>224</v>
      </c>
      <c r="D39" s="26">
        <v>91</v>
      </c>
      <c r="E39" s="26">
        <v>46</v>
      </c>
      <c r="F39" s="26">
        <v>198</v>
      </c>
    </row>
    <row r="40" spans="1:6" x14ac:dyDescent="0.35">
      <c r="A40" s="26">
        <v>39</v>
      </c>
      <c r="B40" s="26" t="s">
        <v>31</v>
      </c>
      <c r="C40" s="26">
        <v>21</v>
      </c>
      <c r="D40" s="26">
        <v>199</v>
      </c>
      <c r="E40" s="26">
        <v>15</v>
      </c>
      <c r="F40" s="26">
        <v>81</v>
      </c>
    </row>
    <row r="41" spans="1:6" x14ac:dyDescent="0.35">
      <c r="A41" s="26">
        <v>40</v>
      </c>
      <c r="B41" s="26" t="s">
        <v>31</v>
      </c>
      <c r="C41" s="26">
        <v>39</v>
      </c>
      <c r="D41" s="26">
        <v>128</v>
      </c>
      <c r="E41" s="26">
        <v>26</v>
      </c>
      <c r="F41" s="26">
        <v>278</v>
      </c>
    </row>
    <row r="42" spans="1:6" x14ac:dyDescent="0.35">
      <c r="A42" s="26">
        <v>41</v>
      </c>
      <c r="B42" s="26" t="s">
        <v>31</v>
      </c>
      <c r="C42" s="26">
        <v>344</v>
      </c>
      <c r="D42" s="26">
        <v>198</v>
      </c>
      <c r="E42" s="26">
        <v>61</v>
      </c>
      <c r="F42" s="26">
        <v>284</v>
      </c>
    </row>
    <row r="43" spans="1:6" x14ac:dyDescent="0.35">
      <c r="A43" s="26">
        <v>42</v>
      </c>
      <c r="B43" s="26" t="s">
        <v>36</v>
      </c>
      <c r="C43" s="26">
        <v>21</v>
      </c>
      <c r="D43" s="26">
        <v>127</v>
      </c>
      <c r="E43" s="26">
        <v>237</v>
      </c>
      <c r="F43" s="26">
        <v>22</v>
      </c>
    </row>
    <row r="44" spans="1:6" x14ac:dyDescent="0.35">
      <c r="A44" s="26">
        <v>43</v>
      </c>
      <c r="B44" s="26" t="s">
        <v>36</v>
      </c>
      <c r="C44" s="26">
        <v>146</v>
      </c>
      <c r="D44" s="26">
        <v>138</v>
      </c>
      <c r="E44" s="26">
        <v>469</v>
      </c>
      <c r="F44" s="26">
        <v>139</v>
      </c>
    </row>
    <row r="45" spans="1:6" x14ac:dyDescent="0.35">
      <c r="A45" s="26">
        <v>44</v>
      </c>
      <c r="B45" s="26" t="s">
        <v>31</v>
      </c>
      <c r="C45" s="26">
        <v>221</v>
      </c>
      <c r="D45" s="26">
        <v>132</v>
      </c>
      <c r="E45" s="26">
        <v>47</v>
      </c>
      <c r="F45" s="26">
        <v>231</v>
      </c>
    </row>
    <row r="46" spans="1:6" x14ac:dyDescent="0.35">
      <c r="A46" s="26">
        <v>45</v>
      </c>
      <c r="B46" s="26" t="s">
        <v>36</v>
      </c>
      <c r="C46" s="26">
        <v>69</v>
      </c>
      <c r="D46" s="26">
        <v>104</v>
      </c>
      <c r="E46" s="26">
        <v>282</v>
      </c>
      <c r="F46" s="26">
        <v>124</v>
      </c>
    </row>
    <row r="47" spans="1:6" x14ac:dyDescent="0.35">
      <c r="A47" s="26">
        <v>46</v>
      </c>
      <c r="B47" s="26" t="s">
        <v>36</v>
      </c>
      <c r="C47" s="26">
        <v>124</v>
      </c>
      <c r="D47" s="26">
        <v>98</v>
      </c>
      <c r="E47" s="26">
        <v>434</v>
      </c>
      <c r="F47" s="26">
        <v>87</v>
      </c>
    </row>
    <row r="48" spans="1:6" x14ac:dyDescent="0.35">
      <c r="A48" s="26">
        <v>47</v>
      </c>
      <c r="B48" s="26" t="s">
        <v>36</v>
      </c>
      <c r="C48" s="26">
        <v>166</v>
      </c>
      <c r="D48" s="26">
        <v>117</v>
      </c>
      <c r="E48" s="26">
        <v>208</v>
      </c>
      <c r="F48" s="26">
        <v>21</v>
      </c>
    </row>
    <row r="49" spans="1:6" x14ac:dyDescent="0.35">
      <c r="A49" s="26">
        <v>48</v>
      </c>
      <c r="B49" s="26" t="s">
        <v>36</v>
      </c>
      <c r="C49" s="26">
        <v>47</v>
      </c>
      <c r="D49" s="26">
        <v>88</v>
      </c>
      <c r="E49" s="26">
        <v>417</v>
      </c>
      <c r="F49" s="26">
        <v>83</v>
      </c>
    </row>
    <row r="50" spans="1:6" x14ac:dyDescent="0.35">
      <c r="A50" s="26">
        <v>49</v>
      </c>
      <c r="B50" s="26" t="s">
        <v>31</v>
      </c>
      <c r="C50" s="26">
        <v>252</v>
      </c>
      <c r="D50" s="26">
        <v>105</v>
      </c>
      <c r="E50" s="26">
        <v>69</v>
      </c>
      <c r="F50" s="26">
        <v>118</v>
      </c>
    </row>
    <row r="51" spans="1:6" x14ac:dyDescent="0.35">
      <c r="A51" s="26">
        <v>50</v>
      </c>
      <c r="B51" s="26" t="s">
        <v>36</v>
      </c>
      <c r="C51" s="26">
        <v>87</v>
      </c>
      <c r="D51" s="26">
        <v>171</v>
      </c>
      <c r="E51" s="26">
        <v>222</v>
      </c>
      <c r="F51" s="26">
        <v>11</v>
      </c>
    </row>
    <row r="52" spans="1:6" x14ac:dyDescent="0.35">
      <c r="A52" s="26">
        <v>51</v>
      </c>
      <c r="B52" s="26" t="s">
        <v>31</v>
      </c>
      <c r="C52" s="26">
        <v>210</v>
      </c>
      <c r="D52" s="26">
        <v>176</v>
      </c>
      <c r="E52" s="26">
        <v>16</v>
      </c>
      <c r="F52" s="26">
        <v>181</v>
      </c>
    </row>
    <row r="53" spans="1:6" x14ac:dyDescent="0.35">
      <c r="A53" s="26">
        <v>52</v>
      </c>
      <c r="B53" s="26" t="s">
        <v>36</v>
      </c>
      <c r="C53" s="26">
        <v>46</v>
      </c>
      <c r="D53" s="26">
        <v>172</v>
      </c>
      <c r="E53" s="26">
        <v>317</v>
      </c>
      <c r="F53" s="26">
        <v>149</v>
      </c>
    </row>
    <row r="54" spans="1:6" x14ac:dyDescent="0.35">
      <c r="A54" s="26">
        <v>53</v>
      </c>
      <c r="B54" s="26" t="s">
        <v>36</v>
      </c>
      <c r="C54" s="26">
        <v>62</v>
      </c>
      <c r="D54" s="26">
        <v>161</v>
      </c>
      <c r="E54" s="26">
        <v>31</v>
      </c>
      <c r="F54" s="26">
        <v>14</v>
      </c>
    </row>
    <row r="55" spans="1:6" x14ac:dyDescent="0.35">
      <c r="A55" s="26">
        <v>54</v>
      </c>
      <c r="B55" s="26" t="s">
        <v>31</v>
      </c>
      <c r="C55" s="26">
        <v>321</v>
      </c>
      <c r="D55" s="26">
        <v>114</v>
      </c>
      <c r="E55" s="26">
        <v>53</v>
      </c>
      <c r="F55" s="26">
        <v>299</v>
      </c>
    </row>
    <row r="56" spans="1:6" x14ac:dyDescent="0.35">
      <c r="A56" s="26">
        <v>55</v>
      </c>
      <c r="B56" s="26" t="s">
        <v>36</v>
      </c>
      <c r="C56" s="26">
        <v>14</v>
      </c>
      <c r="D56" s="26">
        <v>39</v>
      </c>
      <c r="E56" s="26">
        <v>372</v>
      </c>
      <c r="F56" s="26">
        <v>11</v>
      </c>
    </row>
    <row r="57" spans="1:6" x14ac:dyDescent="0.35">
      <c r="A57" s="26">
        <v>56</v>
      </c>
      <c r="B57" s="26" t="s">
        <v>36</v>
      </c>
      <c r="C57" s="26">
        <v>175</v>
      </c>
      <c r="D57" s="26">
        <v>166</v>
      </c>
      <c r="E57" s="26">
        <v>540</v>
      </c>
      <c r="F57" s="26">
        <v>57</v>
      </c>
    </row>
    <row r="58" spans="1:6" x14ac:dyDescent="0.35">
      <c r="A58" s="26">
        <v>57</v>
      </c>
      <c r="B58" s="26" t="s">
        <v>31</v>
      </c>
      <c r="C58" s="26">
        <v>198</v>
      </c>
      <c r="D58" s="26">
        <v>163</v>
      </c>
      <c r="E58" s="26">
        <v>13</v>
      </c>
      <c r="F58" s="26">
        <v>292</v>
      </c>
    </row>
    <row r="59" spans="1:6" x14ac:dyDescent="0.35">
      <c r="A59" s="26">
        <v>58</v>
      </c>
      <c r="B59" s="26" t="s">
        <v>36</v>
      </c>
      <c r="C59" s="26">
        <v>171</v>
      </c>
      <c r="D59" s="26">
        <v>31</v>
      </c>
      <c r="E59" s="26">
        <v>516</v>
      </c>
      <c r="F59" s="26">
        <v>101</v>
      </c>
    </row>
    <row r="60" spans="1:6" x14ac:dyDescent="0.35">
      <c r="A60" s="26">
        <v>59</v>
      </c>
      <c r="B60" s="26" t="s">
        <v>31</v>
      </c>
      <c r="C60" s="26">
        <v>176</v>
      </c>
      <c r="D60" s="26">
        <v>33</v>
      </c>
      <c r="E60" s="26">
        <v>10</v>
      </c>
      <c r="F60" s="26">
        <v>16</v>
      </c>
    </row>
    <row r="61" spans="1:6" x14ac:dyDescent="0.35">
      <c r="A61" s="26">
        <v>60</v>
      </c>
      <c r="B61" s="26" t="s">
        <v>31</v>
      </c>
      <c r="C61" s="26">
        <v>323</v>
      </c>
      <c r="D61" s="26">
        <v>43</v>
      </c>
      <c r="E61" s="26">
        <v>62</v>
      </c>
      <c r="F61" s="26">
        <v>114</v>
      </c>
    </row>
    <row r="62" spans="1:6" x14ac:dyDescent="0.35">
      <c r="A62" s="26">
        <v>61</v>
      </c>
      <c r="B62" s="26" t="s">
        <v>36</v>
      </c>
      <c r="C62" s="26">
        <v>87</v>
      </c>
      <c r="D62" s="26">
        <v>136</v>
      </c>
      <c r="E62" s="26">
        <v>336</v>
      </c>
      <c r="F62" s="26">
        <v>31</v>
      </c>
    </row>
    <row r="63" spans="1:6" x14ac:dyDescent="0.35">
      <c r="A63" s="26">
        <v>62</v>
      </c>
      <c r="B63" s="26" t="s">
        <v>31</v>
      </c>
      <c r="C63" s="26">
        <v>397</v>
      </c>
      <c r="D63" s="26">
        <v>118</v>
      </c>
      <c r="E63" s="26">
        <v>13</v>
      </c>
      <c r="F63" s="26">
        <v>140</v>
      </c>
    </row>
    <row r="64" spans="1:6" x14ac:dyDescent="0.35">
      <c r="A64" s="26">
        <v>63</v>
      </c>
      <c r="B64" s="26" t="s">
        <v>36</v>
      </c>
      <c r="C64" s="26">
        <v>90</v>
      </c>
      <c r="D64" s="26">
        <v>123</v>
      </c>
      <c r="E64" s="26">
        <v>242</v>
      </c>
      <c r="F64" s="26">
        <v>156</v>
      </c>
    </row>
    <row r="65" spans="1:6" x14ac:dyDescent="0.35">
      <c r="A65" s="26">
        <v>64</v>
      </c>
      <c r="B65" s="26" t="s">
        <v>36</v>
      </c>
      <c r="C65" s="26">
        <v>49</v>
      </c>
      <c r="D65" s="26">
        <v>12</v>
      </c>
      <c r="E65" s="26">
        <v>284</v>
      </c>
      <c r="F65" s="26">
        <v>164</v>
      </c>
    </row>
    <row r="66" spans="1:6" x14ac:dyDescent="0.35">
      <c r="A66" s="26">
        <v>65</v>
      </c>
      <c r="B66" s="26" t="s">
        <v>31</v>
      </c>
      <c r="C66" s="26">
        <v>21</v>
      </c>
      <c r="D66" s="26">
        <v>13</v>
      </c>
      <c r="E66" s="26">
        <v>32</v>
      </c>
      <c r="F66" s="26">
        <v>254</v>
      </c>
    </row>
    <row r="67" spans="1:6" x14ac:dyDescent="0.35">
      <c r="A67" s="26">
        <v>66</v>
      </c>
      <c r="B67" s="26" t="s">
        <v>36</v>
      </c>
      <c r="C67" s="26">
        <v>45</v>
      </c>
      <c r="D67" s="26">
        <v>78</v>
      </c>
      <c r="E67" s="26">
        <v>253</v>
      </c>
      <c r="F67" s="26">
        <v>81</v>
      </c>
    </row>
    <row r="68" spans="1:6" x14ac:dyDescent="0.35">
      <c r="A68" s="26">
        <v>67</v>
      </c>
      <c r="B68" s="26" t="s">
        <v>31</v>
      </c>
      <c r="C68" s="26">
        <v>188</v>
      </c>
      <c r="D68" s="26">
        <v>182</v>
      </c>
      <c r="E68" s="26">
        <v>70</v>
      </c>
      <c r="F68" s="26">
        <v>264</v>
      </c>
    </row>
    <row r="69" spans="1:6" x14ac:dyDescent="0.35">
      <c r="A69" s="26">
        <v>68</v>
      </c>
      <c r="B69" s="26" t="s">
        <v>36</v>
      </c>
      <c r="C69" s="26">
        <v>136</v>
      </c>
      <c r="D69" s="26">
        <v>51</v>
      </c>
      <c r="E69" s="26">
        <v>63</v>
      </c>
      <c r="F69" s="26">
        <v>151</v>
      </c>
    </row>
    <row r="70" spans="1:6" x14ac:dyDescent="0.35">
      <c r="A70" s="26">
        <v>69</v>
      </c>
      <c r="B70" s="26" t="s">
        <v>36</v>
      </c>
      <c r="C70" s="26">
        <v>97</v>
      </c>
      <c r="D70" s="26">
        <v>79</v>
      </c>
      <c r="E70" s="26">
        <v>586</v>
      </c>
      <c r="F70" s="26">
        <v>78</v>
      </c>
    </row>
    <row r="71" spans="1:6" x14ac:dyDescent="0.35">
      <c r="A71" s="26">
        <v>70</v>
      </c>
      <c r="B71" s="26" t="s">
        <v>36</v>
      </c>
      <c r="C71" s="26">
        <v>186</v>
      </c>
      <c r="D71" s="26">
        <v>17</v>
      </c>
      <c r="E71" s="26">
        <v>68</v>
      </c>
      <c r="F71" s="26">
        <v>87</v>
      </c>
    </row>
    <row r="72" spans="1:6" x14ac:dyDescent="0.35">
      <c r="A72" s="26">
        <v>71</v>
      </c>
      <c r="B72" s="26" t="s">
        <v>31</v>
      </c>
      <c r="C72" s="26">
        <v>224</v>
      </c>
      <c r="D72" s="26">
        <v>105</v>
      </c>
      <c r="E72" s="26">
        <v>25</v>
      </c>
      <c r="F72" s="26">
        <v>61</v>
      </c>
    </row>
    <row r="73" spans="1:6" x14ac:dyDescent="0.35">
      <c r="A73" s="26">
        <v>72</v>
      </c>
      <c r="B73" s="26" t="s">
        <v>31</v>
      </c>
      <c r="C73" s="26">
        <v>259</v>
      </c>
      <c r="D73" s="26">
        <v>107</v>
      </c>
      <c r="E73" s="26">
        <v>26</v>
      </c>
      <c r="F73" s="26">
        <v>163</v>
      </c>
    </row>
    <row r="74" spans="1:6" x14ac:dyDescent="0.35">
      <c r="A74" s="26">
        <v>73</v>
      </c>
      <c r="B74" s="26" t="s">
        <v>31</v>
      </c>
      <c r="C74" s="26">
        <v>107</v>
      </c>
      <c r="D74" s="26">
        <v>183</v>
      </c>
      <c r="E74" s="26">
        <v>46</v>
      </c>
      <c r="F74" s="26">
        <v>289</v>
      </c>
    </row>
    <row r="75" spans="1:6" x14ac:dyDescent="0.35">
      <c r="A75" s="26">
        <v>74</v>
      </c>
      <c r="B75" s="26" t="s">
        <v>31</v>
      </c>
      <c r="C75" s="26">
        <v>320</v>
      </c>
      <c r="D75" s="26">
        <v>25</v>
      </c>
      <c r="E75" s="26">
        <v>87</v>
      </c>
      <c r="F75" s="26">
        <v>42</v>
      </c>
    </row>
    <row r="76" spans="1:6" x14ac:dyDescent="0.35">
      <c r="A76" s="26">
        <v>75</v>
      </c>
      <c r="B76" s="26" t="s">
        <v>31</v>
      </c>
      <c r="C76" s="26">
        <v>252</v>
      </c>
      <c r="D76" s="26">
        <v>62</v>
      </c>
      <c r="E76" s="26">
        <v>61</v>
      </c>
      <c r="F76" s="26">
        <v>264</v>
      </c>
    </row>
    <row r="77" spans="1:6" x14ac:dyDescent="0.35">
      <c r="A77" s="26">
        <v>76</v>
      </c>
      <c r="B77" s="26" t="s">
        <v>31</v>
      </c>
      <c r="C77" s="26">
        <v>152</v>
      </c>
      <c r="D77" s="26">
        <v>153</v>
      </c>
      <c r="E77" s="26">
        <v>54</v>
      </c>
      <c r="F77" s="26">
        <v>146</v>
      </c>
    </row>
    <row r="78" spans="1:6" x14ac:dyDescent="0.35">
      <c r="A78" s="26">
        <v>77</v>
      </c>
      <c r="B78" s="26" t="s">
        <v>31</v>
      </c>
      <c r="C78" s="26">
        <v>362</v>
      </c>
      <c r="D78" s="26">
        <v>179</v>
      </c>
      <c r="E78" s="26">
        <v>41</v>
      </c>
      <c r="F78" s="26">
        <v>102</v>
      </c>
    </row>
    <row r="79" spans="1:6" x14ac:dyDescent="0.35">
      <c r="A79" s="26">
        <v>78</v>
      </c>
      <c r="B79" s="26" t="s">
        <v>31</v>
      </c>
      <c r="C79" s="26">
        <v>81</v>
      </c>
      <c r="D79" s="26">
        <v>94</v>
      </c>
      <c r="E79" s="26">
        <v>11</v>
      </c>
      <c r="F79" s="26">
        <v>32</v>
      </c>
    </row>
    <row r="80" spans="1:6" x14ac:dyDescent="0.35">
      <c r="A80" s="26">
        <v>79</v>
      </c>
      <c r="B80" s="26" t="s">
        <v>36</v>
      </c>
      <c r="C80" s="26">
        <v>194</v>
      </c>
      <c r="D80" s="26">
        <v>27</v>
      </c>
      <c r="E80" s="26">
        <v>237</v>
      </c>
      <c r="F80" s="26">
        <v>172</v>
      </c>
    </row>
    <row r="81" spans="1:6" x14ac:dyDescent="0.35">
      <c r="A81" s="26">
        <v>80</v>
      </c>
      <c r="B81" s="26" t="s">
        <v>31</v>
      </c>
      <c r="C81" s="26">
        <v>302</v>
      </c>
      <c r="D81" s="26">
        <v>186</v>
      </c>
      <c r="E81" s="26">
        <v>44</v>
      </c>
      <c r="F81" s="26">
        <v>174</v>
      </c>
    </row>
    <row r="82" spans="1:6" x14ac:dyDescent="0.35">
      <c r="A82" s="26">
        <v>81</v>
      </c>
      <c r="B82" s="26" t="s">
        <v>36</v>
      </c>
      <c r="C82" s="26">
        <v>11</v>
      </c>
      <c r="D82" s="26">
        <v>12</v>
      </c>
      <c r="E82" s="26">
        <v>478</v>
      </c>
      <c r="F82" s="26">
        <v>22</v>
      </c>
    </row>
    <row r="83" spans="1:6" x14ac:dyDescent="0.35">
      <c r="A83" s="26">
        <v>82</v>
      </c>
      <c r="B83" s="26" t="s">
        <v>31</v>
      </c>
      <c r="C83" s="26">
        <v>203</v>
      </c>
      <c r="D83" s="26">
        <v>15</v>
      </c>
      <c r="E83" s="26">
        <v>34</v>
      </c>
      <c r="F83" s="26">
        <v>62</v>
      </c>
    </row>
    <row r="84" spans="1:6" x14ac:dyDescent="0.35">
      <c r="A84" s="26">
        <v>83</v>
      </c>
      <c r="B84" s="26" t="s">
        <v>36</v>
      </c>
      <c r="C84" s="26">
        <v>92</v>
      </c>
      <c r="D84" s="26">
        <v>173</v>
      </c>
      <c r="E84" s="26">
        <v>281</v>
      </c>
      <c r="F84" s="26">
        <v>11</v>
      </c>
    </row>
    <row r="85" spans="1:6" x14ac:dyDescent="0.35">
      <c r="A85" s="26">
        <v>84</v>
      </c>
      <c r="B85" s="26" t="s">
        <v>36</v>
      </c>
      <c r="C85" s="26">
        <v>15</v>
      </c>
      <c r="D85" s="26">
        <v>144</v>
      </c>
      <c r="E85" s="26">
        <v>203</v>
      </c>
      <c r="F85" s="26">
        <v>51</v>
      </c>
    </row>
    <row r="86" spans="1:6" x14ac:dyDescent="0.35">
      <c r="A86" s="26">
        <v>85</v>
      </c>
      <c r="B86" s="26" t="s">
        <v>36</v>
      </c>
      <c r="C86" s="26">
        <v>136</v>
      </c>
      <c r="D86" s="26">
        <v>163</v>
      </c>
      <c r="E86" s="26">
        <v>149</v>
      </c>
      <c r="F86" s="26">
        <v>114</v>
      </c>
    </row>
    <row r="87" spans="1:6" x14ac:dyDescent="0.35">
      <c r="A87" s="26">
        <v>86</v>
      </c>
      <c r="B87" s="26" t="s">
        <v>31</v>
      </c>
      <c r="C87" s="26">
        <v>248</v>
      </c>
      <c r="D87" s="26">
        <v>81</v>
      </c>
      <c r="E87" s="26">
        <v>19</v>
      </c>
      <c r="F87" s="26">
        <v>147</v>
      </c>
    </row>
    <row r="88" spans="1:6" x14ac:dyDescent="0.35">
      <c r="A88" s="26">
        <v>87</v>
      </c>
      <c r="B88" s="26" t="s">
        <v>36</v>
      </c>
      <c r="C88" s="26">
        <v>74</v>
      </c>
      <c r="D88" s="26">
        <v>50</v>
      </c>
      <c r="E88" s="26">
        <v>150</v>
      </c>
      <c r="F88" s="26">
        <v>71</v>
      </c>
    </row>
    <row r="89" spans="1:6" x14ac:dyDescent="0.35">
      <c r="A89" s="26">
        <v>88</v>
      </c>
      <c r="B89" s="26" t="s">
        <v>31</v>
      </c>
      <c r="C89" s="26">
        <v>256</v>
      </c>
      <c r="D89" s="26">
        <v>65</v>
      </c>
      <c r="E89" s="26">
        <v>85</v>
      </c>
      <c r="F89" s="26">
        <v>25</v>
      </c>
    </row>
    <row r="90" spans="1:6" x14ac:dyDescent="0.35">
      <c r="A90" s="26">
        <v>89</v>
      </c>
      <c r="B90" s="26" t="s">
        <v>36</v>
      </c>
      <c r="C90" s="26">
        <v>11</v>
      </c>
      <c r="D90" s="26">
        <v>165</v>
      </c>
      <c r="E90" s="26">
        <v>353</v>
      </c>
      <c r="F90" s="26">
        <v>48</v>
      </c>
    </row>
    <row r="91" spans="1:6" x14ac:dyDescent="0.35">
      <c r="A91" s="26">
        <v>90</v>
      </c>
      <c r="B91" s="26" t="s">
        <v>36</v>
      </c>
      <c r="C91" s="26">
        <v>147</v>
      </c>
      <c r="D91" s="26">
        <v>132</v>
      </c>
      <c r="E91" s="26">
        <v>75</v>
      </c>
      <c r="F91" s="26">
        <v>91</v>
      </c>
    </row>
    <row r="92" spans="1:6" x14ac:dyDescent="0.35">
      <c r="A92" s="26">
        <v>91</v>
      </c>
      <c r="B92" s="26" t="s">
        <v>31</v>
      </c>
      <c r="C92" s="26">
        <v>279</v>
      </c>
      <c r="D92" s="26">
        <v>92</v>
      </c>
      <c r="E92" s="26">
        <v>22</v>
      </c>
      <c r="F92" s="26">
        <v>232</v>
      </c>
    </row>
    <row r="93" spans="1:6" x14ac:dyDescent="0.35">
      <c r="A93" s="26">
        <v>92</v>
      </c>
      <c r="B93" s="26" t="s">
        <v>31</v>
      </c>
      <c r="C93" s="26">
        <v>267</v>
      </c>
      <c r="D93" s="26">
        <v>9</v>
      </c>
      <c r="E93" s="26">
        <v>82</v>
      </c>
      <c r="F93" s="26">
        <v>180</v>
      </c>
    </row>
    <row r="94" spans="1:6" x14ac:dyDescent="0.35">
      <c r="A94" s="26">
        <v>93</v>
      </c>
      <c r="B94" s="26" t="s">
        <v>31</v>
      </c>
      <c r="C94" s="26">
        <v>243</v>
      </c>
      <c r="D94" s="26">
        <v>69</v>
      </c>
      <c r="E94" s="26">
        <v>26</v>
      </c>
      <c r="F94" s="26">
        <v>93</v>
      </c>
    </row>
    <row r="95" spans="1:6" x14ac:dyDescent="0.35">
      <c r="A95" s="26">
        <v>94</v>
      </c>
      <c r="B95" s="26" t="s">
        <v>31</v>
      </c>
      <c r="C95" s="26">
        <v>38</v>
      </c>
      <c r="D95" s="26">
        <v>35</v>
      </c>
      <c r="E95" s="26">
        <v>65</v>
      </c>
      <c r="F95" s="26">
        <v>143</v>
      </c>
    </row>
    <row r="96" spans="1:6" x14ac:dyDescent="0.35">
      <c r="A96" s="26">
        <v>95</v>
      </c>
      <c r="B96" s="26" t="s">
        <v>31</v>
      </c>
      <c r="C96" s="26">
        <v>163</v>
      </c>
      <c r="D96" s="26">
        <v>103</v>
      </c>
      <c r="E96" s="26">
        <v>73</v>
      </c>
      <c r="F96" s="26">
        <v>219</v>
      </c>
    </row>
    <row r="97" spans="1:6" x14ac:dyDescent="0.35">
      <c r="A97" s="26">
        <v>96</v>
      </c>
      <c r="B97" s="26" t="s">
        <v>36</v>
      </c>
      <c r="C97" s="26">
        <v>110</v>
      </c>
      <c r="D97" s="26">
        <v>46</v>
      </c>
      <c r="E97" s="26">
        <v>309</v>
      </c>
      <c r="F97" s="26">
        <v>10</v>
      </c>
    </row>
    <row r="98" spans="1:6" x14ac:dyDescent="0.35">
      <c r="A98" s="26">
        <v>97</v>
      </c>
      <c r="B98" s="26" t="s">
        <v>36</v>
      </c>
      <c r="C98" s="26">
        <v>26</v>
      </c>
      <c r="D98" s="26">
        <v>155</v>
      </c>
      <c r="E98" s="26">
        <v>141</v>
      </c>
      <c r="F98" s="26">
        <v>15</v>
      </c>
    </row>
    <row r="99" spans="1:6" x14ac:dyDescent="0.35">
      <c r="A99" s="26">
        <v>98</v>
      </c>
      <c r="B99" s="26" t="s">
        <v>31</v>
      </c>
      <c r="C99" s="26">
        <v>347</v>
      </c>
      <c r="D99" s="26">
        <v>49</v>
      </c>
      <c r="E99" s="26">
        <v>8</v>
      </c>
      <c r="F99" s="26">
        <v>123</v>
      </c>
    </row>
    <row r="100" spans="1:6" x14ac:dyDescent="0.35">
      <c r="A100" s="26">
        <v>99</v>
      </c>
      <c r="B100" s="26" t="s">
        <v>31</v>
      </c>
      <c r="C100" s="26">
        <v>258</v>
      </c>
      <c r="D100" s="26">
        <v>37</v>
      </c>
      <c r="E100" s="26">
        <v>69</v>
      </c>
      <c r="F100" s="26">
        <v>281</v>
      </c>
    </row>
    <row r="101" spans="1:6" x14ac:dyDescent="0.35">
      <c r="A101" s="26">
        <v>100</v>
      </c>
      <c r="B101" s="26" t="s">
        <v>36</v>
      </c>
      <c r="C101" s="26">
        <v>84</v>
      </c>
      <c r="D101" s="26">
        <v>95</v>
      </c>
      <c r="E101" s="26">
        <v>128</v>
      </c>
      <c r="F101" s="26">
        <v>8</v>
      </c>
    </row>
    <row r="102" spans="1:6" x14ac:dyDescent="0.35">
      <c r="A102" s="26">
        <v>101</v>
      </c>
      <c r="B102" s="26" t="s">
        <v>36</v>
      </c>
      <c r="C102" s="26">
        <v>102</v>
      </c>
      <c r="D102" s="26">
        <v>32</v>
      </c>
      <c r="E102" s="26">
        <v>51</v>
      </c>
      <c r="F102" s="26">
        <v>80</v>
      </c>
    </row>
    <row r="103" spans="1:6" x14ac:dyDescent="0.35">
      <c r="A103" s="26">
        <v>102</v>
      </c>
      <c r="B103" s="26" t="s">
        <v>31</v>
      </c>
      <c r="C103" s="26">
        <v>214</v>
      </c>
      <c r="D103" s="26">
        <v>45</v>
      </c>
      <c r="E103" s="26">
        <v>64</v>
      </c>
      <c r="F103" s="26">
        <v>93</v>
      </c>
    </row>
    <row r="104" spans="1:6" x14ac:dyDescent="0.35">
      <c r="A104" s="26">
        <v>103</v>
      </c>
      <c r="B104" s="26" t="s">
        <v>36</v>
      </c>
      <c r="C104" s="26">
        <v>195</v>
      </c>
      <c r="D104" s="26">
        <v>164</v>
      </c>
      <c r="E104" s="26">
        <v>526</v>
      </c>
      <c r="F104" s="26">
        <v>164</v>
      </c>
    </row>
    <row r="105" spans="1:6" x14ac:dyDescent="0.35">
      <c r="A105" s="26">
        <v>104</v>
      </c>
      <c r="B105" s="26" t="s">
        <v>31</v>
      </c>
      <c r="C105" s="26">
        <v>17</v>
      </c>
      <c r="D105" s="26">
        <v>114</v>
      </c>
      <c r="E105" s="26">
        <v>13</v>
      </c>
      <c r="F105" s="26">
        <v>123</v>
      </c>
    </row>
    <row r="106" spans="1:6" x14ac:dyDescent="0.35">
      <c r="A106" s="26">
        <v>105</v>
      </c>
      <c r="B106" s="26" t="s">
        <v>31</v>
      </c>
      <c r="C106" s="26">
        <v>38</v>
      </c>
      <c r="D106" s="26">
        <v>78</v>
      </c>
      <c r="E106" s="26">
        <v>78</v>
      </c>
      <c r="F106" s="26">
        <v>251</v>
      </c>
    </row>
    <row r="107" spans="1:6" x14ac:dyDescent="0.35">
      <c r="A107" s="26">
        <v>106</v>
      </c>
      <c r="B107" s="26" t="s">
        <v>31</v>
      </c>
      <c r="C107" s="26">
        <v>58</v>
      </c>
      <c r="D107" s="26">
        <v>82</v>
      </c>
      <c r="E107" s="26">
        <v>44</v>
      </c>
      <c r="F107" s="26">
        <v>241</v>
      </c>
    </row>
    <row r="108" spans="1:6" x14ac:dyDescent="0.35">
      <c r="A108" s="26">
        <v>107</v>
      </c>
      <c r="B108" s="26" t="s">
        <v>31</v>
      </c>
      <c r="C108" s="26">
        <v>368</v>
      </c>
      <c r="D108" s="26">
        <v>98</v>
      </c>
      <c r="E108" s="26">
        <v>13</v>
      </c>
      <c r="F108" s="26">
        <v>16</v>
      </c>
    </row>
    <row r="109" spans="1:6" x14ac:dyDescent="0.35">
      <c r="A109" s="26">
        <v>108</v>
      </c>
      <c r="B109" s="26" t="s">
        <v>31</v>
      </c>
      <c r="C109" s="26">
        <v>296</v>
      </c>
      <c r="D109" s="26">
        <v>92</v>
      </c>
      <c r="E109" s="26">
        <v>10</v>
      </c>
      <c r="F109" s="26">
        <v>159</v>
      </c>
    </row>
    <row r="110" spans="1:6" x14ac:dyDescent="0.35">
      <c r="A110" s="26">
        <v>109</v>
      </c>
      <c r="B110" s="26" t="s">
        <v>31</v>
      </c>
      <c r="C110" s="26">
        <v>100</v>
      </c>
      <c r="D110" s="26">
        <v>165</v>
      </c>
      <c r="E110" s="26">
        <v>80</v>
      </c>
      <c r="F110" s="26">
        <v>168</v>
      </c>
    </row>
    <row r="111" spans="1:6" x14ac:dyDescent="0.35">
      <c r="A111" s="26">
        <v>110</v>
      </c>
      <c r="B111" s="26" t="s">
        <v>36</v>
      </c>
      <c r="C111" s="26">
        <v>132</v>
      </c>
      <c r="D111" s="26">
        <v>158</v>
      </c>
      <c r="E111" s="26">
        <v>121</v>
      </c>
      <c r="F111" s="26">
        <v>86</v>
      </c>
    </row>
    <row r="112" spans="1:6" x14ac:dyDescent="0.35">
      <c r="A112" s="26">
        <v>111</v>
      </c>
      <c r="B112" s="26" t="s">
        <v>36</v>
      </c>
      <c r="C112" s="26">
        <v>75</v>
      </c>
      <c r="D112" s="26">
        <v>173</v>
      </c>
      <c r="E112" s="26">
        <v>418</v>
      </c>
      <c r="F112" s="26">
        <v>97</v>
      </c>
    </row>
    <row r="113" spans="1:6" x14ac:dyDescent="0.35">
      <c r="A113" s="26">
        <v>112</v>
      </c>
      <c r="B113" s="26" t="s">
        <v>31</v>
      </c>
      <c r="C113" s="26">
        <v>157</v>
      </c>
      <c r="D113" s="26">
        <v>95</v>
      </c>
      <c r="E113" s="26">
        <v>98</v>
      </c>
      <c r="F113" s="26">
        <v>64</v>
      </c>
    </row>
    <row r="114" spans="1:6" x14ac:dyDescent="0.35">
      <c r="A114" s="26">
        <v>113</v>
      </c>
      <c r="B114" s="26" t="s">
        <v>36</v>
      </c>
      <c r="C114" s="26">
        <v>150</v>
      </c>
      <c r="D114" s="26">
        <v>26</v>
      </c>
      <c r="E114" s="26">
        <v>560</v>
      </c>
      <c r="F114" s="26">
        <v>198</v>
      </c>
    </row>
    <row r="115" spans="1:6" x14ac:dyDescent="0.35">
      <c r="A115" s="26">
        <v>114</v>
      </c>
      <c r="B115" s="26" t="s">
        <v>31</v>
      </c>
      <c r="C115" s="26">
        <v>206</v>
      </c>
      <c r="D115" s="26">
        <v>197</v>
      </c>
      <c r="E115" s="26">
        <v>54</v>
      </c>
      <c r="F115" s="26">
        <v>31</v>
      </c>
    </row>
    <row r="116" spans="1:6" x14ac:dyDescent="0.35">
      <c r="A116" s="26">
        <v>115</v>
      </c>
      <c r="B116" s="26" t="s">
        <v>31</v>
      </c>
      <c r="C116" s="26">
        <v>12</v>
      </c>
      <c r="D116" s="26">
        <v>32</v>
      </c>
      <c r="E116" s="26">
        <v>30</v>
      </c>
      <c r="F116" s="26">
        <v>171</v>
      </c>
    </row>
    <row r="117" spans="1:6" x14ac:dyDescent="0.35">
      <c r="A117" s="26">
        <v>116</v>
      </c>
      <c r="B117" s="26" t="s">
        <v>31</v>
      </c>
      <c r="C117" s="26">
        <v>396</v>
      </c>
      <c r="D117" s="26">
        <v>16</v>
      </c>
      <c r="E117" s="26">
        <v>54</v>
      </c>
      <c r="F117" s="26">
        <v>175</v>
      </c>
    </row>
    <row r="118" spans="1:6" x14ac:dyDescent="0.35">
      <c r="A118" s="26">
        <v>117</v>
      </c>
      <c r="B118" s="26" t="s">
        <v>31</v>
      </c>
      <c r="C118" s="26">
        <v>76</v>
      </c>
      <c r="D118" s="26">
        <v>54</v>
      </c>
      <c r="E118" s="26">
        <v>62</v>
      </c>
      <c r="F118" s="26">
        <v>210</v>
      </c>
    </row>
    <row r="119" spans="1:6" x14ac:dyDescent="0.35">
      <c r="A119" s="26">
        <v>118</v>
      </c>
      <c r="B119" s="26" t="s">
        <v>36</v>
      </c>
      <c r="C119" s="26">
        <v>122</v>
      </c>
      <c r="D119" s="26">
        <v>50</v>
      </c>
      <c r="E119" s="26">
        <v>107</v>
      </c>
      <c r="F119" s="26">
        <v>24</v>
      </c>
    </row>
    <row r="120" spans="1:6" x14ac:dyDescent="0.35">
      <c r="A120" s="26">
        <v>119</v>
      </c>
      <c r="B120" s="26" t="s">
        <v>31</v>
      </c>
      <c r="C120" s="26">
        <v>209</v>
      </c>
      <c r="D120" s="26">
        <v>174</v>
      </c>
      <c r="E120" s="26">
        <v>72</v>
      </c>
      <c r="F120" s="26">
        <v>116</v>
      </c>
    </row>
    <row r="121" spans="1:6" x14ac:dyDescent="0.35">
      <c r="A121" s="26">
        <v>120</v>
      </c>
      <c r="B121" s="26" t="s">
        <v>31</v>
      </c>
      <c r="C121" s="26">
        <v>226</v>
      </c>
      <c r="D121" s="26">
        <v>141</v>
      </c>
      <c r="E121" s="26">
        <v>91</v>
      </c>
      <c r="F121" s="26">
        <v>294</v>
      </c>
    </row>
    <row r="122" spans="1:6" x14ac:dyDescent="0.35">
      <c r="A122" s="26">
        <v>121</v>
      </c>
      <c r="B122" s="26" t="s">
        <v>36</v>
      </c>
      <c r="C122" s="26">
        <v>62</v>
      </c>
      <c r="D122" s="26">
        <v>142</v>
      </c>
      <c r="E122" s="26">
        <v>94</v>
      </c>
      <c r="F122" s="26">
        <v>54</v>
      </c>
    </row>
    <row r="123" spans="1:6" x14ac:dyDescent="0.35">
      <c r="A123" s="26">
        <v>122</v>
      </c>
      <c r="B123" s="26" t="s">
        <v>36</v>
      </c>
      <c r="C123" s="26">
        <v>40</v>
      </c>
      <c r="D123" s="26">
        <v>137</v>
      </c>
      <c r="E123" s="26">
        <v>484</v>
      </c>
      <c r="F123" s="26">
        <v>91</v>
      </c>
    </row>
    <row r="124" spans="1:6" x14ac:dyDescent="0.35">
      <c r="A124" s="26">
        <v>123</v>
      </c>
      <c r="B124" s="26" t="s">
        <v>31</v>
      </c>
      <c r="C124" s="26">
        <v>204</v>
      </c>
      <c r="D124" s="26">
        <v>198</v>
      </c>
      <c r="E124" s="26">
        <v>33</v>
      </c>
      <c r="F124" s="26">
        <v>164</v>
      </c>
    </row>
    <row r="125" spans="1:6" x14ac:dyDescent="0.35">
      <c r="A125" s="26">
        <v>124</v>
      </c>
      <c r="B125" s="26" t="s">
        <v>31</v>
      </c>
      <c r="C125" s="26">
        <v>296</v>
      </c>
      <c r="D125" s="26">
        <v>154</v>
      </c>
      <c r="E125" s="26">
        <v>61</v>
      </c>
      <c r="F125" s="26">
        <v>166</v>
      </c>
    </row>
    <row r="126" spans="1:6" x14ac:dyDescent="0.35">
      <c r="A126" s="26">
        <v>125</v>
      </c>
      <c r="B126" s="26" t="s">
        <v>31</v>
      </c>
      <c r="C126" s="26">
        <v>365</v>
      </c>
      <c r="D126" s="26">
        <v>157</v>
      </c>
      <c r="E126" s="26">
        <v>36</v>
      </c>
      <c r="F126" s="26">
        <v>9</v>
      </c>
    </row>
    <row r="127" spans="1:6" x14ac:dyDescent="0.35">
      <c r="A127" s="26">
        <v>126</v>
      </c>
      <c r="B127" s="26" t="s">
        <v>36</v>
      </c>
      <c r="C127" s="26">
        <v>121</v>
      </c>
      <c r="D127" s="26">
        <v>56</v>
      </c>
      <c r="E127" s="26">
        <v>117</v>
      </c>
      <c r="F127" s="26">
        <v>126</v>
      </c>
    </row>
    <row r="128" spans="1:6" x14ac:dyDescent="0.35">
      <c r="A128" s="26">
        <v>127</v>
      </c>
      <c r="B128" s="26" t="s">
        <v>31</v>
      </c>
      <c r="C128" s="26">
        <v>278</v>
      </c>
      <c r="D128" s="26">
        <v>126</v>
      </c>
      <c r="E128" s="26">
        <v>70</v>
      </c>
      <c r="F128" s="26">
        <v>184</v>
      </c>
    </row>
    <row r="129" spans="1:6" x14ac:dyDescent="0.35">
      <c r="A129" s="26">
        <v>128</v>
      </c>
      <c r="B129" s="26" t="s">
        <v>36</v>
      </c>
      <c r="C129" s="26">
        <v>103</v>
      </c>
      <c r="D129" s="26">
        <v>94</v>
      </c>
      <c r="E129" s="26">
        <v>91</v>
      </c>
      <c r="F129" s="26">
        <v>150</v>
      </c>
    </row>
    <row r="130" spans="1:6" x14ac:dyDescent="0.35">
      <c r="A130" s="26">
        <v>129</v>
      </c>
      <c r="B130" s="26" t="s">
        <v>31</v>
      </c>
      <c r="C130" s="26">
        <v>364</v>
      </c>
      <c r="D130" s="26">
        <v>62</v>
      </c>
      <c r="E130" s="26">
        <v>49</v>
      </c>
      <c r="F130" s="26">
        <v>185</v>
      </c>
    </row>
    <row r="131" spans="1:6" x14ac:dyDescent="0.35">
      <c r="A131" s="26">
        <v>130</v>
      </c>
      <c r="B131" s="26" t="s">
        <v>36</v>
      </c>
      <c r="C131" s="26">
        <v>52</v>
      </c>
      <c r="D131" s="26">
        <v>73</v>
      </c>
      <c r="E131" s="26">
        <v>542</v>
      </c>
      <c r="F131" s="26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FC03-3886-48FC-8AF8-93775BCCCFE9}">
  <dimension ref="A1:F33"/>
  <sheetViews>
    <sheetView topLeftCell="A12" zoomScale="85" workbookViewId="0">
      <selection activeCell="D36" sqref="D36"/>
    </sheetView>
  </sheetViews>
  <sheetFormatPr defaultRowHeight="14.5" x14ac:dyDescent="0.35"/>
  <cols>
    <col min="1" max="1" width="12.1796875" style="1" customWidth="1"/>
    <col min="2" max="2" width="10.453125" style="1" customWidth="1"/>
    <col min="3" max="3" width="10.81640625" style="1" customWidth="1"/>
    <col min="4" max="4" width="11.453125" style="1" customWidth="1"/>
    <col min="5" max="5" width="8.81640625" style="1"/>
    <col min="6" max="6" width="13.1796875" style="1" customWidth="1"/>
  </cols>
  <sheetData>
    <row r="1" spans="1:5" x14ac:dyDescent="0.35">
      <c r="C1" s="17" t="s">
        <v>71</v>
      </c>
      <c r="D1" s="18"/>
      <c r="E1" s="18"/>
    </row>
    <row r="2" spans="1:5" x14ac:dyDescent="0.35">
      <c r="C2" s="17">
        <v>0.15</v>
      </c>
      <c r="D2" s="18"/>
      <c r="E2" s="18"/>
    </row>
    <row r="3" spans="1:5" x14ac:dyDescent="0.35">
      <c r="A3" s="1" t="s">
        <v>72</v>
      </c>
      <c r="B3" s="1" t="s">
        <v>73</v>
      </c>
      <c r="C3" s="1" t="s">
        <v>74</v>
      </c>
    </row>
    <row r="4" spans="1:5" x14ac:dyDescent="0.35">
      <c r="A4" s="1" t="s">
        <v>75</v>
      </c>
      <c r="B4" s="19">
        <v>70000</v>
      </c>
      <c r="C4" s="31">
        <f>$B4*$C$2</f>
        <v>10500</v>
      </c>
      <c r="D4" s="20"/>
    </row>
    <row r="5" spans="1:5" x14ac:dyDescent="0.35">
      <c r="A5" s="1" t="s">
        <v>76</v>
      </c>
      <c r="B5" s="19">
        <v>68000</v>
      </c>
      <c r="C5" s="31">
        <f t="shared" ref="C5:C15" si="0">$B5*$C$2</f>
        <v>10200</v>
      </c>
    </row>
    <row r="6" spans="1:5" x14ac:dyDescent="0.35">
      <c r="A6" s="1" t="s">
        <v>77</v>
      </c>
      <c r="B6" s="19">
        <v>72000</v>
      </c>
      <c r="C6" s="31">
        <f t="shared" si="0"/>
        <v>10800</v>
      </c>
    </row>
    <row r="7" spans="1:5" x14ac:dyDescent="0.35">
      <c r="A7" s="1" t="s">
        <v>78</v>
      </c>
      <c r="B7" s="19">
        <v>74000</v>
      </c>
      <c r="C7" s="31">
        <f t="shared" si="0"/>
        <v>11100</v>
      </c>
    </row>
    <row r="8" spans="1:5" x14ac:dyDescent="0.35">
      <c r="A8" s="1" t="s">
        <v>79</v>
      </c>
      <c r="B8" s="19">
        <v>73000</v>
      </c>
      <c r="C8" s="31">
        <f t="shared" si="0"/>
        <v>10950</v>
      </c>
    </row>
    <row r="9" spans="1:5" x14ac:dyDescent="0.35">
      <c r="A9" s="1" t="s">
        <v>80</v>
      </c>
      <c r="B9" s="19">
        <v>84000</v>
      </c>
      <c r="C9" s="31">
        <f t="shared" si="0"/>
        <v>12600</v>
      </c>
    </row>
    <row r="10" spans="1:5" x14ac:dyDescent="0.35">
      <c r="A10" s="1" t="s">
        <v>81</v>
      </c>
      <c r="B10" s="19">
        <v>96000</v>
      </c>
      <c r="C10" s="31">
        <f t="shared" si="0"/>
        <v>14400</v>
      </c>
    </row>
    <row r="11" spans="1:5" x14ac:dyDescent="0.35">
      <c r="A11" s="1" t="s">
        <v>82</v>
      </c>
      <c r="B11" s="19">
        <v>90000</v>
      </c>
      <c r="C11" s="31">
        <f t="shared" si="0"/>
        <v>13500</v>
      </c>
    </row>
    <row r="12" spans="1:5" x14ac:dyDescent="0.35">
      <c r="A12" s="1" t="s">
        <v>83</v>
      </c>
      <c r="B12" s="19">
        <v>76000</v>
      </c>
      <c r="C12" s="31">
        <f t="shared" si="0"/>
        <v>11400</v>
      </c>
    </row>
    <row r="13" spans="1:5" x14ac:dyDescent="0.35">
      <c r="A13" s="1" t="s">
        <v>84</v>
      </c>
      <c r="B13" s="19">
        <v>64000</v>
      </c>
      <c r="C13" s="31">
        <f t="shared" si="0"/>
        <v>9600</v>
      </c>
    </row>
    <row r="14" spans="1:5" x14ac:dyDescent="0.35">
      <c r="A14" s="1" t="s">
        <v>85</v>
      </c>
      <c r="B14" s="19">
        <v>84000</v>
      </c>
      <c r="C14" s="31">
        <f t="shared" si="0"/>
        <v>12600</v>
      </c>
    </row>
    <row r="15" spans="1:5" x14ac:dyDescent="0.35">
      <c r="A15" s="1" t="s">
        <v>86</v>
      </c>
      <c r="B15" s="19">
        <v>106000</v>
      </c>
      <c r="C15" s="31">
        <f t="shared" si="0"/>
        <v>15900</v>
      </c>
    </row>
    <row r="16" spans="1:5" ht="15" thickBot="1" x14ac:dyDescent="0.4">
      <c r="A16" s="32" t="s">
        <v>251</v>
      </c>
      <c r="B16" s="33">
        <f>SUM(B4:B15)</f>
        <v>957000</v>
      </c>
      <c r="C16" s="33">
        <f>SUM(C4:C15)</f>
        <v>143550</v>
      </c>
    </row>
    <row r="17" spans="1:6" ht="15" thickTop="1" x14ac:dyDescent="0.35">
      <c r="C17" s="54" t="s">
        <v>71</v>
      </c>
      <c r="D17" s="54"/>
      <c r="E17" s="54"/>
    </row>
    <row r="18" spans="1:6" x14ac:dyDescent="0.35">
      <c r="C18" s="17">
        <v>0.15</v>
      </c>
      <c r="D18" s="17">
        <v>0.2</v>
      </c>
      <c r="E18" s="17">
        <v>0.25</v>
      </c>
    </row>
    <row r="19" spans="1:6" x14ac:dyDescent="0.35">
      <c r="A19" s="1" t="s">
        <v>72</v>
      </c>
      <c r="B19" s="1" t="s">
        <v>73</v>
      </c>
      <c r="C19" s="1" t="s">
        <v>87</v>
      </c>
      <c r="D19" s="1" t="s">
        <v>88</v>
      </c>
      <c r="E19" s="1" t="s">
        <v>89</v>
      </c>
    </row>
    <row r="20" spans="1:6" x14ac:dyDescent="0.35">
      <c r="A20" s="1" t="s">
        <v>75</v>
      </c>
      <c r="B20" s="19">
        <v>70000</v>
      </c>
      <c r="C20" s="31">
        <f>$B20*C$18</f>
        <v>10500</v>
      </c>
      <c r="D20" s="31">
        <f t="shared" ref="D20:E20" si="1">$B20*D$18</f>
        <v>14000</v>
      </c>
      <c r="E20" s="31">
        <f t="shared" si="1"/>
        <v>17500</v>
      </c>
      <c r="F20" s="20"/>
    </row>
    <row r="21" spans="1:6" x14ac:dyDescent="0.35">
      <c r="A21" s="1" t="s">
        <v>76</v>
      </c>
      <c r="B21" s="19">
        <v>68000</v>
      </c>
      <c r="C21" s="31">
        <f t="shared" ref="C21:E31" si="2">$B21*C$18</f>
        <v>10200</v>
      </c>
      <c r="D21" s="31">
        <f t="shared" si="2"/>
        <v>13600</v>
      </c>
      <c r="E21" s="31">
        <f t="shared" si="2"/>
        <v>17000</v>
      </c>
    </row>
    <row r="22" spans="1:6" x14ac:dyDescent="0.35">
      <c r="A22" s="1" t="s">
        <v>77</v>
      </c>
      <c r="B22" s="19">
        <v>72000</v>
      </c>
      <c r="C22" s="31">
        <f t="shared" si="2"/>
        <v>10800</v>
      </c>
      <c r="D22" s="31">
        <f t="shared" si="2"/>
        <v>14400</v>
      </c>
      <c r="E22" s="31">
        <f t="shared" si="2"/>
        <v>18000</v>
      </c>
    </row>
    <row r="23" spans="1:6" x14ac:dyDescent="0.35">
      <c r="A23" s="1" t="s">
        <v>78</v>
      </c>
      <c r="B23" s="19">
        <v>74000</v>
      </c>
      <c r="C23" s="31">
        <f t="shared" si="2"/>
        <v>11100</v>
      </c>
      <c r="D23" s="31">
        <f t="shared" si="2"/>
        <v>14800</v>
      </c>
      <c r="E23" s="31">
        <f t="shared" si="2"/>
        <v>18500</v>
      </c>
    </row>
    <row r="24" spans="1:6" x14ac:dyDescent="0.35">
      <c r="A24" s="1" t="s">
        <v>79</v>
      </c>
      <c r="B24" s="19">
        <v>73000</v>
      </c>
      <c r="C24" s="31">
        <f t="shared" si="2"/>
        <v>10950</v>
      </c>
      <c r="D24" s="31">
        <f t="shared" si="2"/>
        <v>14600</v>
      </c>
      <c r="E24" s="31">
        <f t="shared" si="2"/>
        <v>18250</v>
      </c>
    </row>
    <row r="25" spans="1:6" x14ac:dyDescent="0.35">
      <c r="A25" s="1" t="s">
        <v>80</v>
      </c>
      <c r="B25" s="19">
        <v>84000</v>
      </c>
      <c r="C25" s="31">
        <f t="shared" si="2"/>
        <v>12600</v>
      </c>
      <c r="D25" s="31">
        <f t="shared" si="2"/>
        <v>16800</v>
      </c>
      <c r="E25" s="31">
        <f t="shared" si="2"/>
        <v>21000</v>
      </c>
    </row>
    <row r="26" spans="1:6" x14ac:dyDescent="0.35">
      <c r="A26" s="1" t="s">
        <v>81</v>
      </c>
      <c r="B26" s="19">
        <v>96000</v>
      </c>
      <c r="C26" s="31">
        <f t="shared" si="2"/>
        <v>14400</v>
      </c>
      <c r="D26" s="31">
        <f t="shared" si="2"/>
        <v>19200</v>
      </c>
      <c r="E26" s="31">
        <f t="shared" si="2"/>
        <v>24000</v>
      </c>
    </row>
    <row r="27" spans="1:6" x14ac:dyDescent="0.35">
      <c r="A27" s="1" t="s">
        <v>82</v>
      </c>
      <c r="B27" s="19">
        <v>90000</v>
      </c>
      <c r="C27" s="31">
        <f t="shared" si="2"/>
        <v>13500</v>
      </c>
      <c r="D27" s="31">
        <f t="shared" si="2"/>
        <v>18000</v>
      </c>
      <c r="E27" s="31">
        <f t="shared" si="2"/>
        <v>22500</v>
      </c>
    </row>
    <row r="28" spans="1:6" x14ac:dyDescent="0.35">
      <c r="A28" s="1" t="s">
        <v>83</v>
      </c>
      <c r="B28" s="19">
        <v>76000</v>
      </c>
      <c r="C28" s="31">
        <f t="shared" si="2"/>
        <v>11400</v>
      </c>
      <c r="D28" s="31">
        <f t="shared" si="2"/>
        <v>15200</v>
      </c>
      <c r="E28" s="31">
        <f t="shared" si="2"/>
        <v>19000</v>
      </c>
    </row>
    <row r="29" spans="1:6" x14ac:dyDescent="0.35">
      <c r="A29" s="1" t="s">
        <v>84</v>
      </c>
      <c r="B29" s="19">
        <v>64000</v>
      </c>
      <c r="C29" s="31">
        <f t="shared" si="2"/>
        <v>9600</v>
      </c>
      <c r="D29" s="31">
        <f t="shared" si="2"/>
        <v>12800</v>
      </c>
      <c r="E29" s="31">
        <f t="shared" si="2"/>
        <v>16000</v>
      </c>
    </row>
    <row r="30" spans="1:6" x14ac:dyDescent="0.35">
      <c r="A30" s="1" t="s">
        <v>85</v>
      </c>
      <c r="B30" s="19">
        <v>84000</v>
      </c>
      <c r="C30" s="31">
        <f t="shared" si="2"/>
        <v>12600</v>
      </c>
      <c r="D30" s="31">
        <f t="shared" si="2"/>
        <v>16800</v>
      </c>
      <c r="E30" s="31">
        <f t="shared" si="2"/>
        <v>21000</v>
      </c>
    </row>
    <row r="31" spans="1:6" x14ac:dyDescent="0.35">
      <c r="A31" s="1" t="s">
        <v>86</v>
      </c>
      <c r="B31" s="19">
        <v>106000</v>
      </c>
      <c r="C31" s="31">
        <f t="shared" si="2"/>
        <v>15900</v>
      </c>
      <c r="D31" s="31">
        <f t="shared" si="2"/>
        <v>21200</v>
      </c>
      <c r="E31" s="31">
        <f t="shared" si="2"/>
        <v>26500</v>
      </c>
    </row>
    <row r="32" spans="1:6" ht="15" thickBot="1" x14ac:dyDescent="0.4">
      <c r="A32" s="32" t="s">
        <v>251</v>
      </c>
      <c r="B32" s="33">
        <f>SUM(B20:B31)</f>
        <v>957000</v>
      </c>
      <c r="C32" s="33">
        <f t="shared" ref="C32:E32" si="3">SUM(C20:C31)</f>
        <v>143550</v>
      </c>
      <c r="D32" s="33">
        <f t="shared" si="3"/>
        <v>191400</v>
      </c>
      <c r="E32" s="33">
        <f t="shared" si="3"/>
        <v>239250</v>
      </c>
    </row>
    <row r="33" ht="15" thickTop="1" x14ac:dyDescent="0.35"/>
  </sheetData>
  <mergeCells count="1">
    <mergeCell ref="C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CarBuyers</vt:lpstr>
      <vt:lpstr>CarPurchases</vt:lpstr>
      <vt:lpstr>Customers</vt:lpstr>
      <vt:lpstr>Customers2</vt:lpstr>
      <vt:lpstr>Fitness</vt:lpstr>
      <vt:lpstr>Gig</vt:lpstr>
      <vt:lpstr>Grades</vt:lpstr>
      <vt:lpstr>Growth_Value</vt:lpstr>
      <vt:lpstr>IceCream</vt:lpstr>
      <vt:lpstr>Longitudenal</vt:lpstr>
      <vt:lpstr>Match1</vt:lpstr>
      <vt:lpstr>Match2</vt:lpstr>
      <vt:lpstr>Online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 Jaggia</dc:creator>
  <cp:lastModifiedBy>Matina Lampsas</cp:lastModifiedBy>
  <dcterms:created xsi:type="dcterms:W3CDTF">2020-07-26T23:00:49Z</dcterms:created>
  <dcterms:modified xsi:type="dcterms:W3CDTF">2024-04-11T23:16:38Z</dcterms:modified>
</cp:coreProperties>
</file>