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matis\Desktop\Aalto S1\Advanced Energy Project\SMR-X-H2\"/>
    </mc:Choice>
  </mc:AlternateContent>
  <xr:revisionPtr revIDLastSave="0" documentId="13_ncr:1_{A63A68D8-A7DA-4F34-9082-2B41BC801011}" xr6:coauthVersionLast="47" xr6:coauthVersionMax="47" xr10:uidLastSave="{00000000-0000-0000-0000-000000000000}"/>
  <bookViews>
    <workbookView xWindow="-4515" yWindow="-10890" windowWidth="19380" windowHeight="10260" firstSheet="2" activeTab="2" xr2:uid="{00000000-000D-0000-FFFF-FFFF00000000}"/>
  </bookViews>
  <sheets>
    <sheet name="Table" sheetId="2" r:id="rId1"/>
    <sheet name="Template" sheetId="4" state="hidden" r:id="rId2"/>
    <sheet name="DATA Percentage" sheetId="6" r:id="rId3"/>
    <sheet name="DATA Ranking" sheetId="7" state="hidden" r:id="rId4"/>
  </sheets>
  <definedNames>
    <definedName name="_xlnm.Print_Area" localSheetId="0">Table!$A$1:$X$106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6" l="1"/>
  <c r="B2" i="6"/>
  <c r="C2" i="6"/>
  <c r="D2" i="6"/>
  <c r="E2" i="6"/>
  <c r="F2" i="6"/>
  <c r="G2" i="6"/>
  <c r="H2" i="6"/>
  <c r="I2" i="6"/>
  <c r="J2" i="6"/>
  <c r="K2" i="6"/>
  <c r="L2" i="6"/>
  <c r="M2" i="6"/>
  <c r="N2" i="6"/>
  <c r="O2" i="6"/>
  <c r="P2" i="6"/>
  <c r="E92" i="2"/>
  <c r="E85" i="2"/>
  <c r="E86" i="2"/>
  <c r="E87" i="2"/>
  <c r="E88" i="2"/>
  <c r="E89" i="2"/>
  <c r="E90" i="2"/>
  <c r="E91" i="2"/>
  <c r="E93" i="2"/>
  <c r="E94" i="2"/>
  <c r="E95" i="2"/>
  <c r="E96" i="2"/>
  <c r="E97" i="2"/>
  <c r="E98" i="2"/>
  <c r="E84" i="2"/>
  <c r="R3" i="6" l="1"/>
  <c r="D3" i="6"/>
  <c r="E3" i="6"/>
  <c r="F3" i="6"/>
  <c r="G3" i="6"/>
  <c r="H3" i="6"/>
  <c r="I3" i="6"/>
  <c r="J3" i="6"/>
  <c r="K3" i="6"/>
  <c r="L3" i="6"/>
  <c r="M3" i="6"/>
  <c r="N3" i="6"/>
  <c r="P3" i="6"/>
  <c r="C3" i="6"/>
  <c r="B3" i="6"/>
  <c r="D119" i="2"/>
  <c r="C119" i="2"/>
  <c r="B119" i="2"/>
  <c r="B122" i="2"/>
  <c r="C122" i="2"/>
  <c r="D122" i="2"/>
  <c r="AF20" i="2"/>
  <c r="C18" i="2"/>
  <c r="D18" i="2"/>
  <c r="E18" i="2"/>
  <c r="F18" i="2"/>
  <c r="G18" i="2"/>
  <c r="H18" i="2"/>
  <c r="I18" i="2"/>
  <c r="J18" i="2"/>
  <c r="K18" i="2"/>
  <c r="L18" i="2"/>
  <c r="M18" i="2"/>
  <c r="N18" i="2"/>
  <c r="O18" i="2"/>
  <c r="P18" i="2"/>
  <c r="Q18" i="2"/>
  <c r="AF19" i="2"/>
  <c r="C20" i="2" a="1"/>
  <c r="C20" i="2" s="1"/>
  <c r="C21" i="2" a="1"/>
  <c r="C21" i="2" s="1"/>
  <c r="AF21" i="2" s="1"/>
  <c r="D21" i="2" a="1"/>
  <c r="D21" i="2" s="1"/>
  <c r="C22" i="2" a="1"/>
  <c r="C22" i="2" s="1"/>
  <c r="AF22" i="2" s="1"/>
  <c r="D22" i="2" a="1"/>
  <c r="D22" i="2" s="1"/>
  <c r="E22" i="2" a="1"/>
  <c r="E22" i="2" s="1"/>
  <c r="C23" i="2" a="1"/>
  <c r="C23" i="2" s="1"/>
  <c r="AF23" i="2" s="1"/>
  <c r="D23" i="2" a="1"/>
  <c r="D23" i="2" s="1"/>
  <c r="E23" i="2" a="1"/>
  <c r="E23" i="2" s="1"/>
  <c r="F23" i="2" a="1"/>
  <c r="F23" i="2" s="1"/>
  <c r="C24" i="2" a="1"/>
  <c r="C24" i="2"/>
  <c r="AF24" i="2" s="1"/>
  <c r="D24" i="2" a="1"/>
  <c r="D24" i="2" s="1"/>
  <c r="E24" i="2" a="1"/>
  <c r="E24" i="2" s="1"/>
  <c r="F24" i="2" a="1"/>
  <c r="F24" i="2" s="1"/>
  <c r="G24" i="2" a="1"/>
  <c r="G24" i="2" s="1"/>
  <c r="C25" i="2" a="1"/>
  <c r="C25" i="2"/>
  <c r="AF25" i="2" s="1"/>
  <c r="D25" i="2" a="1"/>
  <c r="D25" i="2" s="1"/>
  <c r="E25" i="2" a="1"/>
  <c r="E25" i="2" s="1"/>
  <c r="F25" i="2" a="1"/>
  <c r="F25" i="2" s="1"/>
  <c r="G25" i="2" a="1"/>
  <c r="G25" i="2" s="1"/>
  <c r="H25" i="2" a="1"/>
  <c r="H25" i="2" s="1"/>
  <c r="C26" i="2" a="1"/>
  <c r="C26" i="2" s="1"/>
  <c r="AF26" i="2" s="1"/>
  <c r="D26" i="2" a="1"/>
  <c r="D26" i="2" s="1"/>
  <c r="E26" i="2" a="1"/>
  <c r="E26" i="2" s="1"/>
  <c r="F26" i="2" a="1"/>
  <c r="F26" i="2" s="1"/>
  <c r="G26" i="2" a="1"/>
  <c r="G26" i="2" s="1"/>
  <c r="H26" i="2" a="1"/>
  <c r="H26" i="2"/>
  <c r="I26" i="2" a="1"/>
  <c r="I26" i="2" s="1"/>
  <c r="C27" i="2" a="1"/>
  <c r="C27" i="2" s="1"/>
  <c r="AF27" i="2" s="1"/>
  <c r="D27" i="2" a="1"/>
  <c r="D27" i="2" s="1"/>
  <c r="E27" i="2" a="1"/>
  <c r="E27" i="2" s="1"/>
  <c r="F27" i="2" a="1"/>
  <c r="F27" i="2"/>
  <c r="G27" i="2" a="1"/>
  <c r="G27" i="2" s="1"/>
  <c r="H27" i="2" a="1"/>
  <c r="H27" i="2" s="1"/>
  <c r="I27" i="2" a="1"/>
  <c r="I27" i="2" s="1"/>
  <c r="J27" i="2" a="1"/>
  <c r="J27" i="2" s="1"/>
  <c r="C28" i="2" a="1"/>
  <c r="C28" i="2"/>
  <c r="AF28" i="2" s="1"/>
  <c r="D28" i="2" a="1"/>
  <c r="D28" i="2" s="1"/>
  <c r="E28" i="2" a="1"/>
  <c r="E28" i="2" s="1"/>
  <c r="F28" i="2" a="1"/>
  <c r="F28" i="2" s="1"/>
  <c r="G28" i="2" a="1"/>
  <c r="G28" i="2" s="1"/>
  <c r="H28" i="2" a="1"/>
  <c r="H28" i="2" s="1"/>
  <c r="I28" i="2" a="1"/>
  <c r="I28" i="2"/>
  <c r="J28" i="2" a="1"/>
  <c r="J28" i="2" s="1"/>
  <c r="K28" i="2" a="1"/>
  <c r="K28" i="2" s="1"/>
  <c r="C29" i="2" a="1"/>
  <c r="C29" i="2" s="1"/>
  <c r="AF29" i="2" s="1"/>
  <c r="D29" i="2" a="1"/>
  <c r="D29" i="2" s="1"/>
  <c r="E29" i="2" a="1"/>
  <c r="E29" i="2"/>
  <c r="F29" i="2" a="1"/>
  <c r="F29" i="2" s="1"/>
  <c r="G29" i="2" a="1"/>
  <c r="G29" i="2" s="1"/>
  <c r="H29" i="2" a="1"/>
  <c r="H29" i="2" s="1"/>
  <c r="I29" i="2" a="1"/>
  <c r="I29" i="2" s="1"/>
  <c r="J29" i="2" a="1"/>
  <c r="J29" i="2" s="1"/>
  <c r="K29" i="2" a="1"/>
  <c r="K29" i="2"/>
  <c r="L29" i="2" a="1"/>
  <c r="L29" i="2" s="1"/>
  <c r="C30" i="2" a="1"/>
  <c r="C30" i="2" s="1"/>
  <c r="AF30" i="2" s="1"/>
  <c r="D30" i="2" a="1"/>
  <c r="D30" i="2" s="1"/>
  <c r="E30" i="2" a="1"/>
  <c r="E30" i="2" s="1"/>
  <c r="F30" i="2" a="1"/>
  <c r="F30" i="2"/>
  <c r="G30" i="2" a="1"/>
  <c r="G30" i="2" s="1"/>
  <c r="H30" i="2" a="1"/>
  <c r="H30" i="2" s="1"/>
  <c r="I30" i="2" a="1"/>
  <c r="I30" i="2" s="1"/>
  <c r="J30" i="2" a="1"/>
  <c r="J30" i="2" s="1"/>
  <c r="K30" i="2" a="1"/>
  <c r="K30" i="2" s="1"/>
  <c r="L30" i="2" a="1"/>
  <c r="L30" i="2"/>
  <c r="M30" i="2" a="1"/>
  <c r="M30" i="2" s="1"/>
  <c r="C31" i="2" a="1"/>
  <c r="C31" i="2" s="1"/>
  <c r="AF31" i="2" s="1"/>
  <c r="D31" i="2" a="1"/>
  <c r="D31" i="2" s="1"/>
  <c r="E31" i="2" a="1"/>
  <c r="E31" i="2" s="1"/>
  <c r="F31" i="2" a="1"/>
  <c r="F31" i="2" s="1"/>
  <c r="G31" i="2" a="1"/>
  <c r="G31" i="2" s="1"/>
  <c r="H31" i="2" a="1"/>
  <c r="H31" i="2" s="1"/>
  <c r="I31" i="2" a="1"/>
  <c r="I31" i="2" s="1"/>
  <c r="J31" i="2" a="1"/>
  <c r="J31" i="2" s="1"/>
  <c r="K31" i="2" a="1"/>
  <c r="K31" i="2" s="1"/>
  <c r="L31" i="2" a="1"/>
  <c r="L31" i="2"/>
  <c r="M31" i="2" a="1"/>
  <c r="M31" i="2" s="1"/>
  <c r="N31" i="2" a="1"/>
  <c r="N31" i="2" s="1"/>
  <c r="C32" i="2" a="1"/>
  <c r="C32" i="2" s="1"/>
  <c r="AF32" i="2" s="1"/>
  <c r="D32" i="2" a="1"/>
  <c r="D32" i="2" s="1"/>
  <c r="E32" i="2" a="1"/>
  <c r="E32" i="2" s="1"/>
  <c r="F32" i="2" a="1"/>
  <c r="F32" i="2" s="1"/>
  <c r="G32" i="2" a="1"/>
  <c r="G32" i="2" s="1"/>
  <c r="H32" i="2" a="1"/>
  <c r="H32" i="2" s="1"/>
  <c r="I32" i="2" a="1"/>
  <c r="I32" i="2" s="1"/>
  <c r="J32" i="2" a="1"/>
  <c r="J32" i="2" s="1"/>
  <c r="K32" i="2" a="1"/>
  <c r="K32" i="2"/>
  <c r="L32" i="2" a="1"/>
  <c r="L32" i="2" s="1"/>
  <c r="M32" i="2" a="1"/>
  <c r="M32" i="2" s="1"/>
  <c r="N32" i="2" a="1"/>
  <c r="N32" i="2" s="1"/>
  <c r="O32" i="2" a="1"/>
  <c r="O32" i="2" s="1"/>
  <c r="C33" i="2" a="1"/>
  <c r="C33" i="2"/>
  <c r="AF33" i="2" s="1"/>
  <c r="D33" i="2" a="1"/>
  <c r="D33" i="2" s="1"/>
  <c r="E33" i="2" a="1"/>
  <c r="E33" i="2" s="1"/>
  <c r="F33" i="2" a="1"/>
  <c r="F33" i="2" s="1"/>
  <c r="G33" i="2" a="1"/>
  <c r="G33" i="2" s="1"/>
  <c r="H33" i="2" a="1"/>
  <c r="H33" i="2" s="1"/>
  <c r="I33" i="2" a="1"/>
  <c r="I33" i="2"/>
  <c r="J33" i="2" a="1"/>
  <c r="J33" i="2" s="1"/>
  <c r="K33" i="2" a="1"/>
  <c r="K33" i="2" s="1"/>
  <c r="L33" i="2" a="1"/>
  <c r="L33" i="2" s="1"/>
  <c r="M33" i="2" a="1"/>
  <c r="M33" i="2" s="1"/>
  <c r="N33" i="2" a="1"/>
  <c r="N33" i="2" s="1"/>
  <c r="O33" i="2" a="1"/>
  <c r="O33" i="2"/>
  <c r="P33" i="2" a="1"/>
  <c r="P33" i="2" s="1"/>
  <c r="P10" i="4"/>
  <c r="O10" i="4"/>
  <c r="N10" i="4"/>
  <c r="M10" i="4"/>
  <c r="L10" i="4"/>
  <c r="K10" i="4"/>
  <c r="J10" i="4"/>
  <c r="I10" i="4"/>
  <c r="H10" i="4"/>
  <c r="G10" i="4"/>
  <c r="F10" i="4"/>
  <c r="E10" i="4"/>
  <c r="D10" i="4"/>
  <c r="C10" i="4"/>
  <c r="B10" i="4"/>
  <c r="AF37" i="2" l="1"/>
  <c r="AG31" i="2" s="1"/>
  <c r="C96" i="2" s="1"/>
  <c r="Q122" i="2" l="1"/>
  <c r="Q119" i="2"/>
  <c r="AG27" i="2"/>
  <c r="C92" i="2" s="1"/>
  <c r="AG33" i="2"/>
  <c r="C98" i="2" s="1"/>
  <c r="AG20" i="2"/>
  <c r="C85" i="2" s="1"/>
  <c r="AG23" i="2"/>
  <c r="C88" i="2" s="1"/>
  <c r="AG32" i="2"/>
  <c r="C97" i="2" s="1"/>
  <c r="AG25" i="2"/>
  <c r="C90" i="2" s="1"/>
  <c r="AG24" i="2"/>
  <c r="C89" i="2" s="1"/>
  <c r="AG26" i="2"/>
  <c r="C91" i="2" s="1"/>
  <c r="AG22" i="2"/>
  <c r="C87" i="2" s="1"/>
  <c r="AG28" i="2"/>
  <c r="C93" i="2" s="1"/>
  <c r="AG21" i="2"/>
  <c r="C86" i="2" s="1"/>
  <c r="AG29" i="2"/>
  <c r="C94" i="2" s="1"/>
  <c r="AG30" i="2"/>
  <c r="C95" i="2" s="1"/>
  <c r="AG19" i="2"/>
  <c r="C84" i="2" s="1"/>
  <c r="L119" i="2" l="1"/>
  <c r="L122" i="2"/>
  <c r="H119" i="2"/>
  <c r="H122" i="2"/>
  <c r="K119" i="2"/>
  <c r="K122" i="2"/>
  <c r="I122" i="2"/>
  <c r="I119" i="2"/>
  <c r="F122" i="2"/>
  <c r="F119" i="2"/>
  <c r="E119" i="2"/>
  <c r="E122" i="2"/>
  <c r="S122" i="2"/>
  <c r="S119" i="2"/>
  <c r="P119" i="2"/>
  <c r="P122" i="2"/>
  <c r="N122" i="2"/>
  <c r="N119" i="2"/>
  <c r="J119" i="2"/>
  <c r="J122" i="2"/>
  <c r="R122" i="2"/>
  <c r="R119" i="2"/>
  <c r="M119" i="2"/>
  <c r="M122" i="2"/>
  <c r="O122" i="2"/>
  <c r="O119" i="2"/>
  <c r="G122" i="2"/>
  <c r="G11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<sst xmlns="http://schemas.openxmlformats.org/spreadsheetml/2006/main" count="466" uniqueCount="275">
  <si>
    <t>Study of Criteria Significance for Establishing a Hydrogen Production Facility Powered by SMR/AMR</t>
  </si>
  <si>
    <t>Time needed: approx 25 minutes</t>
  </si>
  <si>
    <t>Introduction:</t>
  </si>
  <si>
    <r>
      <t xml:space="preserve">Hydrogen is increasingly recognized as a vital component in the effort to decarbonize various sectors, including transportation, industry, and power generation. Small Modular Reactors (SMRs) and Advanced Modular Reactors (AMRs) represent a significant advancement in nuclear technology, particularly to reduce the cost of nuclear plant and to allow a better flexibility to more usage.
</t>
    </r>
    <r>
      <rPr>
        <sz val="11"/>
        <color rgb="FFFF0000"/>
        <rFont val="Aptos Narrow"/>
        <family val="2"/>
        <scheme val="minor"/>
      </rPr>
      <t>Our project aims to evaluate different SMR and AMR projects specifically focused on hydrogen production.</t>
    </r>
  </si>
  <si>
    <t xml:space="preserve">Your Contribution </t>
  </si>
  <si>
    <t>In addition to the technical comparison of SMR/AMR technologies and their coupling with electrolysis,
 we aim to provide a comprehensive overview of the various criteria that will guide the decision-making process for selecting one specific technology pairing.</t>
  </si>
  <si>
    <r>
      <t xml:space="preserve">Your task is to compare all the criteria against each other to establish a ranking of their relative importance. Please compare the left column with the top row. Assign a score of 1 for less important,
 2 for equal importance, and 3 for more important. For example, if you determine that "Low CapEx" is more important than "Safety," you would mark it as 3 in the corresponding cell. </t>
    </r>
    <r>
      <rPr>
        <sz val="11"/>
        <color rgb="FFFF0000"/>
        <rFont val="Aptos Narrow"/>
        <family val="2"/>
        <scheme val="minor"/>
      </rPr>
      <t>Only fill in the blue cells.</t>
    </r>
  </si>
  <si>
    <r>
      <t xml:space="preserve">The descriptions of the criteria are provided below the table. </t>
    </r>
    <r>
      <rPr>
        <sz val="11"/>
        <color rgb="FFFF0000"/>
        <rFont val="Aptos Narrow"/>
        <family val="2"/>
        <scheme val="minor"/>
      </rPr>
      <t>Please ensure you understand the criteria before filling out the table</t>
    </r>
    <r>
      <rPr>
        <sz val="11"/>
        <color theme="1"/>
        <rFont val="Aptos Narrow"/>
        <family val="2"/>
        <scheme val="minor"/>
      </rPr>
      <t xml:space="preserve">.
</t>
    </r>
    <r>
      <rPr>
        <sz val="11"/>
        <color theme="9"/>
        <rFont val="Aptos Narrow"/>
        <family val="2"/>
        <scheme val="minor"/>
      </rPr>
      <t>Thank you for your help</t>
    </r>
    <r>
      <rPr>
        <sz val="11"/>
        <color theme="1"/>
        <rFont val="Aptos Narrow"/>
        <family val="2"/>
        <scheme val="minor"/>
      </rPr>
      <t xml:space="preserve"> we really appreciate it, please don't hesitate to ask us some questions at matis.gourdes@aalto.fi</t>
    </r>
  </si>
  <si>
    <t>Please Select your Profession</t>
  </si>
  <si>
    <t>(select)</t>
  </si>
  <si>
    <t xml:space="preserve">and your age </t>
  </si>
  <si>
    <t>and your Country</t>
  </si>
  <si>
    <t>Criteria Description</t>
  </si>
  <si>
    <t>Low Capex</t>
  </si>
  <si>
    <t>?</t>
  </si>
  <si>
    <t xml:space="preserve">Safety </t>
  </si>
  <si>
    <t>Argentina</t>
  </si>
  <si>
    <t>Bachelor Student</t>
  </si>
  <si>
    <t>Rentability</t>
  </si>
  <si>
    <t>1 = Less important</t>
  </si>
  <si>
    <t>Armenia</t>
  </si>
  <si>
    <t>Master Student</t>
  </si>
  <si>
    <t>Low Opex</t>
  </si>
  <si>
    <t xml:space="preserve">2 = Same importance </t>
  </si>
  <si>
    <t>Australia</t>
  </si>
  <si>
    <t xml:space="preserve">Doctor Student </t>
  </si>
  <si>
    <t xml:space="preserve">Ecological impact </t>
  </si>
  <si>
    <t xml:space="preserve">3 = More important </t>
  </si>
  <si>
    <t>Austria</t>
  </si>
  <si>
    <t>Professor</t>
  </si>
  <si>
    <t>Fast startup time</t>
  </si>
  <si>
    <t>Azerbaijan</t>
  </si>
  <si>
    <t>Engineer</t>
  </si>
  <si>
    <t>Scalability</t>
  </si>
  <si>
    <t>Bahamas</t>
  </si>
  <si>
    <t>Politician</t>
  </si>
  <si>
    <t>High Availability (h/year)</t>
  </si>
  <si>
    <t>Bahrain</t>
  </si>
  <si>
    <t>Other</t>
  </si>
  <si>
    <t>Plant Area/Footprint</t>
  </si>
  <si>
    <t>Bangladesh</t>
  </si>
  <si>
    <t>Technology readiness</t>
  </si>
  <si>
    <t>Barbados</t>
  </si>
  <si>
    <t>Connection flexibility</t>
  </si>
  <si>
    <t>Belarus</t>
  </si>
  <si>
    <t>Geopolitical barriers</t>
  </si>
  <si>
    <t>Belgium</t>
  </si>
  <si>
    <t>Economic lifetime</t>
  </si>
  <si>
    <t>Belize</t>
  </si>
  <si>
    <t>Production efficiency</t>
  </si>
  <si>
    <t>Benin</t>
  </si>
  <si>
    <t>Waste and decomissioning</t>
  </si>
  <si>
    <t>Bhutan</t>
  </si>
  <si>
    <t>Once you have completed the sheet, please return the filled Excel file to this email address: matis.gourdes@aalto.fi</t>
  </si>
  <si>
    <t>Bolivia</t>
  </si>
  <si>
    <t>Bosnia and Herzegovina</t>
  </si>
  <si>
    <t>Botswana</t>
  </si>
  <si>
    <t>Brazil</t>
  </si>
  <si>
    <t>Brunei</t>
  </si>
  <si>
    <t>Safety</t>
  </si>
  <si>
    <t>Bulgaria</t>
  </si>
  <si>
    <t>Capex is capital expenditure, refers to the funds needed to acquire physical assets such as property, buildings, infrastructure.
 In this case typically includes the initial investment costs required for the design, construction, and installation of the reactors. These are one-time expenses that are crucial for setting up the project before it becomes operational.</t>
  </si>
  <si>
    <t>Measures and systems in place to prevent accidents, control radiation exposure, and protect both people and the environment from harmful effects.
 This includes the reactor’s design to prevent malfunctions, its ability to contain radioactive materials, emergency response plans, and adherence to regulatory standards to minimize risks of incidents such as leaks, meltdowns, or other hazardous events.</t>
  </si>
  <si>
    <t>Ability of a project or investment to generate profit over time. It measures how economically viable the reactor is, considering revenue potential versus costs, including operational expenses and maintenance.
 A rentability assessment helps determine whether the project will be financially sustainable and profitable in the long run.</t>
  </si>
  <si>
    <t xml:space="preserve">Operational costs are the ongoing costs required to run and maintain a project or system. 
This includes expenses for fuel, staffing, maintenance, and day-to-day operations. </t>
  </si>
  <si>
    <t>Burkina Faso</t>
  </si>
  <si>
    <t>Burundi</t>
  </si>
  <si>
    <t>Ecological Impact</t>
  </si>
  <si>
    <t>Cabo Verde</t>
  </si>
  <si>
    <t>Environmental consequences of both the nuclear fuel type and the materials used in related technologies, such as electrolysis. This includes mainly the CO2 emmision but also the potential release of radiation, the impact on air, water (hot water released in ecosystems), and soil, and long-term effects on biodiversity and the biosphere.</t>
  </si>
  <si>
    <t>Ability of a plant to quickly begin generating power or producing hydrogen after being activated or restarted. 
This is important for responding to fluctuating energy demands or emergencies, ensuring operational flexibility, and reducing downtime.</t>
  </si>
  <si>
    <t>Ability to expand aa hydrogen production plant project by replicating or adding more reactor/electrolysis units as demand grows.
 This allows for gradual investment and modular deployment, making it easier to scale up energy or hydrogen production over time.</t>
  </si>
  <si>
    <t>Amount of time,  measured in hours per year, that an SMR is operational and producing energy or hydrogen. 
A reactor with high availability experiences minimal downtime for maintenance or repairs, ensuring consistent and reliable output.</t>
  </si>
  <si>
    <t>Cambodia</t>
  </si>
  <si>
    <t>Cameroon</t>
  </si>
  <si>
    <t>Canada</t>
  </si>
  <si>
    <t>Central African Republic</t>
  </si>
  <si>
    <t>Chad</t>
  </si>
  <si>
    <t>Chile</t>
  </si>
  <si>
    <t>China</t>
  </si>
  <si>
    <t>Colombia</t>
  </si>
  <si>
    <t>Comoros</t>
  </si>
  <si>
    <t>Congo</t>
  </si>
  <si>
    <t>Costa Rica</t>
  </si>
  <si>
    <t>Côte d'Ivoire</t>
  </si>
  <si>
    <t>Croatia</t>
  </si>
  <si>
    <t>Cuba</t>
  </si>
  <si>
    <t>Physical space or land required for the installation and operation of an hydrogen production facility. 
This includes the reactor/ electrolysis itself, support buildings, and infrastructure.</t>
  </si>
  <si>
    <t>Maturity and proven reliability of the technology used in an SMR/AMR or Electrolysis, including its design, components, and operational processes. 
This criterion assesses how ready the technology is for deployment, based on testing, validation, and operational experience.</t>
  </si>
  <si>
    <t>Adaptability of an hydrogen production plant to integrate with existing energy infrastructure, such as electrical grids or district heating systems. This flexibility allows the reactor to supply power or thermal energy where it's needed most, enhancing its utility and operational efficiency.
 It also facilitates the transition to a more decentralized and resilient energy system, accommodating varying energy demands and sources.</t>
  </si>
  <si>
    <t>Risks and challenges associated with the international political landscape that could affect the development, deployment, or operation of SMRs. 
This includes issues such as technology transfer restrictions, trade policies, sanctions, and supply chain vulnerabilities related to critical materials or components.</t>
  </si>
  <si>
    <t>Cyprus</t>
  </si>
  <si>
    <t>Czech Republic (Czechia)</t>
  </si>
  <si>
    <t>Denmark</t>
  </si>
  <si>
    <t>Djibouti</t>
  </si>
  <si>
    <t>Dominica</t>
  </si>
  <si>
    <t>Dominican Republic</t>
  </si>
  <si>
    <t>DR Congo</t>
  </si>
  <si>
    <t>Ecuador</t>
  </si>
  <si>
    <t>Egypt</t>
  </si>
  <si>
    <t>El Salvador</t>
  </si>
  <si>
    <t>Equatorial Guinea</t>
  </si>
  <si>
    <t>Eritrea</t>
  </si>
  <si>
    <t>Economic Lifetime</t>
  </si>
  <si>
    <t>Waste management and decomissioning</t>
  </si>
  <si>
    <t>Estonia</t>
  </si>
  <si>
    <t>Expected duration over which an hydrogen production plant can operate effectively and profitably, considering factors like maintenance costs, operational efficiency, and revenue generation.
 It encompasses the total period during which the reactor remains economically viable, allowing for a return on investment.</t>
  </si>
  <si>
    <t>Effectiveness of an SMR in converting nuclear energy into hydrogen, measured by the amount of hydrogen produced relative to the energy input. A higher efficiency indicates that more hydrogen is generated with less energy consumption, making the process more cost-effective and environmentally friendly.</t>
  </si>
  <si>
    <t>Processes involved in handling and disposing of radioactive waste generated during the operation of an SMR/AMR, as well as the procedures for safely dismantling the reactor at the end of its operational life. ecommissioning involves removing and disposing of equipment and materials, restoring the site, and ensuring compliance with regulatory standards, all while safeguarding public and environmental safety.</t>
  </si>
  <si>
    <t>Eswatini</t>
  </si>
  <si>
    <t>Ethiopia</t>
  </si>
  <si>
    <t>Fiji</t>
  </si>
  <si>
    <t>Finland</t>
  </si>
  <si>
    <t>France</t>
  </si>
  <si>
    <t>Gabon</t>
  </si>
  <si>
    <t>Gambia</t>
  </si>
  <si>
    <t>Georgia</t>
  </si>
  <si>
    <t>Germany</t>
  </si>
  <si>
    <t>Ghana</t>
  </si>
  <si>
    <t>Greece</t>
  </si>
  <si>
    <t>Grenada</t>
  </si>
  <si>
    <t>Results</t>
  </si>
  <si>
    <t>Rank</t>
  </si>
  <si>
    <t>Guatemala</t>
  </si>
  <si>
    <t>Guinea</t>
  </si>
  <si>
    <t>Guinea-Bissau</t>
  </si>
  <si>
    <t>Guyana</t>
  </si>
  <si>
    <t>Haiti</t>
  </si>
  <si>
    <t>Holy See</t>
  </si>
  <si>
    <t>Honduras</t>
  </si>
  <si>
    <t>Once you have completed the sheet, please return the filled 
Excel file to this email address: matis.gourdes@aalto.fi</t>
  </si>
  <si>
    <t>Hungary</t>
  </si>
  <si>
    <t>Iceland</t>
  </si>
  <si>
    <t>India</t>
  </si>
  <si>
    <t>Indonesia</t>
  </si>
  <si>
    <t>Iran</t>
  </si>
  <si>
    <t>Iraq</t>
  </si>
  <si>
    <t>Ireland</t>
  </si>
  <si>
    <t>Israel</t>
  </si>
  <si>
    <t>Italy</t>
  </si>
  <si>
    <t xml:space="preserve">Thank you for your support. 
Maryam, Oshada, Nathanaël, Muhammad, Adrian, Matis </t>
  </si>
  <si>
    <t>Jamaica</t>
  </si>
  <si>
    <t>Japan</t>
  </si>
  <si>
    <t>Jordan</t>
  </si>
  <si>
    <t>Kazakhstan</t>
  </si>
  <si>
    <t>All data will be anonymized and secured. 
The data will not be used individually but only in aggregate form.</t>
  </si>
  <si>
    <t>Kenya</t>
  </si>
  <si>
    <t>Kiribati</t>
  </si>
  <si>
    <t>Kuwait</t>
  </si>
  <si>
    <t>Kyrgyzstan</t>
  </si>
  <si>
    <t>Laos</t>
  </si>
  <si>
    <t>Latvia</t>
  </si>
  <si>
    <t>Lebanon</t>
  </si>
  <si>
    <t>Lesotho</t>
  </si>
  <si>
    <t>Liberia</t>
  </si>
  <si>
    <t>Libya</t>
  </si>
  <si>
    <t>Liechtenstein</t>
  </si>
  <si>
    <t>Lithuania</t>
  </si>
  <si>
    <t>Luxembourg</t>
  </si>
  <si>
    <t>Madagascar</t>
  </si>
  <si>
    <t>Malawi</t>
  </si>
  <si>
    <t>Malaysia</t>
  </si>
  <si>
    <t xml:space="preserve">To Export/percentage </t>
  </si>
  <si>
    <t>Maldives</t>
  </si>
  <si>
    <t>Mali</t>
  </si>
  <si>
    <t>Malta</t>
  </si>
  <si>
    <t>To Export/Ranking</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</si>
  <si>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</si>
  <si>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</si>
  <si>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</si>
  <si>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</si>
  <si>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</si>
  <si>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</si>
  <si>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</si>
  <si>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</si>
  <si>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</si>
  <si>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</si>
  <si>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</si>
  <si>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</si>
  <si>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</si>
  <si>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</si>
  <si>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</si>
  <si>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</si>
  <si>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</si>
  <si>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</si>
  <si>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</si>
  <si>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</si>
  <si>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North Korea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</si>
  <si>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</si>
  <si>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</si>
  <si>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</si>
  <si>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</si>
  <si>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</si>
  <si>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</si>
  <si>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</si>
  <si>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</si>
  <si>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</si>
  <si>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</si>
  <si>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</si>
  <si>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</si>
  <si>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</si>
  <si>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</si>
  <si>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</si>
  <si>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</si>
  <si>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&amp; Nevis</t>
  </si>
  <si>
    <t>Saint Lucia</t>
  </si>
  <si>
    <t>Samoa</t>
  </si>
  <si>
    <t>San Marino</t>
  </si>
  <si>
    <t>Sao Tome &amp;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</si>
  <si>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</si>
  <si>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</si>
  <si>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</si>
  <si>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</si>
  <si>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</si>
  <si>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</si>
  <si>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</si>
  <si>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</si>
  <si>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</si>
  <si>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</si>
  <si>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</si>
  <si>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</si>
  <si>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</si>
  <si>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</si>
  <si>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</si>
  <si>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&amp; Grenadines</t>
  </si>
  <si>
    <t>State of Palestine</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</si>
  <si>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</si>
  <si>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</si>
  <si>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</si>
  <si>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</si>
  <si>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</si>
  <si>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</si>
  <si>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</si>
  <si>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</si>
  <si>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</si>
  <si>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</si>
  <si>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</si>
  <si>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</si>
  <si>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</si>
  <si>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</si>
  <si>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</si>
  <si>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</si>
  <si>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</si>
  <si>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</si>
  <si>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</si>
  <si>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</si>
  <si>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</si>
  <si>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</si>
  <si>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</si>
  <si>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</si>
  <si>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</si>
  <si>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</si>
  <si>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</si>
  <si>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</si>
  <si>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</si>
  <si>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Name</t>
  </si>
  <si>
    <t>Average all</t>
  </si>
  <si>
    <t>sum</t>
  </si>
  <si>
    <t>French sam</t>
  </si>
  <si>
    <t>Maryam</t>
  </si>
  <si>
    <t>Oshada</t>
  </si>
  <si>
    <t>Mason</t>
  </si>
  <si>
    <t>Lena</t>
  </si>
  <si>
    <t>Matis</t>
  </si>
  <si>
    <t>VTT average</t>
  </si>
  <si>
    <t>Natha</t>
  </si>
  <si>
    <t>Florian vetter</t>
  </si>
  <si>
    <t>Adrian</t>
  </si>
  <si>
    <t>timo</t>
  </si>
  <si>
    <t>dad 1</t>
  </si>
  <si>
    <t>Profession</t>
  </si>
  <si>
    <t>Age</t>
  </si>
  <si>
    <t>Country</t>
  </si>
  <si>
    <t>Sam</t>
  </si>
  <si>
    <t>Sam2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</si>
</sst>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0.00000000"/>
    <numFmt numFmtId="165" formatCode="0.0000000"/>
  </numFmts>
  <fonts count="13" x14ac:knownFonts="1">
    <font>
      <sz val="11"/>
      <color theme="1"/>
      <name val="Aptos Narrow"/>
      <family val="2"/>
      <scheme val="minor"/>
    </font>
    <font>
      <sz val="11"/>
      <color theme="1"/>
      <name val="Aptos Narrow"/>
      <family val="2"/>
      <scheme val="minor"/>
    </font>
    <font>
      <sz val="11"/>
      <color rgb="FFFF0000"/>
      <name val="Aptos Narrow"/>
      <family val="2"/>
      <scheme val="minor"/>
    </font>
    <font>
      <sz val="11"/>
      <color theme="0"/>
      <name val="Aptos Narrow"/>
      <family val="2"/>
      <scheme val="minor"/>
    </font>
    <font>
      <u/>
      <sz val="11"/>
      <color theme="10"/>
      <name val="Aptos Narrow"/>
      <family val="2"/>
      <scheme val="minor"/>
    </font>
    <font>
      <u/>
      <sz val="11"/>
      <color theme="1"/>
      <name val="Aptos Narrow"/>
      <family val="2"/>
      <scheme val="minor"/>
    </font>
    <font>
      <sz val="12"/>
      <color theme="1"/>
      <name val="Aptos Narrow"/>
      <family val="2"/>
      <scheme val="minor"/>
    </font>
    <font>
      <sz val="16"/>
      <color theme="1"/>
      <name val="Aptos Narrow"/>
      <family val="2"/>
      <scheme val="minor"/>
    </font>
    <font>
      <u/>
      <sz val="14"/>
      <color theme="10"/>
      <name val="Aptos Narrow"/>
      <family val="2"/>
      <scheme val="minor"/>
    </font>
    <font>
      <b/>
      <i/>
      <u/>
      <sz val="16"/>
      <color theme="1"/>
      <name val="Aptos Narrow"/>
      <family val="2"/>
      <scheme val="minor"/>
    </font>
    <font>
      <sz val="11"/>
      <color theme="9"/>
      <name val="Aptos Narrow"/>
      <family val="2"/>
      <scheme val="minor"/>
    </font>
    <font>
      <u/>
      <sz val="16"/>
      <color theme="10"/>
      <name val="Aptos Narrow"/>
      <family val="2"/>
      <scheme val="minor"/>
    </font>
    <font>
      <b/>
      <sz val="11"/>
      <color theme="1"/>
      <name val="Aptos Narrow"/>
      <family val="2"/>
      <scheme val="minor"/>
    </font>
  </fonts>
  <fills count="9">
    <fill>
      <patternFill patternType="none"/>
    </fill>
    <fill>
      <patternFill patternType="gray125"/>
    </fill>
    <fill>
      <patternFill patternType="solid">
        <fgColor theme="3" tint="0.749992370372631"/>
        <bgColor indexed="64"/>
      </patternFill>
    </fill>
    <fill>
      <patternFill patternType="solid">
        <fgColor theme="0" tint="-0.249977111117893"/>
        <bgColor indexed="64"/>
      </patternFill>
    </fill>
    <fill>
      <patternFill patternType="solid">
        <fgColor theme="2" tint="-0.749992370372631"/>
        <bgColor indexed="64"/>
      </patternFill>
    </fill>
    <fill>
      <patternFill patternType="solid">
        <fgColor theme="0"/>
        <bgColor indexed="64"/>
      </patternFill>
    </fill>
    <fill>
      <patternFill patternType="solid">
        <fgColor theme="2" tint="-9.9978637043366805E-2"/>
        <bgColor indexed="64"/>
      </patternFill>
    </fill>
    <fill>
      <patternFill patternType="solid">
        <fgColor theme="1" tint="4.9989318521683403E-2"/>
        <bgColor indexed="64"/>
      </patternFill>
    </fill>
    <fill>
      <patternFill patternType="solid">
        <fgColor theme="3" tint="0.89999084444715716"/>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63">
    <xf numFmtId="0" fontId="0" fillId="0" borderId="0" xfId="0"/>
    <xf numFmtId="0" fontId="5" fillId="0" borderId="0" xfId="0" applyFont="1"/>
    <xf numFmtId="0" fontId="0" fillId="0" borderId="0" xfId="0" applyAlignment="1">
      <alignment vertical="center" textRotation="75"/>
    </xf>
    <xf numFmtId="0" fontId="0" fillId="0" borderId="1" xfId="0" applyBorder="1" applyAlignment="1">
      <alignment vertical="center" textRotation="82"/>
    </xf>
    <xf numFmtId="0" fontId="0" fillId="3" borderId="1" xfId="0" applyFill="1" applyBorder="1"/>
    <xf numFmtId="0" fontId="0" fillId="0" borderId="1" xfId="0" applyBorder="1"/>
    <xf numFmtId="0" fontId="0" fillId="4" borderId="1" xfId="0" applyFill="1" applyBorder="1"/>
    <xf numFmtId="0" fontId="0" fillId="5" borderId="0" xfId="0" applyFill="1" applyAlignment="1">
      <alignment horizontal="center"/>
    </xf>
    <xf numFmtId="0" fontId="0" fillId="5" borderId="0" xfId="0" applyFill="1"/>
    <xf numFmtId="0" fontId="0" fillId="5" borderId="0" xfId="0" applyFill="1" applyAlignment="1">
      <alignment wrapText="1"/>
    </xf>
    <xf numFmtId="0" fontId="0" fillId="5" borderId="0" xfId="0" applyFill="1" applyAlignment="1">
      <alignment vertical="center" textRotation="75"/>
    </xf>
    <xf numFmtId="0" fontId="0" fillId="7" borderId="1" xfId="0" applyFill="1" applyBorder="1"/>
    <xf numFmtId="0" fontId="0" fillId="5" borderId="0" xfId="0" applyFill="1" applyAlignment="1">
      <alignment horizontal="center" vertical="top" wrapText="1"/>
    </xf>
    <xf numFmtId="0" fontId="0" fillId="5" borderId="0" xfId="0" applyFill="1" applyAlignment="1">
      <alignment vertical="top" wrapText="1"/>
    </xf>
    <xf numFmtId="0" fontId="0" fillId="8" borderId="1" xfId="0" applyFill="1" applyBorder="1"/>
    <xf numFmtId="0" fontId="0" fillId="5" borderId="0" xfId="0" applyFill="1" applyAlignment="1">
      <alignment vertical="top"/>
    </xf>
    <xf numFmtId="0" fontId="5" fillId="5" borderId="0" xfId="0" applyFont="1" applyFill="1" applyAlignment="1">
      <alignment vertical="center"/>
    </xf>
    <xf numFmtId="0" fontId="0" fillId="5" borderId="0" xfId="0" applyFill="1" applyAlignment="1">
      <alignment horizontal="right"/>
    </xf>
    <xf numFmtId="0" fontId="0" fillId="5" borderId="2" xfId="0" applyFill="1" applyBorder="1"/>
    <xf numFmtId="0" fontId="0" fillId="5" borderId="3" xfId="0" applyFill="1" applyBorder="1"/>
    <xf numFmtId="0" fontId="8" fillId="5" borderId="0" xfId="2" applyFont="1" applyFill="1" applyBorder="1" applyAlignment="1">
      <alignment horizontal="center"/>
    </xf>
    <xf numFmtId="0" fontId="3" fillId="5" borderId="0" xfId="0" applyFont="1" applyFill="1"/>
    <xf numFmtId="0" fontId="0" fillId="0" borderId="0" xfId="0" applyAlignment="1">
      <alignment horizontal="center" vertical="center"/>
    </xf>
    <xf numFmtId="164" fontId="0" fillId="0" borderId="0" xfId="0" applyNumberFormat="1"/>
    <xf numFmtId="165" fontId="0" fillId="0" borderId="0" xfId="0" applyNumberFormat="1"/>
    <xf numFmtId="0" fontId="0" fillId="8" borderId="10" xfId="0" applyFill="1" applyBorder="1" applyAlignment="1">
      <alignment horizontal="center" vertical="center"/>
    </xf>
    <xf numFmtId="0" fontId="0" fillId="8" borderId="11" xfId="0" applyFill="1" applyBorder="1"/>
    <xf numFmtId="0" fontId="0" fillId="8" borderId="12" xfId="0" applyFill="1" applyBorder="1"/>
    <xf numFmtId="0" fontId="12" fillId="0" borderId="13" xfId="0" applyFont="1" applyBorder="1" applyAlignment="1">
      <alignment horizontal="center" vertical="center"/>
    </xf>
    <xf numFmtId="164" fontId="12" fillId="0" borderId="0" xfId="0" applyNumberFormat="1" applyFont="1"/>
    <xf numFmtId="164" fontId="12" fillId="0" borderId="14" xfId="0" applyNumberFormat="1" applyFont="1" applyBorder="1"/>
    <xf numFmtId="0" fontId="0" fillId="0" borderId="7" xfId="0" applyBorder="1" applyAlignment="1">
      <alignment horizontal="center" vertical="center"/>
    </xf>
    <xf numFmtId="0" fontId="0" fillId="0" borderId="8" xfId="0" applyBorder="1"/>
    <xf numFmtId="0" fontId="0" fillId="0" borderId="9" xfId="0" applyBorder="1"/>
    <xf numFmtId="0" fontId="0" fillId="0" borderId="0" xfId="0" applyAlignment="1">
      <alignment horizontal="center"/>
    </xf>
    <xf numFmtId="0" fontId="0" fillId="5" borderId="0" xfId="0" applyFill="1" applyAlignment="1">
      <alignment horizontal="center"/>
    </xf>
    <xf numFmtId="0" fontId="9" fillId="5" borderId="0" xfId="0" applyFont="1" applyFill="1" applyAlignment="1">
      <alignment horizontal="center"/>
    </xf>
    <xf numFmtId="0" fontId="7" fillId="5" borderId="0" xfId="0" applyFont="1" applyFill="1" applyAlignment="1">
      <alignment horizontal="center" vertical="center"/>
    </xf>
    <xf numFmtId="0" fontId="0" fillId="5" borderId="0" xfId="0" applyFill="1" applyAlignment="1">
      <alignment horizontal="center" wrapText="1"/>
    </xf>
    <xf numFmtId="44" fontId="7" fillId="2" borderId="0" xfId="1" applyFont="1" applyFill="1" applyAlignment="1">
      <alignment horizontal="center" vertical="center"/>
    </xf>
    <xf numFmtId="44" fontId="6" fillId="5" borderId="0" xfId="1" applyFont="1" applyFill="1" applyAlignment="1">
      <alignment horizontal="center"/>
    </xf>
    <xf numFmtId="0" fontId="6" fillId="5" borderId="0" xfId="0" applyFont="1" applyFill="1" applyAlignment="1">
      <alignment horizontal="center" vertical="center"/>
    </xf>
    <xf numFmtId="0" fontId="0" fillId="6" borderId="0" xfId="0" applyFill="1" applyAlignment="1">
      <alignment horizontal="center"/>
    </xf>
    <xf numFmtId="0" fontId="0" fillId="8" borderId="0" xfId="0" applyFill="1" applyAlignment="1">
      <alignment horizontal="center"/>
    </xf>
    <xf numFmtId="0" fontId="0" fillId="5" borderId="0" xfId="0" applyFill="1" applyAlignment="1">
      <alignment horizontal="center" vertical="center" wrapText="1"/>
    </xf>
    <xf numFmtId="0" fontId="0" fillId="5" borderId="0" xfId="0" applyFill="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top" wrapText="1"/>
    </xf>
    <xf numFmtId="0" fontId="5" fillId="5" borderId="0" xfId="0" applyFont="1" applyFill="1" applyAlignment="1">
      <alignment horizontal="center"/>
    </xf>
    <xf numFmtId="0" fontId="5" fillId="0" borderId="0" xfId="0" applyFont="1" applyAlignment="1">
      <alignment horizontal="center"/>
    </xf>
    <xf numFmtId="0" fontId="8" fillId="5" borderId="0" xfId="2" applyFont="1" applyFill="1" applyBorder="1" applyAlignment="1">
      <alignment horizontal="center"/>
    </xf>
    <xf numFmtId="0" fontId="5" fillId="5" borderId="0" xfId="0" applyFont="1" applyFill="1" applyAlignment="1">
      <alignment horizontal="center" vertical="center"/>
    </xf>
    <xf numFmtId="0" fontId="0" fillId="5" borderId="5" xfId="0" applyFill="1" applyBorder="1" applyAlignment="1">
      <alignment horizontal="center"/>
    </xf>
    <xf numFmtId="0" fontId="0" fillId="5" borderId="6"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5" fillId="5" borderId="0" xfId="0" applyFont="1" applyFill="1" applyAlignment="1">
      <alignment horizontal="center" vertical="top" wrapText="1"/>
    </xf>
    <xf numFmtId="0" fontId="11" fillId="5" borderId="0" xfId="2" applyFont="1" applyFill="1" applyAlignment="1">
      <alignment horizontal="center" vertical="center" wrapText="1"/>
    </xf>
    <xf numFmtId="0" fontId="11" fillId="5" borderId="0" xfId="2" applyFont="1" applyFill="1" applyAlignment="1">
      <alignment horizontal="center" vertical="center"/>
    </xf>
    <xf numFmtId="0" fontId="6" fillId="5" borderId="0" xfId="0" applyFont="1" applyFill="1" applyAlignment="1">
      <alignment horizontal="center" vertical="center" wrapText="1"/>
    </xf>
    <xf numFmtId="0" fontId="2" fillId="5" borderId="0" xfId="0" applyFont="1" applyFill="1" applyAlignment="1">
      <alignment horizontal="center" vertical="center" wrapText="1"/>
    </xf>
    <xf numFmtId="0" fontId="2" fillId="5" borderId="0" xfId="0" applyFont="1" applyFill="1" applyAlignment="1">
      <alignment horizontal="center" vertical="center"/>
    </xf>
  </cellXfs>
  <cellStyles count="3">
    <cellStyle name="Lien hypertexte" xfId="2" builtinId="8"/>
    <cellStyle name="Monétaire"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221848</xdr:colOff>
      <xdr:row>17</xdr:row>
      <xdr:rowOff>424406</xdr:rowOff>
    </xdr:from>
    <xdr:to>
      <xdr:col>1</xdr:col>
      <xdr:colOff>1687975</xdr:colOff>
      <xdr:row>17</xdr:row>
      <xdr:rowOff>1427545</xdr:rowOff>
    </xdr:to>
    <xdr:sp macro="" textlink="">
      <xdr:nvSpPr>
        <xdr:cNvPr id="2" name="Flèche : virage 1">
          <a:extLst>
            <a:ext uri="{FF2B5EF4-FFF2-40B4-BE49-F238E27FC236}">
              <a16:creationId xmlns:a16="http://schemas.microsoft.com/office/drawing/2014/main" id="{14001A48-13E9-FA08-6E1D-0A84F828D6C8}"/>
            </a:ext>
          </a:extLst>
        </xdr:cNvPr>
        <xdr:cNvSpPr/>
      </xdr:nvSpPr>
      <xdr:spPr>
        <a:xfrm>
          <a:off x="1013156" y="1538098"/>
          <a:ext cx="1466127" cy="1003139"/>
        </a:xfrm>
        <a:prstGeom prst="ben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453342</xdr:colOff>
      <xdr:row>17</xdr:row>
      <xdr:rowOff>1012784</xdr:rowOff>
    </xdr:from>
    <xdr:to>
      <xdr:col>2</xdr:col>
      <xdr:colOff>48228</xdr:colOff>
      <xdr:row>17</xdr:row>
      <xdr:rowOff>1417898</xdr:rowOff>
    </xdr:to>
    <xdr:sp macro="" textlink="">
      <xdr:nvSpPr>
        <xdr:cNvPr id="3" name="ZoneTexte 2">
          <a:extLst>
            <a:ext uri="{FF2B5EF4-FFF2-40B4-BE49-F238E27FC236}">
              <a16:creationId xmlns:a16="http://schemas.microsoft.com/office/drawing/2014/main" id="{083705AD-7512-D1A5-3E66-E3DA3E94F126}"/>
            </a:ext>
          </a:extLst>
        </xdr:cNvPr>
        <xdr:cNvSpPr txBox="1"/>
      </xdr:nvSpPr>
      <xdr:spPr>
        <a:xfrm>
          <a:off x="1244279" y="2112379"/>
          <a:ext cx="1292506" cy="405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Compared to</a:t>
          </a:r>
        </a:p>
      </xdr:txBody>
    </xdr:sp>
    <xdr:clientData/>
  </xdr:twoCellAnchor>
  <xdr:twoCellAnchor>
    <xdr:from>
      <xdr:col>19</xdr:col>
      <xdr:colOff>9293</xdr:colOff>
      <xdr:row>17</xdr:row>
      <xdr:rowOff>306658</xdr:rowOff>
    </xdr:from>
    <xdr:to>
      <xdr:col>19</xdr:col>
      <xdr:colOff>799171</xdr:colOff>
      <xdr:row>17</xdr:row>
      <xdr:rowOff>1431073</xdr:rowOff>
    </xdr:to>
    <xdr:sp macro="" textlink="">
      <xdr:nvSpPr>
        <xdr:cNvPr id="4" name="Flèche : bas 3">
          <a:extLst>
            <a:ext uri="{FF2B5EF4-FFF2-40B4-BE49-F238E27FC236}">
              <a16:creationId xmlns:a16="http://schemas.microsoft.com/office/drawing/2014/main" id="{20E2C839-9352-81CC-589F-F5B940FF68C4}"/>
            </a:ext>
          </a:extLst>
        </xdr:cNvPr>
        <xdr:cNvSpPr/>
      </xdr:nvSpPr>
      <xdr:spPr>
        <a:xfrm>
          <a:off x="7898781" y="3484756"/>
          <a:ext cx="789878" cy="112441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775011</xdr:colOff>
      <xdr:row>17</xdr:row>
      <xdr:rowOff>328960</xdr:rowOff>
    </xdr:from>
    <xdr:to>
      <xdr:col>22</xdr:col>
      <xdr:colOff>775011</xdr:colOff>
      <xdr:row>17</xdr:row>
      <xdr:rowOff>1453375</xdr:rowOff>
    </xdr:to>
    <xdr:sp macro="" textlink="">
      <xdr:nvSpPr>
        <xdr:cNvPr id="5" name="Flèche : bas 4">
          <a:extLst>
            <a:ext uri="{FF2B5EF4-FFF2-40B4-BE49-F238E27FC236}">
              <a16:creationId xmlns:a16="http://schemas.microsoft.com/office/drawing/2014/main" id="{75CD7CDE-E830-40BA-8BD7-03D299E5BE98}"/>
            </a:ext>
          </a:extLst>
        </xdr:cNvPr>
        <xdr:cNvSpPr/>
      </xdr:nvSpPr>
      <xdr:spPr>
        <a:xfrm>
          <a:off x="10142035" y="3507058"/>
          <a:ext cx="789878" cy="112441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221848</xdr:colOff>
      <xdr:row>9</xdr:row>
      <xdr:rowOff>424406</xdr:rowOff>
    </xdr:from>
    <xdr:to>
      <xdr:col>0</xdr:col>
      <xdr:colOff>1687975</xdr:colOff>
      <xdr:row>9</xdr:row>
      <xdr:rowOff>1427545</xdr:rowOff>
    </xdr:to>
    <xdr:sp macro="" textlink="">
      <xdr:nvSpPr>
        <xdr:cNvPr id="2" name="Flèche : virage 1">
          <a:extLst>
            <a:ext uri="{FF2B5EF4-FFF2-40B4-BE49-F238E27FC236}">
              <a16:creationId xmlns:a16="http://schemas.microsoft.com/office/drawing/2014/main" id="{4AE64EF1-0F6F-4013-9DF1-F997533C7668}"/>
            </a:ext>
          </a:extLst>
        </xdr:cNvPr>
        <xdr:cNvSpPr/>
      </xdr:nvSpPr>
      <xdr:spPr>
        <a:xfrm>
          <a:off x="221848" y="1521686"/>
          <a:ext cx="1466127" cy="1003139"/>
        </a:xfrm>
        <a:prstGeom prst="ben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453342</xdr:colOff>
      <xdr:row>9</xdr:row>
      <xdr:rowOff>1012784</xdr:rowOff>
    </xdr:from>
    <xdr:to>
      <xdr:col>1</xdr:col>
      <xdr:colOff>48228</xdr:colOff>
      <xdr:row>9</xdr:row>
      <xdr:rowOff>1417898</xdr:rowOff>
    </xdr:to>
    <xdr:sp macro="" textlink="">
      <xdr:nvSpPr>
        <xdr:cNvPr id="3" name="ZoneTexte 2">
          <a:extLst>
            <a:ext uri="{FF2B5EF4-FFF2-40B4-BE49-F238E27FC236}">
              <a16:creationId xmlns:a16="http://schemas.microsoft.com/office/drawing/2014/main" id="{B16F56FE-A64E-4330-A642-F6036A7EE734}"/>
            </a:ext>
          </a:extLst>
        </xdr:cNvPr>
        <xdr:cNvSpPr txBox="1"/>
      </xdr:nvSpPr>
      <xdr:spPr>
        <a:xfrm>
          <a:off x="453342" y="2110064"/>
          <a:ext cx="1294146" cy="405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Compared to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tis.gourdes@aalto.fi" TargetMode="External"/><Relationship Id="rId1" Type="http://schemas.openxmlformats.org/officeDocument/2006/relationships/hyperlink" Target="mailto:matis.gourdes@aalto.fi"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61850-8DA1-46EB-8872-E313C5418792}">
  <dimension ref="B1:AK208"/>
  <sheetViews>
    <sheetView showGridLines="0" topLeftCell="B1" zoomScale="102" zoomScaleNormal="87" zoomScaleSheetLayoutView="64" workbookViewId="0">
      <selection activeCell="E93" sqref="E93:F93"/>
    </sheetView>
  </sheetViews>
  <sheetFormatPr baseColWidth="10" defaultColWidth="11.44140625" defaultRowHeight="14.4" x14ac:dyDescent="0.3"/>
  <cols>
    <col min="1" max="1" width="0" hidden="1" customWidth="1"/>
    <col min="2" max="2" width="24.6640625" bestFit="1" customWidth="1"/>
    <col min="3" max="3" width="5.109375" bestFit="1" customWidth="1"/>
    <col min="4" max="4" width="4.88671875" customWidth="1"/>
    <col min="5" max="5" width="5.109375" bestFit="1" customWidth="1"/>
    <col min="6" max="8" width="4.88671875" customWidth="1"/>
    <col min="9" max="9" width="5.109375" bestFit="1" customWidth="1"/>
    <col min="10" max="17" width="4.88671875" customWidth="1"/>
    <col min="18" max="18" width="4.6640625" customWidth="1"/>
    <col min="20" max="20" width="13.109375" customWidth="1"/>
    <col min="21" max="21" width="8.33203125" customWidth="1"/>
    <col min="27" max="27" width="0" hidden="1" customWidth="1"/>
    <col min="28" max="30" width="11.5546875" hidden="1" customWidth="1"/>
    <col min="31" max="31" width="0" hidden="1" customWidth="1"/>
    <col min="32" max="33" width="11.5546875" hidden="1" customWidth="1"/>
  </cols>
  <sheetData>
    <row r="1" spans="2:37" ht="14.4" customHeight="1" x14ac:dyDescent="0.3">
      <c r="B1" s="39" t="s">
        <v>0</v>
      </c>
      <c r="C1" s="39"/>
      <c r="D1" s="39"/>
      <c r="E1" s="39"/>
      <c r="F1" s="39"/>
      <c r="G1" s="39"/>
      <c r="H1" s="39"/>
      <c r="I1" s="39"/>
      <c r="J1" s="39"/>
      <c r="K1" s="39"/>
      <c r="L1" s="39"/>
      <c r="M1" s="39"/>
      <c r="N1" s="39"/>
      <c r="O1" s="39"/>
      <c r="P1" s="39"/>
      <c r="Q1" s="39"/>
      <c r="R1" s="39"/>
      <c r="S1" s="39"/>
      <c r="T1" s="39"/>
      <c r="U1" s="39"/>
      <c r="V1" s="39"/>
      <c r="W1" s="39"/>
      <c r="X1" s="39"/>
      <c r="Y1" s="18"/>
      <c r="Z1" s="8"/>
      <c r="AA1" s="8"/>
      <c r="AB1" s="8"/>
      <c r="AC1" s="8"/>
      <c r="AD1" s="8"/>
      <c r="AE1" s="8"/>
      <c r="AF1" s="8"/>
      <c r="AG1" s="8"/>
      <c r="AH1" s="8"/>
      <c r="AI1" s="8"/>
      <c r="AJ1" s="8"/>
      <c r="AK1" s="8"/>
    </row>
    <row r="2" spans="2:37" ht="14.4" customHeight="1" x14ac:dyDescent="0.3">
      <c r="B2" s="39"/>
      <c r="C2" s="39"/>
      <c r="D2" s="39"/>
      <c r="E2" s="39"/>
      <c r="F2" s="39"/>
      <c r="G2" s="39"/>
      <c r="H2" s="39"/>
      <c r="I2" s="39"/>
      <c r="J2" s="39"/>
      <c r="K2" s="39"/>
      <c r="L2" s="39"/>
      <c r="M2" s="39"/>
      <c r="N2" s="39"/>
      <c r="O2" s="39"/>
      <c r="P2" s="39"/>
      <c r="Q2" s="39"/>
      <c r="R2" s="39"/>
      <c r="S2" s="39"/>
      <c r="T2" s="39"/>
      <c r="U2" s="39"/>
      <c r="V2" s="39"/>
      <c r="W2" s="39"/>
      <c r="X2" s="39"/>
      <c r="Y2" s="18"/>
      <c r="Z2" s="8"/>
      <c r="AA2" s="8"/>
      <c r="AB2" s="8"/>
      <c r="AC2" s="8"/>
      <c r="AD2" s="8"/>
      <c r="AE2" s="8"/>
      <c r="AF2" s="8"/>
      <c r="AG2" s="8"/>
      <c r="AH2" s="8"/>
      <c r="AI2" s="8"/>
      <c r="AJ2" s="8"/>
      <c r="AK2" s="8"/>
    </row>
    <row r="3" spans="2:37" x14ac:dyDescent="0.3">
      <c r="B3" s="42" t="s">
        <v>1</v>
      </c>
      <c r="C3" s="42"/>
      <c r="D3" s="8"/>
      <c r="E3" s="8"/>
      <c r="F3" s="8"/>
      <c r="G3" s="8"/>
      <c r="H3" s="8"/>
      <c r="I3" s="8"/>
      <c r="J3" s="8"/>
      <c r="K3" s="8"/>
      <c r="L3" s="8"/>
      <c r="M3" s="8"/>
      <c r="N3" s="8"/>
      <c r="O3" s="8"/>
      <c r="P3" s="8"/>
      <c r="Q3" s="8"/>
      <c r="R3" s="8"/>
      <c r="S3" s="8"/>
      <c r="T3" s="8"/>
      <c r="U3" s="8"/>
      <c r="V3" s="8"/>
      <c r="W3" s="8"/>
      <c r="X3" s="8"/>
      <c r="Y3" s="18"/>
      <c r="Z3" s="8"/>
      <c r="AA3" s="8"/>
      <c r="AB3" s="8"/>
      <c r="AC3" s="8"/>
      <c r="AD3" s="8"/>
      <c r="AE3" s="8"/>
      <c r="AF3" s="8"/>
      <c r="AG3" s="8"/>
      <c r="AH3" s="8"/>
      <c r="AI3" s="8"/>
      <c r="AJ3" s="8"/>
      <c r="AK3" s="8"/>
    </row>
    <row r="4" spans="2:37" ht="15.6" x14ac:dyDescent="0.3">
      <c r="B4" s="40" t="s">
        <v>2</v>
      </c>
      <c r="C4" s="40"/>
      <c r="D4" s="40"/>
      <c r="E4" s="40"/>
      <c r="F4" s="40"/>
      <c r="G4" s="40"/>
      <c r="H4" s="40"/>
      <c r="I4" s="40"/>
      <c r="J4" s="40"/>
      <c r="K4" s="40"/>
      <c r="L4" s="40"/>
      <c r="M4" s="40"/>
      <c r="N4" s="40"/>
      <c r="O4" s="40"/>
      <c r="P4" s="40"/>
      <c r="Q4" s="40"/>
      <c r="R4" s="40"/>
      <c r="S4" s="40"/>
      <c r="T4" s="40"/>
      <c r="U4" s="40"/>
      <c r="V4" s="40"/>
      <c r="W4" s="40"/>
      <c r="X4" s="40"/>
      <c r="Y4" s="18"/>
      <c r="Z4" s="8"/>
      <c r="AA4" s="8"/>
      <c r="AB4" s="8"/>
      <c r="AC4" s="8"/>
      <c r="AD4" s="8"/>
      <c r="AE4" s="8"/>
      <c r="AF4" s="8"/>
      <c r="AG4" s="8"/>
      <c r="AH4" s="8"/>
      <c r="AI4" s="8"/>
      <c r="AJ4" s="8"/>
      <c r="AK4" s="8"/>
    </row>
    <row r="5" spans="2:37" x14ac:dyDescent="0.3">
      <c r="B5" s="38" t="s">
        <v>3</v>
      </c>
      <c r="C5" s="35"/>
      <c r="D5" s="35"/>
      <c r="E5" s="35"/>
      <c r="F5" s="35"/>
      <c r="G5" s="35"/>
      <c r="H5" s="35"/>
      <c r="I5" s="35"/>
      <c r="J5" s="35"/>
      <c r="K5" s="35"/>
      <c r="L5" s="35"/>
      <c r="M5" s="35"/>
      <c r="N5" s="35"/>
      <c r="O5" s="35"/>
      <c r="P5" s="35"/>
      <c r="Q5" s="35"/>
      <c r="R5" s="35"/>
      <c r="S5" s="35"/>
      <c r="T5" s="35"/>
      <c r="U5" s="35"/>
      <c r="V5" s="35"/>
      <c r="W5" s="35"/>
      <c r="X5" s="35"/>
      <c r="Y5" s="18"/>
      <c r="Z5" s="8"/>
      <c r="AA5" s="8"/>
      <c r="AB5" s="8"/>
      <c r="AC5" s="8"/>
      <c r="AD5" s="8"/>
      <c r="AE5" s="8"/>
      <c r="AF5" s="8"/>
      <c r="AG5" s="8"/>
      <c r="AH5" s="8"/>
      <c r="AI5" s="8"/>
      <c r="AJ5" s="8"/>
      <c r="AK5" s="8"/>
    </row>
    <row r="6" spans="2:37" x14ac:dyDescent="0.3">
      <c r="B6" s="35"/>
      <c r="C6" s="35"/>
      <c r="D6" s="35"/>
      <c r="E6" s="35"/>
      <c r="F6" s="35"/>
      <c r="G6" s="35"/>
      <c r="H6" s="35"/>
      <c r="I6" s="35"/>
      <c r="J6" s="35"/>
      <c r="K6" s="35"/>
      <c r="L6" s="35"/>
      <c r="M6" s="35"/>
      <c r="N6" s="35"/>
      <c r="O6" s="35"/>
      <c r="P6" s="35"/>
      <c r="Q6" s="35"/>
      <c r="R6" s="35"/>
      <c r="S6" s="35"/>
      <c r="T6" s="35"/>
      <c r="U6" s="35"/>
      <c r="V6" s="35"/>
      <c r="W6" s="35"/>
      <c r="X6" s="35"/>
      <c r="Y6" s="18"/>
      <c r="Z6" s="8"/>
      <c r="AA6" s="8"/>
      <c r="AB6" s="8"/>
      <c r="AC6" s="8"/>
      <c r="AD6" s="8"/>
      <c r="AE6" s="8"/>
      <c r="AF6" s="8"/>
      <c r="AG6" s="8"/>
      <c r="AH6" s="8"/>
      <c r="AI6" s="8"/>
      <c r="AJ6" s="8"/>
      <c r="AK6" s="8"/>
    </row>
    <row r="7" spans="2:37" x14ac:dyDescent="0.3">
      <c r="B7" s="35"/>
      <c r="C7" s="35"/>
      <c r="D7" s="35"/>
      <c r="E7" s="35"/>
      <c r="F7" s="35"/>
      <c r="G7" s="35"/>
      <c r="H7" s="35"/>
      <c r="I7" s="35"/>
      <c r="J7" s="35"/>
      <c r="K7" s="35"/>
      <c r="L7" s="35"/>
      <c r="M7" s="35"/>
      <c r="N7" s="35"/>
      <c r="O7" s="35"/>
      <c r="P7" s="35"/>
      <c r="Q7" s="35"/>
      <c r="R7" s="35"/>
      <c r="S7" s="35"/>
      <c r="T7" s="35"/>
      <c r="U7" s="35"/>
      <c r="V7" s="35"/>
      <c r="W7" s="35"/>
      <c r="X7" s="35"/>
      <c r="Y7" s="18"/>
      <c r="Z7" s="8"/>
      <c r="AA7" s="8"/>
      <c r="AB7" s="8"/>
      <c r="AC7" s="8"/>
      <c r="AD7" s="8"/>
      <c r="AE7" s="8"/>
      <c r="AF7" s="8"/>
      <c r="AG7" s="8"/>
      <c r="AH7" s="8"/>
      <c r="AI7" s="8"/>
      <c r="AJ7" s="8"/>
      <c r="AK7" s="8"/>
    </row>
    <row r="8" spans="2:37" ht="15.6" x14ac:dyDescent="0.3">
      <c r="B8" s="41" t="s">
        <v>4</v>
      </c>
      <c r="C8" s="41"/>
      <c r="D8" s="41"/>
      <c r="E8" s="41"/>
      <c r="F8" s="41"/>
      <c r="G8" s="41"/>
      <c r="H8" s="41"/>
      <c r="I8" s="41"/>
      <c r="J8" s="41"/>
      <c r="K8" s="41"/>
      <c r="L8" s="41"/>
      <c r="M8" s="41"/>
      <c r="N8" s="41"/>
      <c r="O8" s="41"/>
      <c r="P8" s="41"/>
      <c r="Q8" s="41"/>
      <c r="R8" s="41"/>
      <c r="S8" s="41"/>
      <c r="T8" s="41"/>
      <c r="U8" s="41"/>
      <c r="V8" s="41"/>
      <c r="W8" s="41"/>
      <c r="X8" s="41"/>
      <c r="Y8" s="18"/>
      <c r="Z8" s="8"/>
      <c r="AA8" s="8"/>
      <c r="AB8" s="8"/>
      <c r="AC8" s="8"/>
      <c r="AD8" s="8"/>
      <c r="AE8" s="8"/>
      <c r="AF8" s="8"/>
      <c r="AG8" s="8"/>
      <c r="AH8" s="8"/>
      <c r="AI8" s="8"/>
      <c r="AJ8" s="8"/>
      <c r="AK8" s="8"/>
    </row>
    <row r="9" spans="2:37" x14ac:dyDescent="0.3">
      <c r="B9" s="38" t="s">
        <v>5</v>
      </c>
      <c r="C9" s="35"/>
      <c r="D9" s="35"/>
      <c r="E9" s="35"/>
      <c r="F9" s="35"/>
      <c r="G9" s="35"/>
      <c r="H9" s="35"/>
      <c r="I9" s="35"/>
      <c r="J9" s="35"/>
      <c r="K9" s="35"/>
      <c r="L9" s="35"/>
      <c r="M9" s="35"/>
      <c r="N9" s="35"/>
      <c r="O9" s="35"/>
      <c r="P9" s="35"/>
      <c r="Q9" s="35"/>
      <c r="R9" s="35"/>
      <c r="S9" s="35"/>
      <c r="T9" s="35"/>
      <c r="U9" s="35"/>
      <c r="V9" s="35"/>
      <c r="W9" s="35"/>
      <c r="X9" s="35"/>
      <c r="Y9" s="18"/>
      <c r="Z9" s="8"/>
      <c r="AA9" s="8"/>
      <c r="AB9" s="8"/>
      <c r="AC9" s="8"/>
      <c r="AD9" s="8"/>
      <c r="AE9" s="8"/>
      <c r="AF9" s="8"/>
      <c r="AG9" s="8"/>
      <c r="AH9" s="8"/>
      <c r="AI9" s="8"/>
      <c r="AJ9" s="8"/>
      <c r="AK9" s="8"/>
    </row>
    <row r="10" spans="2:37" x14ac:dyDescent="0.3">
      <c r="B10" s="35"/>
      <c r="C10" s="35"/>
      <c r="D10" s="35"/>
      <c r="E10" s="35"/>
      <c r="F10" s="35"/>
      <c r="G10" s="35"/>
      <c r="H10" s="35"/>
      <c r="I10" s="35"/>
      <c r="J10" s="35"/>
      <c r="K10" s="35"/>
      <c r="L10" s="35"/>
      <c r="M10" s="35"/>
      <c r="N10" s="35"/>
      <c r="O10" s="35"/>
      <c r="P10" s="35"/>
      <c r="Q10" s="35"/>
      <c r="R10" s="35"/>
      <c r="S10" s="35"/>
      <c r="T10" s="35"/>
      <c r="U10" s="35"/>
      <c r="V10" s="35"/>
      <c r="W10" s="35"/>
      <c r="X10" s="35"/>
      <c r="Y10" s="18"/>
      <c r="Z10" s="8"/>
      <c r="AA10" s="8"/>
      <c r="AB10" s="8"/>
      <c r="AC10" s="8"/>
      <c r="AD10" s="8"/>
      <c r="AE10" s="8"/>
      <c r="AF10" s="8"/>
      <c r="AG10" s="8"/>
      <c r="AH10" s="8"/>
      <c r="AI10" s="8"/>
      <c r="AJ10" s="8"/>
      <c r="AK10" s="8"/>
    </row>
    <row r="11" spans="2:37" x14ac:dyDescent="0.3">
      <c r="B11" s="38" t="s">
        <v>6</v>
      </c>
      <c r="C11" s="35"/>
      <c r="D11" s="35"/>
      <c r="E11" s="35"/>
      <c r="F11" s="35"/>
      <c r="G11" s="35"/>
      <c r="H11" s="35"/>
      <c r="I11" s="35"/>
      <c r="J11" s="35"/>
      <c r="K11" s="35"/>
      <c r="L11" s="35"/>
      <c r="M11" s="35"/>
      <c r="N11" s="35"/>
      <c r="O11" s="35"/>
      <c r="P11" s="35"/>
      <c r="Q11" s="35"/>
      <c r="R11" s="35"/>
      <c r="S11" s="35"/>
      <c r="T11" s="35"/>
      <c r="U11" s="35"/>
      <c r="V11" s="35"/>
      <c r="W11" s="35"/>
      <c r="X11" s="35"/>
      <c r="Y11" s="18"/>
      <c r="Z11" s="8"/>
      <c r="AA11" s="8"/>
      <c r="AB11" s="8"/>
      <c r="AC11" s="8"/>
      <c r="AD11" s="8"/>
      <c r="AE11" s="8"/>
      <c r="AF11" s="8"/>
      <c r="AG11" s="8"/>
      <c r="AH11" s="8"/>
      <c r="AI11" s="8"/>
      <c r="AJ11" s="8"/>
      <c r="AK11" s="8"/>
    </row>
    <row r="12" spans="2:37" x14ac:dyDescent="0.3">
      <c r="B12" s="35"/>
      <c r="C12" s="35"/>
      <c r="D12" s="35"/>
      <c r="E12" s="35"/>
      <c r="F12" s="35"/>
      <c r="G12" s="35"/>
      <c r="H12" s="35"/>
      <c r="I12" s="35"/>
      <c r="J12" s="35"/>
      <c r="K12" s="35"/>
      <c r="L12" s="35"/>
      <c r="M12" s="35"/>
      <c r="N12" s="35"/>
      <c r="O12" s="35"/>
      <c r="P12" s="35"/>
      <c r="Q12" s="35"/>
      <c r="R12" s="35"/>
      <c r="S12" s="35"/>
      <c r="T12" s="35"/>
      <c r="U12" s="35"/>
      <c r="V12" s="35"/>
      <c r="W12" s="35"/>
      <c r="X12" s="35"/>
      <c r="Y12" s="18"/>
      <c r="Z12" s="8"/>
      <c r="AA12" s="8"/>
      <c r="AB12" s="8"/>
      <c r="AC12" s="8"/>
      <c r="AD12" s="8"/>
      <c r="AE12" s="8"/>
      <c r="AF12" s="8"/>
      <c r="AG12" s="8"/>
      <c r="AH12" s="8"/>
      <c r="AI12" s="8"/>
      <c r="AJ12" s="8"/>
      <c r="AK12" s="8"/>
    </row>
    <row r="13" spans="2:37" x14ac:dyDescent="0.3">
      <c r="B13" s="44" t="s">
        <v>7</v>
      </c>
      <c r="C13" s="45"/>
      <c r="D13" s="45"/>
      <c r="E13" s="45"/>
      <c r="F13" s="45"/>
      <c r="G13" s="45"/>
      <c r="H13" s="45"/>
      <c r="I13" s="45"/>
      <c r="J13" s="45"/>
      <c r="K13" s="45"/>
      <c r="L13" s="45"/>
      <c r="M13" s="45"/>
      <c r="N13" s="45"/>
      <c r="O13" s="45"/>
      <c r="P13" s="45"/>
      <c r="Q13" s="45"/>
      <c r="R13" s="45"/>
      <c r="S13" s="45"/>
      <c r="T13" s="45"/>
      <c r="U13" s="45"/>
      <c r="V13" s="45"/>
      <c r="W13" s="45"/>
      <c r="X13" s="46"/>
      <c r="Y13" s="18"/>
      <c r="Z13" s="8"/>
      <c r="AA13" s="8"/>
      <c r="AB13" s="8"/>
      <c r="AC13" s="8"/>
      <c r="AD13" s="8"/>
      <c r="AE13" s="8"/>
      <c r="AF13" s="8"/>
      <c r="AG13" s="8"/>
      <c r="AH13" s="8"/>
      <c r="AI13" s="8"/>
      <c r="AJ13" s="8"/>
      <c r="AK13" s="8"/>
    </row>
    <row r="14" spans="2:37" x14ac:dyDescent="0.3">
      <c r="B14" s="45"/>
      <c r="C14" s="45"/>
      <c r="D14" s="45"/>
      <c r="E14" s="45"/>
      <c r="F14" s="45"/>
      <c r="G14" s="45"/>
      <c r="H14" s="45"/>
      <c r="I14" s="45"/>
      <c r="J14" s="45"/>
      <c r="K14" s="45"/>
      <c r="L14" s="45"/>
      <c r="M14" s="45"/>
      <c r="N14" s="45"/>
      <c r="O14" s="45"/>
      <c r="P14" s="45"/>
      <c r="Q14" s="45"/>
      <c r="R14" s="45"/>
      <c r="S14" s="45"/>
      <c r="T14" s="45"/>
      <c r="U14" s="45"/>
      <c r="V14" s="45"/>
      <c r="W14" s="45"/>
      <c r="X14" s="46"/>
      <c r="Y14" s="18"/>
      <c r="Z14" s="8"/>
      <c r="AA14" s="8"/>
      <c r="AB14" s="8"/>
      <c r="AC14" s="8"/>
      <c r="AD14" s="8"/>
      <c r="AE14" s="8"/>
      <c r="AF14" s="8"/>
      <c r="AG14" s="8"/>
      <c r="AH14" s="8"/>
      <c r="AI14" s="8"/>
      <c r="AJ14" s="8"/>
      <c r="AK14" s="8"/>
    </row>
    <row r="15" spans="2:37" x14ac:dyDescent="0.3">
      <c r="B15" s="7"/>
      <c r="C15" s="7"/>
      <c r="D15" s="7"/>
      <c r="E15" s="7"/>
      <c r="F15" s="7"/>
      <c r="G15" s="7"/>
      <c r="H15" s="7"/>
      <c r="I15" s="7"/>
      <c r="J15" s="7"/>
      <c r="K15" s="7"/>
      <c r="L15" s="7"/>
      <c r="M15" s="7"/>
      <c r="N15" s="7"/>
      <c r="O15" s="7"/>
      <c r="P15" s="7"/>
      <c r="Q15" s="7"/>
      <c r="R15" s="7"/>
      <c r="S15" s="7"/>
      <c r="T15" s="7"/>
      <c r="U15" s="7"/>
      <c r="V15" s="7"/>
      <c r="W15" s="7"/>
      <c r="X15" s="7"/>
      <c r="Y15" s="18"/>
      <c r="Z15" s="8"/>
      <c r="AA15" s="8"/>
      <c r="AB15" s="8"/>
      <c r="AC15" s="8"/>
      <c r="AD15" s="8"/>
      <c r="AE15" s="8"/>
      <c r="AF15" s="8"/>
      <c r="AG15" s="8"/>
      <c r="AH15" s="8"/>
      <c r="AI15" s="8"/>
      <c r="AJ15" s="8"/>
      <c r="AK15" s="8"/>
    </row>
    <row r="16" spans="2:37" x14ac:dyDescent="0.3">
      <c r="B16" s="7" t="s">
        <v>8</v>
      </c>
      <c r="C16" s="43" t="s">
        <v>9</v>
      </c>
      <c r="D16" s="43"/>
      <c r="E16" s="43"/>
      <c r="F16" s="43"/>
      <c r="G16" s="35" t="s">
        <v>10</v>
      </c>
      <c r="H16" s="35"/>
      <c r="I16" s="35"/>
      <c r="J16" s="35"/>
      <c r="K16" s="43" t="s">
        <v>9</v>
      </c>
      <c r="L16" s="43"/>
      <c r="M16" s="35" t="s">
        <v>11</v>
      </c>
      <c r="N16" s="35"/>
      <c r="O16" s="35"/>
      <c r="P16" s="43" t="s">
        <v>9</v>
      </c>
      <c r="Q16" s="43"/>
      <c r="R16" s="43"/>
      <c r="S16" s="7"/>
      <c r="T16" s="7"/>
      <c r="U16" s="7"/>
      <c r="V16" s="7"/>
      <c r="W16" s="7"/>
      <c r="X16" s="7"/>
      <c r="Y16" s="18"/>
      <c r="Z16" s="8"/>
      <c r="AA16" s="8"/>
      <c r="AB16" s="8"/>
      <c r="AC16" s="8"/>
      <c r="AD16" s="8"/>
      <c r="AE16" s="8"/>
      <c r="AF16" s="8"/>
      <c r="AG16" s="8"/>
      <c r="AH16" s="8"/>
      <c r="AI16" s="8"/>
      <c r="AJ16" s="8"/>
      <c r="AK16" s="8"/>
    </row>
    <row r="17" spans="2:37" x14ac:dyDescent="0.3">
      <c r="B17" s="8"/>
      <c r="C17" s="8"/>
      <c r="D17" s="8"/>
      <c r="E17" s="8"/>
      <c r="F17" s="8"/>
      <c r="G17" s="8"/>
      <c r="H17" s="8"/>
      <c r="I17" s="8"/>
      <c r="J17" s="8"/>
      <c r="K17" s="8"/>
      <c r="L17" s="8"/>
      <c r="M17" s="8"/>
      <c r="N17" s="8"/>
      <c r="O17" s="8"/>
      <c r="P17" s="8"/>
      <c r="Q17" s="8"/>
      <c r="R17" s="8"/>
      <c r="S17" s="8"/>
      <c r="T17" s="8"/>
      <c r="U17" s="8"/>
      <c r="V17" s="8"/>
      <c r="W17" s="8"/>
      <c r="X17" s="8"/>
      <c r="Y17" s="18"/>
      <c r="Z17" s="8"/>
      <c r="AA17" s="8"/>
      <c r="AB17" s="8"/>
      <c r="AC17" s="8"/>
      <c r="AD17" s="8"/>
      <c r="AE17" s="8"/>
      <c r="AF17" s="8"/>
      <c r="AG17" s="8"/>
      <c r="AH17" s="8"/>
      <c r="AI17" s="8"/>
      <c r="AJ17" s="8"/>
      <c r="AK17" s="8"/>
    </row>
    <row r="18" spans="2:37" ht="120" x14ac:dyDescent="0.3">
      <c r="C18" s="3" t="str">
        <f>B19</f>
        <v>Low Capex</v>
      </c>
      <c r="D18" s="3" t="str">
        <f>B20</f>
        <v xml:space="preserve">Safety </v>
      </c>
      <c r="E18" s="3" t="str">
        <f>B21</f>
        <v>Rentability</v>
      </c>
      <c r="F18" s="3" t="str">
        <f>B22</f>
        <v>Low Opex</v>
      </c>
      <c r="G18" s="3" t="str">
        <f>B23</f>
        <v xml:space="preserve">Ecological impact </v>
      </c>
      <c r="H18" s="3" t="str">
        <f>B24</f>
        <v>Fast startup time</v>
      </c>
      <c r="I18" s="3" t="str">
        <f>B25</f>
        <v>Scalability</v>
      </c>
      <c r="J18" s="3" t="str">
        <f>B26</f>
        <v>High Availability (h/year)</v>
      </c>
      <c r="K18" s="3" t="str">
        <f>B27</f>
        <v>Plant Area/Footprint</v>
      </c>
      <c r="L18" s="3" t="str">
        <f>B28</f>
        <v>Technology readiness</v>
      </c>
      <c r="M18" s="3" t="str">
        <f>B29</f>
        <v>Connection flexibility</v>
      </c>
      <c r="N18" s="3" t="str">
        <f>B30</f>
        <v>Geopolitical barriers</v>
      </c>
      <c r="O18" s="3" t="str">
        <f>B31</f>
        <v>Economic lifetime</v>
      </c>
      <c r="P18" s="3" t="str">
        <f>B32</f>
        <v>Production efficiency</v>
      </c>
      <c r="Q18" s="3" t="str">
        <f>B33</f>
        <v>Waste and decomissioning</v>
      </c>
      <c r="R18" s="10"/>
      <c r="S18" s="8"/>
      <c r="T18" s="37" t="s">
        <v>12</v>
      </c>
      <c r="U18" s="37"/>
      <c r="V18" s="37"/>
      <c r="W18" s="37"/>
      <c r="X18" s="8"/>
      <c r="Y18" s="18"/>
      <c r="Z18" s="8"/>
      <c r="AA18" s="8"/>
      <c r="AB18" s="8"/>
      <c r="AC18" s="8"/>
      <c r="AD18" s="8"/>
      <c r="AE18" s="8"/>
      <c r="AF18" s="8"/>
      <c r="AG18" s="8"/>
      <c r="AH18" s="8"/>
      <c r="AI18" s="8"/>
      <c r="AJ18" s="8"/>
      <c r="AK18" s="8"/>
    </row>
    <row r="19" spans="2:37" x14ac:dyDescent="0.3">
      <c r="B19" s="5" t="s">
        <v>13</v>
      </c>
      <c r="C19" s="11"/>
      <c r="D19" s="14" t="s">
        <v>14</v>
      </c>
      <c r="E19" s="14" t="s">
        <v>14</v>
      </c>
      <c r="F19" s="14" t="s">
        <v>14</v>
      </c>
      <c r="G19" s="14" t="s">
        <v>14</v>
      </c>
      <c r="H19" s="14" t="s">
        <v>14</v>
      </c>
      <c r="I19" s="14" t="s">
        <v>14</v>
      </c>
      <c r="J19" s="14" t="s">
        <v>14</v>
      </c>
      <c r="K19" s="14" t="s">
        <v>14</v>
      </c>
      <c r="L19" s="14" t="s">
        <v>14</v>
      </c>
      <c r="M19" s="14" t="s">
        <v>14</v>
      </c>
      <c r="N19" s="14" t="s">
        <v>14</v>
      </c>
      <c r="O19" s="14" t="s">
        <v>14</v>
      </c>
      <c r="P19" s="14" t="s">
        <v>14</v>
      </c>
      <c r="Q19" s="14" t="s">
        <v>14</v>
      </c>
      <c r="R19" s="8"/>
      <c r="S19" s="8"/>
      <c r="T19" s="8"/>
      <c r="U19" s="8"/>
      <c r="V19" s="8"/>
      <c r="W19" s="8"/>
      <c r="X19" s="8"/>
      <c r="Y19" s="18"/>
      <c r="Z19" s="8"/>
      <c r="AA19" s="8" t="s">
        <v>9</v>
      </c>
      <c r="AB19" s="8" t="s">
        <v>9</v>
      </c>
      <c r="AC19" s="17" t="s">
        <v>14</v>
      </c>
      <c r="AD19" s="8" t="s">
        <v>9</v>
      </c>
      <c r="AE19" s="8"/>
      <c r="AF19" s="21">
        <f>SUM(C19:Q19)</f>
        <v>0</v>
      </c>
      <c r="AG19" s="21" t="e">
        <f>$AG$37*AF19/$AF$37</f>
        <v>#N/A</v>
      </c>
      <c r="AH19" s="8"/>
      <c r="AI19" s="8"/>
      <c r="AJ19" s="8"/>
      <c r="AK19" s="8"/>
    </row>
    <row r="20" spans="2:37" x14ac:dyDescent="0.3">
      <c r="B20" s="5" t="s">
        <v>15</v>
      </c>
      <c r="C20" s="11" t="e" cm="1">
        <f t="array" ref="C20">_xlfn.SWITCH(D19,3,1,1,3,2,2)</f>
        <v>#N/A</v>
      </c>
      <c r="D20" s="11"/>
      <c r="E20" s="14" t="s">
        <v>14</v>
      </c>
      <c r="F20" s="14" t="s">
        <v>14</v>
      </c>
      <c r="G20" s="14" t="s">
        <v>14</v>
      </c>
      <c r="H20" s="14" t="s">
        <v>14</v>
      </c>
      <c r="I20" s="14" t="s">
        <v>14</v>
      </c>
      <c r="J20" s="14" t="s">
        <v>14</v>
      </c>
      <c r="K20" s="14" t="s">
        <v>14</v>
      </c>
      <c r="L20" s="14" t="s">
        <v>14</v>
      </c>
      <c r="M20" s="14" t="s">
        <v>14</v>
      </c>
      <c r="N20" s="14" t="s">
        <v>14</v>
      </c>
      <c r="O20" s="14" t="s">
        <v>14</v>
      </c>
      <c r="P20" s="14" t="s">
        <v>14</v>
      </c>
      <c r="Q20" s="14" t="s">
        <v>14</v>
      </c>
      <c r="R20" s="8"/>
      <c r="S20" s="8"/>
      <c r="T20" s="8"/>
      <c r="U20" s="8"/>
      <c r="V20" s="8"/>
      <c r="W20" s="8"/>
      <c r="X20" s="8"/>
      <c r="Y20" s="18"/>
      <c r="Z20" s="8"/>
      <c r="AA20" s="8" t="s">
        <v>16</v>
      </c>
      <c r="AB20" s="8" t="s">
        <v>17</v>
      </c>
      <c r="AC20" s="8">
        <v>1</v>
      </c>
      <c r="AD20" s="8">
        <v>18</v>
      </c>
      <c r="AE20" s="8"/>
      <c r="AF20" s="21" t="e">
        <f>SUM(C20:Q20)</f>
        <v>#N/A</v>
      </c>
      <c r="AG20" s="21" t="e">
        <f>$AG$37*AF20/$AF$37</f>
        <v>#N/A</v>
      </c>
      <c r="AH20" s="8"/>
      <c r="AI20" s="8"/>
      <c r="AJ20" s="8"/>
      <c r="AK20" s="8"/>
    </row>
    <row r="21" spans="2:37" x14ac:dyDescent="0.3">
      <c r="B21" s="5" t="s">
        <v>18</v>
      </c>
      <c r="C21" s="11" t="e" cm="1">
        <f t="array" ref="C21">_xlfn.SWITCH(E19,3,1,1,3,2,2)</f>
        <v>#N/A</v>
      </c>
      <c r="D21" s="11" t="e" cm="1">
        <f t="array" ref="D21">_xlfn.SWITCH(E$20,3,1,1,3,2,2)</f>
        <v>#N/A</v>
      </c>
      <c r="E21" s="11"/>
      <c r="F21" s="14" t="s">
        <v>14</v>
      </c>
      <c r="G21" s="14" t="s">
        <v>14</v>
      </c>
      <c r="H21" s="14" t="s">
        <v>14</v>
      </c>
      <c r="I21" s="14" t="s">
        <v>14</v>
      </c>
      <c r="J21" s="14" t="s">
        <v>14</v>
      </c>
      <c r="K21" s="14" t="s">
        <v>14</v>
      </c>
      <c r="L21" s="14" t="s">
        <v>14</v>
      </c>
      <c r="M21" s="14" t="s">
        <v>14</v>
      </c>
      <c r="N21" s="14" t="s">
        <v>14</v>
      </c>
      <c r="O21" s="14" t="s">
        <v>14</v>
      </c>
      <c r="P21" s="14" t="s">
        <v>14</v>
      </c>
      <c r="Q21" s="14" t="s">
        <v>14</v>
      </c>
      <c r="R21" s="8"/>
      <c r="S21" s="8" t="s">
        <v>19</v>
      </c>
      <c r="T21" s="8"/>
      <c r="U21" s="8"/>
      <c r="V21" s="8"/>
      <c r="W21" s="8"/>
      <c r="X21" s="8"/>
      <c r="Y21" s="18"/>
      <c r="Z21" s="8"/>
      <c r="AA21" s="8" t="s">
        <v>20</v>
      </c>
      <c r="AB21" s="8" t="s">
        <v>21</v>
      </c>
      <c r="AC21" s="8">
        <v>2</v>
      </c>
      <c r="AD21" s="8">
        <v>19</v>
      </c>
      <c r="AE21" s="8"/>
      <c r="AF21" s="21" t="e">
        <f t="shared" ref="AF21:AF32" si="0">SUM(C21:Q21)</f>
        <v>#N/A</v>
      </c>
      <c r="AG21" s="21" t="e">
        <f t="shared" ref="AG21:AG33" si="1">$AG$37*AF21/$AF$37</f>
        <v>#N/A</v>
      </c>
      <c r="AH21" s="8"/>
      <c r="AI21" s="8"/>
      <c r="AJ21" s="8"/>
      <c r="AK21" s="8"/>
    </row>
    <row r="22" spans="2:37" x14ac:dyDescent="0.3">
      <c r="B22" s="5" t="s">
        <v>22</v>
      </c>
      <c r="C22" s="11" t="e" cm="1">
        <f t="array" ref="C22">_xlfn.SWITCH(F19,3,1,1,3,2,2)</f>
        <v>#N/A</v>
      </c>
      <c r="D22" s="11" t="e" cm="1">
        <f t="array" ref="D22">_xlfn.SWITCH(F$20,3,1,1,3,2,2)</f>
        <v>#N/A</v>
      </c>
      <c r="E22" s="11" t="e" cm="1">
        <f t="array" ref="E22">_xlfn.SWITCH(F$21,3,1,1,3,2,2)</f>
        <v>#N/A</v>
      </c>
      <c r="F22" s="11"/>
      <c r="G22" s="14" t="s">
        <v>14</v>
      </c>
      <c r="H22" s="14" t="s">
        <v>14</v>
      </c>
      <c r="I22" s="14" t="s">
        <v>14</v>
      </c>
      <c r="J22" s="14" t="s">
        <v>14</v>
      </c>
      <c r="K22" s="14" t="s">
        <v>14</v>
      </c>
      <c r="L22" s="14" t="s">
        <v>14</v>
      </c>
      <c r="M22" s="14" t="s">
        <v>14</v>
      </c>
      <c r="N22" s="14" t="s">
        <v>14</v>
      </c>
      <c r="O22" s="14" t="s">
        <v>14</v>
      </c>
      <c r="P22" s="14" t="s">
        <v>14</v>
      </c>
      <c r="Q22" s="14" t="s">
        <v>14</v>
      </c>
      <c r="R22" s="8"/>
      <c r="S22" s="8" t="s">
        <v>23</v>
      </c>
      <c r="T22" s="8"/>
      <c r="U22" s="8"/>
      <c r="V22" s="8"/>
      <c r="W22" s="8"/>
      <c r="X22" s="8"/>
      <c r="Y22" s="18"/>
      <c r="Z22" s="8"/>
      <c r="AA22" s="8" t="s">
        <v>24</v>
      </c>
      <c r="AB22" s="8" t="s">
        <v>25</v>
      </c>
      <c r="AC22" s="8">
        <v>3</v>
      </c>
      <c r="AD22" s="8">
        <v>20</v>
      </c>
      <c r="AE22" s="8"/>
      <c r="AF22" s="21" t="e">
        <f t="shared" si="0"/>
        <v>#N/A</v>
      </c>
      <c r="AG22" s="21" t="e">
        <f t="shared" si="1"/>
        <v>#N/A</v>
      </c>
      <c r="AH22" s="8"/>
      <c r="AI22" s="8"/>
      <c r="AJ22" s="8"/>
      <c r="AK22" s="8"/>
    </row>
    <row r="23" spans="2:37" x14ac:dyDescent="0.3">
      <c r="B23" s="5" t="s">
        <v>26</v>
      </c>
      <c r="C23" s="11" t="e" cm="1">
        <f t="array" ref="C23">_xlfn.SWITCH(G19,3,1,1,3,2,2)</f>
        <v>#N/A</v>
      </c>
      <c r="D23" s="11" t="e" cm="1">
        <f t="array" ref="D23">_xlfn.SWITCH(G$20,3,1,1,3,2,2)</f>
        <v>#N/A</v>
      </c>
      <c r="E23" s="11" t="e" cm="1">
        <f t="array" ref="E23">_xlfn.SWITCH(G$21,3,1,1,3,2,2)</f>
        <v>#N/A</v>
      </c>
      <c r="F23" s="11" t="e" cm="1">
        <f t="array" ref="F23">_xlfn.SWITCH(G$22,3,1,1,3,2,2)</f>
        <v>#N/A</v>
      </c>
      <c r="G23" s="11"/>
      <c r="H23" s="14" t="s">
        <v>14</v>
      </c>
      <c r="I23" s="14" t="s">
        <v>14</v>
      </c>
      <c r="J23" s="14" t="s">
        <v>14</v>
      </c>
      <c r="K23" s="14" t="s">
        <v>14</v>
      </c>
      <c r="L23" s="14" t="s">
        <v>14</v>
      </c>
      <c r="M23" s="14" t="s">
        <v>14</v>
      </c>
      <c r="N23" s="14" t="s">
        <v>14</v>
      </c>
      <c r="O23" s="14" t="s">
        <v>14</v>
      </c>
      <c r="P23" s="14" t="s">
        <v>14</v>
      </c>
      <c r="Q23" s="14" t="s">
        <v>14</v>
      </c>
      <c r="R23" s="8"/>
      <c r="S23" s="8" t="s">
        <v>27</v>
      </c>
      <c r="T23" s="8"/>
      <c r="U23" s="8"/>
      <c r="V23" s="8"/>
      <c r="W23" s="8"/>
      <c r="X23" s="8"/>
      <c r="Y23" s="18"/>
      <c r="Z23" s="8"/>
      <c r="AA23" s="8" t="s">
        <v>28</v>
      </c>
      <c r="AB23" s="8" t="s">
        <v>29</v>
      </c>
      <c r="AC23" s="8"/>
      <c r="AD23" s="8">
        <v>21</v>
      </c>
      <c r="AE23" s="8"/>
      <c r="AF23" s="21" t="e">
        <f t="shared" si="0"/>
        <v>#N/A</v>
      </c>
      <c r="AG23" s="21" t="e">
        <f t="shared" si="1"/>
        <v>#N/A</v>
      </c>
      <c r="AH23" s="8"/>
      <c r="AI23" s="8"/>
      <c r="AJ23" s="8"/>
      <c r="AK23" s="8"/>
    </row>
    <row r="24" spans="2:37" x14ac:dyDescent="0.3">
      <c r="B24" s="5" t="s">
        <v>30</v>
      </c>
      <c r="C24" s="11" t="e" cm="1">
        <f t="array" ref="C24">_xlfn.SWITCH(H19,3,1,1,3,2,2)</f>
        <v>#N/A</v>
      </c>
      <c r="D24" s="11" t="e" cm="1">
        <f t="array" ref="D24">_xlfn.SWITCH(H$20,3,1,1,3,2,2)</f>
        <v>#N/A</v>
      </c>
      <c r="E24" s="11" t="e" cm="1">
        <f t="array" ref="E24">_xlfn.SWITCH(H$21,3,1,1,3,2,2)</f>
        <v>#N/A</v>
      </c>
      <c r="F24" s="11" t="e" cm="1">
        <f t="array" ref="F24">_xlfn.SWITCH(H$22,3,1,1,3,2,2)</f>
        <v>#N/A</v>
      </c>
      <c r="G24" s="11" t="e" cm="1">
        <f t="array" ref="G24">_xlfn.SWITCH(H$23,3,1,1,3,2,2)</f>
        <v>#N/A</v>
      </c>
      <c r="H24" s="11"/>
      <c r="I24" s="14" t="s">
        <v>14</v>
      </c>
      <c r="J24" s="14" t="s">
        <v>14</v>
      </c>
      <c r="K24" s="14" t="s">
        <v>14</v>
      </c>
      <c r="L24" s="14" t="s">
        <v>14</v>
      </c>
      <c r="M24" s="14" t="s">
        <v>14</v>
      </c>
      <c r="N24" s="14" t="s">
        <v>14</v>
      </c>
      <c r="O24" s="14" t="s">
        <v>14</v>
      </c>
      <c r="P24" s="14" t="s">
        <v>14</v>
      </c>
      <c r="Q24" s="14" t="s">
        <v>14</v>
      </c>
      <c r="R24" s="8"/>
      <c r="S24" s="8"/>
      <c r="T24" s="8"/>
      <c r="U24" s="8"/>
      <c r="V24" s="8"/>
      <c r="W24" s="8"/>
      <c r="X24" s="8"/>
      <c r="Y24" s="18"/>
      <c r="Z24" s="8"/>
      <c r="AA24" s="8" t="s">
        <v>31</v>
      </c>
      <c r="AB24" s="8" t="s">
        <v>32</v>
      </c>
      <c r="AC24" s="8"/>
      <c r="AD24" s="8">
        <v>22</v>
      </c>
      <c r="AE24" s="8"/>
      <c r="AF24" s="21" t="e">
        <f t="shared" si="0"/>
        <v>#N/A</v>
      </c>
      <c r="AG24" s="21" t="e">
        <f t="shared" si="1"/>
        <v>#N/A</v>
      </c>
      <c r="AH24" s="8"/>
      <c r="AI24" s="8"/>
      <c r="AJ24" s="8"/>
      <c r="AK24" s="8"/>
    </row>
    <row r="25" spans="2:37" x14ac:dyDescent="0.3">
      <c r="B25" s="5" t="s">
        <v>33</v>
      </c>
      <c r="C25" s="11" t="e" cm="1">
        <f t="array" ref="C25">_xlfn.SWITCH(I19,3,1,1,3,2,2)</f>
        <v>#N/A</v>
      </c>
      <c r="D25" s="11" t="e" cm="1">
        <f t="array" ref="D25">_xlfn.SWITCH(I$20,3,1,1,3,2,2)</f>
        <v>#N/A</v>
      </c>
      <c r="E25" s="11" t="e" cm="1">
        <f t="array" ref="E25">_xlfn.SWITCH(I$21,3,1,1,3,2,2)</f>
        <v>#N/A</v>
      </c>
      <c r="F25" s="11" t="e" cm="1">
        <f t="array" ref="F25">_xlfn.SWITCH(I$22,3,1,1,3,2,2)</f>
        <v>#N/A</v>
      </c>
      <c r="G25" s="11" t="e" cm="1">
        <f t="array" ref="G25">_xlfn.SWITCH(I$23,3,1,1,3,2,2)</f>
        <v>#N/A</v>
      </c>
      <c r="H25" s="11" t="e" cm="1">
        <f t="array" ref="H25">_xlfn.SWITCH(I$24,3,1,1,3,2,2)</f>
        <v>#N/A</v>
      </c>
      <c r="I25" s="11"/>
      <c r="J25" s="14" t="s">
        <v>14</v>
      </c>
      <c r="K25" s="14" t="s">
        <v>14</v>
      </c>
      <c r="L25" s="14" t="s">
        <v>14</v>
      </c>
      <c r="M25" s="14" t="s">
        <v>14</v>
      </c>
      <c r="N25" s="14" t="s">
        <v>14</v>
      </c>
      <c r="O25" s="14" t="s">
        <v>14</v>
      </c>
      <c r="P25" s="14" t="s">
        <v>14</v>
      </c>
      <c r="Q25" s="14" t="s">
        <v>14</v>
      </c>
      <c r="R25" s="8"/>
      <c r="S25" s="8"/>
      <c r="T25" s="8"/>
      <c r="U25" s="8"/>
      <c r="V25" s="8"/>
      <c r="W25" s="8"/>
      <c r="X25" s="8"/>
      <c r="Y25" s="18"/>
      <c r="Z25" s="8"/>
      <c r="AA25" s="8" t="s">
        <v>34</v>
      </c>
      <c r="AB25" s="8" t="s">
        <v>35</v>
      </c>
      <c r="AC25" s="8"/>
      <c r="AD25" s="8">
        <v>23</v>
      </c>
      <c r="AE25" s="8"/>
      <c r="AF25" s="21" t="e">
        <f t="shared" si="0"/>
        <v>#N/A</v>
      </c>
      <c r="AG25" s="21" t="e">
        <f t="shared" si="1"/>
        <v>#N/A</v>
      </c>
      <c r="AH25" s="8"/>
      <c r="AI25" s="8"/>
      <c r="AJ25" s="8"/>
      <c r="AK25" s="8"/>
    </row>
    <row r="26" spans="2:37" x14ac:dyDescent="0.3">
      <c r="B26" s="5" t="s">
        <v>36</v>
      </c>
      <c r="C26" s="11" t="e" cm="1">
        <f t="array" ref="C26">_xlfn.SWITCH(J19,3,1,1,3,2,2)</f>
        <v>#N/A</v>
      </c>
      <c r="D26" s="11" t="e" cm="1">
        <f t="array" ref="D26">_xlfn.SWITCH(J$20,3,1,1,3,2,2)</f>
        <v>#N/A</v>
      </c>
      <c r="E26" s="11" t="e" cm="1">
        <f t="array" ref="E26">_xlfn.SWITCH(J$21,3,1,1,3,2,2)</f>
        <v>#N/A</v>
      </c>
      <c r="F26" s="11" t="e" cm="1">
        <f t="array" ref="F26">_xlfn.SWITCH(J$22,3,1,1,3,2,2)</f>
        <v>#N/A</v>
      </c>
      <c r="G26" s="11" t="e" cm="1">
        <f t="array" ref="G26">_xlfn.SWITCH(J$23,3,1,1,3,2,2)</f>
        <v>#N/A</v>
      </c>
      <c r="H26" s="11" t="e" cm="1">
        <f t="array" ref="H26">_xlfn.SWITCH(J$24,3,1,1,3,2,2)</f>
        <v>#N/A</v>
      </c>
      <c r="I26" s="11" t="e" cm="1">
        <f t="array" ref="I26">_xlfn.SWITCH(J$25,3,1,1,3,2,2)</f>
        <v>#N/A</v>
      </c>
      <c r="J26" s="11"/>
      <c r="K26" s="14" t="s">
        <v>14</v>
      </c>
      <c r="L26" s="14" t="s">
        <v>14</v>
      </c>
      <c r="M26" s="14" t="s">
        <v>14</v>
      </c>
      <c r="N26" s="14" t="s">
        <v>14</v>
      </c>
      <c r="O26" s="14" t="s">
        <v>14</v>
      </c>
      <c r="P26" s="14" t="s">
        <v>14</v>
      </c>
      <c r="Q26" s="14" t="s">
        <v>14</v>
      </c>
      <c r="R26" s="8"/>
      <c r="S26" s="35"/>
      <c r="T26" s="35"/>
      <c r="U26" s="35"/>
      <c r="V26" s="35"/>
      <c r="W26" s="35"/>
      <c r="X26" s="8"/>
      <c r="Y26" s="18"/>
      <c r="Z26" s="8"/>
      <c r="AA26" s="8" t="s">
        <v>37</v>
      </c>
      <c r="AB26" s="8" t="s">
        <v>38</v>
      </c>
      <c r="AC26" s="8"/>
      <c r="AD26" s="8">
        <v>24</v>
      </c>
      <c r="AE26" s="8"/>
      <c r="AF26" s="21" t="e">
        <f t="shared" si="0"/>
        <v>#N/A</v>
      </c>
      <c r="AG26" s="21" t="e">
        <f t="shared" si="1"/>
        <v>#N/A</v>
      </c>
      <c r="AH26" s="8"/>
      <c r="AI26" s="8"/>
      <c r="AJ26" s="8"/>
      <c r="AK26" s="8"/>
    </row>
    <row r="27" spans="2:37" x14ac:dyDescent="0.3">
      <c r="B27" s="5" t="s">
        <v>39</v>
      </c>
      <c r="C27" s="11" t="e" cm="1">
        <f t="array" ref="C27">_xlfn.SWITCH(K19,3,1,1,3,2,2)</f>
        <v>#N/A</v>
      </c>
      <c r="D27" s="11" t="e" cm="1">
        <f t="array" ref="D27">_xlfn.SWITCH(K$20,3,1,1,3,2,2)</f>
        <v>#N/A</v>
      </c>
      <c r="E27" s="11" t="e" cm="1">
        <f t="array" ref="E27">_xlfn.SWITCH(K$21,3,1,1,3,2,2)</f>
        <v>#N/A</v>
      </c>
      <c r="F27" s="11" t="e" cm="1">
        <f t="array" ref="F27">_xlfn.SWITCH(K$22,3,1,1,3,2,2)</f>
        <v>#N/A</v>
      </c>
      <c r="G27" s="11" t="e" cm="1">
        <f t="array" ref="G27">_xlfn.SWITCH(K$23,3,1,1,3,2,2)</f>
        <v>#N/A</v>
      </c>
      <c r="H27" s="11" t="e" cm="1">
        <f t="array" ref="H27">_xlfn.SWITCH(K$24,3,1,1,3,2,2)</f>
        <v>#N/A</v>
      </c>
      <c r="I27" s="11" t="e" cm="1">
        <f t="array" ref="I27">_xlfn.SWITCH(K$25,3,1,1,3,2,2)</f>
        <v>#N/A</v>
      </c>
      <c r="J27" s="11" t="e" cm="1">
        <f t="array" ref="J27">_xlfn.SWITCH(K$26,3,1,1,3,2,2)</f>
        <v>#N/A</v>
      </c>
      <c r="K27" s="11"/>
      <c r="L27" s="14" t="s">
        <v>14</v>
      </c>
      <c r="M27" s="14" t="s">
        <v>14</v>
      </c>
      <c r="N27" s="14" t="s">
        <v>14</v>
      </c>
      <c r="O27" s="14" t="s">
        <v>14</v>
      </c>
      <c r="P27" s="14" t="s">
        <v>14</v>
      </c>
      <c r="Q27" s="14" t="s">
        <v>14</v>
      </c>
      <c r="R27" s="8"/>
      <c r="S27" s="35"/>
      <c r="T27" s="35"/>
      <c r="U27" s="35"/>
      <c r="V27" s="35"/>
      <c r="W27" s="35"/>
      <c r="X27" s="8"/>
      <c r="Y27" s="18"/>
      <c r="Z27" s="8"/>
      <c r="AA27" s="8" t="s">
        <v>40</v>
      </c>
      <c r="AB27" s="8"/>
      <c r="AC27" s="8"/>
      <c r="AD27" s="8">
        <v>25</v>
      </c>
      <c r="AE27" s="8"/>
      <c r="AF27" s="21" t="e">
        <f t="shared" si="0"/>
        <v>#N/A</v>
      </c>
      <c r="AG27" s="21" t="e">
        <f t="shared" si="1"/>
        <v>#N/A</v>
      </c>
      <c r="AH27" s="8"/>
      <c r="AI27" s="8"/>
      <c r="AJ27" s="8"/>
      <c r="AK27" s="8"/>
    </row>
    <row r="28" spans="2:37" x14ac:dyDescent="0.3">
      <c r="B28" s="5" t="s">
        <v>41</v>
      </c>
      <c r="C28" s="11" t="e" cm="1">
        <f t="array" ref="C28">_xlfn.SWITCH(L19,3,1,1,3,2,2)</f>
        <v>#N/A</v>
      </c>
      <c r="D28" s="11" t="e" cm="1">
        <f t="array" ref="D28">_xlfn.SWITCH(L$20,3,1,1,3,2,2)</f>
        <v>#N/A</v>
      </c>
      <c r="E28" s="11" t="e" cm="1">
        <f t="array" ref="E28">_xlfn.SWITCH(L$21,3,1,1,3,2,2)</f>
        <v>#N/A</v>
      </c>
      <c r="F28" s="11" t="e" cm="1">
        <f t="array" ref="F28">_xlfn.SWITCH(L$22,3,1,1,3,2,2)</f>
        <v>#N/A</v>
      </c>
      <c r="G28" s="11" t="e" cm="1">
        <f t="array" ref="G28">_xlfn.SWITCH(L$23,3,1,1,3,2,2)</f>
        <v>#N/A</v>
      </c>
      <c r="H28" s="11" t="e" cm="1">
        <f t="array" ref="H28">_xlfn.SWITCH(L$24,3,1,1,3,2,2)</f>
        <v>#N/A</v>
      </c>
      <c r="I28" s="11" t="e" cm="1">
        <f t="array" ref="I28">_xlfn.SWITCH(L$25,3,1,1,3,2,2)</f>
        <v>#N/A</v>
      </c>
      <c r="J28" s="11" t="e" cm="1">
        <f t="array" ref="J28">_xlfn.SWITCH(L$26,3,1,1,3,2,2)</f>
        <v>#N/A</v>
      </c>
      <c r="K28" s="11" t="e" cm="1">
        <f t="array" ref="K28">_xlfn.SWITCH(L$27,3,1,1,3,2,2)</f>
        <v>#N/A</v>
      </c>
      <c r="L28" s="11"/>
      <c r="M28" s="14" t="s">
        <v>14</v>
      </c>
      <c r="N28" s="14" t="s">
        <v>14</v>
      </c>
      <c r="O28" s="14" t="s">
        <v>14</v>
      </c>
      <c r="P28" s="14" t="s">
        <v>14</v>
      </c>
      <c r="Q28" s="14" t="s">
        <v>14</v>
      </c>
      <c r="R28" s="8"/>
      <c r="S28" s="35"/>
      <c r="T28" s="35"/>
      <c r="U28" s="35"/>
      <c r="V28" s="35"/>
      <c r="W28" s="35"/>
      <c r="X28" s="8"/>
      <c r="Y28" s="18"/>
      <c r="Z28" s="8"/>
      <c r="AA28" s="8" t="s">
        <v>42</v>
      </c>
      <c r="AB28" s="8"/>
      <c r="AC28" s="8"/>
      <c r="AD28" s="8">
        <v>26</v>
      </c>
      <c r="AE28" s="8"/>
      <c r="AF28" s="21" t="e">
        <f t="shared" si="0"/>
        <v>#N/A</v>
      </c>
      <c r="AG28" s="21" t="e">
        <f t="shared" si="1"/>
        <v>#N/A</v>
      </c>
      <c r="AH28" s="8"/>
      <c r="AI28" s="8"/>
      <c r="AJ28" s="8"/>
      <c r="AK28" s="8"/>
    </row>
    <row r="29" spans="2:37" x14ac:dyDescent="0.3">
      <c r="B29" s="5" t="s">
        <v>43</v>
      </c>
      <c r="C29" s="11" t="e" cm="1">
        <f t="array" ref="C29">_xlfn.SWITCH(M19,3,1,1,3,2,2)</f>
        <v>#N/A</v>
      </c>
      <c r="D29" s="11" t="e" cm="1">
        <f t="array" ref="D29">_xlfn.SWITCH(M$20,3,1,1,3,2,2)</f>
        <v>#N/A</v>
      </c>
      <c r="E29" s="11" t="e" cm="1">
        <f t="array" ref="E29">_xlfn.SWITCH(M$21,3,1,1,3,2,2)</f>
        <v>#N/A</v>
      </c>
      <c r="F29" s="11" t="e" cm="1">
        <f t="array" ref="F29">_xlfn.SWITCH(M$22,3,1,1,3,2,2)</f>
        <v>#N/A</v>
      </c>
      <c r="G29" s="11" t="e" cm="1">
        <f t="array" ref="G29">_xlfn.SWITCH(M$23,3,1,1,3,2,2)</f>
        <v>#N/A</v>
      </c>
      <c r="H29" s="11" t="e" cm="1">
        <f t="array" ref="H29">_xlfn.SWITCH(M$24,3,1,1,3,2,2)</f>
        <v>#N/A</v>
      </c>
      <c r="I29" s="11" t="e" cm="1">
        <f t="array" ref="I29">_xlfn.SWITCH(M$25,3,1,1,3,2,2)</f>
        <v>#N/A</v>
      </c>
      <c r="J29" s="11" t="e" cm="1">
        <f t="array" ref="J29">_xlfn.SWITCH(M$26,3,1,1,3,2,2)</f>
        <v>#N/A</v>
      </c>
      <c r="K29" s="11" t="e" cm="1">
        <f t="array" ref="K29">_xlfn.SWITCH(M$27,3,1,1,3,2,2)</f>
        <v>#N/A</v>
      </c>
      <c r="L29" s="11" t="e" cm="1">
        <f t="array" ref="L29">_xlfn.SWITCH(M$28,3,1,1,3,2,2)</f>
        <v>#N/A</v>
      </c>
      <c r="M29" s="11"/>
      <c r="N29" s="14" t="s">
        <v>14</v>
      </c>
      <c r="O29" s="14" t="s">
        <v>14</v>
      </c>
      <c r="P29" s="14" t="s">
        <v>14</v>
      </c>
      <c r="Q29" s="14" t="s">
        <v>14</v>
      </c>
      <c r="R29" s="8"/>
      <c r="S29" s="8"/>
      <c r="T29" s="8"/>
      <c r="U29" s="8"/>
      <c r="V29" s="8"/>
      <c r="W29" s="8"/>
      <c r="X29" s="8"/>
      <c r="Y29" s="18"/>
      <c r="Z29" s="8"/>
      <c r="AA29" s="8" t="s">
        <v>44</v>
      </c>
      <c r="AB29" s="8"/>
      <c r="AC29" s="8"/>
      <c r="AD29" s="8">
        <v>27</v>
      </c>
      <c r="AE29" s="8"/>
      <c r="AF29" s="21" t="e">
        <f t="shared" si="0"/>
        <v>#N/A</v>
      </c>
      <c r="AG29" s="21" t="e">
        <f t="shared" si="1"/>
        <v>#N/A</v>
      </c>
      <c r="AH29" s="8"/>
      <c r="AI29" s="8"/>
      <c r="AJ29" s="8"/>
      <c r="AK29" s="8"/>
    </row>
    <row r="30" spans="2:37" x14ac:dyDescent="0.3">
      <c r="B30" s="5" t="s">
        <v>45</v>
      </c>
      <c r="C30" s="11" t="e" cm="1">
        <f t="array" ref="C30">_xlfn.SWITCH(N19,3,1,1,3,2,2)</f>
        <v>#N/A</v>
      </c>
      <c r="D30" s="11" t="e" cm="1">
        <f t="array" ref="D30">_xlfn.SWITCH(N$20,3,1,1,3,2,2)</f>
        <v>#N/A</v>
      </c>
      <c r="E30" s="11" t="e" cm="1">
        <f t="array" ref="E30">_xlfn.SWITCH(M$21,3,1,1,3,2,2)</f>
        <v>#N/A</v>
      </c>
      <c r="F30" s="11" t="e" cm="1">
        <f t="array" ref="F30">_xlfn.SWITCH(N$22,3,1,1,3,2,2)</f>
        <v>#N/A</v>
      </c>
      <c r="G30" s="11" t="e" cm="1">
        <f t="array" ref="G30">_xlfn.SWITCH(N$23,3,1,1,3,2,2)</f>
        <v>#N/A</v>
      </c>
      <c r="H30" s="11" t="e" cm="1">
        <f t="array" ref="H30">_xlfn.SWITCH(N$24,3,1,1,3,2,2)</f>
        <v>#N/A</v>
      </c>
      <c r="I30" s="11" t="e" cm="1">
        <f t="array" ref="I30">_xlfn.SWITCH(N$25,3,1,1,3,2,2)</f>
        <v>#N/A</v>
      </c>
      <c r="J30" s="11" t="e" cm="1">
        <f t="array" ref="J30">_xlfn.SWITCH(N$26,3,1,1,3,2,2)</f>
        <v>#N/A</v>
      </c>
      <c r="K30" s="11" t="e" cm="1">
        <f t="array" ref="K30">_xlfn.SWITCH(N$27,3,1,1,3,2,2)</f>
        <v>#N/A</v>
      </c>
      <c r="L30" s="11" t="e" cm="1">
        <f t="array" ref="L30">_xlfn.SWITCH(N$28,3,1,1,3,2,2)</f>
        <v>#N/A</v>
      </c>
      <c r="M30" s="11" t="e" cm="1">
        <f t="array" ref="M30">_xlfn.SWITCH(N$29,3,1,1,3,2,2)</f>
        <v>#N/A</v>
      </c>
      <c r="N30" s="11"/>
      <c r="O30" s="14" t="s">
        <v>14</v>
      </c>
      <c r="P30" s="14" t="s">
        <v>14</v>
      </c>
      <c r="Q30" s="14" t="s">
        <v>14</v>
      </c>
      <c r="R30" s="8"/>
      <c r="S30" s="8"/>
      <c r="T30" s="8"/>
      <c r="U30" s="8"/>
      <c r="V30" s="8"/>
      <c r="W30" s="8"/>
      <c r="X30" s="8"/>
      <c r="Y30" s="18"/>
      <c r="Z30" s="8"/>
      <c r="AA30" s="8" t="s">
        <v>46</v>
      </c>
      <c r="AB30" s="8"/>
      <c r="AC30" s="8"/>
      <c r="AD30" s="8">
        <v>28</v>
      </c>
      <c r="AE30" s="8"/>
      <c r="AF30" s="21" t="e">
        <f t="shared" si="0"/>
        <v>#N/A</v>
      </c>
      <c r="AG30" s="21" t="e">
        <f t="shared" si="1"/>
        <v>#N/A</v>
      </c>
      <c r="AH30" s="8"/>
      <c r="AI30" s="8"/>
      <c r="AJ30" s="8"/>
      <c r="AK30" s="8"/>
    </row>
    <row r="31" spans="2:37" x14ac:dyDescent="0.3">
      <c r="B31" s="5" t="s">
        <v>47</v>
      </c>
      <c r="C31" s="11" t="e" cm="1">
        <f t="array" ref="C31">_xlfn.SWITCH(O19,3,1,1,3,2,2)</f>
        <v>#N/A</v>
      </c>
      <c r="D31" s="11" t="e" cm="1">
        <f t="array" ref="D31">_xlfn.SWITCH(O$20,3,1,1,3,2,2)</f>
        <v>#N/A</v>
      </c>
      <c r="E31" s="11" t="e" cm="1">
        <f t="array" ref="E31">_xlfn.SWITCH(O$21,3,1,1,3,2,2)</f>
        <v>#N/A</v>
      </c>
      <c r="F31" s="11" t="e" cm="1">
        <f t="array" ref="F31">_xlfn.SWITCH(O$22,3,1,1,3,2,2)</f>
        <v>#N/A</v>
      </c>
      <c r="G31" s="11" t="e" cm="1">
        <f t="array" ref="G31">_xlfn.SWITCH(O$23,3,1,1,3,2,2)</f>
        <v>#N/A</v>
      </c>
      <c r="H31" s="11" t="e" cm="1">
        <f t="array" ref="H31">_xlfn.SWITCH(O$24,3,1,1,3,2,2)</f>
        <v>#N/A</v>
      </c>
      <c r="I31" s="11" t="e" cm="1">
        <f t="array" ref="I31">_xlfn.SWITCH(O$25,3,1,1,3,2,2)</f>
        <v>#N/A</v>
      </c>
      <c r="J31" s="11" t="e" cm="1">
        <f t="array" ref="J31">_xlfn.SWITCH(O$26,3,1,1,3,2,2)</f>
        <v>#N/A</v>
      </c>
      <c r="K31" s="11" t="e" cm="1">
        <f t="array" ref="K31">_xlfn.SWITCH(O$27,3,1,1,3,2,2)</f>
        <v>#N/A</v>
      </c>
      <c r="L31" s="11" t="e" cm="1">
        <f t="array" ref="L31">_xlfn.SWITCH(O$28,3,1,1,3,2,2)</f>
        <v>#N/A</v>
      </c>
      <c r="M31" s="11" t="e" cm="1">
        <f t="array" ref="M31">_xlfn.SWITCH(O$29,3,1,1,3,2,2)</f>
        <v>#N/A</v>
      </c>
      <c r="N31" s="11" t="e" cm="1">
        <f t="array" ref="N31">_xlfn.SWITCH(O$30,3,1,1,3,2,2)</f>
        <v>#N/A</v>
      </c>
      <c r="O31" s="11"/>
      <c r="P31" s="14" t="s">
        <v>14</v>
      </c>
      <c r="Q31" s="14" t="s">
        <v>14</v>
      </c>
      <c r="R31" s="8"/>
      <c r="S31" s="8"/>
      <c r="T31" s="8"/>
      <c r="U31" s="8"/>
      <c r="V31" s="8"/>
      <c r="W31" s="8"/>
      <c r="X31" s="8"/>
      <c r="Y31" s="18"/>
      <c r="Z31" s="8"/>
      <c r="AA31" s="8" t="s">
        <v>48</v>
      </c>
      <c r="AB31" s="8"/>
      <c r="AC31" s="8"/>
      <c r="AD31" s="8">
        <v>29</v>
      </c>
      <c r="AE31" s="8"/>
      <c r="AF31" s="21" t="e">
        <f t="shared" si="0"/>
        <v>#N/A</v>
      </c>
      <c r="AG31" s="21" t="e">
        <f t="shared" si="1"/>
        <v>#N/A</v>
      </c>
      <c r="AH31" s="8"/>
      <c r="AI31" s="8"/>
      <c r="AJ31" s="8"/>
      <c r="AK31" s="8"/>
    </row>
    <row r="32" spans="2:37" x14ac:dyDescent="0.3">
      <c r="B32" s="5" t="s">
        <v>49</v>
      </c>
      <c r="C32" s="11" t="e" cm="1">
        <f t="array" ref="C32">_xlfn.SWITCH(P19,3,1,1,3,2,2)</f>
        <v>#N/A</v>
      </c>
      <c r="D32" s="11" t="e" cm="1">
        <f t="array" ref="D32">_xlfn.SWITCH(P$20,3,1,1,3,2,2)</f>
        <v>#N/A</v>
      </c>
      <c r="E32" s="11" t="e" cm="1">
        <f t="array" ref="E32">_xlfn.SWITCH(P$21,3,1,1,3,2,2)</f>
        <v>#N/A</v>
      </c>
      <c r="F32" s="11" t="e" cm="1">
        <f t="array" ref="F32">_xlfn.SWITCH(P$22,3,1,1,3,2,2)</f>
        <v>#N/A</v>
      </c>
      <c r="G32" s="11" t="e" cm="1">
        <f t="array" ref="G32">_xlfn.SWITCH(P$23,3,1,1,3,2,2)</f>
        <v>#N/A</v>
      </c>
      <c r="H32" s="11" t="e" cm="1">
        <f t="array" ref="H32">_xlfn.SWITCH(P$24,3,1,1,3,2,2)</f>
        <v>#N/A</v>
      </c>
      <c r="I32" s="11" t="e" cm="1">
        <f t="array" ref="I32">_xlfn.SWITCH(P$25,3,1,1,3,2,2)</f>
        <v>#N/A</v>
      </c>
      <c r="J32" s="11" t="e" cm="1">
        <f t="array" ref="J32">_xlfn.SWITCH(P$26,3,1,1,3,2,2)</f>
        <v>#N/A</v>
      </c>
      <c r="K32" s="11" t="e" cm="1">
        <f t="array" ref="K32">_xlfn.SWITCH(P$27,3,1,1,3,2,2)</f>
        <v>#N/A</v>
      </c>
      <c r="L32" s="11" t="e" cm="1">
        <f t="array" ref="L32">_xlfn.SWITCH(P$28,3,1,1,3,2,2)</f>
        <v>#N/A</v>
      </c>
      <c r="M32" s="11" t="e" cm="1">
        <f t="array" ref="M32">_xlfn.SWITCH(P$29,3,1,1,3,2,2)</f>
        <v>#N/A</v>
      </c>
      <c r="N32" s="11" t="e" cm="1">
        <f t="array" ref="N32">_xlfn.SWITCH(P$30,3,1,1,3,2,2)</f>
        <v>#N/A</v>
      </c>
      <c r="O32" s="11" t="e" cm="1">
        <f t="array" ref="O32">_xlfn.SWITCH(P$31,3,1,1,3,2,2)</f>
        <v>#N/A</v>
      </c>
      <c r="P32" s="11"/>
      <c r="Q32" s="14" t="s">
        <v>14</v>
      </c>
      <c r="R32" s="8"/>
      <c r="S32" s="8"/>
      <c r="T32" s="8"/>
      <c r="U32" s="8"/>
      <c r="V32" s="8"/>
      <c r="W32" s="8"/>
      <c r="X32" s="8"/>
      <c r="Y32" s="18"/>
      <c r="Z32" s="8"/>
      <c r="AA32" s="8" t="s">
        <v>50</v>
      </c>
      <c r="AB32" s="8"/>
      <c r="AC32" s="8"/>
      <c r="AD32" s="8">
        <v>30</v>
      </c>
      <c r="AE32" s="8"/>
      <c r="AF32" s="21" t="e">
        <f t="shared" si="0"/>
        <v>#N/A</v>
      </c>
      <c r="AG32" s="21" t="e">
        <f t="shared" si="1"/>
        <v>#N/A</v>
      </c>
      <c r="AH32" s="8"/>
      <c r="AI32" s="8"/>
      <c r="AJ32" s="8"/>
      <c r="AK32" s="8"/>
    </row>
    <row r="33" spans="2:37" x14ac:dyDescent="0.3">
      <c r="B33" s="5" t="s">
        <v>51</v>
      </c>
      <c r="C33" s="11" t="e" cm="1">
        <f t="array" ref="C33">_xlfn.SWITCH(Q19,3,1,1,3,2,2)</f>
        <v>#N/A</v>
      </c>
      <c r="D33" s="11" t="e" cm="1">
        <f t="array" ref="D33">_xlfn.SWITCH(Q$20,3,1,1,3,2,2)</f>
        <v>#N/A</v>
      </c>
      <c r="E33" s="11" t="e" cm="1">
        <f t="array" ref="E33">_xlfn.SWITCH(Q$21,3,1,1,3,2,2)</f>
        <v>#N/A</v>
      </c>
      <c r="F33" s="11" t="e" cm="1">
        <f t="array" ref="F33">_xlfn.SWITCH(Q$22,3,1,1,3,2,2)</f>
        <v>#N/A</v>
      </c>
      <c r="G33" s="11" t="e" cm="1">
        <f t="array" ref="G33">_xlfn.SWITCH(Q$23,3,1,1,3,2,2)</f>
        <v>#N/A</v>
      </c>
      <c r="H33" s="11" t="e" cm="1">
        <f t="array" ref="H33">_xlfn.SWITCH(Q$24,3,1,1,3,2,2)</f>
        <v>#N/A</v>
      </c>
      <c r="I33" s="11" t="e" cm="1">
        <f t="array" ref="I33">_xlfn.SWITCH(Q$25,3,1,1,3,2,2)</f>
        <v>#N/A</v>
      </c>
      <c r="J33" s="11" t="e" cm="1">
        <f t="array" ref="J33">_xlfn.SWITCH(Q$26,3,1,1,3,2,2)</f>
        <v>#N/A</v>
      </c>
      <c r="K33" s="11" t="e" cm="1">
        <f t="array" ref="K33">_xlfn.SWITCH(Q$27,3,1,1,3,2,2)</f>
        <v>#N/A</v>
      </c>
      <c r="L33" s="11" t="e" cm="1">
        <f t="array" ref="L33">_xlfn.SWITCH(Q$28,3,1,1,3,2,2)</f>
        <v>#N/A</v>
      </c>
      <c r="M33" s="11" t="e" cm="1">
        <f t="array" ref="M33">_xlfn.SWITCH(Q$29,3,1,1,3,2,2)</f>
        <v>#N/A</v>
      </c>
      <c r="N33" s="11" t="e" cm="1">
        <f t="array" ref="N33">_xlfn.SWITCH(Q$30,3,1,1,3,2,2)</f>
        <v>#N/A</v>
      </c>
      <c r="O33" s="11" t="e" cm="1">
        <f t="array" ref="O33">_xlfn.SWITCH(Q$31,3,1,1,3,2,2)</f>
        <v>#N/A</v>
      </c>
      <c r="P33" s="11" t="e" cm="1">
        <f t="array" ref="P33">_xlfn.SWITCH(Q$32,3,1,1,3,2,2)</f>
        <v>#N/A</v>
      </c>
      <c r="Q33" s="11"/>
      <c r="R33" s="8"/>
      <c r="S33" s="8"/>
      <c r="T33" s="8"/>
      <c r="U33" s="8"/>
      <c r="V33" s="8"/>
      <c r="W33" s="8"/>
      <c r="X33" s="8"/>
      <c r="Y33" s="18"/>
      <c r="Z33" s="8"/>
      <c r="AA33" s="8" t="s">
        <v>52</v>
      </c>
      <c r="AB33" s="8"/>
      <c r="AC33" s="8"/>
      <c r="AD33" s="8">
        <v>31</v>
      </c>
      <c r="AE33" s="8"/>
      <c r="AF33" s="21" t="e">
        <f>SUM(C33:Q33)</f>
        <v>#N/A</v>
      </c>
      <c r="AG33" s="21" t="e">
        <f t="shared" si="1"/>
        <v>#N/A</v>
      </c>
      <c r="AH33" s="8"/>
      <c r="AI33" s="8"/>
      <c r="AJ33" s="8"/>
      <c r="AK33" s="8"/>
    </row>
    <row r="34" spans="2:37" ht="14.4" customHeight="1" x14ac:dyDescent="0.3">
      <c r="B34" s="50" t="s">
        <v>53</v>
      </c>
      <c r="C34" s="50"/>
      <c r="D34" s="50"/>
      <c r="E34" s="50"/>
      <c r="F34" s="50"/>
      <c r="G34" s="50"/>
      <c r="H34" s="50"/>
      <c r="I34" s="50"/>
      <c r="J34" s="50"/>
      <c r="K34" s="50"/>
      <c r="L34" s="50"/>
      <c r="M34" s="50"/>
      <c r="N34" s="50"/>
      <c r="O34" s="50"/>
      <c r="P34" s="50"/>
      <c r="Q34" s="50"/>
      <c r="R34" s="50"/>
      <c r="S34" s="50"/>
      <c r="T34" s="50"/>
      <c r="U34" s="8"/>
      <c r="V34" s="8"/>
      <c r="W34" s="8"/>
      <c r="X34" s="8"/>
      <c r="Y34" s="18"/>
      <c r="Z34" s="8"/>
      <c r="AA34" s="8" t="s">
        <v>54</v>
      </c>
      <c r="AB34" s="8"/>
      <c r="AC34" s="8"/>
      <c r="AD34" s="8">
        <v>32</v>
      </c>
      <c r="AE34" s="8"/>
      <c r="AF34" s="21"/>
      <c r="AG34" s="21"/>
      <c r="AH34" s="8"/>
      <c r="AI34" s="8"/>
      <c r="AJ34" s="8"/>
      <c r="AK34" s="8"/>
    </row>
    <row r="35" spans="2:37" x14ac:dyDescent="0.3">
      <c r="B35" s="50"/>
      <c r="C35" s="50"/>
      <c r="D35" s="50"/>
      <c r="E35" s="50"/>
      <c r="F35" s="50"/>
      <c r="G35" s="50"/>
      <c r="H35" s="50"/>
      <c r="I35" s="50"/>
      <c r="J35" s="50"/>
      <c r="K35" s="50"/>
      <c r="L35" s="50"/>
      <c r="M35" s="50"/>
      <c r="N35" s="50"/>
      <c r="O35" s="50"/>
      <c r="P35" s="50"/>
      <c r="Q35" s="50"/>
      <c r="R35" s="50"/>
      <c r="S35" s="50"/>
      <c r="T35" s="50"/>
      <c r="U35" s="8"/>
      <c r="V35" s="8"/>
      <c r="W35" s="8"/>
      <c r="X35" s="8"/>
      <c r="Y35" s="18"/>
      <c r="Z35" s="8"/>
      <c r="AA35" s="8" t="s">
        <v>55</v>
      </c>
      <c r="AB35" s="8"/>
      <c r="AC35" s="8"/>
      <c r="AD35" s="8"/>
      <c r="AE35" s="8"/>
      <c r="AF35" s="21"/>
      <c r="AG35" s="21"/>
      <c r="AH35" s="8"/>
      <c r="AI35" s="8"/>
      <c r="AJ35" s="8"/>
      <c r="AK35" s="8"/>
    </row>
    <row r="36" spans="2:37" ht="18" x14ac:dyDescent="0.35">
      <c r="B36" s="20"/>
      <c r="C36" s="20"/>
      <c r="D36" s="20"/>
      <c r="E36" s="20"/>
      <c r="F36" s="20"/>
      <c r="G36" s="20"/>
      <c r="H36" s="20"/>
      <c r="I36" s="20"/>
      <c r="J36" s="20"/>
      <c r="K36" s="20"/>
      <c r="L36" s="20"/>
      <c r="M36" s="20"/>
      <c r="N36" s="20"/>
      <c r="O36" s="20"/>
      <c r="P36" s="20"/>
      <c r="Q36" s="20"/>
      <c r="R36" s="20"/>
      <c r="S36" s="20"/>
      <c r="T36" s="20"/>
      <c r="U36" s="8"/>
      <c r="V36" s="8"/>
      <c r="W36" s="8"/>
      <c r="X36" s="8"/>
      <c r="Y36" s="18"/>
      <c r="Z36" s="8"/>
      <c r="AA36" s="8" t="s">
        <v>56</v>
      </c>
      <c r="AB36" s="8"/>
      <c r="AC36" s="8"/>
      <c r="AD36" s="8"/>
      <c r="AE36" s="8"/>
      <c r="AF36" s="21"/>
      <c r="AG36" s="21"/>
      <c r="AH36" s="8"/>
      <c r="AI36" s="8"/>
      <c r="AJ36" s="8"/>
      <c r="AK36" s="8"/>
    </row>
    <row r="37" spans="2:37" ht="21" x14ac:dyDescent="0.4">
      <c r="B37" s="36" t="s">
        <v>12</v>
      </c>
      <c r="C37" s="36"/>
      <c r="D37" s="8"/>
      <c r="E37" s="8"/>
      <c r="F37" s="8"/>
      <c r="G37" s="8"/>
      <c r="H37" s="8"/>
      <c r="I37" s="8"/>
      <c r="J37" s="8"/>
      <c r="K37" s="8"/>
      <c r="L37" s="8"/>
      <c r="M37" s="8"/>
      <c r="N37" s="8"/>
      <c r="O37" s="8"/>
      <c r="P37" s="8"/>
      <c r="Q37" s="8"/>
      <c r="R37" s="8"/>
      <c r="S37" s="8"/>
      <c r="T37" s="8"/>
      <c r="U37" s="8"/>
      <c r="V37" s="8"/>
      <c r="W37" s="8"/>
      <c r="X37" s="8"/>
      <c r="Y37" s="18"/>
      <c r="Z37" s="8"/>
      <c r="AA37" s="8" t="s">
        <v>57</v>
      </c>
      <c r="AB37" s="8"/>
      <c r="AC37" s="8"/>
      <c r="AD37" s="8">
        <v>33</v>
      </c>
      <c r="AE37" s="8"/>
      <c r="AF37" s="21" t="e">
        <f>SUM(AF19:AF33)</f>
        <v>#N/A</v>
      </c>
      <c r="AG37" s="21">
        <v>100</v>
      </c>
      <c r="AH37" s="8"/>
      <c r="AI37" s="8"/>
      <c r="AJ37" s="8"/>
      <c r="AK37" s="8"/>
    </row>
    <row r="38" spans="2:37" x14ac:dyDescent="0.3">
      <c r="B38" s="8"/>
      <c r="C38" s="8"/>
      <c r="D38" s="8"/>
      <c r="E38" s="8"/>
      <c r="F38" s="8"/>
      <c r="G38" s="8"/>
      <c r="H38" s="8"/>
      <c r="I38" s="8"/>
      <c r="J38" s="8"/>
      <c r="K38" s="8"/>
      <c r="L38" s="8"/>
      <c r="M38" s="8"/>
      <c r="N38" s="8"/>
      <c r="O38" s="8"/>
      <c r="P38" s="8"/>
      <c r="Q38" s="8"/>
      <c r="R38" s="8"/>
      <c r="S38" s="8"/>
      <c r="T38" s="8"/>
      <c r="U38" s="8"/>
      <c r="V38" s="8"/>
      <c r="W38" s="8"/>
      <c r="X38" s="8"/>
      <c r="Y38" s="18"/>
      <c r="Z38" s="8"/>
      <c r="AA38" s="8" t="s">
        <v>58</v>
      </c>
      <c r="AB38" s="8"/>
      <c r="AC38" s="8"/>
      <c r="AD38" s="8">
        <v>34</v>
      </c>
      <c r="AE38" s="8"/>
      <c r="AF38" s="8"/>
      <c r="AG38" s="8"/>
      <c r="AH38" s="8"/>
      <c r="AI38" s="8"/>
      <c r="AJ38" s="8"/>
      <c r="AK38" s="8"/>
    </row>
    <row r="39" spans="2:37" x14ac:dyDescent="0.3">
      <c r="B39" s="48" t="s">
        <v>13</v>
      </c>
      <c r="C39" s="48"/>
      <c r="D39" s="48"/>
      <c r="E39" s="48"/>
      <c r="F39" s="8"/>
      <c r="G39" s="51" t="s">
        <v>59</v>
      </c>
      <c r="H39" s="51"/>
      <c r="I39" s="51"/>
      <c r="J39" s="51"/>
      <c r="K39" s="51"/>
      <c r="L39" s="51"/>
      <c r="M39" s="51"/>
      <c r="N39" s="51"/>
      <c r="O39" s="16"/>
      <c r="P39" s="8"/>
      <c r="Q39" s="49" t="s">
        <v>18</v>
      </c>
      <c r="R39" s="49"/>
      <c r="S39" s="49"/>
      <c r="T39" s="49"/>
      <c r="U39" s="8"/>
      <c r="V39" s="48" t="s">
        <v>22</v>
      </c>
      <c r="W39" s="48"/>
      <c r="X39" s="48"/>
      <c r="Y39" s="18"/>
      <c r="Z39" s="8"/>
      <c r="AA39" s="8" t="s">
        <v>60</v>
      </c>
      <c r="AB39" s="8"/>
      <c r="AC39" s="8"/>
      <c r="AD39" s="8">
        <v>35</v>
      </c>
      <c r="AE39" s="8"/>
      <c r="AF39" s="8"/>
      <c r="AG39" s="8"/>
      <c r="AH39" s="8"/>
      <c r="AI39" s="8"/>
      <c r="AJ39" s="8"/>
      <c r="AK39" s="8"/>
    </row>
    <row r="40" spans="2:37" ht="144" customHeight="1" x14ac:dyDescent="0.3">
      <c r="B40" s="47" t="s">
        <v>61</v>
      </c>
      <c r="C40" s="47"/>
      <c r="D40" s="47"/>
      <c r="E40" s="47"/>
      <c r="F40" s="8"/>
      <c r="G40" s="47" t="s">
        <v>62</v>
      </c>
      <c r="H40" s="47"/>
      <c r="I40" s="47"/>
      <c r="J40" s="47"/>
      <c r="K40" s="47"/>
      <c r="L40" s="47"/>
      <c r="M40" s="47"/>
      <c r="N40" s="47"/>
      <c r="O40" s="13"/>
      <c r="P40" s="8"/>
      <c r="Q40" s="47" t="s">
        <v>63</v>
      </c>
      <c r="R40" s="47"/>
      <c r="S40" s="47"/>
      <c r="T40" s="47"/>
      <c r="U40" s="13"/>
      <c r="V40" s="47" t="s">
        <v>64</v>
      </c>
      <c r="W40" s="47"/>
      <c r="X40" s="47"/>
      <c r="Y40" s="18"/>
      <c r="Z40" s="8"/>
      <c r="AA40" s="8" t="s">
        <v>65</v>
      </c>
      <c r="AB40" s="8"/>
      <c r="AC40" s="8"/>
      <c r="AD40" s="8">
        <v>36</v>
      </c>
      <c r="AE40" s="8"/>
      <c r="AF40" s="8"/>
      <c r="AG40" s="8"/>
      <c r="AH40" s="8"/>
      <c r="AI40" s="8"/>
      <c r="AJ40" s="8"/>
      <c r="AK40" s="8"/>
    </row>
    <row r="41" spans="2:37" ht="15" customHeight="1" x14ac:dyDescent="0.3">
      <c r="B41" s="12"/>
      <c r="C41" s="12"/>
      <c r="D41" s="12"/>
      <c r="E41" s="12"/>
      <c r="F41" s="8"/>
      <c r="G41" s="12"/>
      <c r="H41" s="12"/>
      <c r="I41" s="12"/>
      <c r="J41" s="12"/>
      <c r="K41" s="12"/>
      <c r="L41" s="12"/>
      <c r="M41" s="12"/>
      <c r="N41" s="12"/>
      <c r="O41" s="13"/>
      <c r="P41" s="8"/>
      <c r="Q41" s="12"/>
      <c r="R41" s="12"/>
      <c r="S41" s="12"/>
      <c r="T41" s="12"/>
      <c r="U41" s="13"/>
      <c r="V41" s="12"/>
      <c r="W41" s="12"/>
      <c r="X41" s="12"/>
      <c r="Y41" s="18"/>
      <c r="Z41" s="8"/>
      <c r="AA41" s="8" t="s">
        <v>66</v>
      </c>
      <c r="AB41" s="8"/>
      <c r="AC41" s="8"/>
      <c r="AD41" s="8"/>
      <c r="AE41" s="8"/>
      <c r="AF41" s="8"/>
      <c r="AG41" s="8"/>
      <c r="AH41" s="8"/>
      <c r="AI41" s="8"/>
      <c r="AJ41" s="8"/>
      <c r="AK41" s="8"/>
    </row>
    <row r="42" spans="2:37" x14ac:dyDescent="0.3">
      <c r="B42" s="48" t="s">
        <v>67</v>
      </c>
      <c r="C42" s="48"/>
      <c r="D42" s="48"/>
      <c r="E42" s="48"/>
      <c r="F42" s="8"/>
      <c r="G42" s="49" t="s">
        <v>30</v>
      </c>
      <c r="H42" s="49"/>
      <c r="I42" s="49"/>
      <c r="J42" s="49"/>
      <c r="K42" s="49"/>
      <c r="L42" s="49"/>
      <c r="M42" s="49"/>
      <c r="N42" s="49"/>
      <c r="O42" s="1"/>
      <c r="P42" s="8"/>
      <c r="Q42" s="48" t="s">
        <v>33</v>
      </c>
      <c r="R42" s="48"/>
      <c r="S42" s="48"/>
      <c r="T42" s="48"/>
      <c r="U42" s="8"/>
      <c r="V42" s="48" t="s">
        <v>36</v>
      </c>
      <c r="W42" s="48"/>
      <c r="X42" s="48"/>
      <c r="Y42" s="18"/>
      <c r="Z42" s="8"/>
      <c r="AA42" s="8" t="s">
        <v>68</v>
      </c>
      <c r="AB42" s="8"/>
      <c r="AC42" s="8"/>
      <c r="AD42" s="8"/>
      <c r="AE42" s="8"/>
      <c r="AF42" s="8"/>
      <c r="AG42" s="8"/>
      <c r="AH42" s="8"/>
      <c r="AI42" s="8"/>
      <c r="AJ42" s="8"/>
      <c r="AK42" s="8"/>
    </row>
    <row r="43" spans="2:37" ht="14.4" customHeight="1" x14ac:dyDescent="0.3">
      <c r="B43" s="47" t="s">
        <v>69</v>
      </c>
      <c r="C43" s="47"/>
      <c r="D43" s="47"/>
      <c r="E43" s="47"/>
      <c r="F43" s="8"/>
      <c r="G43" s="47" t="s">
        <v>70</v>
      </c>
      <c r="H43" s="47"/>
      <c r="I43" s="47"/>
      <c r="J43" s="47"/>
      <c r="K43" s="47"/>
      <c r="L43" s="47"/>
      <c r="M43" s="47"/>
      <c r="N43" s="47"/>
      <c r="O43" s="15"/>
      <c r="P43" s="8"/>
      <c r="Q43" s="55" t="s">
        <v>71</v>
      </c>
      <c r="R43" s="56"/>
      <c r="S43" s="56"/>
      <c r="T43" s="56"/>
      <c r="U43" s="8"/>
      <c r="V43" s="55" t="s">
        <v>72</v>
      </c>
      <c r="W43" s="56"/>
      <c r="X43" s="56"/>
      <c r="Y43" s="18"/>
      <c r="Z43" s="8"/>
      <c r="AA43" s="8" t="s">
        <v>73</v>
      </c>
      <c r="AB43" s="8"/>
      <c r="AC43" s="8"/>
      <c r="AD43" s="8">
        <v>37</v>
      </c>
      <c r="AE43" s="8"/>
      <c r="AF43" s="8"/>
      <c r="AG43" s="8"/>
      <c r="AH43" s="8"/>
      <c r="AI43" s="8"/>
      <c r="AJ43" s="8"/>
      <c r="AK43" s="8"/>
    </row>
    <row r="44" spans="2:37" x14ac:dyDescent="0.3">
      <c r="B44" s="47"/>
      <c r="C44" s="47"/>
      <c r="D44" s="47"/>
      <c r="E44" s="47"/>
      <c r="F44" s="8"/>
      <c r="G44" s="47"/>
      <c r="H44" s="47"/>
      <c r="I44" s="47"/>
      <c r="J44" s="47"/>
      <c r="K44" s="47"/>
      <c r="L44" s="47"/>
      <c r="M44" s="47"/>
      <c r="N44" s="47"/>
      <c r="O44" s="15"/>
      <c r="P44" s="8"/>
      <c r="Q44" s="56"/>
      <c r="R44" s="56"/>
      <c r="S44" s="56"/>
      <c r="T44" s="56"/>
      <c r="U44" s="8"/>
      <c r="V44" s="56"/>
      <c r="W44" s="56"/>
      <c r="X44" s="56"/>
      <c r="Y44" s="18"/>
      <c r="Z44" s="8"/>
      <c r="AA44" s="8" t="s">
        <v>74</v>
      </c>
      <c r="AB44" s="8"/>
      <c r="AC44" s="8"/>
      <c r="AD44" s="8">
        <v>38</v>
      </c>
      <c r="AE44" s="8"/>
      <c r="AF44" s="8"/>
      <c r="AG44" s="8"/>
      <c r="AH44" s="8"/>
      <c r="AI44" s="8"/>
      <c r="AJ44" s="8"/>
      <c r="AK44" s="8"/>
    </row>
    <row r="45" spans="2:37" x14ac:dyDescent="0.3">
      <c r="B45" s="47"/>
      <c r="C45" s="47"/>
      <c r="D45" s="47"/>
      <c r="E45" s="47"/>
      <c r="F45" s="8"/>
      <c r="G45" s="47"/>
      <c r="H45" s="47"/>
      <c r="I45" s="47"/>
      <c r="J45" s="47"/>
      <c r="K45" s="47"/>
      <c r="L45" s="47"/>
      <c r="M45" s="47"/>
      <c r="N45" s="47"/>
      <c r="O45" s="15"/>
      <c r="P45" s="8"/>
      <c r="Q45" s="56"/>
      <c r="R45" s="56"/>
      <c r="S45" s="56"/>
      <c r="T45" s="56"/>
      <c r="U45" s="8"/>
      <c r="V45" s="56"/>
      <c r="W45" s="56"/>
      <c r="X45" s="56"/>
      <c r="Y45" s="18"/>
      <c r="Z45" s="8"/>
      <c r="AA45" s="8" t="s">
        <v>75</v>
      </c>
      <c r="AB45" s="8"/>
      <c r="AC45" s="8"/>
      <c r="AD45" s="8"/>
      <c r="AE45" s="8"/>
      <c r="AF45" s="8"/>
      <c r="AG45" s="8"/>
      <c r="AH45" s="8"/>
      <c r="AI45" s="8"/>
      <c r="AJ45" s="8"/>
      <c r="AK45" s="8"/>
    </row>
    <row r="46" spans="2:37" x14ac:dyDescent="0.3">
      <c r="B46" s="47"/>
      <c r="C46" s="47"/>
      <c r="D46" s="47"/>
      <c r="E46" s="47"/>
      <c r="F46" s="8"/>
      <c r="G46" s="47"/>
      <c r="H46" s="47"/>
      <c r="I46" s="47"/>
      <c r="J46" s="47"/>
      <c r="K46" s="47"/>
      <c r="L46" s="47"/>
      <c r="M46" s="47"/>
      <c r="N46" s="47"/>
      <c r="O46" s="15"/>
      <c r="P46" s="8"/>
      <c r="Q46" s="56"/>
      <c r="R46" s="56"/>
      <c r="S46" s="56"/>
      <c r="T46" s="56"/>
      <c r="U46" s="8"/>
      <c r="V46" s="56"/>
      <c r="W46" s="56"/>
      <c r="X46" s="56"/>
      <c r="Y46" s="18"/>
      <c r="Z46" s="8"/>
      <c r="AA46" s="8" t="s">
        <v>76</v>
      </c>
      <c r="AB46" s="8"/>
      <c r="AC46" s="8"/>
      <c r="AD46" s="8">
        <v>39</v>
      </c>
      <c r="AE46" s="8"/>
      <c r="AF46" s="8"/>
      <c r="AG46" s="8"/>
      <c r="AH46" s="8"/>
      <c r="AI46" s="8"/>
      <c r="AJ46" s="8"/>
      <c r="AK46" s="8"/>
    </row>
    <row r="47" spans="2:37" x14ac:dyDescent="0.3">
      <c r="B47" s="47"/>
      <c r="C47" s="47"/>
      <c r="D47" s="47"/>
      <c r="E47" s="47"/>
      <c r="F47" s="8"/>
      <c r="G47" s="47"/>
      <c r="H47" s="47"/>
      <c r="I47" s="47"/>
      <c r="J47" s="47"/>
      <c r="K47" s="47"/>
      <c r="L47" s="47"/>
      <c r="M47" s="47"/>
      <c r="N47" s="47"/>
      <c r="O47" s="15"/>
      <c r="P47" s="8"/>
      <c r="Q47" s="56"/>
      <c r="R47" s="56"/>
      <c r="S47" s="56"/>
      <c r="T47" s="56"/>
      <c r="U47" s="8"/>
      <c r="V47" s="56"/>
      <c r="W47" s="56"/>
      <c r="X47" s="56"/>
      <c r="Y47" s="18"/>
      <c r="Z47" s="8"/>
      <c r="AA47" s="8" t="s">
        <v>77</v>
      </c>
      <c r="AB47" s="8"/>
      <c r="AC47" s="8"/>
      <c r="AD47" s="8">
        <v>40</v>
      </c>
      <c r="AE47" s="8"/>
      <c r="AF47" s="8"/>
      <c r="AG47" s="8"/>
      <c r="AH47" s="8"/>
      <c r="AI47" s="8"/>
      <c r="AJ47" s="8"/>
      <c r="AK47" s="8"/>
    </row>
    <row r="48" spans="2:37" x14ac:dyDescent="0.3">
      <c r="B48" s="47"/>
      <c r="C48" s="47"/>
      <c r="D48" s="47"/>
      <c r="E48" s="47"/>
      <c r="F48" s="8"/>
      <c r="G48" s="47"/>
      <c r="H48" s="47"/>
      <c r="I48" s="47"/>
      <c r="J48" s="47"/>
      <c r="K48" s="47"/>
      <c r="L48" s="47"/>
      <c r="M48" s="47"/>
      <c r="N48" s="47"/>
      <c r="O48" s="15"/>
      <c r="P48" s="8"/>
      <c r="Q48" s="56"/>
      <c r="R48" s="56"/>
      <c r="S48" s="56"/>
      <c r="T48" s="56"/>
      <c r="U48" s="8"/>
      <c r="V48" s="56"/>
      <c r="W48" s="56"/>
      <c r="X48" s="56"/>
      <c r="Y48" s="18"/>
      <c r="Z48" s="8"/>
      <c r="AA48" s="8" t="s">
        <v>78</v>
      </c>
      <c r="AB48" s="8"/>
      <c r="AC48" s="8"/>
      <c r="AD48" s="8">
        <v>41</v>
      </c>
      <c r="AE48" s="8"/>
      <c r="AF48" s="8"/>
      <c r="AG48" s="8"/>
      <c r="AH48" s="8"/>
      <c r="AI48" s="8"/>
      <c r="AJ48" s="8"/>
      <c r="AK48" s="8"/>
    </row>
    <row r="49" spans="2:37" x14ac:dyDescent="0.3">
      <c r="B49" s="47"/>
      <c r="C49" s="47"/>
      <c r="D49" s="47"/>
      <c r="E49" s="47"/>
      <c r="F49" s="8"/>
      <c r="G49" s="47"/>
      <c r="H49" s="47"/>
      <c r="I49" s="47"/>
      <c r="J49" s="47"/>
      <c r="K49" s="47"/>
      <c r="L49" s="47"/>
      <c r="M49" s="47"/>
      <c r="N49" s="47"/>
      <c r="O49" s="15"/>
      <c r="P49" s="8"/>
      <c r="Q49" s="56"/>
      <c r="R49" s="56"/>
      <c r="S49" s="56"/>
      <c r="T49" s="56"/>
      <c r="U49" s="8"/>
      <c r="V49" s="56"/>
      <c r="W49" s="56"/>
      <c r="X49" s="56"/>
      <c r="Y49" s="18"/>
      <c r="Z49" s="8"/>
      <c r="AA49" s="8" t="s">
        <v>79</v>
      </c>
      <c r="AB49" s="8"/>
      <c r="AC49" s="8"/>
      <c r="AD49" s="8">
        <v>42</v>
      </c>
      <c r="AE49" s="8"/>
      <c r="AF49" s="8"/>
      <c r="AG49" s="8"/>
      <c r="AH49" s="8"/>
      <c r="AI49" s="8"/>
      <c r="AJ49" s="8"/>
      <c r="AK49" s="8"/>
    </row>
    <row r="50" spans="2:37" x14ac:dyDescent="0.3">
      <c r="B50" s="47"/>
      <c r="C50" s="47"/>
      <c r="D50" s="47"/>
      <c r="E50" s="47"/>
      <c r="F50" s="8"/>
      <c r="G50" s="47"/>
      <c r="H50" s="47"/>
      <c r="I50" s="47"/>
      <c r="J50" s="47"/>
      <c r="K50" s="47"/>
      <c r="L50" s="47"/>
      <c r="M50" s="47"/>
      <c r="N50" s="47"/>
      <c r="O50" s="15"/>
      <c r="P50" s="8"/>
      <c r="Q50" s="56"/>
      <c r="R50" s="56"/>
      <c r="S50" s="56"/>
      <c r="T50" s="56"/>
      <c r="U50" s="8"/>
      <c r="V50" s="56"/>
      <c r="W50" s="56"/>
      <c r="X50" s="56"/>
      <c r="Y50" s="18"/>
      <c r="Z50" s="8"/>
      <c r="AA50" s="8" t="s">
        <v>80</v>
      </c>
      <c r="AB50" s="8"/>
      <c r="AC50" s="8"/>
      <c r="AD50" s="8">
        <v>43</v>
      </c>
      <c r="AE50" s="8"/>
      <c r="AF50" s="8"/>
      <c r="AG50" s="8"/>
      <c r="AH50" s="8"/>
      <c r="AI50" s="8"/>
      <c r="AJ50" s="8"/>
      <c r="AK50" s="8"/>
    </row>
    <row r="51" spans="2:37" x14ac:dyDescent="0.3">
      <c r="B51" s="47"/>
      <c r="C51" s="47"/>
      <c r="D51" s="47"/>
      <c r="E51" s="47"/>
      <c r="F51" s="8"/>
      <c r="G51" s="47"/>
      <c r="H51" s="47"/>
      <c r="I51" s="47"/>
      <c r="J51" s="47"/>
      <c r="K51" s="47"/>
      <c r="L51" s="47"/>
      <c r="M51" s="47"/>
      <c r="N51" s="47"/>
      <c r="O51" s="15"/>
      <c r="P51" s="8"/>
      <c r="Q51" s="56"/>
      <c r="R51" s="56"/>
      <c r="S51" s="56"/>
      <c r="T51" s="56"/>
      <c r="U51" s="8"/>
      <c r="V51" s="56"/>
      <c r="W51" s="56"/>
      <c r="X51" s="56"/>
      <c r="Y51" s="18"/>
      <c r="Z51" s="8"/>
      <c r="AA51" s="8" t="s">
        <v>81</v>
      </c>
      <c r="AB51" s="8"/>
      <c r="AC51" s="8"/>
      <c r="AD51" s="8">
        <v>44</v>
      </c>
      <c r="AE51" s="8"/>
      <c r="AF51" s="8"/>
      <c r="AG51" s="8"/>
      <c r="AH51" s="8"/>
      <c r="AI51" s="8"/>
      <c r="AJ51" s="8"/>
      <c r="AK51" s="8"/>
    </row>
    <row r="52" spans="2:37" hidden="1" x14ac:dyDescent="0.3">
      <c r="B52" s="47"/>
      <c r="C52" s="47"/>
      <c r="D52" s="47"/>
      <c r="E52" s="47"/>
      <c r="F52" s="8"/>
      <c r="G52" s="47"/>
      <c r="H52" s="47"/>
      <c r="I52" s="47"/>
      <c r="J52" s="47"/>
      <c r="K52" s="47"/>
      <c r="L52" s="47"/>
      <c r="M52" s="47"/>
      <c r="N52" s="47"/>
      <c r="O52" s="15"/>
      <c r="P52" s="8"/>
      <c r="Q52" s="56"/>
      <c r="R52" s="56"/>
      <c r="S52" s="56"/>
      <c r="T52" s="56"/>
      <c r="U52" s="8"/>
      <c r="V52" s="8"/>
      <c r="W52" s="8"/>
      <c r="X52" s="8"/>
      <c r="Y52" s="18"/>
      <c r="Z52" s="8"/>
      <c r="AA52" s="8" t="s">
        <v>82</v>
      </c>
      <c r="AB52" s="8"/>
      <c r="AC52" s="8"/>
      <c r="AD52" s="8">
        <v>45</v>
      </c>
      <c r="AE52" s="8"/>
      <c r="AF52" s="8"/>
      <c r="AG52" s="8"/>
      <c r="AH52" s="8"/>
      <c r="AI52" s="8"/>
      <c r="AJ52" s="8"/>
      <c r="AK52" s="8"/>
    </row>
    <row r="53" spans="2:37" hidden="1" x14ac:dyDescent="0.3">
      <c r="B53" s="47"/>
      <c r="C53" s="47"/>
      <c r="D53" s="47"/>
      <c r="E53" s="47"/>
      <c r="F53" s="8"/>
      <c r="G53" s="47"/>
      <c r="H53" s="47"/>
      <c r="I53" s="47"/>
      <c r="J53" s="47"/>
      <c r="K53" s="47"/>
      <c r="L53" s="47"/>
      <c r="M53" s="47"/>
      <c r="N53" s="47"/>
      <c r="O53" s="8"/>
      <c r="P53" s="8"/>
      <c r="Q53" s="8"/>
      <c r="R53" s="8"/>
      <c r="S53" s="8"/>
      <c r="T53" s="8"/>
      <c r="U53" s="8"/>
      <c r="V53" s="8"/>
      <c r="W53" s="8"/>
      <c r="X53" s="8"/>
      <c r="Y53" s="18"/>
      <c r="Z53" s="8"/>
      <c r="AA53" s="8" t="s">
        <v>83</v>
      </c>
      <c r="AB53" s="8"/>
      <c r="AC53" s="8"/>
      <c r="AD53" s="8">
        <v>46</v>
      </c>
      <c r="AE53" s="8"/>
      <c r="AF53" s="8"/>
      <c r="AG53" s="8"/>
      <c r="AH53" s="8"/>
      <c r="AI53" s="8"/>
      <c r="AJ53" s="8"/>
      <c r="AK53" s="8"/>
    </row>
    <row r="54" spans="2:37" hidden="1" x14ac:dyDescent="0.3">
      <c r="B54" s="47"/>
      <c r="C54" s="47"/>
      <c r="D54" s="47"/>
      <c r="E54" s="47"/>
      <c r="F54" s="8"/>
      <c r="G54" s="47"/>
      <c r="H54" s="47"/>
      <c r="I54" s="47"/>
      <c r="J54" s="47"/>
      <c r="K54" s="47"/>
      <c r="L54" s="47"/>
      <c r="M54" s="47"/>
      <c r="N54" s="47"/>
      <c r="O54" s="8"/>
      <c r="P54" s="8"/>
      <c r="Q54" s="8"/>
      <c r="R54" s="8"/>
      <c r="S54" s="8"/>
      <c r="T54" s="8"/>
      <c r="U54" s="8"/>
      <c r="V54" s="8"/>
      <c r="W54" s="8"/>
      <c r="X54" s="8"/>
      <c r="Y54" s="18"/>
      <c r="Z54" s="8"/>
      <c r="AA54" s="8" t="s">
        <v>84</v>
      </c>
      <c r="AB54" s="8"/>
      <c r="AC54" s="8"/>
      <c r="AD54" s="8">
        <v>47</v>
      </c>
      <c r="AE54" s="8"/>
      <c r="AF54" s="8"/>
      <c r="AG54" s="8"/>
      <c r="AH54" s="8"/>
      <c r="AI54" s="8"/>
      <c r="AJ54" s="8"/>
      <c r="AK54" s="8"/>
    </row>
    <row r="55" spans="2:37" hidden="1" x14ac:dyDescent="0.3">
      <c r="B55" s="12"/>
      <c r="C55" s="12"/>
      <c r="D55" s="12"/>
      <c r="E55" s="12"/>
      <c r="F55" s="8"/>
      <c r="G55" s="12"/>
      <c r="H55" s="12"/>
      <c r="I55" s="12"/>
      <c r="J55" s="12"/>
      <c r="K55" s="12"/>
      <c r="L55" s="12"/>
      <c r="M55" s="12"/>
      <c r="N55" s="12"/>
      <c r="O55" s="8"/>
      <c r="P55" s="8"/>
      <c r="Q55" s="8"/>
      <c r="R55" s="8"/>
      <c r="S55" s="8"/>
      <c r="T55" s="8"/>
      <c r="U55" s="8"/>
      <c r="V55" s="8"/>
      <c r="W55" s="8"/>
      <c r="X55" s="8"/>
      <c r="Y55" s="18"/>
      <c r="Z55" s="8"/>
      <c r="AA55" s="8" t="s">
        <v>85</v>
      </c>
      <c r="AB55" s="8"/>
      <c r="AC55" s="8"/>
      <c r="AD55" s="8"/>
      <c r="AE55" s="8"/>
      <c r="AF55" s="8"/>
      <c r="AG55" s="8"/>
      <c r="AH55" s="8"/>
      <c r="AI55" s="8"/>
      <c r="AJ55" s="8"/>
      <c r="AK55" s="8"/>
    </row>
    <row r="56" spans="2:37" x14ac:dyDescent="0.3">
      <c r="B56" s="57" t="s">
        <v>39</v>
      </c>
      <c r="C56" s="57"/>
      <c r="D56" s="57"/>
      <c r="E56" s="57"/>
      <c r="F56" s="8"/>
      <c r="G56" s="48" t="s">
        <v>41</v>
      </c>
      <c r="H56" s="48"/>
      <c r="I56" s="48"/>
      <c r="J56" s="48"/>
      <c r="K56" s="48"/>
      <c r="L56" s="48"/>
      <c r="M56" s="48"/>
      <c r="N56" s="48"/>
      <c r="O56" s="8"/>
      <c r="P56" s="48" t="s">
        <v>43</v>
      </c>
      <c r="Q56" s="48"/>
      <c r="R56" s="48"/>
      <c r="S56" s="48"/>
      <c r="T56" s="48"/>
      <c r="U56" s="8"/>
      <c r="V56" s="48" t="s">
        <v>45</v>
      </c>
      <c r="W56" s="48"/>
      <c r="X56" s="48"/>
      <c r="Y56" s="18"/>
      <c r="Z56" s="8"/>
      <c r="AA56" s="8" t="s">
        <v>86</v>
      </c>
      <c r="AB56" s="8"/>
      <c r="AC56" s="8"/>
      <c r="AD56" s="8">
        <v>48</v>
      </c>
      <c r="AE56" s="8"/>
      <c r="AF56" s="8"/>
      <c r="AG56" s="8"/>
      <c r="AH56" s="8"/>
      <c r="AI56" s="8"/>
      <c r="AJ56" s="8"/>
      <c r="AK56" s="8"/>
    </row>
    <row r="57" spans="2:37" ht="14.4" customHeight="1" x14ac:dyDescent="0.3">
      <c r="B57" s="47" t="s">
        <v>87</v>
      </c>
      <c r="C57" s="47"/>
      <c r="D57" s="47"/>
      <c r="E57" s="47"/>
      <c r="F57" s="8"/>
      <c r="G57" s="47" t="s">
        <v>88</v>
      </c>
      <c r="H57" s="47"/>
      <c r="I57" s="47"/>
      <c r="J57" s="47"/>
      <c r="K57" s="47"/>
      <c r="L57" s="47"/>
      <c r="M57" s="47"/>
      <c r="N57" s="47"/>
      <c r="O57" s="8"/>
      <c r="P57" s="38" t="s">
        <v>89</v>
      </c>
      <c r="Q57" s="38"/>
      <c r="R57" s="38"/>
      <c r="S57" s="38"/>
      <c r="T57" s="38"/>
      <c r="U57" s="8"/>
      <c r="V57" s="47" t="s">
        <v>90</v>
      </c>
      <c r="W57" s="47"/>
      <c r="X57" s="47"/>
      <c r="Y57" s="18"/>
      <c r="Z57" s="8"/>
      <c r="AA57" s="8" t="s">
        <v>91</v>
      </c>
      <c r="AB57" s="8"/>
      <c r="AC57" s="8"/>
      <c r="AD57" s="8">
        <v>49</v>
      </c>
      <c r="AE57" s="8"/>
      <c r="AF57" s="8"/>
      <c r="AG57" s="8"/>
      <c r="AH57" s="8"/>
      <c r="AI57" s="8"/>
      <c r="AJ57" s="8"/>
      <c r="AK57" s="8"/>
    </row>
    <row r="58" spans="2:37" x14ac:dyDescent="0.3">
      <c r="B58" s="47"/>
      <c r="C58" s="47"/>
      <c r="D58" s="47"/>
      <c r="E58" s="47"/>
      <c r="F58" s="8"/>
      <c r="G58" s="47"/>
      <c r="H58" s="47"/>
      <c r="I58" s="47"/>
      <c r="J58" s="47"/>
      <c r="K58" s="47"/>
      <c r="L58" s="47"/>
      <c r="M58" s="47"/>
      <c r="N58" s="47"/>
      <c r="O58" s="8"/>
      <c r="P58" s="38"/>
      <c r="Q58" s="38"/>
      <c r="R58" s="38"/>
      <c r="S58" s="38"/>
      <c r="T58" s="38"/>
      <c r="U58" s="8"/>
      <c r="V58" s="47"/>
      <c r="W58" s="47"/>
      <c r="X58" s="47"/>
      <c r="Y58" s="18"/>
      <c r="Z58" s="8"/>
      <c r="AA58" s="8" t="s">
        <v>92</v>
      </c>
      <c r="AB58" s="8"/>
      <c r="AC58" s="8"/>
      <c r="AD58" s="8">
        <v>50</v>
      </c>
      <c r="AE58" s="8"/>
      <c r="AF58" s="8"/>
      <c r="AG58" s="8"/>
      <c r="AH58" s="8"/>
      <c r="AI58" s="8"/>
      <c r="AJ58" s="8"/>
      <c r="AK58" s="8"/>
    </row>
    <row r="59" spans="2:37" x14ac:dyDescent="0.3">
      <c r="B59" s="47"/>
      <c r="C59" s="47"/>
      <c r="D59" s="47"/>
      <c r="E59" s="47"/>
      <c r="F59" s="8"/>
      <c r="G59" s="47"/>
      <c r="H59" s="47"/>
      <c r="I59" s="47"/>
      <c r="J59" s="47"/>
      <c r="K59" s="47"/>
      <c r="L59" s="47"/>
      <c r="M59" s="47"/>
      <c r="N59" s="47"/>
      <c r="O59" s="8"/>
      <c r="P59" s="38"/>
      <c r="Q59" s="38"/>
      <c r="R59" s="38"/>
      <c r="S59" s="38"/>
      <c r="T59" s="38"/>
      <c r="U59" s="8"/>
      <c r="V59" s="47"/>
      <c r="W59" s="47"/>
      <c r="X59" s="47"/>
      <c r="Y59" s="18"/>
      <c r="Z59" s="8"/>
      <c r="AA59" s="8" t="s">
        <v>93</v>
      </c>
      <c r="AB59" s="8"/>
      <c r="AC59" s="8"/>
      <c r="AD59" s="8">
        <v>51</v>
      </c>
      <c r="AE59" s="8"/>
      <c r="AF59" s="8"/>
      <c r="AG59" s="8"/>
      <c r="AH59" s="8"/>
      <c r="AI59" s="8"/>
      <c r="AJ59" s="8"/>
      <c r="AK59" s="8"/>
    </row>
    <row r="60" spans="2:37" x14ac:dyDescent="0.3">
      <c r="B60" s="47"/>
      <c r="C60" s="47"/>
      <c r="D60" s="47"/>
      <c r="E60" s="47"/>
      <c r="F60" s="8"/>
      <c r="G60" s="47"/>
      <c r="H60" s="47"/>
      <c r="I60" s="47"/>
      <c r="J60" s="47"/>
      <c r="K60" s="47"/>
      <c r="L60" s="47"/>
      <c r="M60" s="47"/>
      <c r="N60" s="47"/>
      <c r="O60" s="8"/>
      <c r="P60" s="38"/>
      <c r="Q60" s="38"/>
      <c r="R60" s="38"/>
      <c r="S60" s="38"/>
      <c r="T60" s="38"/>
      <c r="U60" s="8"/>
      <c r="V60" s="47"/>
      <c r="W60" s="47"/>
      <c r="X60" s="47"/>
      <c r="Y60" s="18"/>
      <c r="Z60" s="8"/>
      <c r="AA60" s="8" t="s">
        <v>94</v>
      </c>
      <c r="AB60" s="8"/>
      <c r="AC60" s="8"/>
      <c r="AD60" s="8">
        <v>52</v>
      </c>
      <c r="AE60" s="8"/>
      <c r="AF60" s="8"/>
      <c r="AG60" s="8"/>
      <c r="AH60" s="8"/>
      <c r="AI60" s="8"/>
      <c r="AJ60" s="8"/>
      <c r="AK60" s="8"/>
    </row>
    <row r="61" spans="2:37" x14ac:dyDescent="0.3">
      <c r="B61" s="47"/>
      <c r="C61" s="47"/>
      <c r="D61" s="47"/>
      <c r="E61" s="47"/>
      <c r="F61" s="8"/>
      <c r="G61" s="47"/>
      <c r="H61" s="47"/>
      <c r="I61" s="47"/>
      <c r="J61" s="47"/>
      <c r="K61" s="47"/>
      <c r="L61" s="47"/>
      <c r="M61" s="47"/>
      <c r="N61" s="47"/>
      <c r="O61" s="8"/>
      <c r="P61" s="38"/>
      <c r="Q61" s="38"/>
      <c r="R61" s="38"/>
      <c r="S61" s="38"/>
      <c r="T61" s="38"/>
      <c r="U61" s="8"/>
      <c r="V61" s="47"/>
      <c r="W61" s="47"/>
      <c r="X61" s="47"/>
      <c r="Y61" s="18"/>
      <c r="Z61" s="8"/>
      <c r="AA61" s="8" t="s">
        <v>95</v>
      </c>
      <c r="AB61" s="8"/>
      <c r="AC61" s="8"/>
      <c r="AD61" s="8">
        <v>53</v>
      </c>
      <c r="AE61" s="8"/>
      <c r="AF61" s="8"/>
      <c r="AG61" s="8"/>
      <c r="AH61" s="8"/>
      <c r="AI61" s="8"/>
      <c r="AJ61" s="8"/>
      <c r="AK61" s="8"/>
    </row>
    <row r="62" spans="2:37" x14ac:dyDescent="0.3">
      <c r="B62" s="47"/>
      <c r="C62" s="47"/>
      <c r="D62" s="47"/>
      <c r="E62" s="47"/>
      <c r="F62" s="8"/>
      <c r="G62" s="47"/>
      <c r="H62" s="47"/>
      <c r="I62" s="47"/>
      <c r="J62" s="47"/>
      <c r="K62" s="47"/>
      <c r="L62" s="47"/>
      <c r="M62" s="47"/>
      <c r="N62" s="47"/>
      <c r="O62" s="8"/>
      <c r="P62" s="38"/>
      <c r="Q62" s="38"/>
      <c r="R62" s="38"/>
      <c r="S62" s="38"/>
      <c r="T62" s="38"/>
      <c r="U62" s="8"/>
      <c r="V62" s="47"/>
      <c r="W62" s="47"/>
      <c r="X62" s="47"/>
      <c r="Y62" s="18"/>
      <c r="Z62" s="8"/>
      <c r="AA62" s="8" t="s">
        <v>96</v>
      </c>
      <c r="AB62" s="8"/>
      <c r="AC62" s="8"/>
      <c r="AD62" s="8">
        <v>54</v>
      </c>
      <c r="AE62" s="8"/>
      <c r="AF62" s="8"/>
      <c r="AG62" s="8"/>
      <c r="AH62" s="8"/>
      <c r="AI62" s="8"/>
      <c r="AJ62" s="8"/>
      <c r="AK62" s="8"/>
    </row>
    <row r="63" spans="2:37" x14ac:dyDescent="0.3">
      <c r="B63" s="47"/>
      <c r="C63" s="47"/>
      <c r="D63" s="47"/>
      <c r="E63" s="47"/>
      <c r="F63" s="8"/>
      <c r="G63" s="47"/>
      <c r="H63" s="47"/>
      <c r="I63" s="47"/>
      <c r="J63" s="47"/>
      <c r="K63" s="47"/>
      <c r="L63" s="47"/>
      <c r="M63" s="47"/>
      <c r="N63" s="47"/>
      <c r="O63" s="8"/>
      <c r="P63" s="38"/>
      <c r="Q63" s="38"/>
      <c r="R63" s="38"/>
      <c r="S63" s="38"/>
      <c r="T63" s="38"/>
      <c r="U63" s="8"/>
      <c r="V63" s="47"/>
      <c r="W63" s="47"/>
      <c r="X63" s="47"/>
      <c r="Y63" s="18"/>
      <c r="Z63" s="8"/>
      <c r="AA63" s="8" t="s">
        <v>97</v>
      </c>
      <c r="AB63" s="8"/>
      <c r="AC63" s="8"/>
      <c r="AD63" s="8">
        <v>55</v>
      </c>
      <c r="AE63" s="8"/>
      <c r="AF63" s="8"/>
      <c r="AG63" s="8"/>
      <c r="AH63" s="8"/>
      <c r="AI63" s="8"/>
      <c r="AJ63" s="8"/>
      <c r="AK63" s="8"/>
    </row>
    <row r="64" spans="2:37" x14ac:dyDescent="0.3">
      <c r="B64" s="47"/>
      <c r="C64" s="47"/>
      <c r="D64" s="47"/>
      <c r="E64" s="47"/>
      <c r="F64" s="8"/>
      <c r="G64" s="47"/>
      <c r="H64" s="47"/>
      <c r="I64" s="47"/>
      <c r="J64" s="47"/>
      <c r="K64" s="47"/>
      <c r="L64" s="47"/>
      <c r="M64" s="47"/>
      <c r="N64" s="47"/>
      <c r="O64" s="8"/>
      <c r="P64" s="38"/>
      <c r="Q64" s="38"/>
      <c r="R64" s="38"/>
      <c r="S64" s="38"/>
      <c r="T64" s="38"/>
      <c r="U64" s="8"/>
      <c r="V64" s="47"/>
      <c r="W64" s="47"/>
      <c r="X64" s="47"/>
      <c r="Y64" s="18"/>
      <c r="Z64" s="8"/>
      <c r="AA64" s="8" t="s">
        <v>98</v>
      </c>
      <c r="AB64" s="8"/>
      <c r="AC64" s="8"/>
      <c r="AD64" s="8">
        <v>56</v>
      </c>
      <c r="AE64" s="8"/>
      <c r="AF64" s="8"/>
      <c r="AG64" s="8"/>
      <c r="AH64" s="8"/>
      <c r="AI64" s="8"/>
      <c r="AJ64" s="8"/>
      <c r="AK64" s="8"/>
    </row>
    <row r="65" spans="2:37" x14ac:dyDescent="0.3">
      <c r="B65" s="47"/>
      <c r="C65" s="47"/>
      <c r="D65" s="47"/>
      <c r="E65" s="47"/>
      <c r="F65" s="8"/>
      <c r="G65" s="47"/>
      <c r="H65" s="47"/>
      <c r="I65" s="47"/>
      <c r="J65" s="47"/>
      <c r="K65" s="47"/>
      <c r="L65" s="47"/>
      <c r="M65" s="47"/>
      <c r="N65" s="47"/>
      <c r="O65" s="8"/>
      <c r="P65" s="38"/>
      <c r="Q65" s="38"/>
      <c r="R65" s="38"/>
      <c r="S65" s="38"/>
      <c r="T65" s="38"/>
      <c r="U65" s="8"/>
      <c r="V65" s="47"/>
      <c r="W65" s="47"/>
      <c r="X65" s="47"/>
      <c r="Y65" s="18"/>
      <c r="Z65" s="8"/>
      <c r="AA65" s="8" t="s">
        <v>99</v>
      </c>
      <c r="AB65" s="8"/>
      <c r="AC65" s="8"/>
      <c r="AD65" s="8">
        <v>57</v>
      </c>
      <c r="AE65" s="8"/>
      <c r="AF65" s="8"/>
      <c r="AG65" s="8"/>
      <c r="AH65" s="8"/>
      <c r="AI65" s="8"/>
      <c r="AJ65" s="8"/>
      <c r="AK65" s="8"/>
    </row>
    <row r="66" spans="2:37" x14ac:dyDescent="0.3">
      <c r="B66" s="47"/>
      <c r="C66" s="47"/>
      <c r="D66" s="47"/>
      <c r="E66" s="47"/>
      <c r="F66" s="8"/>
      <c r="G66" s="47"/>
      <c r="H66" s="47"/>
      <c r="I66" s="47"/>
      <c r="J66" s="47"/>
      <c r="K66" s="47"/>
      <c r="L66" s="47"/>
      <c r="M66" s="47"/>
      <c r="N66" s="47"/>
      <c r="O66" s="8"/>
      <c r="P66" s="38"/>
      <c r="Q66" s="38"/>
      <c r="R66" s="38"/>
      <c r="S66" s="38"/>
      <c r="T66" s="38"/>
      <c r="U66" s="8"/>
      <c r="V66" s="47"/>
      <c r="W66" s="47"/>
      <c r="X66" s="47"/>
      <c r="Y66" s="18"/>
      <c r="Z66" s="8"/>
      <c r="AA66" s="8" t="s">
        <v>100</v>
      </c>
      <c r="AB66" s="8"/>
      <c r="AC66" s="8"/>
      <c r="AD66" s="8"/>
      <c r="AE66" s="8"/>
      <c r="AF66" s="8"/>
      <c r="AG66" s="8"/>
      <c r="AH66" s="8"/>
      <c r="AI66" s="8"/>
      <c r="AJ66" s="8"/>
      <c r="AK66" s="8"/>
    </row>
    <row r="67" spans="2:37" x14ac:dyDescent="0.3">
      <c r="B67" s="47"/>
      <c r="C67" s="47"/>
      <c r="D67" s="47"/>
      <c r="E67" s="47"/>
      <c r="F67" s="8"/>
      <c r="G67" s="47"/>
      <c r="H67" s="47"/>
      <c r="I67" s="47"/>
      <c r="J67" s="47"/>
      <c r="K67" s="47"/>
      <c r="L67" s="47"/>
      <c r="M67" s="47"/>
      <c r="N67" s="47"/>
      <c r="O67" s="8"/>
      <c r="P67" s="38"/>
      <c r="Q67" s="38"/>
      <c r="R67" s="38"/>
      <c r="S67" s="38"/>
      <c r="T67" s="38"/>
      <c r="U67" s="8"/>
      <c r="V67" s="47"/>
      <c r="W67" s="47"/>
      <c r="X67" s="47"/>
      <c r="Y67" s="18"/>
      <c r="Z67" s="8"/>
      <c r="AA67" s="8" t="s">
        <v>101</v>
      </c>
      <c r="AB67" s="8"/>
      <c r="AC67" s="8"/>
      <c r="AD67" s="8">
        <v>58</v>
      </c>
      <c r="AE67" s="8"/>
      <c r="AF67" s="8"/>
      <c r="AG67" s="8"/>
      <c r="AH67" s="8"/>
      <c r="AI67" s="8"/>
      <c r="AJ67" s="8"/>
      <c r="AK67" s="8"/>
    </row>
    <row r="68" spans="2:37" x14ac:dyDescent="0.3">
      <c r="B68" s="8"/>
      <c r="C68" s="8"/>
      <c r="D68" s="8"/>
      <c r="E68" s="8"/>
      <c r="F68" s="8"/>
      <c r="G68" s="13"/>
      <c r="H68" s="13"/>
      <c r="I68" s="13"/>
      <c r="J68" s="13"/>
      <c r="K68" s="13"/>
      <c r="L68" s="13"/>
      <c r="M68" s="13"/>
      <c r="N68" s="13"/>
      <c r="O68" s="8"/>
      <c r="P68" s="9"/>
      <c r="Q68" s="9"/>
      <c r="R68" s="9"/>
      <c r="S68" s="9"/>
      <c r="T68" s="9"/>
      <c r="U68" s="8"/>
      <c r="V68" s="13"/>
      <c r="W68" s="13"/>
      <c r="X68" s="13"/>
      <c r="Y68" s="18"/>
      <c r="Z68" s="8"/>
      <c r="AA68" s="8" t="s">
        <v>102</v>
      </c>
      <c r="AB68" s="8"/>
      <c r="AC68" s="8"/>
      <c r="AD68" s="8"/>
      <c r="AE68" s="8"/>
      <c r="AF68" s="8"/>
      <c r="AG68" s="8"/>
      <c r="AH68" s="8"/>
      <c r="AI68" s="8"/>
      <c r="AJ68" s="8"/>
      <c r="AK68" s="8"/>
    </row>
    <row r="69" spans="2:37" x14ac:dyDescent="0.3">
      <c r="B69" s="48" t="s">
        <v>103</v>
      </c>
      <c r="C69" s="48"/>
      <c r="D69" s="48"/>
      <c r="E69" s="48"/>
      <c r="F69" s="8"/>
      <c r="G69" s="48" t="s">
        <v>49</v>
      </c>
      <c r="H69" s="48"/>
      <c r="I69" s="48"/>
      <c r="J69" s="48"/>
      <c r="K69" s="48"/>
      <c r="L69" s="48"/>
      <c r="M69" s="48"/>
      <c r="N69" s="48"/>
      <c r="O69" s="8"/>
      <c r="P69" s="48" t="s">
        <v>104</v>
      </c>
      <c r="Q69" s="48"/>
      <c r="R69" s="48"/>
      <c r="S69" s="48"/>
      <c r="T69" s="48"/>
      <c r="U69" s="8"/>
      <c r="V69" s="13"/>
      <c r="W69" s="13"/>
      <c r="X69" s="13"/>
      <c r="Y69" s="18"/>
      <c r="Z69" s="8"/>
      <c r="AA69" s="8" t="s">
        <v>105</v>
      </c>
      <c r="AB69" s="8"/>
      <c r="AC69" s="8"/>
      <c r="AD69" s="8"/>
      <c r="AE69" s="8"/>
      <c r="AF69" s="8"/>
      <c r="AG69" s="8"/>
      <c r="AH69" s="8"/>
      <c r="AI69" s="8"/>
      <c r="AJ69" s="8"/>
      <c r="AK69" s="8"/>
    </row>
    <row r="70" spans="2:37" ht="14.4" customHeight="1" x14ac:dyDescent="0.3">
      <c r="B70" s="47" t="s">
        <v>106</v>
      </c>
      <c r="C70" s="47"/>
      <c r="D70" s="47"/>
      <c r="E70" s="47"/>
      <c r="F70" s="8"/>
      <c r="G70" s="47" t="s">
        <v>107</v>
      </c>
      <c r="H70" s="47"/>
      <c r="I70" s="47"/>
      <c r="J70" s="47"/>
      <c r="K70" s="47"/>
      <c r="L70" s="47"/>
      <c r="M70" s="47"/>
      <c r="N70" s="47"/>
      <c r="O70" s="8"/>
      <c r="P70" s="47" t="s">
        <v>108</v>
      </c>
      <c r="Q70" s="47"/>
      <c r="R70" s="47"/>
      <c r="S70" s="47"/>
      <c r="T70" s="47"/>
      <c r="U70" s="8"/>
      <c r="V70" s="13"/>
      <c r="W70" s="13"/>
      <c r="X70" s="13"/>
      <c r="Y70" s="18"/>
      <c r="Z70" s="8"/>
      <c r="AA70" s="8" t="s">
        <v>109</v>
      </c>
      <c r="AB70" s="8"/>
      <c r="AC70" s="8"/>
      <c r="AD70" s="8"/>
      <c r="AE70" s="8"/>
      <c r="AF70" s="8"/>
      <c r="AG70" s="8"/>
      <c r="AH70" s="8"/>
      <c r="AI70" s="8"/>
      <c r="AJ70" s="8"/>
      <c r="AK70" s="8"/>
    </row>
    <row r="71" spans="2:37" x14ac:dyDescent="0.3">
      <c r="B71" s="47"/>
      <c r="C71" s="47"/>
      <c r="D71" s="47"/>
      <c r="E71" s="47"/>
      <c r="F71" s="8"/>
      <c r="G71" s="47"/>
      <c r="H71" s="47"/>
      <c r="I71" s="47"/>
      <c r="J71" s="47"/>
      <c r="K71" s="47"/>
      <c r="L71" s="47"/>
      <c r="M71" s="47"/>
      <c r="N71" s="47"/>
      <c r="O71" s="8"/>
      <c r="P71" s="47"/>
      <c r="Q71" s="47"/>
      <c r="R71" s="47"/>
      <c r="S71" s="47"/>
      <c r="T71" s="47"/>
      <c r="U71" s="8"/>
      <c r="V71" s="13"/>
      <c r="W71" s="13"/>
      <c r="X71" s="13"/>
      <c r="Y71" s="18"/>
      <c r="Z71" s="8"/>
      <c r="AA71" s="8" t="s">
        <v>110</v>
      </c>
      <c r="AB71" s="8"/>
      <c r="AC71" s="8"/>
      <c r="AD71" s="8"/>
      <c r="AE71" s="8"/>
      <c r="AF71" s="8"/>
      <c r="AG71" s="8"/>
      <c r="AH71" s="8"/>
      <c r="AI71" s="8"/>
      <c r="AJ71" s="8"/>
      <c r="AK71" s="8"/>
    </row>
    <row r="72" spans="2:37" x14ac:dyDescent="0.3">
      <c r="B72" s="47"/>
      <c r="C72" s="47"/>
      <c r="D72" s="47"/>
      <c r="E72" s="47"/>
      <c r="F72" s="8"/>
      <c r="G72" s="47"/>
      <c r="H72" s="47"/>
      <c r="I72" s="47"/>
      <c r="J72" s="47"/>
      <c r="K72" s="47"/>
      <c r="L72" s="47"/>
      <c r="M72" s="47"/>
      <c r="N72" s="47"/>
      <c r="O72" s="8"/>
      <c r="P72" s="47"/>
      <c r="Q72" s="47"/>
      <c r="R72" s="47"/>
      <c r="S72" s="47"/>
      <c r="T72" s="47"/>
      <c r="U72" s="8"/>
      <c r="V72" s="13"/>
      <c r="W72" s="13"/>
      <c r="X72" s="13"/>
      <c r="Y72" s="18"/>
      <c r="Z72" s="8"/>
      <c r="AA72" s="8" t="s">
        <v>111</v>
      </c>
      <c r="AB72" s="8"/>
      <c r="AC72" s="8"/>
      <c r="AD72" s="8">
        <v>59</v>
      </c>
      <c r="AE72" s="8"/>
      <c r="AF72" s="8"/>
      <c r="AG72" s="8"/>
      <c r="AH72" s="8"/>
      <c r="AI72" s="8"/>
      <c r="AJ72" s="8"/>
      <c r="AK72" s="8"/>
    </row>
    <row r="73" spans="2:37" x14ac:dyDescent="0.3">
      <c r="B73" s="47"/>
      <c r="C73" s="47"/>
      <c r="D73" s="47"/>
      <c r="E73" s="47"/>
      <c r="F73" s="8"/>
      <c r="G73" s="47"/>
      <c r="H73" s="47"/>
      <c r="I73" s="47"/>
      <c r="J73" s="47"/>
      <c r="K73" s="47"/>
      <c r="L73" s="47"/>
      <c r="M73" s="47"/>
      <c r="N73" s="47"/>
      <c r="O73" s="8"/>
      <c r="P73" s="47"/>
      <c r="Q73" s="47"/>
      <c r="R73" s="47"/>
      <c r="S73" s="47"/>
      <c r="T73" s="47"/>
      <c r="U73" s="8"/>
      <c r="V73" s="8"/>
      <c r="W73" s="8"/>
      <c r="X73" s="8"/>
      <c r="Y73" s="18"/>
      <c r="Z73" s="8"/>
      <c r="AA73" s="8" t="s">
        <v>112</v>
      </c>
      <c r="AB73" s="8"/>
      <c r="AC73" s="8"/>
      <c r="AD73" s="8">
        <v>60</v>
      </c>
      <c r="AE73" s="8"/>
      <c r="AF73" s="8"/>
      <c r="AG73" s="8"/>
      <c r="AH73" s="8"/>
      <c r="AI73" s="8"/>
      <c r="AJ73" s="8"/>
      <c r="AK73" s="8"/>
    </row>
    <row r="74" spans="2:37" x14ac:dyDescent="0.3">
      <c r="B74" s="47"/>
      <c r="C74" s="47"/>
      <c r="D74" s="47"/>
      <c r="E74" s="47"/>
      <c r="F74" s="8"/>
      <c r="G74" s="47"/>
      <c r="H74" s="47"/>
      <c r="I74" s="47"/>
      <c r="J74" s="47"/>
      <c r="K74" s="47"/>
      <c r="L74" s="47"/>
      <c r="M74" s="47"/>
      <c r="N74" s="47"/>
      <c r="O74" s="8"/>
      <c r="P74" s="47"/>
      <c r="Q74" s="47"/>
      <c r="R74" s="47"/>
      <c r="S74" s="47"/>
      <c r="T74" s="47"/>
      <c r="U74" s="8"/>
      <c r="V74" s="8"/>
      <c r="W74" s="8"/>
      <c r="X74" s="8"/>
      <c r="Y74" s="18"/>
      <c r="Z74" s="8"/>
      <c r="AA74" s="8" t="s">
        <v>113</v>
      </c>
      <c r="AB74" s="8"/>
      <c r="AC74" s="8"/>
      <c r="AD74" s="8">
        <v>61</v>
      </c>
      <c r="AE74" s="8"/>
      <c r="AF74" s="8"/>
      <c r="AG74" s="8"/>
      <c r="AH74" s="8"/>
      <c r="AI74" s="8"/>
      <c r="AJ74" s="8"/>
      <c r="AK74" s="8"/>
    </row>
    <row r="75" spans="2:37" x14ac:dyDescent="0.3">
      <c r="B75" s="47"/>
      <c r="C75" s="47"/>
      <c r="D75" s="47"/>
      <c r="E75" s="47"/>
      <c r="F75" s="8"/>
      <c r="G75" s="47"/>
      <c r="H75" s="47"/>
      <c r="I75" s="47"/>
      <c r="J75" s="47"/>
      <c r="K75" s="47"/>
      <c r="L75" s="47"/>
      <c r="M75" s="47"/>
      <c r="N75" s="47"/>
      <c r="O75" s="8"/>
      <c r="P75" s="47"/>
      <c r="Q75" s="47"/>
      <c r="R75" s="47"/>
      <c r="S75" s="47"/>
      <c r="T75" s="47"/>
      <c r="U75" s="8"/>
      <c r="V75" s="8"/>
      <c r="W75" s="8"/>
      <c r="X75" s="8"/>
      <c r="Y75" s="18"/>
      <c r="Z75" s="8"/>
      <c r="AA75" s="8" t="s">
        <v>114</v>
      </c>
      <c r="AB75" s="8"/>
      <c r="AC75" s="8"/>
      <c r="AD75" s="8">
        <v>62</v>
      </c>
      <c r="AE75" s="8"/>
      <c r="AF75" s="8"/>
      <c r="AG75" s="8"/>
      <c r="AH75" s="8"/>
      <c r="AI75" s="8"/>
      <c r="AJ75" s="8"/>
      <c r="AK75" s="8"/>
    </row>
    <row r="76" spans="2:37" x14ac:dyDescent="0.3">
      <c r="B76" s="47"/>
      <c r="C76" s="47"/>
      <c r="D76" s="47"/>
      <c r="E76" s="47"/>
      <c r="F76" s="8"/>
      <c r="G76" s="47"/>
      <c r="H76" s="47"/>
      <c r="I76" s="47"/>
      <c r="J76" s="47"/>
      <c r="K76" s="47"/>
      <c r="L76" s="47"/>
      <c r="M76" s="47"/>
      <c r="N76" s="47"/>
      <c r="O76" s="8"/>
      <c r="P76" s="47"/>
      <c r="Q76" s="47"/>
      <c r="R76" s="47"/>
      <c r="S76" s="47"/>
      <c r="T76" s="47"/>
      <c r="U76" s="8"/>
      <c r="V76" s="8"/>
      <c r="W76" s="8"/>
      <c r="X76" s="8"/>
      <c r="Y76" s="18"/>
      <c r="Z76" s="8"/>
      <c r="AA76" s="8" t="s">
        <v>115</v>
      </c>
      <c r="AB76" s="8"/>
      <c r="AC76" s="8"/>
      <c r="AD76" s="8">
        <v>63</v>
      </c>
      <c r="AE76" s="8"/>
      <c r="AF76" s="8"/>
      <c r="AG76" s="8"/>
      <c r="AH76" s="8"/>
      <c r="AI76" s="8"/>
      <c r="AJ76" s="8"/>
      <c r="AK76" s="8"/>
    </row>
    <row r="77" spans="2:37" x14ac:dyDescent="0.3">
      <c r="B77" s="47"/>
      <c r="C77" s="47"/>
      <c r="D77" s="47"/>
      <c r="E77" s="47"/>
      <c r="F77" s="8"/>
      <c r="G77" s="47"/>
      <c r="H77" s="47"/>
      <c r="I77" s="47"/>
      <c r="J77" s="47"/>
      <c r="K77" s="47"/>
      <c r="L77" s="47"/>
      <c r="M77" s="47"/>
      <c r="N77" s="47"/>
      <c r="O77" s="8"/>
      <c r="P77" s="47"/>
      <c r="Q77" s="47"/>
      <c r="R77" s="47"/>
      <c r="S77" s="47"/>
      <c r="T77" s="47"/>
      <c r="U77" s="8"/>
      <c r="V77" s="8"/>
      <c r="W77" s="8"/>
      <c r="X77" s="8"/>
      <c r="Y77" s="18"/>
      <c r="Z77" s="8"/>
      <c r="AA77" s="8" t="s">
        <v>116</v>
      </c>
      <c r="AB77" s="8"/>
      <c r="AC77" s="8"/>
      <c r="AD77" s="8">
        <v>64</v>
      </c>
      <c r="AE77" s="8"/>
      <c r="AF77" s="8"/>
      <c r="AG77" s="8"/>
      <c r="AH77" s="8"/>
      <c r="AI77" s="8"/>
      <c r="AJ77" s="8"/>
      <c r="AK77" s="8"/>
    </row>
    <row r="78" spans="2:37" x14ac:dyDescent="0.3">
      <c r="B78" s="47"/>
      <c r="C78" s="47"/>
      <c r="D78" s="47"/>
      <c r="E78" s="47"/>
      <c r="F78" s="8"/>
      <c r="G78" s="47"/>
      <c r="H78" s="47"/>
      <c r="I78" s="47"/>
      <c r="J78" s="47"/>
      <c r="K78" s="47"/>
      <c r="L78" s="47"/>
      <c r="M78" s="47"/>
      <c r="N78" s="47"/>
      <c r="O78" s="8"/>
      <c r="P78" s="47"/>
      <c r="Q78" s="47"/>
      <c r="R78" s="47"/>
      <c r="S78" s="47"/>
      <c r="T78" s="47"/>
      <c r="U78" s="8"/>
      <c r="V78" s="8"/>
      <c r="W78" s="8"/>
      <c r="X78" s="8"/>
      <c r="Y78" s="18"/>
      <c r="Z78" s="8"/>
      <c r="AA78" s="8" t="s">
        <v>117</v>
      </c>
      <c r="AB78" s="8"/>
      <c r="AC78" s="8"/>
      <c r="AD78" s="8">
        <v>65</v>
      </c>
      <c r="AE78" s="8"/>
      <c r="AF78" s="8"/>
      <c r="AG78" s="8"/>
      <c r="AH78" s="8"/>
      <c r="AI78" s="8"/>
      <c r="AJ78" s="8"/>
      <c r="AK78" s="8"/>
    </row>
    <row r="79" spans="2:37" x14ac:dyDescent="0.3">
      <c r="B79" s="8"/>
      <c r="C79" s="8"/>
      <c r="D79" s="8"/>
      <c r="E79" s="8"/>
      <c r="F79" s="8"/>
      <c r="G79" s="8"/>
      <c r="H79" s="8"/>
      <c r="I79" s="8"/>
      <c r="J79" s="8"/>
      <c r="K79" s="8"/>
      <c r="L79" s="8"/>
      <c r="M79" s="8"/>
      <c r="N79" s="8"/>
      <c r="O79" s="8"/>
      <c r="P79" s="47"/>
      <c r="Q79" s="47"/>
      <c r="R79" s="47"/>
      <c r="S79" s="47"/>
      <c r="T79" s="47"/>
      <c r="U79" s="8"/>
      <c r="V79" s="8"/>
      <c r="W79" s="8"/>
      <c r="X79" s="8"/>
      <c r="Y79" s="18"/>
      <c r="Z79" s="8"/>
      <c r="AA79" s="8" t="s">
        <v>118</v>
      </c>
      <c r="AB79" s="8"/>
      <c r="AC79" s="8"/>
      <c r="AD79" s="8">
        <v>66</v>
      </c>
      <c r="AE79" s="8"/>
      <c r="AF79" s="8"/>
      <c r="AG79" s="8"/>
      <c r="AH79" s="8"/>
      <c r="AI79" s="8"/>
      <c r="AJ79" s="8"/>
      <c r="AK79" s="8"/>
    </row>
    <row r="80" spans="2:37" x14ac:dyDescent="0.3">
      <c r="B80" s="8"/>
      <c r="C80" s="8"/>
      <c r="D80" s="8"/>
      <c r="E80" s="8"/>
      <c r="F80" s="8"/>
      <c r="G80" s="8"/>
      <c r="H80" s="8"/>
      <c r="I80" s="8"/>
      <c r="J80" s="8"/>
      <c r="K80" s="8"/>
      <c r="L80" s="8"/>
      <c r="M80" s="8"/>
      <c r="N80" s="8"/>
      <c r="O80" s="8"/>
      <c r="P80" s="47"/>
      <c r="Q80" s="47"/>
      <c r="R80" s="47"/>
      <c r="S80" s="47"/>
      <c r="T80" s="47"/>
      <c r="U80" s="8"/>
      <c r="V80" s="8"/>
      <c r="W80" s="8"/>
      <c r="X80" s="8"/>
      <c r="Y80" s="18"/>
      <c r="Z80" s="8"/>
      <c r="AA80" s="8" t="s">
        <v>119</v>
      </c>
      <c r="AB80" s="8"/>
      <c r="AC80" s="8"/>
      <c r="AD80" s="8">
        <v>67</v>
      </c>
      <c r="AE80" s="8"/>
      <c r="AF80" s="8"/>
      <c r="AG80" s="8"/>
      <c r="AH80" s="8"/>
      <c r="AI80" s="8"/>
      <c r="AJ80" s="8"/>
      <c r="AK80" s="8"/>
    </row>
    <row r="81" spans="2:37" x14ac:dyDescent="0.3">
      <c r="B81" s="19"/>
      <c r="C81" s="19"/>
      <c r="D81" s="19"/>
      <c r="E81" s="19"/>
      <c r="F81" s="19"/>
      <c r="G81" s="19"/>
      <c r="H81" s="19"/>
      <c r="I81" s="19"/>
      <c r="J81" s="19"/>
      <c r="K81" s="19"/>
      <c r="L81" s="19"/>
      <c r="M81" s="19"/>
      <c r="N81" s="19"/>
      <c r="O81" s="19"/>
      <c r="P81" s="19"/>
      <c r="Q81" s="19"/>
      <c r="R81" s="19"/>
      <c r="S81" s="19"/>
      <c r="T81" s="19"/>
      <c r="U81" s="19"/>
      <c r="V81" s="19"/>
      <c r="W81" s="19"/>
      <c r="X81" s="19"/>
      <c r="Y81" s="8"/>
      <c r="Z81" s="8"/>
      <c r="AA81" s="8" t="s">
        <v>120</v>
      </c>
      <c r="AB81" s="8"/>
      <c r="AC81" s="8"/>
      <c r="AD81" s="8">
        <v>68</v>
      </c>
      <c r="AE81" s="8"/>
      <c r="AF81" s="8"/>
      <c r="AG81" s="8"/>
      <c r="AH81" s="8"/>
      <c r="AI81" s="8"/>
      <c r="AJ81" s="8"/>
      <c r="AK81" s="8"/>
    </row>
    <row r="82" spans="2:37" x14ac:dyDescent="0.3">
      <c r="B82" s="37" t="s">
        <v>121</v>
      </c>
      <c r="C82" s="37"/>
      <c r="D82" s="37"/>
      <c r="E82" s="37" t="s">
        <v>122</v>
      </c>
      <c r="F82" s="37"/>
      <c r="G82" s="8"/>
      <c r="H82" s="8"/>
      <c r="I82" s="8"/>
      <c r="J82" s="8"/>
      <c r="K82" s="8"/>
      <c r="L82" s="8"/>
      <c r="M82" s="8"/>
      <c r="N82" s="8"/>
      <c r="O82" s="8"/>
      <c r="P82" s="8"/>
      <c r="Q82" s="8"/>
      <c r="R82" s="8"/>
      <c r="S82" s="8"/>
      <c r="T82" s="8"/>
      <c r="U82" s="8"/>
      <c r="V82" s="8"/>
      <c r="W82" s="8"/>
      <c r="X82" s="8"/>
      <c r="Y82" s="8"/>
      <c r="Z82" s="8"/>
      <c r="AA82" s="8" t="s">
        <v>123</v>
      </c>
      <c r="AB82" s="8"/>
      <c r="AC82" s="8"/>
      <c r="AD82" s="8">
        <v>69</v>
      </c>
      <c r="AE82" s="8"/>
      <c r="AF82" s="8"/>
      <c r="AG82" s="8"/>
      <c r="AH82" s="8"/>
      <c r="AI82" s="8"/>
      <c r="AJ82" s="8"/>
      <c r="AK82" s="8"/>
    </row>
    <row r="83" spans="2:37" x14ac:dyDescent="0.3">
      <c r="B83" s="37"/>
      <c r="C83" s="37"/>
      <c r="D83" s="37"/>
      <c r="E83" s="37"/>
      <c r="F83" s="37"/>
      <c r="G83" s="8"/>
      <c r="H83" s="8"/>
      <c r="I83" s="8"/>
      <c r="J83" s="8"/>
      <c r="K83" s="8"/>
      <c r="L83" s="8"/>
      <c r="M83" s="8"/>
      <c r="N83" s="8"/>
      <c r="O83" s="8"/>
      <c r="P83" s="8"/>
      <c r="Q83" s="8"/>
      <c r="R83" s="8"/>
      <c r="S83" s="8"/>
      <c r="T83" s="8"/>
      <c r="U83" s="8"/>
      <c r="V83" s="8"/>
      <c r="W83" s="8"/>
      <c r="X83" s="8"/>
      <c r="Y83" s="8"/>
      <c r="Z83" s="8"/>
      <c r="AA83" s="8" t="s">
        <v>124</v>
      </c>
      <c r="AB83" s="8"/>
      <c r="AC83" s="8"/>
      <c r="AD83" s="8">
        <v>70</v>
      </c>
      <c r="AE83" s="8"/>
      <c r="AF83" s="8"/>
      <c r="AG83" s="8"/>
      <c r="AH83" s="8"/>
      <c r="AI83" s="8"/>
      <c r="AJ83" s="8"/>
      <c r="AK83" s="8"/>
    </row>
    <row r="84" spans="2:37" x14ac:dyDescent="0.3">
      <c r="B84" s="5" t="s">
        <v>13</v>
      </c>
      <c r="C84" s="52" t="e">
        <f>AG19</f>
        <v>#N/A</v>
      </c>
      <c r="D84" s="53"/>
      <c r="E84" s="54" t="e">
        <f>_xlfn.RANK.EQ(C84,$C$84:$D$98)</f>
        <v>#N/A</v>
      </c>
      <c r="F84" s="54"/>
      <c r="G84" s="8"/>
      <c r="H84" s="8"/>
      <c r="I84" s="8"/>
      <c r="J84" s="8"/>
      <c r="K84" s="8"/>
      <c r="L84" s="8"/>
      <c r="M84" s="8"/>
      <c r="N84" s="8"/>
      <c r="O84" s="8"/>
      <c r="P84" s="8"/>
      <c r="Q84" s="8"/>
      <c r="R84" s="8"/>
      <c r="S84" s="8"/>
      <c r="T84" s="8"/>
      <c r="U84" s="8"/>
      <c r="V84" s="8"/>
      <c r="W84" s="8"/>
      <c r="X84" s="8"/>
      <c r="Y84" s="8"/>
      <c r="Z84" s="8"/>
      <c r="AA84" s="8" t="s">
        <v>125</v>
      </c>
      <c r="AB84" s="8"/>
      <c r="AC84" s="8"/>
      <c r="AD84" s="8">
        <v>71</v>
      </c>
      <c r="AE84" s="8"/>
      <c r="AF84" s="8"/>
      <c r="AG84" s="8"/>
      <c r="AH84" s="8"/>
      <c r="AI84" s="8"/>
      <c r="AJ84" s="8"/>
      <c r="AK84" s="8"/>
    </row>
    <row r="85" spans="2:37" ht="14.4" customHeight="1" x14ac:dyDescent="0.3">
      <c r="B85" s="5" t="s">
        <v>15</v>
      </c>
      <c r="C85" s="52" t="e">
        <f t="shared" ref="C85:C98" si="2">AG20</f>
        <v>#N/A</v>
      </c>
      <c r="D85" s="53"/>
      <c r="E85" s="54" t="e">
        <f t="shared" ref="E85:E98" si="3">_xlfn.RANK.EQ(C85,$C$84:$D$98)</f>
        <v>#N/A</v>
      </c>
      <c r="F85" s="54"/>
      <c r="G85" s="8"/>
      <c r="H85" s="8"/>
      <c r="I85" s="8"/>
      <c r="J85" s="8"/>
      <c r="K85" s="8"/>
      <c r="L85" s="8"/>
      <c r="M85" s="8"/>
      <c r="N85" s="8"/>
      <c r="O85" s="8"/>
      <c r="P85" s="8"/>
      <c r="Q85" s="8"/>
      <c r="R85" s="8"/>
      <c r="S85" s="8"/>
      <c r="T85" s="8"/>
      <c r="U85" s="8"/>
      <c r="V85" s="8"/>
      <c r="W85" s="8"/>
      <c r="X85" s="8"/>
      <c r="Y85" s="8"/>
      <c r="Z85" s="8"/>
      <c r="AA85" s="8" t="s">
        <v>126</v>
      </c>
      <c r="AB85" s="8"/>
      <c r="AC85" s="8"/>
      <c r="AD85" s="8">
        <v>72</v>
      </c>
      <c r="AE85" s="8"/>
      <c r="AF85" s="8"/>
      <c r="AG85" s="8"/>
      <c r="AH85" s="8"/>
      <c r="AI85" s="8"/>
      <c r="AJ85" s="8"/>
      <c r="AK85" s="8"/>
    </row>
    <row r="86" spans="2:37" ht="14.4" customHeight="1" x14ac:dyDescent="0.3">
      <c r="B86" s="5" t="s">
        <v>18</v>
      </c>
      <c r="C86" s="52" t="e">
        <f t="shared" si="2"/>
        <v>#N/A</v>
      </c>
      <c r="D86" s="53"/>
      <c r="E86" s="54" t="e">
        <f t="shared" si="3"/>
        <v>#N/A</v>
      </c>
      <c r="F86" s="54"/>
      <c r="G86" s="8"/>
      <c r="H86" s="8"/>
      <c r="I86" s="8"/>
      <c r="J86" s="8"/>
      <c r="K86" s="8"/>
      <c r="L86" s="8"/>
      <c r="M86" s="8"/>
      <c r="N86" s="8"/>
      <c r="O86" s="8"/>
      <c r="P86" s="8"/>
      <c r="Q86" s="8"/>
      <c r="R86" s="8"/>
      <c r="S86" s="8"/>
      <c r="T86" s="8"/>
      <c r="U86" s="8"/>
      <c r="V86" s="8"/>
      <c r="W86" s="8"/>
      <c r="X86" s="8"/>
      <c r="Y86" s="8"/>
      <c r="Z86" s="8"/>
      <c r="AA86" s="8" t="s">
        <v>127</v>
      </c>
      <c r="AB86" s="8"/>
      <c r="AC86" s="8"/>
      <c r="AD86" s="8">
        <v>73</v>
      </c>
      <c r="AE86" s="8"/>
      <c r="AF86" s="8"/>
      <c r="AG86" s="8"/>
      <c r="AH86" s="8"/>
      <c r="AI86" s="8"/>
      <c r="AJ86" s="8"/>
      <c r="AK86" s="8"/>
    </row>
    <row r="87" spans="2:37" ht="14.4" customHeight="1" x14ac:dyDescent="0.3">
      <c r="B87" s="5" t="s">
        <v>22</v>
      </c>
      <c r="C87" s="52" t="e">
        <f t="shared" si="2"/>
        <v>#N/A</v>
      </c>
      <c r="D87" s="53"/>
      <c r="E87" s="54" t="e">
        <f t="shared" si="3"/>
        <v>#N/A</v>
      </c>
      <c r="F87" s="54"/>
      <c r="G87" s="8"/>
      <c r="H87" s="8"/>
      <c r="I87" s="8"/>
      <c r="J87" s="8"/>
      <c r="K87" s="8"/>
      <c r="L87" s="8"/>
      <c r="M87" s="8"/>
      <c r="N87" s="8"/>
      <c r="O87" s="8"/>
      <c r="P87" s="8"/>
      <c r="Q87" s="8"/>
      <c r="R87" s="8"/>
      <c r="S87" s="8"/>
      <c r="T87" s="8"/>
      <c r="U87" s="8"/>
      <c r="V87" s="8"/>
      <c r="W87" s="8"/>
      <c r="X87" s="8"/>
      <c r="Y87" s="8"/>
      <c r="Z87" s="8"/>
      <c r="AA87" s="8" t="s">
        <v>128</v>
      </c>
      <c r="AB87" s="8"/>
      <c r="AC87" s="8"/>
      <c r="AD87" s="8">
        <v>74</v>
      </c>
      <c r="AE87" s="8"/>
      <c r="AF87" s="8"/>
      <c r="AG87" s="8"/>
      <c r="AH87" s="8"/>
      <c r="AI87" s="8"/>
      <c r="AJ87" s="8"/>
      <c r="AK87" s="8"/>
    </row>
    <row r="88" spans="2:37" ht="14.4" customHeight="1" x14ac:dyDescent="0.3">
      <c r="B88" s="5" t="s">
        <v>26</v>
      </c>
      <c r="C88" s="52" t="e">
        <f t="shared" si="2"/>
        <v>#N/A</v>
      </c>
      <c r="D88" s="53"/>
      <c r="E88" s="54" t="e">
        <f t="shared" si="3"/>
        <v>#N/A</v>
      </c>
      <c r="F88" s="54"/>
      <c r="G88" s="8"/>
      <c r="H88" s="8"/>
      <c r="I88" s="8"/>
      <c r="J88" s="8"/>
      <c r="K88" s="8"/>
      <c r="L88" s="8"/>
      <c r="M88" s="8"/>
      <c r="N88" s="8"/>
      <c r="O88" s="8"/>
      <c r="P88" s="8"/>
      <c r="Q88" s="8"/>
      <c r="R88" s="8"/>
      <c r="S88" s="8"/>
      <c r="T88" s="8"/>
      <c r="U88" s="8"/>
      <c r="V88" s="8"/>
      <c r="W88" s="8"/>
      <c r="X88" s="8"/>
      <c r="Y88" s="8"/>
      <c r="Z88" s="8"/>
      <c r="AA88" s="8" t="s">
        <v>129</v>
      </c>
      <c r="AB88" s="8"/>
      <c r="AC88" s="8"/>
      <c r="AD88" s="8">
        <v>75</v>
      </c>
      <c r="AE88" s="8"/>
      <c r="AF88" s="8"/>
      <c r="AG88" s="8"/>
      <c r="AH88" s="8"/>
      <c r="AI88" s="8"/>
      <c r="AJ88" s="8"/>
      <c r="AK88" s="8"/>
    </row>
    <row r="89" spans="2:37" ht="14.4" customHeight="1" x14ac:dyDescent="0.3">
      <c r="B89" s="5" t="s">
        <v>30</v>
      </c>
      <c r="C89" s="52" t="e">
        <f t="shared" si="2"/>
        <v>#N/A</v>
      </c>
      <c r="D89" s="53"/>
      <c r="E89" s="54" t="e">
        <f t="shared" si="3"/>
        <v>#N/A</v>
      </c>
      <c r="F89" s="54"/>
      <c r="G89" s="8"/>
      <c r="H89" s="58" t="s">
        <v>130</v>
      </c>
      <c r="I89" s="59"/>
      <c r="J89" s="59"/>
      <c r="K89" s="59"/>
      <c r="L89" s="59"/>
      <c r="M89" s="59"/>
      <c r="N89" s="59"/>
      <c r="O89" s="59"/>
      <c r="P89" s="59"/>
      <c r="Q89" s="59"/>
      <c r="R89" s="59"/>
      <c r="S89" s="59"/>
      <c r="T89" s="59"/>
      <c r="U89" s="8"/>
      <c r="V89" s="8"/>
      <c r="W89" s="8"/>
      <c r="X89" s="8"/>
      <c r="Y89" s="8"/>
      <c r="Z89" s="8"/>
      <c r="AA89" s="8" t="s">
        <v>131</v>
      </c>
      <c r="AB89" s="8"/>
      <c r="AC89" s="8"/>
      <c r="AD89" s="8">
        <v>76</v>
      </c>
      <c r="AE89" s="8"/>
      <c r="AF89" s="8"/>
      <c r="AG89" s="8"/>
      <c r="AH89" s="8"/>
      <c r="AI89" s="8"/>
      <c r="AJ89" s="8"/>
      <c r="AK89" s="8"/>
    </row>
    <row r="90" spans="2:37" ht="14.4" customHeight="1" x14ac:dyDescent="0.3">
      <c r="B90" s="5" t="s">
        <v>33</v>
      </c>
      <c r="C90" s="52" t="e">
        <f t="shared" si="2"/>
        <v>#N/A</v>
      </c>
      <c r="D90" s="53"/>
      <c r="E90" s="54" t="e">
        <f t="shared" si="3"/>
        <v>#N/A</v>
      </c>
      <c r="F90" s="54"/>
      <c r="G90" s="8"/>
      <c r="H90" s="59"/>
      <c r="I90" s="59"/>
      <c r="J90" s="59"/>
      <c r="K90" s="59"/>
      <c r="L90" s="59"/>
      <c r="M90" s="59"/>
      <c r="N90" s="59"/>
      <c r="O90" s="59"/>
      <c r="P90" s="59"/>
      <c r="Q90" s="59"/>
      <c r="R90" s="59"/>
      <c r="S90" s="59"/>
      <c r="T90" s="59"/>
      <c r="U90" s="8"/>
      <c r="V90" s="8"/>
      <c r="W90" s="8"/>
      <c r="X90" s="8"/>
      <c r="Y90" s="8"/>
      <c r="Z90" s="8"/>
      <c r="AA90" s="8" t="s">
        <v>132</v>
      </c>
      <c r="AB90" s="8"/>
      <c r="AC90" s="8"/>
      <c r="AD90" s="8">
        <v>77</v>
      </c>
      <c r="AE90" s="8"/>
      <c r="AF90" s="8"/>
      <c r="AG90" s="8"/>
      <c r="AH90" s="8"/>
      <c r="AI90" s="8"/>
      <c r="AJ90" s="8"/>
      <c r="AK90" s="8"/>
    </row>
    <row r="91" spans="2:37" ht="14.4" customHeight="1" x14ac:dyDescent="0.3">
      <c r="B91" s="5" t="s">
        <v>36</v>
      </c>
      <c r="C91" s="52" t="e">
        <f t="shared" si="2"/>
        <v>#N/A</v>
      </c>
      <c r="D91" s="53"/>
      <c r="E91" s="54" t="e">
        <f t="shared" si="3"/>
        <v>#N/A</v>
      </c>
      <c r="F91" s="54"/>
      <c r="G91" s="8"/>
      <c r="H91" s="59"/>
      <c r="I91" s="59"/>
      <c r="J91" s="59"/>
      <c r="K91" s="59"/>
      <c r="L91" s="59"/>
      <c r="M91" s="59"/>
      <c r="N91" s="59"/>
      <c r="O91" s="59"/>
      <c r="P91" s="59"/>
      <c r="Q91" s="59"/>
      <c r="R91" s="59"/>
      <c r="S91" s="59"/>
      <c r="T91" s="59"/>
      <c r="U91" s="8"/>
      <c r="V91" s="8"/>
      <c r="W91" s="8"/>
      <c r="X91" s="8"/>
      <c r="Y91" s="8"/>
      <c r="Z91" s="8"/>
      <c r="AA91" s="8" t="s">
        <v>133</v>
      </c>
      <c r="AB91" s="8"/>
      <c r="AC91" s="8"/>
      <c r="AD91" s="8">
        <v>78</v>
      </c>
      <c r="AE91" s="8"/>
      <c r="AF91" s="8"/>
      <c r="AG91" s="8"/>
      <c r="AH91" s="8"/>
      <c r="AI91" s="8"/>
      <c r="AJ91" s="8"/>
      <c r="AK91" s="8"/>
    </row>
    <row r="92" spans="2:37" ht="14.4" customHeight="1" x14ac:dyDescent="0.3">
      <c r="B92" s="5" t="s">
        <v>39</v>
      </c>
      <c r="C92" s="52" t="e">
        <f t="shared" si="2"/>
        <v>#N/A</v>
      </c>
      <c r="D92" s="53"/>
      <c r="E92" s="54" t="e">
        <f>_xlfn.RANK.EQ(C92,$C$84:$D$98)</f>
        <v>#N/A</v>
      </c>
      <c r="F92" s="54"/>
      <c r="G92" s="8"/>
      <c r="H92" s="59"/>
      <c r="I92" s="59"/>
      <c r="J92" s="59"/>
      <c r="K92" s="59"/>
      <c r="L92" s="59"/>
      <c r="M92" s="59"/>
      <c r="N92" s="59"/>
      <c r="O92" s="59"/>
      <c r="P92" s="59"/>
      <c r="Q92" s="59"/>
      <c r="R92" s="59"/>
      <c r="S92" s="59"/>
      <c r="T92" s="59"/>
      <c r="U92" s="8"/>
      <c r="V92" s="8"/>
      <c r="W92" s="8"/>
      <c r="X92" s="8"/>
      <c r="Y92" s="8"/>
      <c r="Z92" s="8"/>
      <c r="AA92" s="8" t="s">
        <v>134</v>
      </c>
      <c r="AB92" s="8"/>
      <c r="AC92" s="8"/>
      <c r="AD92" s="8">
        <v>79</v>
      </c>
      <c r="AE92" s="8"/>
      <c r="AF92" s="8"/>
      <c r="AG92" s="8"/>
      <c r="AH92" s="8"/>
      <c r="AI92" s="8"/>
      <c r="AJ92" s="8"/>
      <c r="AK92" s="8"/>
    </row>
    <row r="93" spans="2:37" ht="14.4" customHeight="1" x14ac:dyDescent="0.3">
      <c r="B93" s="5" t="s">
        <v>41</v>
      </c>
      <c r="C93" s="52" t="e">
        <f t="shared" si="2"/>
        <v>#N/A</v>
      </c>
      <c r="D93" s="53"/>
      <c r="E93" s="54" t="e">
        <f t="shared" si="3"/>
        <v>#N/A</v>
      </c>
      <c r="F93" s="54"/>
      <c r="G93" s="8"/>
      <c r="H93" s="59"/>
      <c r="I93" s="59"/>
      <c r="J93" s="59"/>
      <c r="K93" s="59"/>
      <c r="L93" s="59"/>
      <c r="M93" s="59"/>
      <c r="N93" s="59"/>
      <c r="O93" s="59"/>
      <c r="P93" s="59"/>
      <c r="Q93" s="59"/>
      <c r="R93" s="59"/>
      <c r="S93" s="59"/>
      <c r="T93" s="59"/>
      <c r="U93" s="8"/>
      <c r="V93" s="8"/>
      <c r="W93" s="8"/>
      <c r="X93" s="8"/>
      <c r="Y93" s="8"/>
      <c r="Z93" s="8"/>
      <c r="AA93" s="8" t="s">
        <v>135</v>
      </c>
      <c r="AB93" s="8"/>
      <c r="AC93" s="8"/>
      <c r="AD93" s="8">
        <v>80</v>
      </c>
      <c r="AE93" s="8"/>
      <c r="AF93" s="8"/>
      <c r="AG93" s="8"/>
      <c r="AH93" s="8"/>
      <c r="AI93" s="8"/>
      <c r="AJ93" s="8"/>
      <c r="AK93" s="8"/>
    </row>
    <row r="94" spans="2:37" ht="14.4" customHeight="1" x14ac:dyDescent="0.3">
      <c r="B94" s="5" t="s">
        <v>43</v>
      </c>
      <c r="C94" s="52" t="e">
        <f t="shared" si="2"/>
        <v>#N/A</v>
      </c>
      <c r="D94" s="53"/>
      <c r="E94" s="54" t="e">
        <f t="shared" si="3"/>
        <v>#N/A</v>
      </c>
      <c r="F94" s="54"/>
      <c r="G94" s="8"/>
      <c r="H94" s="59"/>
      <c r="I94" s="59"/>
      <c r="J94" s="59"/>
      <c r="K94" s="59"/>
      <c r="L94" s="59"/>
      <c r="M94" s="59"/>
      <c r="N94" s="59"/>
      <c r="O94" s="59"/>
      <c r="P94" s="59"/>
      <c r="Q94" s="59"/>
      <c r="R94" s="59"/>
      <c r="S94" s="59"/>
      <c r="T94" s="59"/>
      <c r="U94" s="8"/>
      <c r="V94" s="8"/>
      <c r="W94" s="8"/>
      <c r="X94" s="8"/>
      <c r="Y94" s="8"/>
      <c r="Z94" s="8"/>
      <c r="AA94" s="8" t="s">
        <v>136</v>
      </c>
      <c r="AB94" s="8"/>
      <c r="AC94" s="8"/>
      <c r="AD94" s="8">
        <v>81</v>
      </c>
      <c r="AE94" s="8"/>
      <c r="AF94" s="8"/>
      <c r="AG94" s="8"/>
      <c r="AH94" s="8"/>
      <c r="AI94" s="8"/>
      <c r="AJ94" s="8"/>
      <c r="AK94" s="8"/>
    </row>
    <row r="95" spans="2:37" ht="14.4" customHeight="1" x14ac:dyDescent="0.3">
      <c r="B95" s="5" t="s">
        <v>45</v>
      </c>
      <c r="C95" s="52" t="e">
        <f t="shared" si="2"/>
        <v>#N/A</v>
      </c>
      <c r="D95" s="53"/>
      <c r="E95" s="54" t="e">
        <f t="shared" si="3"/>
        <v>#N/A</v>
      </c>
      <c r="F95" s="54"/>
      <c r="G95" s="8"/>
      <c r="H95" s="59"/>
      <c r="I95" s="59"/>
      <c r="J95" s="59"/>
      <c r="K95" s="59"/>
      <c r="L95" s="59"/>
      <c r="M95" s="59"/>
      <c r="N95" s="59"/>
      <c r="O95" s="59"/>
      <c r="P95" s="59"/>
      <c r="Q95" s="59"/>
      <c r="R95" s="59"/>
      <c r="S95" s="59"/>
      <c r="T95" s="59"/>
      <c r="U95" s="8"/>
      <c r="V95" s="8"/>
      <c r="W95" s="8"/>
      <c r="X95" s="8"/>
      <c r="Y95" s="8"/>
      <c r="Z95" s="8"/>
      <c r="AA95" s="8" t="s">
        <v>137</v>
      </c>
      <c r="AB95" s="8"/>
      <c r="AC95" s="8"/>
      <c r="AD95" s="8">
        <v>82</v>
      </c>
      <c r="AE95" s="8"/>
      <c r="AF95" s="8"/>
      <c r="AG95" s="8"/>
      <c r="AH95" s="8"/>
      <c r="AI95" s="8"/>
      <c r="AJ95" s="8"/>
      <c r="AK95" s="8"/>
    </row>
    <row r="96" spans="2:37" ht="14.4" customHeight="1" x14ac:dyDescent="0.3">
      <c r="B96" s="5" t="s">
        <v>47</v>
      </c>
      <c r="C96" s="52" t="e">
        <f t="shared" si="2"/>
        <v>#N/A</v>
      </c>
      <c r="D96" s="53"/>
      <c r="E96" s="54" t="e">
        <f t="shared" si="3"/>
        <v>#N/A</v>
      </c>
      <c r="F96" s="54"/>
      <c r="G96" s="8"/>
      <c r="H96" s="8"/>
      <c r="I96" s="8"/>
      <c r="J96" s="8"/>
      <c r="K96" s="8"/>
      <c r="L96" s="8"/>
      <c r="M96" s="8"/>
      <c r="N96" s="8"/>
      <c r="O96" s="8"/>
      <c r="P96" s="8"/>
      <c r="Q96" s="8"/>
      <c r="R96" s="8"/>
      <c r="S96" s="8"/>
      <c r="T96" s="8"/>
      <c r="U96" s="8"/>
      <c r="V96" s="8"/>
      <c r="W96" s="8"/>
      <c r="X96" s="8"/>
      <c r="Y96" s="8"/>
      <c r="Z96" s="8"/>
      <c r="AA96" s="8" t="s">
        <v>138</v>
      </c>
      <c r="AB96" s="8"/>
      <c r="AC96" s="8"/>
      <c r="AD96" s="8">
        <v>83</v>
      </c>
      <c r="AE96" s="8"/>
      <c r="AF96" s="8"/>
      <c r="AG96" s="8"/>
      <c r="AH96" s="8"/>
      <c r="AI96" s="8"/>
      <c r="AJ96" s="8"/>
      <c r="AK96" s="8"/>
    </row>
    <row r="97" spans="2:37" ht="14.4" customHeight="1" x14ac:dyDescent="0.3">
      <c r="B97" s="5" t="s">
        <v>49</v>
      </c>
      <c r="C97" s="52" t="e">
        <f t="shared" si="2"/>
        <v>#N/A</v>
      </c>
      <c r="D97" s="53"/>
      <c r="E97" s="54" t="e">
        <f t="shared" si="3"/>
        <v>#N/A</v>
      </c>
      <c r="F97" s="54"/>
      <c r="G97" s="8"/>
      <c r="H97" s="8"/>
      <c r="I97" s="8"/>
      <c r="J97" s="8"/>
      <c r="K97" s="8"/>
      <c r="L97" s="8"/>
      <c r="M97" s="8"/>
      <c r="N97" s="8"/>
      <c r="O97" s="8"/>
      <c r="P97" s="8"/>
      <c r="Q97" s="8"/>
      <c r="R97" s="8"/>
      <c r="S97" s="8"/>
      <c r="T97" s="8"/>
      <c r="U97" s="8"/>
      <c r="V97" s="8"/>
      <c r="W97" s="8"/>
      <c r="X97" s="8"/>
      <c r="Y97" s="8"/>
      <c r="Z97" s="8"/>
      <c r="AA97" s="8" t="s">
        <v>139</v>
      </c>
      <c r="AB97" s="8"/>
      <c r="AC97" s="8"/>
      <c r="AD97" s="8">
        <v>84</v>
      </c>
      <c r="AE97" s="8"/>
      <c r="AF97" s="8"/>
      <c r="AG97" s="8"/>
      <c r="AH97" s="8"/>
      <c r="AI97" s="8"/>
      <c r="AJ97" s="8"/>
      <c r="AK97" s="8"/>
    </row>
    <row r="98" spans="2:37" ht="14.4" customHeight="1" x14ac:dyDescent="0.3">
      <c r="B98" s="5" t="s">
        <v>51</v>
      </c>
      <c r="C98" s="52" t="e">
        <f t="shared" si="2"/>
        <v>#N/A</v>
      </c>
      <c r="D98" s="53"/>
      <c r="E98" s="54" t="e">
        <f t="shared" si="3"/>
        <v>#N/A</v>
      </c>
      <c r="F98" s="54"/>
      <c r="G98" s="8"/>
      <c r="H98" s="8"/>
      <c r="I98" s="60" t="s">
        <v>140</v>
      </c>
      <c r="J98" s="41"/>
      <c r="K98" s="41"/>
      <c r="L98" s="41"/>
      <c r="M98" s="41"/>
      <c r="N98" s="41"/>
      <c r="O98" s="41"/>
      <c r="P98" s="41"/>
      <c r="Q98" s="41"/>
      <c r="R98" s="41"/>
      <c r="S98" s="41"/>
      <c r="T98" s="41"/>
      <c r="U98" s="8"/>
      <c r="V98" s="8"/>
      <c r="W98" s="8"/>
      <c r="X98" s="8"/>
      <c r="Y98" s="8"/>
      <c r="Z98" s="8"/>
      <c r="AA98" s="8" t="s">
        <v>141</v>
      </c>
      <c r="AB98" s="8"/>
      <c r="AC98" s="8"/>
      <c r="AD98" s="8">
        <v>85</v>
      </c>
      <c r="AE98" s="8"/>
      <c r="AF98" s="8"/>
      <c r="AG98" s="8"/>
      <c r="AH98" s="8"/>
      <c r="AI98" s="8"/>
      <c r="AJ98" s="8"/>
      <c r="AK98" s="8"/>
    </row>
    <row r="99" spans="2:37" x14ac:dyDescent="0.3">
      <c r="B99" s="8"/>
      <c r="C99" s="8"/>
      <c r="D99" s="8"/>
      <c r="E99" s="8"/>
      <c r="F99" s="8"/>
      <c r="G99" s="8"/>
      <c r="H99" s="8"/>
      <c r="I99" s="41"/>
      <c r="J99" s="41"/>
      <c r="K99" s="41"/>
      <c r="L99" s="41"/>
      <c r="M99" s="41"/>
      <c r="N99" s="41"/>
      <c r="O99" s="41"/>
      <c r="P99" s="41"/>
      <c r="Q99" s="41"/>
      <c r="R99" s="41"/>
      <c r="S99" s="41"/>
      <c r="T99" s="41"/>
      <c r="U99" s="8"/>
      <c r="V99" s="8"/>
      <c r="W99" s="8"/>
      <c r="X99" s="8"/>
      <c r="Y99" s="8"/>
      <c r="Z99" s="8"/>
      <c r="AA99" s="8" t="s">
        <v>142</v>
      </c>
      <c r="AB99" s="8"/>
      <c r="AC99" s="8"/>
      <c r="AD99" s="8">
        <v>86</v>
      </c>
      <c r="AE99" s="8"/>
      <c r="AF99" s="8"/>
      <c r="AG99" s="8"/>
      <c r="AH99" s="8"/>
      <c r="AI99" s="8"/>
      <c r="AJ99" s="8"/>
      <c r="AK99" s="8"/>
    </row>
    <row r="100" spans="2:37" x14ac:dyDescent="0.3">
      <c r="B100" s="8"/>
      <c r="C100" s="8"/>
      <c r="D100" s="8"/>
      <c r="E100" s="8"/>
      <c r="F100" s="8"/>
      <c r="G100" s="8"/>
      <c r="H100" s="8"/>
      <c r="I100" s="41"/>
      <c r="J100" s="41"/>
      <c r="K100" s="41"/>
      <c r="L100" s="41"/>
      <c r="M100" s="41"/>
      <c r="N100" s="41"/>
      <c r="O100" s="41"/>
      <c r="P100" s="41"/>
      <c r="Q100" s="41"/>
      <c r="R100" s="41"/>
      <c r="S100" s="41"/>
      <c r="T100" s="41"/>
      <c r="U100" s="8"/>
      <c r="V100" s="8"/>
      <c r="W100" s="8"/>
      <c r="X100" s="8"/>
      <c r="Y100" s="8"/>
      <c r="Z100" s="8"/>
      <c r="AA100" s="8" t="s">
        <v>143</v>
      </c>
      <c r="AB100" s="8"/>
      <c r="AC100" s="8"/>
      <c r="AD100" s="8">
        <v>87</v>
      </c>
      <c r="AE100" s="8"/>
      <c r="AF100" s="8"/>
      <c r="AG100" s="8"/>
      <c r="AH100" s="8"/>
      <c r="AI100" s="8"/>
      <c r="AJ100" s="8"/>
      <c r="AK100" s="8"/>
    </row>
    <row r="101" spans="2:37" x14ac:dyDescent="0.3">
      <c r="B101" s="8"/>
      <c r="C101" s="8"/>
      <c r="D101" s="8"/>
      <c r="E101" s="8"/>
      <c r="F101" s="8"/>
      <c r="G101" s="8"/>
      <c r="H101" s="8"/>
      <c r="I101" s="41"/>
      <c r="J101" s="41"/>
      <c r="K101" s="41"/>
      <c r="L101" s="41"/>
      <c r="M101" s="41"/>
      <c r="N101" s="41"/>
      <c r="O101" s="41"/>
      <c r="P101" s="41"/>
      <c r="Q101" s="41"/>
      <c r="R101" s="41"/>
      <c r="S101" s="41"/>
      <c r="T101" s="41"/>
      <c r="U101" s="8"/>
      <c r="V101" s="8"/>
      <c r="W101" s="8"/>
      <c r="X101" s="8"/>
      <c r="Y101" s="8"/>
      <c r="Z101" s="8"/>
      <c r="AA101" s="8" t="s">
        <v>144</v>
      </c>
      <c r="AB101" s="8"/>
      <c r="AC101" s="8"/>
      <c r="AD101" s="8">
        <v>88</v>
      </c>
      <c r="AE101" s="8"/>
      <c r="AF101" s="8"/>
      <c r="AG101" s="8"/>
      <c r="AH101" s="8"/>
      <c r="AI101" s="8"/>
      <c r="AJ101" s="8"/>
      <c r="AK101" s="8"/>
    </row>
    <row r="102" spans="2:37" x14ac:dyDescent="0.3">
      <c r="B102" s="8"/>
      <c r="C102" s="8"/>
      <c r="D102" s="8"/>
      <c r="E102" s="8"/>
      <c r="F102" s="8"/>
      <c r="G102" s="8"/>
      <c r="H102" s="8"/>
      <c r="I102" s="8"/>
      <c r="J102" s="61" t="s">
        <v>145</v>
      </c>
      <c r="K102" s="62"/>
      <c r="L102" s="62"/>
      <c r="M102" s="62"/>
      <c r="N102" s="62"/>
      <c r="O102" s="62"/>
      <c r="P102" s="62"/>
      <c r="Q102" s="62"/>
      <c r="R102" s="62"/>
      <c r="S102" s="62"/>
      <c r="T102" s="62"/>
      <c r="U102" s="8"/>
      <c r="V102" s="8"/>
      <c r="W102" s="8"/>
      <c r="X102" s="8"/>
      <c r="Y102" s="8"/>
      <c r="Z102" s="8"/>
      <c r="AA102" s="8" t="s">
        <v>146</v>
      </c>
      <c r="AB102" s="8"/>
      <c r="AC102" s="8"/>
      <c r="AD102" s="8">
        <v>89</v>
      </c>
      <c r="AE102" s="8"/>
      <c r="AF102" s="8"/>
      <c r="AG102" s="8"/>
      <c r="AH102" s="8"/>
      <c r="AI102" s="8"/>
      <c r="AJ102" s="8"/>
      <c r="AK102" s="8"/>
    </row>
    <row r="103" spans="2:37" x14ac:dyDescent="0.3">
      <c r="B103" s="8"/>
      <c r="C103" s="8"/>
      <c r="D103" s="8"/>
      <c r="E103" s="8"/>
      <c r="F103" s="8"/>
      <c r="G103" s="8"/>
      <c r="H103" s="8"/>
      <c r="I103" s="8"/>
      <c r="J103" s="62"/>
      <c r="K103" s="62"/>
      <c r="L103" s="62"/>
      <c r="M103" s="62"/>
      <c r="N103" s="62"/>
      <c r="O103" s="62"/>
      <c r="P103" s="62"/>
      <c r="Q103" s="62"/>
      <c r="R103" s="62"/>
      <c r="S103" s="62"/>
      <c r="T103" s="62"/>
      <c r="U103" s="8"/>
      <c r="V103" s="8"/>
      <c r="W103" s="8"/>
      <c r="X103" s="8"/>
      <c r="Y103" s="8"/>
      <c r="Z103" s="8"/>
      <c r="AA103" s="8" t="s">
        <v>147</v>
      </c>
      <c r="AB103" s="8"/>
      <c r="AC103" s="8"/>
      <c r="AD103" s="8">
        <v>90</v>
      </c>
      <c r="AE103" s="8"/>
      <c r="AF103" s="8"/>
      <c r="AG103" s="8"/>
      <c r="AH103" s="8"/>
      <c r="AI103" s="8"/>
      <c r="AJ103" s="8"/>
      <c r="AK103" s="8"/>
    </row>
    <row r="104" spans="2:37" x14ac:dyDescent="0.3">
      <c r="B104" s="8"/>
      <c r="C104" s="8"/>
      <c r="D104" s="8"/>
      <c r="E104" s="8"/>
      <c r="F104" s="8"/>
      <c r="G104" s="8"/>
      <c r="H104" s="8"/>
      <c r="I104" s="8"/>
      <c r="J104" s="62"/>
      <c r="K104" s="62"/>
      <c r="L104" s="62"/>
      <c r="M104" s="62"/>
      <c r="N104" s="62"/>
      <c r="O104" s="62"/>
      <c r="P104" s="62"/>
      <c r="Q104" s="62"/>
      <c r="R104" s="62"/>
      <c r="S104" s="62"/>
      <c r="T104" s="62"/>
      <c r="U104" s="8"/>
      <c r="V104" s="8"/>
      <c r="W104" s="8"/>
      <c r="X104" s="8"/>
      <c r="Y104" s="8"/>
      <c r="Z104" s="8"/>
      <c r="AA104" s="8" t="s">
        <v>148</v>
      </c>
      <c r="AB104" s="8"/>
      <c r="AC104" s="8"/>
      <c r="AD104" s="8">
        <v>91</v>
      </c>
      <c r="AE104" s="8"/>
      <c r="AF104" s="8"/>
      <c r="AG104" s="8"/>
      <c r="AH104" s="8"/>
      <c r="AI104" s="8"/>
      <c r="AJ104" s="8"/>
      <c r="AK104" s="8"/>
    </row>
    <row r="105" spans="2:37" x14ac:dyDescent="0.3">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t="s">
        <v>149</v>
      </c>
      <c r="AB105" s="8"/>
      <c r="AC105" s="8"/>
      <c r="AD105" s="8">
        <v>92</v>
      </c>
      <c r="AE105" s="8"/>
      <c r="AF105" s="8"/>
      <c r="AG105" s="8"/>
      <c r="AH105" s="8"/>
      <c r="AI105" s="8"/>
      <c r="AJ105" s="8"/>
      <c r="AK105" s="8"/>
    </row>
    <row r="106" spans="2:37" x14ac:dyDescent="0.3">
      <c r="Y106" s="8"/>
      <c r="Z106" s="8"/>
      <c r="AA106" s="8" t="s">
        <v>150</v>
      </c>
      <c r="AB106" s="8"/>
      <c r="AC106" s="8"/>
      <c r="AD106" s="8">
        <v>93</v>
      </c>
      <c r="AE106" s="8"/>
      <c r="AF106" s="8"/>
      <c r="AG106" s="8"/>
      <c r="AH106" s="8"/>
      <c r="AI106" s="8"/>
      <c r="AJ106" s="8"/>
      <c r="AK106" s="8"/>
    </row>
    <row r="107" spans="2:37" x14ac:dyDescent="0.3">
      <c r="AA107" t="s">
        <v>151</v>
      </c>
      <c r="AD107">
        <v>94</v>
      </c>
    </row>
    <row r="108" spans="2:37" x14ac:dyDescent="0.3">
      <c r="AA108" t="s">
        <v>152</v>
      </c>
      <c r="AD108">
        <v>95</v>
      </c>
    </row>
    <row r="109" spans="2:37" x14ac:dyDescent="0.3">
      <c r="AA109" t="s">
        <v>153</v>
      </c>
      <c r="AD109">
        <v>96</v>
      </c>
    </row>
    <row r="110" spans="2:37" x14ac:dyDescent="0.3">
      <c r="AA110" t="s">
        <v>154</v>
      </c>
      <c r="AD110">
        <v>97</v>
      </c>
    </row>
    <row r="111" spans="2:37" x14ac:dyDescent="0.3">
      <c r="AA111" t="s">
        <v>155</v>
      </c>
      <c r="AD111">
        <v>98</v>
      </c>
    </row>
    <row r="112" spans="2:37" x14ac:dyDescent="0.3">
      <c r="AA112" t="s">
        <v>156</v>
      </c>
      <c r="AD112">
        <v>99</v>
      </c>
    </row>
    <row r="113" spans="2:27" x14ac:dyDescent="0.3">
      <c r="AA113" t="s">
        <v>157</v>
      </c>
    </row>
    <row r="114" spans="2:27" x14ac:dyDescent="0.3">
      <c r="AA114" t="s">
        <v>158</v>
      </c>
    </row>
    <row r="115" spans="2:27" x14ac:dyDescent="0.3">
      <c r="AA115" t="s">
        <v>159</v>
      </c>
    </row>
    <row r="116" spans="2:27" hidden="1" x14ac:dyDescent="0.3">
      <c r="AA116" t="s">
        <v>160</v>
      </c>
    </row>
    <row r="117" spans="2:27" hidden="1" x14ac:dyDescent="0.3">
      <c r="AA117" t="s">
        <v>161</v>
      </c>
    </row>
    <row r="118" spans="2:27" hidden="1" x14ac:dyDescent="0.3">
      <c r="B118" t="s">
        <v>162</v>
      </c>
      <c r="AA118" t="s">
        <v>163</v>
      </c>
    </row>
    <row r="119" spans="2:27" hidden="1" x14ac:dyDescent="0.3">
      <c r="B119">
        <f>C13</f>
        <v>0</v>
      </c>
      <c r="C119">
        <f>K13</f>
        <v>0</v>
      </c>
      <c r="D119">
        <f>P13</f>
        <v>0</v>
      </c>
      <c r="E119" t="e">
        <f>C84</f>
        <v>#N/A</v>
      </c>
      <c r="F119" t="e">
        <f>C85</f>
        <v>#N/A</v>
      </c>
      <c r="G119" t="e">
        <f>C86</f>
        <v>#N/A</v>
      </c>
      <c r="H119" t="e">
        <f>C87</f>
        <v>#N/A</v>
      </c>
      <c r="I119" t="e">
        <f>C88</f>
        <v>#N/A</v>
      </c>
      <c r="J119" t="e">
        <f>C89</f>
        <v>#N/A</v>
      </c>
      <c r="K119" t="e">
        <f>C90</f>
        <v>#N/A</v>
      </c>
      <c r="L119" t="e">
        <f>C91</f>
        <v>#N/A</v>
      </c>
      <c r="M119" t="e">
        <f>C92</f>
        <v>#N/A</v>
      </c>
      <c r="N119" t="e">
        <f>C93</f>
        <v>#N/A</v>
      </c>
      <c r="O119" t="e">
        <f>C94</f>
        <v>#N/A</v>
      </c>
      <c r="P119" t="e">
        <f>C95</f>
        <v>#N/A</v>
      </c>
      <c r="Q119" t="e">
        <f>C96</f>
        <v>#N/A</v>
      </c>
      <c r="R119" t="e">
        <f>C97</f>
        <v>#N/A</v>
      </c>
      <c r="S119" t="e">
        <f>C98</f>
        <v>#N/A</v>
      </c>
      <c r="AA119" t="s">
        <v>164</v>
      </c>
    </row>
    <row r="120" spans="2:27" hidden="1" x14ac:dyDescent="0.3">
      <c r="AA120" t="s">
        <v>165</v>
      </c>
    </row>
    <row r="121" spans="2:27" hidden="1" x14ac:dyDescent="0.3">
      <c r="B121" t="s">
        <v>166</v>
      </c>
      <c r="AA121" t="s">
        <v>167</v>
      </c>
    </row>
    <row r="122" spans="2:27" hidden="1" x14ac:dyDescent="0.3">
      <c r="B122" t="str">
        <f>C16</f>
        <v>(select)</v>
      </c>
      <c r="C122" t="str">
        <f>K16</f>
        <v>(select)</v>
      </c>
      <c r="D122" t="str">
        <f>P16</f>
        <v>(select)</v>
      </c>
      <c r="E122" t="e">
        <f>E84</f>
        <v>#N/A</v>
      </c>
      <c r="F122" t="e">
        <f>$E85</f>
        <v>#N/A</v>
      </c>
      <c r="G122" t="e">
        <f>$E86</f>
        <v>#N/A</v>
      </c>
      <c r="H122" t="e">
        <f>$E87</f>
        <v>#N/A</v>
      </c>
      <c r="I122" t="e">
        <f>$E88</f>
        <v>#N/A</v>
      </c>
      <c r="J122" t="e">
        <f>$E89</f>
        <v>#N/A</v>
      </c>
      <c r="K122" t="e">
        <f>$E90</f>
        <v>#N/A</v>
      </c>
      <c r="L122" t="e">
        <f>$E91</f>
        <v>#N/A</v>
      </c>
      <c r="M122" t="e">
        <f>$E92</f>
        <v>#N/A</v>
      </c>
      <c r="N122" t="e">
        <f>$E93</f>
        <v>#N/A</v>
      </c>
      <c r="O122" t="e">
        <f>$E94</f>
        <v>#N/A</v>
      </c>
      <c r="P122" t="e">
        <f>$E95</f>
        <v>#N/A</v>
      </c>
      <c r="Q122" t="e">
        <f>$E96</f>
        <v>#N/A</v>
      </c>
      <c r="R122" t="e">
        <f>$E97</f>
        <v>#N/A</v>
      </c>
      <c r="S122" t="e">
        <f>$E98</f>
        <v>#N/A</v>
      </c>
      <c r="AA122" t="s">
        <v>168</v>
      </c>
    </row>
    <row r="123" spans="2:27" hidden="1" x14ac:dyDescent="0.3">
      <c r="AA123" t="s">
        <v>169</v>
      </c>
    </row>
    <row r="124" spans="2:27" hidden="1" x14ac:dyDescent="0.3">
      <c r="AA124" t="s">
        <v>170</v>
      </c>
    </row>
    <row r="125" spans="2:27" x14ac:dyDescent="0.3">
      <c r="AA125" t="s">
        <v>171</v>
      </c>
    </row>
    <row r="126" spans="2:27" x14ac:dyDescent="0.3">
      <c r="AA126" t="s">
        <v>172</v>
      </c>
    </row>
    <row r="127" spans="2:27" x14ac:dyDescent="0.3">
      <c r="AA127" t="s">
        <v>173</v>
      </c>
    </row>
    <row r="128" spans="2:27" x14ac:dyDescent="0.3">
      <c r="AA128" t="s">
        <v>174</v>
      </c>
    </row>
    <row r="129" spans="27:27" x14ac:dyDescent="0.3">
      <c r="AA129" t="s">
        <v>175</v>
      </c>
    </row>
    <row r="130" spans="27:27" x14ac:dyDescent="0.3">
      <c r="AA130" t="s">
        <v>176</v>
      </c>
    </row>
    <row r="131" spans="27:27" x14ac:dyDescent="0.3">
      <c r="AA131" t="s">
        <v>177</v>
      </c>
    </row>
    <row r="132" spans="27:27" x14ac:dyDescent="0.3">
      <c r="AA132" t="s">
        <v>178</v>
      </c>
    </row>
    <row r="133" spans="27:27" x14ac:dyDescent="0.3">
      <c r="AA133" t="s">
        <v>179</v>
      </c>
    </row>
    <row r="134" spans="27:27" x14ac:dyDescent="0.3">
      <c r="AA134" t="s">
        <v>180</v>
      </c>
    </row>
    <row r="135" spans="27:27" x14ac:dyDescent="0.3">
      <c r="AA135" t="s">
        <v>181</v>
      </c>
    </row>
    <row r="136" spans="27:27" x14ac:dyDescent="0.3">
      <c r="AA136" t="s">
        <v>182</v>
      </c>
    </row>
    <row r="137" spans="27:27" x14ac:dyDescent="0.3">
      <c r="AA137" t="s">
        <v>183</v>
      </c>
    </row>
    <row r="138" spans="27:27" x14ac:dyDescent="0.3">
      <c r="AA138" t="s">
        <v>184</v>
      </c>
    </row>
    <row r="139" spans="27:27" x14ac:dyDescent="0.3">
      <c r="AA139" t="s">
        <v>185</v>
      </c>
    </row>
    <row r="140" spans="27:27" x14ac:dyDescent="0.3">
      <c r="AA140" t="s">
        <v>186</v>
      </c>
    </row>
    <row r="141" spans="27:27" x14ac:dyDescent="0.3">
      <c r="AA141" t="s">
        <v>187</v>
      </c>
    </row>
    <row r="142" spans="27:27" x14ac:dyDescent="0.3">
      <c r="AA142" t="s">
        <v>188</v>
      </c>
    </row>
    <row r="143" spans="27:27" x14ac:dyDescent="0.3">
      <c r="AA143" t="s">
        <v>189</v>
      </c>
    </row>
    <row r="144" spans="27:27" x14ac:dyDescent="0.3">
      <c r="AA144" t="s">
        <v>190</v>
      </c>
    </row>
    <row r="145" spans="27:27" x14ac:dyDescent="0.3">
      <c r="AA145" t="s">
        <v>191</v>
      </c>
    </row>
    <row r="146" spans="27:27" x14ac:dyDescent="0.3">
      <c r="AA146" t="s">
        <v>192</v>
      </c>
    </row>
    <row r="147" spans="27:27" x14ac:dyDescent="0.3">
      <c r="AA147" t="s">
        <v>193</v>
      </c>
    </row>
    <row r="148" spans="27:27" x14ac:dyDescent="0.3">
      <c r="AA148" t="s">
        <v>194</v>
      </c>
    </row>
    <row r="149" spans="27:27" x14ac:dyDescent="0.3">
      <c r="AA149" t="s">
        <v>195</v>
      </c>
    </row>
    <row r="150" spans="27:27" x14ac:dyDescent="0.3">
      <c r="AA150" t="s">
        <v>196</v>
      </c>
    </row>
    <row r="151" spans="27:27" x14ac:dyDescent="0.3">
      <c r="AA151" t="s">
        <v>197</v>
      </c>
    </row>
    <row r="152" spans="27:27" x14ac:dyDescent="0.3">
      <c r="AA152" t="s">
        <v>198</v>
      </c>
    </row>
    <row r="153" spans="27:27" x14ac:dyDescent="0.3">
      <c r="AA153" t="s">
        <v>199</v>
      </c>
    </row>
    <row r="154" spans="27:27" x14ac:dyDescent="0.3">
      <c r="AA154" t="s">
        <v>200</v>
      </c>
    </row>
    <row r="155" spans="27:27" x14ac:dyDescent="0.3">
      <c r="AA155" t="s">
        <v>201</v>
      </c>
    </row>
    <row r="156" spans="27:27" x14ac:dyDescent="0.3">
      <c r="AA156" t="s">
        <v>202</v>
      </c>
    </row>
    <row r="157" spans="27:27" x14ac:dyDescent="0.3">
      <c r="AA157" t="s">
        <v>203</v>
      </c>
    </row>
    <row r="158" spans="27:27" x14ac:dyDescent="0.3">
      <c r="AA158" t="s">
        <v>204</v>
      </c>
    </row>
    <row r="159" spans="27:27" x14ac:dyDescent="0.3">
      <c r="AA159" t="s">
        <v>205</v>
      </c>
    </row>
    <row r="160" spans="27:27" x14ac:dyDescent="0.3">
      <c r="AA160" t="s">
        <v>206</v>
      </c>
    </row>
    <row r="161" spans="27:27" x14ac:dyDescent="0.3">
      <c r="AA161" t="s">
        <v>207</v>
      </c>
    </row>
    <row r="162" spans="27:27" x14ac:dyDescent="0.3">
      <c r="AA162" t="s">
        <v>208</v>
      </c>
    </row>
    <row r="163" spans="27:27" x14ac:dyDescent="0.3">
      <c r="AA163" t="s">
        <v>209</v>
      </c>
    </row>
    <row r="164" spans="27:27" x14ac:dyDescent="0.3">
      <c r="AA164" t="s">
        <v>210</v>
      </c>
    </row>
    <row r="165" spans="27:27" x14ac:dyDescent="0.3">
      <c r="AA165" t="s">
        <v>211</v>
      </c>
    </row>
    <row r="166" spans="27:27" x14ac:dyDescent="0.3">
      <c r="AA166" t="s">
        <v>212</v>
      </c>
    </row>
    <row r="167" spans="27:27" x14ac:dyDescent="0.3">
      <c r="AA167" t="s">
        <v>213</v>
      </c>
    </row>
    <row r="168" spans="27:27" x14ac:dyDescent="0.3">
      <c r="AA168" t="s">
        <v>214</v>
      </c>
    </row>
    <row r="169" spans="27:27" x14ac:dyDescent="0.3">
      <c r="AA169" t="s">
        <v>215</v>
      </c>
    </row>
    <row r="170" spans="27:27" x14ac:dyDescent="0.3">
      <c r="AA170" t="s">
        <v>216</v>
      </c>
    </row>
    <row r="171" spans="27:27" x14ac:dyDescent="0.3">
      <c r="AA171" t="s">
        <v>217</v>
      </c>
    </row>
    <row r="172" spans="27:27" x14ac:dyDescent="0.3">
      <c r="AA172" t="s">
        <v>218</v>
      </c>
    </row>
    <row r="173" spans="27:27" x14ac:dyDescent="0.3">
      <c r="AA173" t="s">
        <v>219</v>
      </c>
    </row>
    <row r="174" spans="27:27" x14ac:dyDescent="0.3">
      <c r="AA174" t="s">
        <v>220</v>
      </c>
    </row>
    <row r="175" spans="27:27" x14ac:dyDescent="0.3">
      <c r="AA175" t="s">
        <v>221</v>
      </c>
    </row>
    <row r="176" spans="27:27" x14ac:dyDescent="0.3">
      <c r="AA176" t="s">
        <v>222</v>
      </c>
    </row>
    <row r="177" spans="27:27" x14ac:dyDescent="0.3">
      <c r="AA177" t="s">
        <v>223</v>
      </c>
    </row>
    <row r="178" spans="27:27" x14ac:dyDescent="0.3">
      <c r="AA178" t="s">
        <v>224</v>
      </c>
    </row>
    <row r="179" spans="27:27" x14ac:dyDescent="0.3">
      <c r="AA179" t="s">
        <v>225</v>
      </c>
    </row>
    <row r="180" spans="27:27" x14ac:dyDescent="0.3">
      <c r="AA180" t="s">
        <v>226</v>
      </c>
    </row>
    <row r="181" spans="27:27" x14ac:dyDescent="0.3">
      <c r="AA181" t="s">
        <v>227</v>
      </c>
    </row>
    <row r="182" spans="27:27" x14ac:dyDescent="0.3">
      <c r="AA182" t="s">
        <v>228</v>
      </c>
    </row>
    <row r="183" spans="27:27" x14ac:dyDescent="0.3">
      <c r="AA183" t="s">
        <v>229</v>
      </c>
    </row>
    <row r="184" spans="27:27" x14ac:dyDescent="0.3">
      <c r="AA184" t="s">
        <v>230</v>
      </c>
    </row>
    <row r="185" spans="27:27" x14ac:dyDescent="0.3">
      <c r="AA185" t="s">
        <v>231</v>
      </c>
    </row>
    <row r="186" spans="27:27" x14ac:dyDescent="0.3">
      <c r="AA186" t="s">
        <v>232</v>
      </c>
    </row>
    <row r="187" spans="27:27" x14ac:dyDescent="0.3">
      <c r="AA187" t="s">
        <v>233</v>
      </c>
    </row>
    <row r="188" spans="27:27" x14ac:dyDescent="0.3">
      <c r="AA188" t="s">
        <v>234</v>
      </c>
    </row>
    <row r="189" spans="27:27" x14ac:dyDescent="0.3">
      <c r="AA189" t="s">
        <v>235</v>
      </c>
    </row>
    <row r="190" spans="27:27" x14ac:dyDescent="0.3">
      <c r="AA190" t="s">
        <v>236</v>
      </c>
    </row>
    <row r="191" spans="27:27" x14ac:dyDescent="0.3">
      <c r="AA191" t="s">
        <v>237</v>
      </c>
    </row>
    <row r="192" spans="27:27" x14ac:dyDescent="0.3">
      <c r="AA192" t="s">
        <v>238</v>
      </c>
    </row>
    <row r="193" spans="27:27" x14ac:dyDescent="0.3">
      <c r="AA193" t="s">
        <v>239</v>
      </c>
    </row>
    <row r="194" spans="27:27" x14ac:dyDescent="0.3">
      <c r="AA194" t="s">
        <v>240</v>
      </c>
    </row>
    <row r="195" spans="27:27" x14ac:dyDescent="0.3">
      <c r="AA195" t="s">
        <v>241</v>
      </c>
    </row>
    <row r="196" spans="27:27" x14ac:dyDescent="0.3">
      <c r="AA196" t="s">
        <v>242</v>
      </c>
    </row>
    <row r="197" spans="27:27" x14ac:dyDescent="0.3">
      <c r="AA197" t="s">
        <v>243</v>
      </c>
    </row>
    <row r="198" spans="27:27" x14ac:dyDescent="0.3">
      <c r="AA198" t="s">
        <v>244</v>
      </c>
    </row>
    <row r="199" spans="27:27" x14ac:dyDescent="0.3">
      <c r="AA199" t="s">
        <v>245</v>
      </c>
    </row>
    <row r="200" spans="27:27" x14ac:dyDescent="0.3">
      <c r="AA200" t="s">
        <v>246</v>
      </c>
    </row>
    <row r="201" spans="27:27" x14ac:dyDescent="0.3">
      <c r="AA201" t="s">
        <v>247</v>
      </c>
    </row>
    <row r="202" spans="27:27" x14ac:dyDescent="0.3">
      <c r="AA202" t="s">
        <v>248</v>
      </c>
    </row>
    <row r="203" spans="27:27" x14ac:dyDescent="0.3">
      <c r="AA203" t="s">
        <v>249</v>
      </c>
    </row>
    <row r="204" spans="27:27" x14ac:dyDescent="0.3">
      <c r="AA204" t="s">
        <v>250</v>
      </c>
    </row>
    <row r="205" spans="27:27" x14ac:dyDescent="0.3">
      <c r="AA205" t="s">
        <v>251</v>
      </c>
    </row>
    <row r="206" spans="27:27" x14ac:dyDescent="0.3">
      <c r="AA206" t="s">
        <v>252</v>
      </c>
    </row>
    <row r="207" spans="27:27" x14ac:dyDescent="0.3">
      <c r="AA207" t="s">
        <v>253</v>
      </c>
    </row>
    <row r="208" spans="27:27" x14ac:dyDescent="0.3">
      <c r="AA208" t="s">
        <v>254</v>
      </c>
    </row>
  </sheetData>
  <mergeCells count="82">
    <mergeCell ref="E86:F86"/>
    <mergeCell ref="E87:F87"/>
    <mergeCell ref="E97:F97"/>
    <mergeCell ref="E88:F88"/>
    <mergeCell ref="E89:F89"/>
    <mergeCell ref="E90:F90"/>
    <mergeCell ref="E91:F91"/>
    <mergeCell ref="E92:F92"/>
    <mergeCell ref="C98:D98"/>
    <mergeCell ref="H89:T95"/>
    <mergeCell ref="I98:T101"/>
    <mergeCell ref="J102:T104"/>
    <mergeCell ref="C92:D92"/>
    <mergeCell ref="C93:D93"/>
    <mergeCell ref="C94:D94"/>
    <mergeCell ref="C95:D95"/>
    <mergeCell ref="C96:D96"/>
    <mergeCell ref="C97:D97"/>
    <mergeCell ref="C91:D91"/>
    <mergeCell ref="E98:F98"/>
    <mergeCell ref="E93:F93"/>
    <mergeCell ref="E94:F94"/>
    <mergeCell ref="E95:F95"/>
    <mergeCell ref="E96:F96"/>
    <mergeCell ref="C86:D86"/>
    <mergeCell ref="C87:D87"/>
    <mergeCell ref="C88:D88"/>
    <mergeCell ref="C89:D89"/>
    <mergeCell ref="C90:D90"/>
    <mergeCell ref="B43:E54"/>
    <mergeCell ref="B56:E56"/>
    <mergeCell ref="G43:N54"/>
    <mergeCell ref="G42:N42"/>
    <mergeCell ref="G56:N56"/>
    <mergeCell ref="B42:E42"/>
    <mergeCell ref="P56:T56"/>
    <mergeCell ref="V57:X67"/>
    <mergeCell ref="V56:X56"/>
    <mergeCell ref="V42:X42"/>
    <mergeCell ref="V43:X51"/>
    <mergeCell ref="Q42:T42"/>
    <mergeCell ref="Q43:T52"/>
    <mergeCell ref="C85:D85"/>
    <mergeCell ref="B57:E67"/>
    <mergeCell ref="B69:E69"/>
    <mergeCell ref="G69:N69"/>
    <mergeCell ref="P69:T69"/>
    <mergeCell ref="B70:E78"/>
    <mergeCell ref="G70:N78"/>
    <mergeCell ref="P57:T67"/>
    <mergeCell ref="G57:N67"/>
    <mergeCell ref="P70:T80"/>
    <mergeCell ref="B82:D83"/>
    <mergeCell ref="C84:D84"/>
    <mergeCell ref="E82:F83"/>
    <mergeCell ref="E84:F84"/>
    <mergeCell ref="E85:F85"/>
    <mergeCell ref="Q40:T40"/>
    <mergeCell ref="V39:X39"/>
    <mergeCell ref="V40:X40"/>
    <mergeCell ref="Q39:T39"/>
    <mergeCell ref="B34:T35"/>
    <mergeCell ref="B40:E40"/>
    <mergeCell ref="G40:N40"/>
    <mergeCell ref="G39:N39"/>
    <mergeCell ref="B39:E39"/>
    <mergeCell ref="S26:W28"/>
    <mergeCell ref="B37:C37"/>
    <mergeCell ref="T18:W18"/>
    <mergeCell ref="B5:X7"/>
    <mergeCell ref="B1:X2"/>
    <mergeCell ref="B4:X4"/>
    <mergeCell ref="B8:X8"/>
    <mergeCell ref="B3:C3"/>
    <mergeCell ref="B9:X10"/>
    <mergeCell ref="B11:X12"/>
    <mergeCell ref="G16:J16"/>
    <mergeCell ref="C16:F16"/>
    <mergeCell ref="K16:L16"/>
    <mergeCell ref="B13:X14"/>
    <mergeCell ref="M16:O16"/>
    <mergeCell ref="P16:R16"/>
  </mergeCells>
  <conditionalFormatting sqref="C84:D98">
    <cfRule type="colorScale" priority="1">
      <colorScale>
        <cfvo type="min"/>
        <cfvo type="percentile" val="50"/>
        <cfvo type="max"/>
        <color rgb="FF63BE7B"/>
        <color rgb="FFFFEB84"/>
        <color rgb="FFF8696B"/>
      </colorScale>
    </cfRule>
  </conditionalFormatting>
  <dataValidations count="4">
    <dataValidation type="list" allowBlank="1" showInputMessage="1" showErrorMessage="1" sqref="D19:Q19 Q32 P31:Q31 O30:Q30 N29:Q29 M28:Q28 L27:Q27 K26:Q26 J25:Q25 I24:Q24 G22:Q22 H23:Q23 F21:Q21 E20:Q20" xr:uid="{920A4FC5-DB4B-40E3-9A4A-05A87AB03D7B}">
      <formula1>$AC$19:$AC$22</formula1>
    </dataValidation>
    <dataValidation type="list" allowBlank="1" showInputMessage="1" showErrorMessage="1" sqref="C16:F16" xr:uid="{6796A078-B5DD-4081-ADE8-26FC6BC61B56}">
      <formula1>$AB$19:$AB$27</formula1>
    </dataValidation>
    <dataValidation type="list" allowBlank="1" showInputMessage="1" showErrorMessage="1" sqref="K16:L16" xr:uid="{4642DD99-C377-43E9-897E-BDBD148826EE}">
      <formula1>$AD$19:$AD$112</formula1>
    </dataValidation>
    <dataValidation type="list" allowBlank="1" showInputMessage="1" showErrorMessage="1" sqref="P16:R16" xr:uid="{53A216BC-28FD-4A58-B283-CF20F54C7E42}">
      <formula1>$AA$19:$AA$208</formula1>
    </dataValidation>
  </dataValidations>
  <hyperlinks>
    <hyperlink ref="B34:T35" r:id="rId1" display="Once you have completed the sheet, please return the Excel file to this email address: matis.gourdes@aalto.fi" xr:uid="{A517D907-0406-49EF-BF97-17758B63E8A8}"/>
    <hyperlink ref="H89:T95" r:id="rId2" display="mailto:matis.gourdes@aalto.fi" xr:uid="{9A27BD88-F91B-4A16-BB96-54A22347BA5D}"/>
  </hyperlinks>
  <pageMargins left="0.7" right="0.7" top="0.75" bottom="0.75" header="0.3" footer="0.3"/>
  <pageSetup paperSize="9" scale="10" orientation="portrait" r:id="rId3"/>
  <rowBreaks count="1" manualBreakCount="1">
    <brk id="80" max="23" man="1"/>
  </rowBreaks>
  <colBreaks count="1" manualBreakCount="1">
    <brk id="24" max="105" man="1"/>
  </col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B23-0567-4E91-ABBA-22E44C87361C}">
  <dimension ref="A10:R25"/>
  <sheetViews>
    <sheetView topLeftCell="A10" zoomScale="92" workbookViewId="0">
      <selection activeCell="G32" sqref="G32"/>
    </sheetView>
  </sheetViews>
  <sheetFormatPr baseColWidth="10" defaultColWidth="11.44140625" defaultRowHeight="14.4" x14ac:dyDescent="0.3"/>
  <cols>
    <col min="1" max="1" width="27.44140625" customWidth="1"/>
    <col min="2" max="2" width="3.6640625" bestFit="1" customWidth="1"/>
    <col min="3" max="16" width="4" bestFit="1" customWidth="1"/>
  </cols>
  <sheetData>
    <row r="10" spans="1:18" ht="120" x14ac:dyDescent="0.3">
      <c r="B10" s="3" t="str">
        <f>A11</f>
        <v>Low Capex</v>
      </c>
      <c r="C10" s="3" t="str">
        <f>A12</f>
        <v xml:space="preserve">Safety </v>
      </c>
      <c r="D10" s="3" t="str">
        <f>A13</f>
        <v>Rentability</v>
      </c>
      <c r="E10" s="3" t="str">
        <f>A14</f>
        <v>Low Opex</v>
      </c>
      <c r="F10" s="3" t="str">
        <f>A15</f>
        <v xml:space="preserve">Ecological impact </v>
      </c>
      <c r="G10" s="3" t="str">
        <f>A16</f>
        <v>Fast startup time</v>
      </c>
      <c r="H10" s="3" t="str">
        <f>A17</f>
        <v>Scalability</v>
      </c>
      <c r="I10" s="3" t="str">
        <f>A18</f>
        <v>High Availability (h/year)</v>
      </c>
      <c r="J10" s="3" t="str">
        <f>A19</f>
        <v>Plant Area/Footprint</v>
      </c>
      <c r="K10" s="3" t="str">
        <f>A20</f>
        <v>Technology readiness</v>
      </c>
      <c r="L10" s="3" t="str">
        <f>A21</f>
        <v>Connection flexibility</v>
      </c>
      <c r="M10" s="3" t="str">
        <f>A22</f>
        <v>Geopolitical barriers</v>
      </c>
      <c r="N10" s="3" t="str">
        <f>A23</f>
        <v>Economic lifetime</v>
      </c>
      <c r="O10" s="3" t="str">
        <f>A24</f>
        <v>Production efficiency</v>
      </c>
      <c r="P10" s="3" t="str">
        <f>A25</f>
        <v>Waste and decomissioning</v>
      </c>
      <c r="Q10" s="2"/>
    </row>
    <row r="11" spans="1:18" x14ac:dyDescent="0.3">
      <c r="A11" s="5" t="s">
        <v>13</v>
      </c>
      <c r="B11" s="6"/>
      <c r="C11" s="5"/>
      <c r="D11" s="5"/>
      <c r="E11" s="5"/>
      <c r="F11" s="5"/>
      <c r="G11" s="5"/>
      <c r="H11" s="5"/>
      <c r="I11" s="5"/>
      <c r="J11" s="5"/>
      <c r="K11" s="5"/>
      <c r="L11" s="5"/>
      <c r="M11" s="5"/>
      <c r="N11" s="5"/>
      <c r="O11" s="5"/>
      <c r="P11" s="5"/>
    </row>
    <row r="12" spans="1:18" x14ac:dyDescent="0.3">
      <c r="A12" s="5" t="s">
        <v>15</v>
      </c>
      <c r="B12" s="4"/>
      <c r="C12" s="6"/>
      <c r="D12" s="5"/>
      <c r="E12" s="5"/>
      <c r="F12" s="5"/>
      <c r="G12" s="5"/>
      <c r="H12" s="5"/>
      <c r="I12" s="5"/>
      <c r="J12" s="5"/>
      <c r="K12" s="5"/>
      <c r="L12" s="5"/>
      <c r="M12" s="5"/>
      <c r="N12" s="5"/>
      <c r="O12" s="5"/>
      <c r="P12" s="5"/>
    </row>
    <row r="13" spans="1:18" x14ac:dyDescent="0.3">
      <c r="A13" s="5" t="s">
        <v>18</v>
      </c>
      <c r="B13" s="4"/>
      <c r="C13" s="4"/>
      <c r="D13" s="6"/>
      <c r="E13" s="5"/>
      <c r="F13" s="5"/>
      <c r="G13" s="5"/>
      <c r="H13" s="5"/>
      <c r="I13" s="5"/>
      <c r="J13" s="5"/>
      <c r="K13" s="5"/>
      <c r="L13" s="5"/>
      <c r="M13" s="5"/>
      <c r="N13" s="5"/>
      <c r="O13" s="5"/>
      <c r="P13" s="5"/>
      <c r="R13" t="s">
        <v>19</v>
      </c>
    </row>
    <row r="14" spans="1:18" x14ac:dyDescent="0.3">
      <c r="A14" s="5" t="s">
        <v>22</v>
      </c>
      <c r="B14" s="4"/>
      <c r="C14" s="4"/>
      <c r="D14" s="4"/>
      <c r="E14" s="6"/>
      <c r="F14" s="5"/>
      <c r="G14" s="5"/>
      <c r="H14" s="5"/>
      <c r="I14" s="5"/>
      <c r="J14" s="5"/>
      <c r="K14" s="5"/>
      <c r="L14" s="5"/>
      <c r="M14" s="5"/>
      <c r="N14" s="5"/>
      <c r="O14" s="5"/>
      <c r="P14" s="5"/>
      <c r="R14" t="s">
        <v>23</v>
      </c>
    </row>
    <row r="15" spans="1:18" x14ac:dyDescent="0.3">
      <c r="A15" s="5" t="s">
        <v>26</v>
      </c>
      <c r="B15" s="4"/>
      <c r="C15" s="4"/>
      <c r="D15" s="4"/>
      <c r="E15" s="4"/>
      <c r="F15" s="6"/>
      <c r="G15" s="5"/>
      <c r="H15" s="5"/>
      <c r="I15" s="5"/>
      <c r="J15" s="5"/>
      <c r="K15" s="5"/>
      <c r="L15" s="5"/>
      <c r="M15" s="5"/>
      <c r="N15" s="5"/>
      <c r="O15" s="5"/>
      <c r="P15" s="5"/>
      <c r="R15" t="s">
        <v>27</v>
      </c>
    </row>
    <row r="16" spans="1:18" x14ac:dyDescent="0.3">
      <c r="A16" s="5" t="s">
        <v>30</v>
      </c>
      <c r="B16" s="4"/>
      <c r="C16" s="4"/>
      <c r="D16" s="4"/>
      <c r="E16" s="4"/>
      <c r="F16" s="4"/>
      <c r="G16" s="6"/>
      <c r="H16" s="5"/>
      <c r="I16" s="5"/>
      <c r="J16" s="5"/>
      <c r="K16" s="5"/>
      <c r="L16" s="5"/>
      <c r="M16" s="5"/>
      <c r="N16" s="5"/>
      <c r="O16" s="5"/>
      <c r="P16" s="5"/>
    </row>
    <row r="17" spans="1:16" x14ac:dyDescent="0.3">
      <c r="A17" s="5" t="s">
        <v>33</v>
      </c>
      <c r="B17" s="4"/>
      <c r="C17" s="4"/>
      <c r="D17" s="4"/>
      <c r="E17" s="4"/>
      <c r="F17" s="4"/>
      <c r="G17" s="4"/>
      <c r="H17" s="6"/>
      <c r="I17" s="5"/>
      <c r="J17" s="5"/>
      <c r="K17" s="5"/>
      <c r="L17" s="5"/>
      <c r="M17" s="5"/>
      <c r="N17" s="5"/>
      <c r="O17" s="5"/>
      <c r="P17" s="5"/>
    </row>
    <row r="18" spans="1:16" x14ac:dyDescent="0.3">
      <c r="A18" s="5" t="s">
        <v>36</v>
      </c>
      <c r="B18" s="4"/>
      <c r="C18" s="4"/>
      <c r="D18" s="4"/>
      <c r="E18" s="4"/>
      <c r="F18" s="4"/>
      <c r="G18" s="4"/>
      <c r="H18" s="4"/>
      <c r="I18" s="6"/>
      <c r="J18" s="5"/>
      <c r="K18" s="5"/>
      <c r="L18" s="5"/>
      <c r="M18" s="5"/>
      <c r="N18" s="5"/>
      <c r="O18" s="5"/>
      <c r="P18" s="5"/>
    </row>
    <row r="19" spans="1:16" x14ac:dyDescent="0.3">
      <c r="A19" s="5" t="s">
        <v>39</v>
      </c>
      <c r="B19" s="4"/>
      <c r="C19" s="4"/>
      <c r="D19" s="4"/>
      <c r="E19" s="4"/>
      <c r="F19" s="4"/>
      <c r="G19" s="4"/>
      <c r="H19" s="4"/>
      <c r="I19" s="4"/>
      <c r="J19" s="6"/>
      <c r="K19" s="5"/>
      <c r="L19" s="5"/>
      <c r="M19" s="5"/>
      <c r="N19" s="5"/>
      <c r="O19" s="5"/>
      <c r="P19" s="5"/>
    </row>
    <row r="20" spans="1:16" x14ac:dyDescent="0.3">
      <c r="A20" s="5" t="s">
        <v>41</v>
      </c>
      <c r="B20" s="4"/>
      <c r="C20" s="4"/>
      <c r="D20" s="4"/>
      <c r="E20" s="4"/>
      <c r="F20" s="4"/>
      <c r="G20" s="4"/>
      <c r="H20" s="4"/>
      <c r="I20" s="4"/>
      <c r="J20" s="4"/>
      <c r="K20" s="6"/>
      <c r="L20" s="5"/>
      <c r="M20" s="5"/>
      <c r="N20" s="5"/>
      <c r="O20" s="5"/>
      <c r="P20" s="5"/>
    </row>
    <row r="21" spans="1:16" x14ac:dyDescent="0.3">
      <c r="A21" s="5" t="s">
        <v>43</v>
      </c>
      <c r="B21" s="4"/>
      <c r="C21" s="4"/>
      <c r="D21" s="4"/>
      <c r="E21" s="4"/>
      <c r="F21" s="4"/>
      <c r="G21" s="4"/>
      <c r="H21" s="4"/>
      <c r="I21" s="4"/>
      <c r="J21" s="4"/>
      <c r="K21" s="4"/>
      <c r="L21" s="6"/>
      <c r="M21" s="5"/>
      <c r="N21" s="5"/>
      <c r="O21" s="5"/>
      <c r="P21" s="5"/>
    </row>
    <row r="22" spans="1:16" x14ac:dyDescent="0.3">
      <c r="A22" s="5" t="s">
        <v>45</v>
      </c>
      <c r="B22" s="4"/>
      <c r="C22" s="4"/>
      <c r="D22" s="4"/>
      <c r="E22" s="4"/>
      <c r="F22" s="4"/>
      <c r="G22" s="4"/>
      <c r="H22" s="4"/>
      <c r="I22" s="4"/>
      <c r="J22" s="4"/>
      <c r="K22" s="4"/>
      <c r="L22" s="4"/>
      <c r="M22" s="6"/>
      <c r="N22" s="5"/>
      <c r="O22" s="5"/>
      <c r="P22" s="5"/>
    </row>
    <row r="23" spans="1:16" x14ac:dyDescent="0.3">
      <c r="A23" s="5" t="s">
        <v>47</v>
      </c>
      <c r="B23" s="4"/>
      <c r="C23" s="4"/>
      <c r="D23" s="4"/>
      <c r="E23" s="4"/>
      <c r="F23" s="4"/>
      <c r="G23" s="4"/>
      <c r="H23" s="4"/>
      <c r="I23" s="4"/>
      <c r="J23" s="4"/>
      <c r="K23" s="4"/>
      <c r="L23" s="4"/>
      <c r="M23" s="4"/>
      <c r="N23" s="6"/>
      <c r="O23" s="5"/>
      <c r="P23" s="5"/>
    </row>
    <row r="24" spans="1:16" x14ac:dyDescent="0.3">
      <c r="A24" s="5" t="s">
        <v>49</v>
      </c>
      <c r="B24" s="4"/>
      <c r="C24" s="4"/>
      <c r="D24" s="4"/>
      <c r="E24" s="4"/>
      <c r="F24" s="4"/>
      <c r="G24" s="4"/>
      <c r="H24" s="4"/>
      <c r="I24" s="4"/>
      <c r="J24" s="4"/>
      <c r="K24" s="4"/>
      <c r="L24" s="4"/>
      <c r="M24" s="4"/>
      <c r="N24" s="4"/>
      <c r="O24" s="6"/>
      <c r="P24" s="5"/>
    </row>
    <row r="25" spans="1:16" x14ac:dyDescent="0.3">
      <c r="A25" s="5" t="s">
        <v>51</v>
      </c>
      <c r="B25" s="4"/>
      <c r="C25" s="4"/>
      <c r="D25" s="4"/>
      <c r="E25" s="4"/>
      <c r="F25" s="4"/>
      <c r="G25" s="4"/>
      <c r="H25" s="4"/>
      <c r="I25" s="4"/>
      <c r="J25" s="4"/>
      <c r="K25" s="4"/>
      <c r="L25" s="4"/>
      <c r="M25" s="4"/>
      <c r="N25" s="4"/>
      <c r="O25" s="4"/>
      <c r="P25" s="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34DB8-C9A5-4D57-A0EC-7EAD29CA4537}">
  <dimension ref="A1:R15"/>
  <sheetViews>
    <sheetView tabSelected="1" workbookViewId="0">
      <selection activeCell="B1" sqref="B1"/>
    </sheetView>
  </sheetViews>
  <sheetFormatPr baseColWidth="10" defaultColWidth="11.44140625" defaultRowHeight="14.4" x14ac:dyDescent="0.3"/>
  <cols>
    <col min="1" max="1" width="12.44140625" style="22" customWidth="1"/>
    <col min="2" max="2" width="13.88671875" bestFit="1" customWidth="1"/>
    <col min="3" max="3" width="16.109375" customWidth="1"/>
    <col min="4" max="4" width="14.88671875" customWidth="1"/>
    <col min="5" max="5" width="15.109375" customWidth="1"/>
    <col min="6" max="6" width="18" customWidth="1"/>
    <col min="7" max="7" width="14.33203125" customWidth="1"/>
    <col min="8" max="8" width="15.5546875" customWidth="1"/>
    <col min="9" max="9" width="22.5546875" customWidth="1"/>
    <col min="10" max="10" width="18.5546875" bestFit="1" customWidth="1"/>
    <col min="11" max="11" width="19.88671875" bestFit="1" customWidth="1"/>
    <col min="12" max="12" width="19.44140625" bestFit="1" customWidth="1"/>
    <col min="13" max="13" width="18.88671875" bestFit="1" customWidth="1"/>
    <col min="14" max="14" width="16.6640625" bestFit="1" customWidth="1"/>
    <col min="15" max="15" width="19.44140625" bestFit="1" customWidth="1"/>
    <col min="16" max="16" width="24.5546875" bestFit="1" customWidth="1"/>
    <col min="17" max="17" width="10.5546875" customWidth="1"/>
    <col min="18" max="18" width="16.109375" customWidth="1"/>
  </cols>
  <sheetData>
    <row r="1" spans="1:18" x14ac:dyDescent="0.3">
      <c r="A1" s="25" t="s">
        <v>255</v>
      </c>
      <c r="B1" s="26" t="s">
        <v>13</v>
      </c>
      <c r="C1" s="26" t="s">
        <v>59</v>
      </c>
      <c r="D1" s="26" t="s">
        <v>18</v>
      </c>
      <c r="E1" s="26" t="s">
        <v>22</v>
      </c>
      <c r="F1" s="26" t="s">
        <v>67</v>
      </c>
      <c r="G1" s="26" t="s">
        <v>30</v>
      </c>
      <c r="H1" s="26" t="s">
        <v>33</v>
      </c>
      <c r="I1" s="26" t="s">
        <v>36</v>
      </c>
      <c r="J1" s="26" t="s">
        <v>39</v>
      </c>
      <c r="K1" s="26" t="s">
        <v>41</v>
      </c>
      <c r="L1" s="26" t="s">
        <v>43</v>
      </c>
      <c r="M1" s="26" t="s">
        <v>45</v>
      </c>
      <c r="N1" s="26" t="s">
        <v>47</v>
      </c>
      <c r="O1" s="26" t="s">
        <v>49</v>
      </c>
      <c r="P1" s="27" t="s">
        <v>51</v>
      </c>
    </row>
    <row r="2" spans="1:18" x14ac:dyDescent="0.3">
      <c r="A2" s="28" t="s">
        <v>256</v>
      </c>
      <c r="B2" s="29">
        <f>AVERAGE(B4:B51)</f>
        <v>6.4976525541150787</v>
      </c>
      <c r="C2" s="29">
        <f>AVERAGE(C4:C51)</f>
        <v>9.4069577065119052</v>
      </c>
      <c r="D2" s="29">
        <f t="shared" ref="D2:P2" si="0">AVERAGE(D4:D51)</f>
        <v>7.5543448263611106</v>
      </c>
      <c r="E2" s="29">
        <f t="shared" si="0"/>
        <v>6.8722286164563497</v>
      </c>
      <c r="F2" s="29">
        <f t="shared" si="0"/>
        <v>6.6368738288849203</v>
      </c>
      <c r="G2" s="29">
        <f t="shared" si="0"/>
        <v>5.3021203306349207</v>
      </c>
      <c r="H2" s="29">
        <f t="shared" si="0"/>
        <v>6.2441564885476195</v>
      </c>
      <c r="I2" s="29">
        <f t="shared" si="0"/>
        <v>7.1990424596944456</v>
      </c>
      <c r="J2" s="29">
        <f t="shared" si="0"/>
        <v>4.1594956819444446</v>
      </c>
      <c r="K2" s="29">
        <f t="shared" si="0"/>
        <v>6.7431201138412709</v>
      </c>
      <c r="L2" s="29">
        <f t="shared" si="0"/>
        <v>6.0721523664246027</v>
      </c>
      <c r="M2" s="29">
        <f t="shared" si="0"/>
        <v>5.4722823985555555</v>
      </c>
      <c r="N2" s="29">
        <f t="shared" si="0"/>
        <v>7.2566292701944439</v>
      </c>
      <c r="O2" s="29">
        <f t="shared" si="0"/>
        <v>7.700697359376985</v>
      </c>
      <c r="P2" s="30">
        <f t="shared" si="0"/>
        <v>6.8822459958730162</v>
      </c>
      <c r="Q2" s="23"/>
    </row>
    <row r="3" spans="1:18" x14ac:dyDescent="0.3">
      <c r="A3" s="31" t="s">
        <v>122</v>
      </c>
      <c r="B3" s="32">
        <f>RANK(B2,$B$2:$P$2)</f>
        <v>10</v>
      </c>
      <c r="C3" s="32">
        <f>RANK(C2,$B$2:$P$2)</f>
        <v>1</v>
      </c>
      <c r="D3" s="32">
        <f t="shared" ref="D3:P3" si="1">RANK(D2,$B$2:$P$2)</f>
        <v>3</v>
      </c>
      <c r="E3" s="32">
        <f t="shared" si="1"/>
        <v>7</v>
      </c>
      <c r="F3" s="32">
        <f t="shared" si="1"/>
        <v>9</v>
      </c>
      <c r="G3" s="32">
        <f t="shared" si="1"/>
        <v>14</v>
      </c>
      <c r="H3" s="32">
        <f t="shared" si="1"/>
        <v>11</v>
      </c>
      <c r="I3" s="32">
        <f t="shared" si="1"/>
        <v>5</v>
      </c>
      <c r="J3" s="32">
        <f t="shared" si="1"/>
        <v>15</v>
      </c>
      <c r="K3" s="32">
        <f t="shared" si="1"/>
        <v>8</v>
      </c>
      <c r="L3" s="32">
        <f t="shared" si="1"/>
        <v>12</v>
      </c>
      <c r="M3" s="32">
        <f t="shared" si="1"/>
        <v>13</v>
      </c>
      <c r="N3" s="32">
        <f t="shared" si="1"/>
        <v>4</v>
      </c>
      <c r="O3" s="32">
        <f>RANK(O2,$B$2:$P$2)</f>
        <v>2</v>
      </c>
      <c r="P3" s="33">
        <f t="shared" si="1"/>
        <v>6</v>
      </c>
      <c r="Q3" s="34" t="s">
        <v>257</v>
      </c>
      <c r="R3" s="23">
        <f>SUM(B2:P2)</f>
        <v>99.999999997416666</v>
      </c>
    </row>
    <row r="4" spans="1:18" x14ac:dyDescent="0.3">
      <c r="A4" s="22" t="s">
        <v>258</v>
      </c>
      <c r="B4" s="24">
        <v>5.9523809523809526</v>
      </c>
      <c r="C4" s="23">
        <v>7.8571428571428568</v>
      </c>
      <c r="D4" s="23">
        <v>8.3333333333333339</v>
      </c>
      <c r="E4" s="23">
        <v>6.1904761904761907</v>
      </c>
      <c r="F4" s="23">
        <v>9.0476190476190474</v>
      </c>
      <c r="G4" s="23">
        <v>4.0476190476190474</v>
      </c>
      <c r="H4" s="23">
        <v>6.4285714285714288</v>
      </c>
      <c r="I4" s="23">
        <v>8.3333333333333339</v>
      </c>
      <c r="J4" s="23">
        <v>3.3333333333333335</v>
      </c>
      <c r="K4" s="23">
        <v>5.2380952380952381</v>
      </c>
      <c r="L4" s="23">
        <v>5.2380952380952381</v>
      </c>
      <c r="M4" s="23">
        <v>6.666666666666667</v>
      </c>
      <c r="N4" s="23">
        <v>8.3333333333333339</v>
      </c>
      <c r="O4" s="23">
        <v>8.8095238095238102</v>
      </c>
      <c r="P4" s="23">
        <v>6.1904761904761907</v>
      </c>
    </row>
    <row r="5" spans="1:18" x14ac:dyDescent="0.3">
      <c r="A5" s="22" t="s">
        <v>259</v>
      </c>
      <c r="B5" s="24">
        <v>6.6666666699999997</v>
      </c>
      <c r="C5" s="23">
        <v>9.7619047600000002</v>
      </c>
      <c r="D5" s="23">
        <v>8.0952380999999995</v>
      </c>
      <c r="E5" s="23">
        <v>5.9523809500000002</v>
      </c>
      <c r="F5" s="23">
        <v>7.1428571400000003</v>
      </c>
      <c r="G5" s="23">
        <v>4.7619047600000002</v>
      </c>
      <c r="H5" s="23">
        <v>5.7142857100000004</v>
      </c>
      <c r="I5" s="23">
        <v>6.19047619</v>
      </c>
      <c r="J5" s="23">
        <v>3.80952381</v>
      </c>
      <c r="K5" s="23">
        <v>7.1428571400000003</v>
      </c>
      <c r="L5" s="23">
        <v>5.2380952399999998</v>
      </c>
      <c r="M5" s="23">
        <v>5.4761904799999996</v>
      </c>
      <c r="N5" s="23">
        <v>8.0952380999999995</v>
      </c>
      <c r="O5" s="23">
        <v>8.3333333300000003</v>
      </c>
      <c r="P5" s="23">
        <v>7.6190476199999999</v>
      </c>
    </row>
    <row r="6" spans="1:18" x14ac:dyDescent="0.3">
      <c r="A6" s="22" t="s">
        <v>260</v>
      </c>
      <c r="B6" s="24">
        <v>6.6666666670000003</v>
      </c>
      <c r="C6" s="23">
        <v>8.5714285710000002</v>
      </c>
      <c r="D6" s="23">
        <v>7.1428571429999996</v>
      </c>
      <c r="E6" s="23">
        <v>6.6666666670000003</v>
      </c>
      <c r="F6" s="23">
        <v>6.4285714289999998</v>
      </c>
      <c r="G6" s="23">
        <v>5</v>
      </c>
      <c r="H6" s="23">
        <v>5.7142857139999998</v>
      </c>
      <c r="I6" s="23">
        <v>8.3333333330000006</v>
      </c>
      <c r="J6" s="23">
        <v>6.19047619</v>
      </c>
      <c r="K6" s="23">
        <v>5.2380952379999997</v>
      </c>
      <c r="L6" s="23">
        <v>6.4285714289999998</v>
      </c>
      <c r="M6" s="23">
        <v>5.4761904760000002</v>
      </c>
      <c r="N6" s="23">
        <v>7.6190476189999998</v>
      </c>
      <c r="O6" s="23">
        <v>8.3333333330000006</v>
      </c>
      <c r="P6" s="23">
        <v>6.19047619</v>
      </c>
    </row>
    <row r="7" spans="1:18" x14ac:dyDescent="0.3">
      <c r="A7" s="22" t="s">
        <v>261</v>
      </c>
      <c r="B7" s="24">
        <v>5.7279236300000003</v>
      </c>
      <c r="C7" s="23">
        <v>9.7852028600000001</v>
      </c>
      <c r="D7" s="23">
        <v>7.3985680199999999</v>
      </c>
      <c r="E7" s="23">
        <v>5.0119331699999998</v>
      </c>
      <c r="F7" s="23">
        <v>8.5918854400000004</v>
      </c>
      <c r="G7" s="23">
        <v>4.5346062099999997</v>
      </c>
      <c r="H7" s="23">
        <v>4.7732696900000002</v>
      </c>
      <c r="I7" s="23">
        <v>6.9212410499999999</v>
      </c>
      <c r="J7" s="23">
        <v>3.3412887800000002</v>
      </c>
      <c r="K7" s="23">
        <v>8.1145584700000004</v>
      </c>
      <c r="L7" s="23">
        <v>7.3985680199999999</v>
      </c>
      <c r="M7" s="23">
        <v>8.5918854400000004</v>
      </c>
      <c r="N7" s="23">
        <v>5.0119331699999998</v>
      </c>
      <c r="O7" s="23">
        <v>5.4892601399999998</v>
      </c>
      <c r="P7" s="23">
        <v>9.30787589</v>
      </c>
    </row>
    <row r="8" spans="1:18" x14ac:dyDescent="0.3">
      <c r="A8" s="22" t="s">
        <v>262</v>
      </c>
      <c r="B8" s="24">
        <v>3.8186157500000002</v>
      </c>
      <c r="C8" s="23">
        <v>9.7852028600000001</v>
      </c>
      <c r="D8" s="23">
        <v>8.1145584700000004</v>
      </c>
      <c r="E8" s="23">
        <v>4.7732696900000002</v>
      </c>
      <c r="F8" s="23">
        <v>8.5918854400000004</v>
      </c>
      <c r="G8" s="23">
        <v>5.9665871099999999</v>
      </c>
      <c r="H8" s="23">
        <v>5.7279236300000003</v>
      </c>
      <c r="I8" s="23">
        <v>6.2052506000000003</v>
      </c>
      <c r="J8" s="23">
        <v>3.8186157500000002</v>
      </c>
      <c r="K8" s="23">
        <v>7.8758949899999999</v>
      </c>
      <c r="L8" s="23">
        <v>5.4892601399999998</v>
      </c>
      <c r="M8" s="23">
        <v>5.2505966600000002</v>
      </c>
      <c r="N8" s="23">
        <v>8.1145584700000004</v>
      </c>
      <c r="O8" s="23">
        <v>8.3532219600000008</v>
      </c>
      <c r="P8" s="23">
        <v>8.1145584700000004</v>
      </c>
    </row>
    <row r="9" spans="1:18" x14ac:dyDescent="0.3">
      <c r="A9" s="22" t="s">
        <v>263</v>
      </c>
      <c r="B9" s="24">
        <v>5.4761904799999996</v>
      </c>
      <c r="C9" s="23">
        <v>9.7619047600000002</v>
      </c>
      <c r="D9" s="23">
        <v>9.7619047600000002</v>
      </c>
      <c r="E9" s="23">
        <v>5.7142857100000004</v>
      </c>
      <c r="F9" s="23">
        <v>5.7142857100000004</v>
      </c>
      <c r="G9" s="23">
        <v>3.80952381</v>
      </c>
      <c r="H9" s="23">
        <v>6.4285714299999999</v>
      </c>
      <c r="I9" s="23">
        <v>7.6190476199999999</v>
      </c>
      <c r="J9" s="23">
        <v>3.5714285700000001</v>
      </c>
      <c r="K9" s="23">
        <v>5.9523809500000002</v>
      </c>
      <c r="L9" s="23">
        <v>7.8571428599999997</v>
      </c>
      <c r="M9" s="23">
        <v>6.19047619</v>
      </c>
      <c r="N9" s="23">
        <v>7.3809523800000001</v>
      </c>
      <c r="O9" s="23">
        <v>9.0476190499999998</v>
      </c>
      <c r="P9" s="23">
        <v>5.7142857100000004</v>
      </c>
    </row>
    <row r="10" spans="1:18" x14ac:dyDescent="0.3">
      <c r="A10" s="22" t="s">
        <v>264</v>
      </c>
      <c r="B10" s="24">
        <v>7.2857142899999996</v>
      </c>
      <c r="C10" s="23">
        <v>9.0952380999999995</v>
      </c>
      <c r="D10" s="23">
        <v>9</v>
      </c>
      <c r="E10" s="23">
        <v>7.7380952399999998</v>
      </c>
      <c r="F10" s="23">
        <v>7.7380952399999998</v>
      </c>
      <c r="G10" s="23">
        <v>5.0714285700000001</v>
      </c>
      <c r="H10" s="23">
        <v>6.1428571400000003</v>
      </c>
      <c r="I10" s="23">
        <v>6.6428571400000003</v>
      </c>
      <c r="J10" s="23">
        <v>4.2142857100000004</v>
      </c>
      <c r="K10" s="23">
        <v>7.1190476199999999</v>
      </c>
      <c r="L10" s="23">
        <v>4.7857142899999996</v>
      </c>
      <c r="M10" s="23">
        <v>4.9523809500000002</v>
      </c>
      <c r="N10" s="23">
        <v>7.5714285700000001</v>
      </c>
      <c r="O10" s="23">
        <v>6.7142857100000004</v>
      </c>
      <c r="P10" s="23">
        <v>5.9285714299999999</v>
      </c>
    </row>
    <row r="11" spans="1:18" x14ac:dyDescent="0.3">
      <c r="A11" s="22" t="s">
        <v>265</v>
      </c>
      <c r="B11" s="24">
        <v>8.0952380999999995</v>
      </c>
      <c r="C11" s="23">
        <v>10</v>
      </c>
      <c r="D11" s="23">
        <v>7.8571428599999997</v>
      </c>
      <c r="E11" s="23">
        <v>8.3333333300000003</v>
      </c>
      <c r="F11" s="23">
        <v>5</v>
      </c>
      <c r="G11" s="23">
        <v>4.5238095200000004</v>
      </c>
      <c r="H11" s="23">
        <v>6.4285714299999999</v>
      </c>
      <c r="I11" s="23">
        <v>8.3333333300000003</v>
      </c>
      <c r="J11" s="23">
        <v>3.3333333299999999</v>
      </c>
      <c r="K11" s="23">
        <v>8.0952380999999995</v>
      </c>
      <c r="L11" s="23">
        <v>5.9523809500000002</v>
      </c>
      <c r="M11" s="23">
        <v>5.4761904799999996</v>
      </c>
      <c r="N11" s="23">
        <v>8.3333333300000003</v>
      </c>
      <c r="O11" s="23">
        <v>5.2380952399999998</v>
      </c>
      <c r="P11" s="23">
        <v>5</v>
      </c>
    </row>
    <row r="12" spans="1:18" x14ac:dyDescent="0.3">
      <c r="A12" s="22" t="s">
        <v>266</v>
      </c>
      <c r="B12" s="24">
        <v>7.8384798099999999</v>
      </c>
      <c r="C12" s="23">
        <v>9.0261282699999992</v>
      </c>
      <c r="D12" s="23">
        <v>8.3135391900000002</v>
      </c>
      <c r="E12" s="23">
        <v>8.5510688800000008</v>
      </c>
      <c r="F12" s="23">
        <v>4.5130641300000001</v>
      </c>
      <c r="G12" s="23">
        <v>6.1757719700000004</v>
      </c>
      <c r="H12" s="23">
        <v>7.12589074</v>
      </c>
      <c r="I12" s="23">
        <v>7.3634204299999997</v>
      </c>
      <c r="J12" s="23">
        <v>3.56294537</v>
      </c>
      <c r="K12" s="23">
        <v>7.12589074</v>
      </c>
      <c r="L12" s="23">
        <v>7.6009501200000003</v>
      </c>
      <c r="M12" s="23">
        <v>4.7505938199999997</v>
      </c>
      <c r="N12" s="23">
        <v>7.12589074</v>
      </c>
      <c r="O12" s="23">
        <v>7.12589074</v>
      </c>
      <c r="P12" s="23">
        <v>3.8004750600000001</v>
      </c>
    </row>
    <row r="13" spans="1:18" x14ac:dyDescent="0.3">
      <c r="A13" s="22" t="s">
        <v>267</v>
      </c>
      <c r="B13" s="24">
        <v>6.8883610500000003</v>
      </c>
      <c r="C13" s="23">
        <v>9.5011876500000003</v>
      </c>
      <c r="D13" s="23">
        <v>6.1757719700000004</v>
      </c>
      <c r="E13" s="23">
        <v>7.12589074</v>
      </c>
      <c r="F13" s="23">
        <v>8.7885985699999996</v>
      </c>
      <c r="G13" s="23">
        <v>5.7007125900000002</v>
      </c>
      <c r="H13" s="23">
        <v>5.2256532099999999</v>
      </c>
      <c r="I13" s="23">
        <v>5.9382422799999999</v>
      </c>
      <c r="J13" s="23">
        <v>4.7505938199999997</v>
      </c>
      <c r="K13" s="23">
        <v>7.6009501200000003</v>
      </c>
      <c r="L13" s="23">
        <v>6.4133016600000001</v>
      </c>
      <c r="M13" s="23">
        <v>4.5130641300000001</v>
      </c>
      <c r="N13" s="23">
        <v>6.1757719700000004</v>
      </c>
      <c r="O13" s="23">
        <v>5.9382422799999999</v>
      </c>
      <c r="P13" s="23">
        <v>9.2636579599999997</v>
      </c>
    </row>
    <row r="14" spans="1:18" x14ac:dyDescent="0.3">
      <c r="A14" s="22" t="s">
        <v>268</v>
      </c>
      <c r="B14" s="24">
        <v>6.9047618999999996</v>
      </c>
      <c r="C14" s="23">
        <v>9.7619047600000002</v>
      </c>
      <c r="D14" s="23">
        <v>3.3333333299999999</v>
      </c>
      <c r="E14" s="23">
        <v>8.3333333300000003</v>
      </c>
      <c r="F14" s="23">
        <v>4.0476190499999998</v>
      </c>
      <c r="G14" s="23">
        <v>8.0952380999999995</v>
      </c>
      <c r="H14" s="23">
        <v>7.6190476199999999</v>
      </c>
      <c r="I14" s="23">
        <v>7.8571428599999997</v>
      </c>
      <c r="J14" s="23">
        <v>5</v>
      </c>
      <c r="K14" s="23">
        <v>5.4761904799999996</v>
      </c>
      <c r="L14" s="23">
        <v>5.2380952399999998</v>
      </c>
      <c r="M14" s="23">
        <v>4.0476190499999998</v>
      </c>
      <c r="N14" s="23">
        <v>6.9047618999999996</v>
      </c>
      <c r="O14" s="23">
        <v>9.7619047600000002</v>
      </c>
      <c r="P14" s="23">
        <v>7.6190476199999999</v>
      </c>
    </row>
    <row r="15" spans="1:18" x14ac:dyDescent="0.3">
      <c r="A15" s="22" t="s">
        <v>269</v>
      </c>
      <c r="B15" s="24">
        <v>6.6508313499999998</v>
      </c>
      <c r="C15" s="23">
        <v>9.9762470299999997</v>
      </c>
      <c r="D15" s="23">
        <v>7.12589074</v>
      </c>
      <c r="E15" s="23">
        <v>8.0760094999999996</v>
      </c>
      <c r="F15" s="23">
        <v>4.0380047499999998</v>
      </c>
      <c r="G15" s="23">
        <v>5.9382422799999999</v>
      </c>
      <c r="H15" s="23">
        <v>7.6009501200000003</v>
      </c>
      <c r="I15" s="23">
        <v>6.6508313499999998</v>
      </c>
      <c r="J15" s="23">
        <v>4.9881235200000003</v>
      </c>
      <c r="K15" s="23">
        <v>5.9382422799999999</v>
      </c>
      <c r="L15" s="23">
        <v>5.2256532099999999</v>
      </c>
      <c r="M15" s="23">
        <v>4.2755344400000004</v>
      </c>
      <c r="N15" s="23">
        <v>6.4133016600000001</v>
      </c>
      <c r="O15" s="23">
        <v>9.2636579599999997</v>
      </c>
      <c r="P15" s="23">
        <v>7.8384798099999999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4898-BF6C-4B3A-B719-2B27DB42B0FF}">
  <dimension ref="A1:S3"/>
  <sheetViews>
    <sheetView workbookViewId="0">
      <selection activeCell="G8" sqref="G8"/>
    </sheetView>
  </sheetViews>
  <sheetFormatPr baseColWidth="10" defaultColWidth="11.44140625" defaultRowHeight="14.4" x14ac:dyDescent="0.3"/>
  <sheetData>
    <row r="1" spans="1:19" x14ac:dyDescent="0.3">
      <c r="A1" s="14" t="s">
        <v>255</v>
      </c>
      <c r="B1" s="14" t="s">
        <v>270</v>
      </c>
      <c r="C1" s="14" t="s">
        <v>271</v>
      </c>
      <c r="D1" s="14" t="s">
        <v>272</v>
      </c>
      <c r="E1" s="14" t="s">
        <v>13</v>
      </c>
      <c r="F1" s="14" t="s">
        <v>15</v>
      </c>
      <c r="G1" s="14" t="s">
        <v>18</v>
      </c>
      <c r="H1" s="14" t="s">
        <v>22</v>
      </c>
      <c r="I1" s="14" t="s">
        <v>67</v>
      </c>
      <c r="J1" s="14" t="s">
        <v>30</v>
      </c>
      <c r="K1" s="14" t="s">
        <v>33</v>
      </c>
      <c r="L1" s="14" t="s">
        <v>36</v>
      </c>
      <c r="M1" s="14" t="s">
        <v>39</v>
      </c>
      <c r="N1" s="14" t="s">
        <v>41</v>
      </c>
      <c r="O1" s="14" t="s">
        <v>43</v>
      </c>
      <c r="P1" s="14" t="s">
        <v>45</v>
      </c>
      <c r="Q1" s="14" t="s">
        <v>47</v>
      </c>
      <c r="R1" s="14" t="s">
        <v>49</v>
      </c>
      <c r="S1" s="14" t="s">
        <v>51</v>
      </c>
    </row>
    <row r="2" spans="1:19" x14ac:dyDescent="0.3">
      <c r="A2" t="s">
        <v>273</v>
      </c>
      <c r="B2" t="s">
        <v>21</v>
      </c>
      <c r="C2">
        <v>23</v>
      </c>
      <c r="D2" t="s">
        <v>113</v>
      </c>
      <c r="E2">
        <v>10</v>
      </c>
      <c r="F2">
        <v>6</v>
      </c>
      <c r="G2">
        <v>3</v>
      </c>
      <c r="H2">
        <v>9</v>
      </c>
      <c r="I2">
        <v>1</v>
      </c>
      <c r="J2">
        <v>13</v>
      </c>
      <c r="K2">
        <v>8</v>
      </c>
      <c r="L2">
        <v>3</v>
      </c>
      <c r="M2">
        <v>14</v>
      </c>
      <c r="N2">
        <v>11</v>
      </c>
      <c r="O2">
        <v>11</v>
      </c>
      <c r="P2">
        <v>7</v>
      </c>
      <c r="Q2">
        <v>3</v>
      </c>
      <c r="R2">
        <v>2</v>
      </c>
      <c r="S2">
        <v>9</v>
      </c>
    </row>
    <row r="3" spans="1:19" x14ac:dyDescent="0.3">
      <c r="A3" t="s">
        <v>274</v>
      </c>
      <c r="B3" t="s">
        <v>21</v>
      </c>
      <c r="C3">
        <v>24</v>
      </c>
      <c r="D3" t="s">
        <v>113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98156A4E08ED42B22DA6C86624442E" ma:contentTypeVersion="10" ma:contentTypeDescription="Create a new document." ma:contentTypeScope="" ma:versionID="11ba5f1833b47c39d11f9a0fc9ca5ad0">
  <xsd:schema xmlns:xsd="http://www.w3.org/2001/XMLSchema" xmlns:xs="http://www.w3.org/2001/XMLSchema" xmlns:p="http://schemas.microsoft.com/office/2006/metadata/properties" xmlns:ns2="56528f00-8daf-4285-8b2f-184ebce7f2e9" targetNamespace="http://schemas.microsoft.com/office/2006/metadata/properties" ma:root="true" ma:fieldsID="5b814f87d70368c36b985d9f62a71433" ns2:_="">
    <xsd:import namespace="56528f00-8daf-4285-8b2f-184ebce7f2e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528f00-8daf-4285-8b2f-184ebce7f2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d61bb93-c830-477f-800c-34a01ab1e79a"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6528f00-8daf-4285-8b2f-184ebce7f2e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55394AD-EAD7-4DB0-8A63-1FFADDFE8C2B}">
  <ds:schemaRefs>
    <ds:schemaRef ds:uri="http://schemas.microsoft.com/sharepoint/v3/contenttype/forms"/>
  </ds:schemaRefs>
</ds:datastoreItem>
</file>

<file path=customXml/itemProps2.xml><?xml version="1.0" encoding="utf-8"?>
<ds:datastoreItem xmlns:ds="http://schemas.openxmlformats.org/officeDocument/2006/customXml" ds:itemID="{00089E46-9D1D-406D-80DB-769E943888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528f00-8daf-4285-8b2f-184ebce7f2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8C143E-6D51-4467-8AC0-C13BFF0C5CF6}">
  <ds:schemaRefs>
    <ds:schemaRef ds:uri="http://schemas.microsoft.com/office/2006/metadata/properties"/>
    <ds:schemaRef ds:uri="http://schemas.microsoft.com/office/infopath/2007/PartnerControls"/>
    <ds:schemaRef ds:uri="56528f00-8daf-4285-8b2f-184ebce7f2e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Table</vt:lpstr>
      <vt:lpstr>Template</vt:lpstr>
      <vt:lpstr>DATA Percentage</vt:lpstr>
      <vt:lpstr>DATA Ranking</vt:lpstr>
      <vt:lpstr>Table!Zone_d_impression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Gourdès Matis</cp:lastModifiedBy>
  <cp:revision/>
  <dcterms:created xsi:type="dcterms:W3CDTF">2024-09-23T07:38:07Z</dcterms:created>
  <dcterms:modified xsi:type="dcterms:W3CDTF">2024-11-01T11:58:31Z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0x010100EF98156A4E08ED42B22DA6C86624442E</vt:lpwstr>
  </property>
  <property fmtid="{D5CDD505-2E9C-101B-9397-08002B2CF9AE}" pid="3" name="MediaServiceImageTags">
    <vt:lpwstr/>
  </property>
</Properties>
</file>