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Exercises/"/>
    </mc:Choice>
  </mc:AlternateContent>
  <xr:revisionPtr revIDLastSave="0" documentId="13_ncr:1_{38B7C2A3-A2F2-1541-A84C-F912C25E60D3}" xr6:coauthVersionLast="47" xr6:coauthVersionMax="47" xr10:uidLastSave="{00000000-0000-0000-0000-000000000000}"/>
  <bookViews>
    <workbookView xWindow="940" yWindow="500" windowWidth="49340" windowHeight="28300" activeTab="3" xr2:uid="{083BD555-0A53-1B4B-AE70-5F7A5361EDB7}"/>
  </bookViews>
  <sheets>
    <sheet name="together" sheetId="1" r:id="rId1"/>
    <sheet name="dataset" sheetId="6" r:id="rId2"/>
    <sheet name="homework part a" sheetId="3" r:id="rId3"/>
    <sheet name="homework part b" sheetId="5" r:id="rId4"/>
    <sheet name="in clas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5" l="1"/>
  <c r="I10" i="5"/>
  <c r="G10" i="5"/>
  <c r="K6" i="5"/>
  <c r="J6" i="5"/>
  <c r="I6" i="5"/>
  <c r="K2" i="5"/>
  <c r="J2" i="5"/>
  <c r="I2" i="5"/>
  <c r="H2" i="5"/>
  <c r="G2" i="5"/>
  <c r="H6" i="5"/>
  <c r="G6" i="5"/>
  <c r="F3" i="5"/>
  <c r="F4" i="5"/>
  <c r="F5" i="5"/>
  <c r="F6" i="5"/>
  <c r="F7" i="5"/>
  <c r="F8" i="5"/>
  <c r="F9" i="5"/>
  <c r="F10" i="5"/>
  <c r="F11" i="5"/>
  <c r="F12" i="5"/>
  <c r="F13" i="5"/>
  <c r="F2" i="5"/>
  <c r="D3" i="5"/>
  <c r="D4" i="5"/>
  <c r="D5" i="5"/>
  <c r="D6" i="5"/>
  <c r="D7" i="5"/>
  <c r="D8" i="5"/>
  <c r="D9" i="5"/>
  <c r="D10" i="5"/>
  <c r="D11" i="5"/>
  <c r="D12" i="5"/>
  <c r="D13" i="5"/>
  <c r="D2" i="5"/>
  <c r="G10" i="3"/>
  <c r="J6" i="3"/>
  <c r="I6" i="3"/>
  <c r="K2" i="3"/>
  <c r="J2" i="3"/>
  <c r="I2" i="3"/>
  <c r="H2" i="3"/>
  <c r="G2" i="3"/>
  <c r="H16" i="3"/>
  <c r="G16" i="3"/>
  <c r="F3" i="3"/>
  <c r="F4" i="3"/>
  <c r="F5" i="3"/>
  <c r="F6" i="3"/>
  <c r="F7" i="3"/>
  <c r="F8" i="3"/>
  <c r="F9" i="3"/>
  <c r="F10" i="3"/>
  <c r="F11" i="3"/>
  <c r="F12" i="3"/>
  <c r="F13" i="3"/>
  <c r="F2" i="3"/>
  <c r="D2" i="3"/>
  <c r="D3" i="3"/>
  <c r="D4" i="3"/>
  <c r="D5" i="3"/>
  <c r="D6" i="3"/>
  <c r="D7" i="3"/>
  <c r="D8" i="3"/>
  <c r="D9" i="3"/>
  <c r="D10" i="3"/>
  <c r="D11" i="3"/>
  <c r="D12" i="3"/>
  <c r="D13" i="3"/>
  <c r="C18" i="6"/>
  <c r="E18" i="6"/>
  <c r="D18" i="6"/>
  <c r="A22" i="1"/>
  <c r="C20" i="1"/>
  <c r="B20" i="1"/>
  <c r="A20" i="1"/>
  <c r="C17" i="1"/>
  <c r="B17" i="1"/>
  <c r="A17" i="1" s="1"/>
  <c r="D3" i="1"/>
  <c r="D20" i="1" s="1"/>
  <c r="D4" i="1"/>
  <c r="D5" i="1"/>
  <c r="D6" i="1"/>
  <c r="D7" i="1"/>
  <c r="D8" i="1"/>
  <c r="D9" i="1"/>
  <c r="D10" i="1"/>
  <c r="D11" i="1"/>
  <c r="D12" i="1"/>
  <c r="E20" i="1" s="1"/>
  <c r="D13" i="1"/>
  <c r="D2" i="1"/>
  <c r="F20" i="1" s="1"/>
</calcChain>
</file>

<file path=xl/sharedStrings.xml><?xml version="1.0" encoding="utf-8"?>
<sst xmlns="http://schemas.openxmlformats.org/spreadsheetml/2006/main" count="197" uniqueCount="91">
  <si>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</si>
  <si>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</si>
  <si>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</si>
  <si>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</si>
  <si>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</si>
  <si>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</si>
  <si>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</si>
  <si>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</si>
  <si>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</si>
  <si>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</si>
  <si>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</si>
  <si>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</si>
  <si>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</si>
  <si>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</si>
  <si>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</si>
  <si>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</si>
  <si>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</si>
  <si>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</si>
  <si>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</si>
  <si>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</si>
  <si>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</si>
  <si>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</si>
  <si>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</si>
  <si>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</si>
  <si>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</si>
  <si>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</si>
  <si>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</si>
  <si>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</si>
  <si>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</si>
  <si>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TE = Y1-Y0 for each person</t>
  </si>
  <si>
    <t>Y=DY1 + (1-D)Y0</t>
  </si>
  <si>
    <t>assigns the treatment based on whether it helps (TE&gt;0), or hurts (TE&lt;=0)</t>
  </si>
  <si>
    <t>SDO = E[Y|D=1] - E[Y|D=0]</t>
  </si>
  <si>
    <t>"Decomposition of the SDO into its three parts"</t>
  </si>
  <si>
    <t>SDO = ATE + E[Y0|D=1] - E[Y0|D=0] + (1-pi)(ATT-ATU)</t>
  </si>
  <si>
    <t>1. Calculate TE</t>
  </si>
  <si>
    <t>3. Calculate the SDO</t>
  </si>
  <si>
    <t>2. Perfect Doctor treatment assignment (D and Y)</t>
  </si>
  <si>
    <t>4. Calculate</t>
  </si>
  <si>
    <t>pi</t>
  </si>
  <si>
    <t>5. Decompose the SDO and show that it is equal to the formula</t>
  </si>
  <si>
    <t>E[Y|D=1]</t>
  </si>
  <si>
    <t>E[Y|D=0]</t>
  </si>
  <si>
    <t>E[Y0|D=1]</t>
  </si>
  <si>
    <t>E[Y0|D=0]</t>
  </si>
  <si>
    <t>SDO DECOMPOSITION</t>
  </si>
  <si>
    <t>The individual return to a PHD. For eeryone not just the people that did it. Everyone has a treatment effect in</t>
  </si>
  <si>
    <t xml:space="preserve">"hypothetical infinite worlds space". </t>
  </si>
  <si>
    <t>HURTS means your happiness/joy/etc in 2022 is lower</t>
  </si>
  <si>
    <t>with the PhD than it would have been with the MS only</t>
  </si>
  <si>
    <t>The perfect adviser knows whether the treatment helps or hurts, and</t>
  </si>
  <si>
    <t>If TE&lt;=0, the perfect adviser assigns D=0 (MS)</t>
  </si>
  <si>
    <t xml:space="preserve">if TE&gt;0, the 'perfect adviser.' assigns D=1 (PhD) </t>
  </si>
  <si>
    <t>Columns  B - D only exist on infinite worlds</t>
  </si>
  <si>
    <t xml:space="preserve">We can't see these. </t>
  </si>
  <si>
    <t>Columns E-F exist on OUR</t>
  </si>
  <si>
    <t>world.  They are called "data"</t>
  </si>
  <si>
    <t>SDO is the estimate of the ATE, but the ATE lives in potential outcome space which no one can see here</t>
  </si>
  <si>
    <t xml:space="preserve">on Earth.  WE calculate using only two columns of data. </t>
  </si>
  <si>
    <t>The SDO is 1.34 but the true ATE is only 0.25.  Our estimate of the ATE is 5x larger than the true ATE. We are WAY off!</t>
  </si>
  <si>
    <t>But why are we so off? What is the specific cause that our number is approximately 5x too large? The decomposition</t>
  </si>
  <si>
    <t xml:space="preserve">tells us. </t>
  </si>
  <si>
    <t>E[Y0|D=1] exists in the infinite world space. There is a group of people that WILL BE getting their pHD in reality, but up there</t>
  </si>
  <si>
    <t>haven't yet. But regardless, we know their names, and we can average their potential outcome of "happiness without a PhD".</t>
  </si>
  <si>
    <t>The SDO is equal to 1.34. That's the left hand side.  And it ALWAYS equals that right hand side, even though we can't see the right</t>
  </si>
  <si>
    <t>hand side</t>
  </si>
  <si>
    <t xml:space="preserve">E[Y|D=1] </t>
  </si>
  <si>
    <t xml:space="preserve">We know this SDO of 1.34 is actually the sum of the true ATE (which we don't know), selection bias </t>
  </si>
  <si>
    <t>which we don't know, and the weighted difference between the ATT and the ATU (which we don't know).</t>
  </si>
  <si>
    <t xml:space="preserve">But this decomposition is not a theorem.  It's an identity -- it always is true. </t>
  </si>
  <si>
    <t xml:space="preserve">And this is actually kind of key to causal inference bc now we know problems we have to resolve on our side. </t>
  </si>
  <si>
    <t>Selection bias and heterogenous treatment effect bias.</t>
  </si>
  <si>
    <t>selection bias</t>
  </si>
  <si>
    <t>What is selection bias?</t>
  </si>
  <si>
    <t>1. E[Y0|D=PhD]</t>
  </si>
  <si>
    <t>2. E[Y0|D=MS]</t>
  </si>
  <si>
    <t>Happiness who has a masters degree had they gotten</t>
  </si>
  <si>
    <t xml:space="preserve">a masters degree. </t>
  </si>
  <si>
    <t>The reason I didn't say "it's the happiness of a masters</t>
  </si>
  <si>
    <t>students" is because I really want you, uncle, to hear me</t>
  </si>
  <si>
    <t>use potential outcomes as my words. Because selection bias is all about potential outcomes, not reality.</t>
  </si>
  <si>
    <t xml:space="preserve">"What does it mean that the first one is </t>
  </si>
  <si>
    <t>smaller than the second one by 2.25?"</t>
  </si>
  <si>
    <t>Well, these two groups of people are different on average had they not gotten the PhD.  The ones who wouldn't have gotten</t>
  </si>
  <si>
    <t>Selection bias is all about differences between the treatment and control group with respect to Y0.</t>
  </si>
  <si>
    <t xml:space="preserve">Selection bias does not mean the treatment group has males and the control group has females. </t>
  </si>
  <si>
    <t>E[Y0|Males] = E[Y0|Females]</t>
  </si>
  <si>
    <t>no selection bias</t>
  </si>
  <si>
    <t>Selection bias is not about differences</t>
  </si>
  <si>
    <t>in covariates. It's about differences</t>
  </si>
  <si>
    <t xml:space="preserve">in Y0.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</si>
</sst>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4" xfId="0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/>
    <xf numFmtId="0" fontId="1" fillId="0" borderId="0" xfId="0" applyFont="1" applyBorder="1"/>
    <xf numFmtId="0" fontId="0" fillId="6" borderId="4" xfId="0" applyFill="1" applyBorder="1"/>
    <xf numFmtId="0" fontId="0" fillId="6" borderId="5" xfId="0" applyFill="1" applyBorder="1"/>
    <xf numFmtId="0" fontId="0" fillId="7" borderId="4" xfId="0" applyFill="1" applyBorder="1"/>
    <xf numFmtId="0" fontId="0" fillId="8" borderId="12" xfId="0" applyFill="1" applyBorder="1"/>
    <xf numFmtId="0" fontId="0" fillId="8" borderId="5" xfId="0" applyFill="1" applyBorder="1"/>
    <xf numFmtId="0" fontId="1" fillId="9" borderId="8" xfId="0" applyFont="1" applyFill="1" applyBorder="1"/>
    <xf numFmtId="0" fontId="1" fillId="9" borderId="10" xfId="0" applyFont="1" applyFill="1" applyBorder="1"/>
    <xf numFmtId="0" fontId="1" fillId="10" borderId="11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1" fillId="7" borderId="8" xfId="0" applyFont="1" applyFill="1" applyBorder="1"/>
    <xf numFmtId="0" fontId="1" fillId="8" borderId="11" xfId="0" applyFont="1" applyFill="1" applyBorder="1"/>
    <xf numFmtId="0" fontId="1" fillId="8" borderId="10" xfId="0" applyFont="1" applyFill="1" applyBorder="1"/>
    <xf numFmtId="0" fontId="1" fillId="0" borderId="13" xfId="0" applyFont="1" applyBorder="1"/>
    <xf numFmtId="0" fontId="0" fillId="0" borderId="16" xfId="0" applyBorder="1"/>
    <xf numFmtId="0" fontId="0" fillId="4" borderId="7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2" borderId="13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8" borderId="11" xfId="0" applyFill="1" applyBorder="1"/>
    <xf numFmtId="0" fontId="1" fillId="8" borderId="0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M27"/>
  <sheetViews>
    <sheetView zoomScale="210" zoomScaleNormal="210" workbookViewId="0">
      <selection activeCell="D27" sqref="D27"/>
    </sheetView>
  </sheetViews>
  <sheetFormatPr baseColWidth="10" defaultRowHeight="16" x14ac:dyDescent="0.2"/>
  <cols>
    <col min="3" max="3" width="12.1640625" customWidth="1"/>
    <col min="4" max="4" width="13.6640625" customWidth="1"/>
    <col min="6" max="6" width="13" customWidth="1"/>
    <col min="8" max="8" width="23.33203125" bestFit="1" customWidth="1"/>
  </cols>
  <sheetData>
    <row r="1" spans="1:13" ht="17" thickBot="1" x14ac:dyDescent="0.25">
      <c r="A1" s="28" t="s">
        <v>0</v>
      </c>
      <c r="B1" s="37" t="s">
        <v>1</v>
      </c>
      <c r="C1" s="38" t="s">
        <v>2</v>
      </c>
      <c r="D1" s="43" t="s">
        <v>3</v>
      </c>
      <c r="E1" s="44" t="s">
        <v>4</v>
      </c>
      <c r="F1" s="45" t="s">
        <v>5</v>
      </c>
      <c r="H1" t="s">
        <v>26</v>
      </c>
      <c r="I1" t="s">
        <v>52</v>
      </c>
    </row>
    <row r="2" spans="1:13" ht="17" thickBot="1" x14ac:dyDescent="0.25">
      <c r="A2" s="29" t="s">
        <v>6</v>
      </c>
      <c r="B2" s="39">
        <v>6</v>
      </c>
      <c r="C2" s="40">
        <v>2</v>
      </c>
      <c r="D2" s="46">
        <f>C2-B2</f>
        <v>-4</v>
      </c>
      <c r="E2" s="58">
        <v>0</v>
      </c>
      <c r="F2" s="53">
        <v>6</v>
      </c>
      <c r="G2">
        <v>3</v>
      </c>
      <c r="H2" s="31" t="s">
        <v>30</v>
      </c>
      <c r="I2" t="s">
        <v>51</v>
      </c>
    </row>
    <row r="3" spans="1:13" ht="17" thickBot="1" x14ac:dyDescent="0.25">
      <c r="A3" s="29" t="s">
        <v>7</v>
      </c>
      <c r="B3" s="39">
        <v>2</v>
      </c>
      <c r="C3" s="40">
        <v>8</v>
      </c>
      <c r="D3" s="46">
        <f t="shared" ref="D3:D13" si="0">C3-B3</f>
        <v>6</v>
      </c>
      <c r="E3" s="56">
        <v>1</v>
      </c>
      <c r="F3" s="54">
        <v>8</v>
      </c>
    </row>
    <row r="4" spans="1:13" ht="17" thickBot="1" x14ac:dyDescent="0.25">
      <c r="A4" s="29" t="s">
        <v>8</v>
      </c>
      <c r="B4" s="39">
        <v>10</v>
      </c>
      <c r="C4" s="40">
        <v>5</v>
      </c>
      <c r="D4" s="46">
        <f t="shared" si="0"/>
        <v>-5</v>
      </c>
      <c r="E4" s="58">
        <v>0</v>
      </c>
      <c r="F4" s="53">
        <v>10</v>
      </c>
      <c r="G4">
        <v>1</v>
      </c>
      <c r="H4" s="31" t="s">
        <v>29</v>
      </c>
      <c r="I4" t="s">
        <v>46</v>
      </c>
    </row>
    <row r="5" spans="1:13" ht="17" thickBot="1" x14ac:dyDescent="0.25">
      <c r="A5" s="29" t="s">
        <v>9</v>
      </c>
      <c r="B5" s="39">
        <v>7</v>
      </c>
      <c r="C5" s="40">
        <v>8</v>
      </c>
      <c r="D5" s="46">
        <f t="shared" si="0"/>
        <v>1</v>
      </c>
      <c r="E5" s="56">
        <v>1</v>
      </c>
      <c r="F5" s="54">
        <v>8</v>
      </c>
      <c r="I5" t="s">
        <v>47</v>
      </c>
    </row>
    <row r="6" spans="1:13" x14ac:dyDescent="0.2">
      <c r="A6" s="29" t="s">
        <v>10</v>
      </c>
      <c r="B6" s="39">
        <v>8</v>
      </c>
      <c r="C6" s="40">
        <v>5</v>
      </c>
      <c r="D6" s="46">
        <f t="shared" si="0"/>
        <v>-3</v>
      </c>
      <c r="E6" s="58">
        <v>0</v>
      </c>
      <c r="F6" s="53">
        <v>8</v>
      </c>
      <c r="G6">
        <v>2</v>
      </c>
      <c r="H6" s="32" t="s">
        <v>50</v>
      </c>
      <c r="I6" s="33"/>
      <c r="J6" s="33"/>
      <c r="K6" s="33"/>
      <c r="L6" s="34"/>
      <c r="M6" t="s">
        <v>48</v>
      </c>
    </row>
    <row r="7" spans="1:13" ht="17" thickBot="1" x14ac:dyDescent="0.25">
      <c r="A7" s="29" t="s">
        <v>11</v>
      </c>
      <c r="B7" s="39">
        <v>10</v>
      </c>
      <c r="C7" s="40">
        <v>6</v>
      </c>
      <c r="D7" s="46">
        <f t="shared" si="0"/>
        <v>-4</v>
      </c>
      <c r="E7" s="58">
        <v>0</v>
      </c>
      <c r="F7" s="53">
        <v>10</v>
      </c>
      <c r="H7" s="35" t="s">
        <v>31</v>
      </c>
      <c r="I7" s="30"/>
      <c r="J7" s="30"/>
      <c r="K7" s="30"/>
      <c r="L7" s="36"/>
      <c r="M7" t="s">
        <v>49</v>
      </c>
    </row>
    <row r="8" spans="1:13" ht="17" thickBot="1" x14ac:dyDescent="0.25">
      <c r="A8" s="29" t="s">
        <v>12</v>
      </c>
      <c r="B8" s="39">
        <v>2</v>
      </c>
      <c r="C8" s="40">
        <v>2</v>
      </c>
      <c r="D8" s="46">
        <f t="shared" si="0"/>
        <v>0</v>
      </c>
      <c r="E8" s="58">
        <v>0</v>
      </c>
      <c r="F8" s="53">
        <v>2</v>
      </c>
    </row>
    <row r="9" spans="1:13" ht="17" thickBot="1" x14ac:dyDescent="0.25">
      <c r="A9" s="29" t="s">
        <v>13</v>
      </c>
      <c r="B9" s="39">
        <v>4</v>
      </c>
      <c r="C9" s="40">
        <v>1</v>
      </c>
      <c r="D9" s="46">
        <f t="shared" si="0"/>
        <v>-3</v>
      </c>
      <c r="E9" s="58">
        <v>0</v>
      </c>
      <c r="F9" s="53">
        <v>4</v>
      </c>
      <c r="G9">
        <v>4</v>
      </c>
      <c r="H9" s="31" t="s">
        <v>32</v>
      </c>
      <c r="I9" t="s">
        <v>57</v>
      </c>
    </row>
    <row r="10" spans="1:13" x14ac:dyDescent="0.2">
      <c r="A10" s="29" t="s">
        <v>14</v>
      </c>
      <c r="B10" s="39">
        <v>2</v>
      </c>
      <c r="C10" s="40">
        <v>10</v>
      </c>
      <c r="D10" s="46">
        <f t="shared" si="0"/>
        <v>8</v>
      </c>
      <c r="E10" s="56">
        <v>1</v>
      </c>
      <c r="F10" s="54">
        <v>10</v>
      </c>
      <c r="I10" t="s">
        <v>58</v>
      </c>
    </row>
    <row r="11" spans="1:13" x14ac:dyDescent="0.2">
      <c r="A11" s="29" t="s">
        <v>15</v>
      </c>
      <c r="B11" s="39">
        <v>2</v>
      </c>
      <c r="C11" s="40">
        <v>7</v>
      </c>
      <c r="D11" s="46">
        <f t="shared" si="0"/>
        <v>5</v>
      </c>
      <c r="E11" s="56">
        <v>1</v>
      </c>
      <c r="F11" s="54">
        <v>7</v>
      </c>
    </row>
    <row r="12" spans="1:13" x14ac:dyDescent="0.2">
      <c r="A12" s="29" t="s">
        <v>16</v>
      </c>
      <c r="B12" s="39">
        <v>8</v>
      </c>
      <c r="C12" s="40">
        <v>4</v>
      </c>
      <c r="D12" s="46">
        <f t="shared" si="0"/>
        <v>-4</v>
      </c>
      <c r="E12" s="58">
        <v>0</v>
      </c>
      <c r="F12" s="53">
        <v>8</v>
      </c>
      <c r="H12" t="s">
        <v>59</v>
      </c>
    </row>
    <row r="13" spans="1:13" ht="17" thickBot="1" x14ac:dyDescent="0.25">
      <c r="A13" s="9" t="s">
        <v>17</v>
      </c>
      <c r="B13" s="41">
        <v>2</v>
      </c>
      <c r="C13" s="42">
        <v>8</v>
      </c>
      <c r="D13" s="50">
        <f t="shared" si="0"/>
        <v>6</v>
      </c>
      <c r="E13" s="57">
        <v>1</v>
      </c>
      <c r="F13" s="55">
        <v>8</v>
      </c>
      <c r="H13" t="s">
        <v>60</v>
      </c>
    </row>
    <row r="14" spans="1:13" x14ac:dyDescent="0.2">
      <c r="B14" t="s">
        <v>53</v>
      </c>
      <c r="E14" t="s">
        <v>55</v>
      </c>
      <c r="H14" t="s">
        <v>61</v>
      </c>
    </row>
    <row r="15" spans="1:13" ht="17" thickBot="1" x14ac:dyDescent="0.25">
      <c r="B15" t="s">
        <v>54</v>
      </c>
      <c r="E15" t="s">
        <v>56</v>
      </c>
    </row>
    <row r="16" spans="1:13" ht="17" thickBot="1" x14ac:dyDescent="0.25">
      <c r="A16" s="22" t="s">
        <v>18</v>
      </c>
      <c r="B16" s="20" t="s">
        <v>28</v>
      </c>
      <c r="C16" s="21"/>
      <c r="H16" t="s">
        <v>62</v>
      </c>
    </row>
    <row r="17" spans="1:8" ht="17" thickBot="1" x14ac:dyDescent="0.25">
      <c r="A17" s="59">
        <f>B17-C17</f>
        <v>1.3428571428571425</v>
      </c>
      <c r="B17">
        <f>AVERAGE(F3,F5,F10:F11,F13)</f>
        <v>8.1999999999999993</v>
      </c>
      <c r="C17">
        <f>AVERAGE(F12,F6:F9,F4,F2)</f>
        <v>6.8571428571428568</v>
      </c>
      <c r="H17" t="s">
        <v>63</v>
      </c>
    </row>
    <row r="18" spans="1:8" ht="17" thickBot="1" x14ac:dyDescent="0.25"/>
    <row r="19" spans="1:8" ht="17" thickBot="1" x14ac:dyDescent="0.25">
      <c r="A19" s="23" t="s">
        <v>19</v>
      </c>
      <c r="B19" s="24" t="s">
        <v>20</v>
      </c>
      <c r="C19" s="25" t="s">
        <v>21</v>
      </c>
      <c r="D19" s="26" t="s">
        <v>22</v>
      </c>
      <c r="E19" s="26" t="s">
        <v>23</v>
      </c>
      <c r="F19" s="27" t="s">
        <v>24</v>
      </c>
      <c r="H19" s="60" t="s">
        <v>64</v>
      </c>
    </row>
    <row r="20" spans="1:8" ht="17" thickBot="1" x14ac:dyDescent="0.25">
      <c r="A20" s="15">
        <f>AVERAGE(B3,B5,B10:B11,B13)</f>
        <v>3</v>
      </c>
      <c r="B20" s="16">
        <f>AVERAGE(B2,B4,B6:B9,B12)</f>
        <v>6.8571428571428568</v>
      </c>
      <c r="C20" s="17">
        <f>AVERAGE(E2:E13)</f>
        <v>0.41666666666666669</v>
      </c>
      <c r="D20" s="18">
        <f>AVERAGE(D3,D5,D10,D11,D13)</f>
        <v>5.2</v>
      </c>
      <c r="E20" s="18">
        <f>AVERAGE(D12,D6:D9,D4,D2)</f>
        <v>-3.2857142857142856</v>
      </c>
      <c r="F20" s="19">
        <f>AVERAGE(D2:D13)</f>
        <v>0.25</v>
      </c>
      <c r="H20" t="s">
        <v>65</v>
      </c>
    </row>
    <row r="22" spans="1:8" ht="17" thickBot="1" x14ac:dyDescent="0.25">
      <c r="A22" s="61">
        <f>F20+A20-B20+(1-C20)*(D20-E20)</f>
        <v>1.3428571428571425</v>
      </c>
    </row>
    <row r="23" spans="1:8" ht="17" thickBot="1" x14ac:dyDescent="0.25">
      <c r="A23" s="10" t="s">
        <v>25</v>
      </c>
      <c r="B23" s="11"/>
      <c r="C23" s="11"/>
      <c r="D23" s="11"/>
      <c r="E23" s="12"/>
      <c r="F23" t="s">
        <v>33</v>
      </c>
    </row>
    <row r="24" spans="1:8" ht="17" thickBot="1" x14ac:dyDescent="0.25">
      <c r="A24" s="10" t="s">
        <v>34</v>
      </c>
      <c r="B24" s="11"/>
      <c r="C24" s="11"/>
      <c r="D24" s="11"/>
      <c r="E24" s="12"/>
    </row>
    <row r="25" spans="1:8" ht="17" thickBot="1" x14ac:dyDescent="0.25"/>
    <row r="26" spans="1:8" x14ac:dyDescent="0.2">
      <c r="A26" s="32" t="s">
        <v>26</v>
      </c>
      <c r="B26" s="34"/>
    </row>
    <row r="27" spans="1:8" ht="17" thickBot="1" x14ac:dyDescent="0.25">
      <c r="A27" s="35" t="s">
        <v>27</v>
      </c>
      <c r="B27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81D0-6E6F-A44B-B6DA-7FCADFFBA9AD}">
  <dimension ref="A1:E23"/>
  <sheetViews>
    <sheetView topLeftCell="A6" zoomScale="348" zoomScaleNormal="348" workbookViewId="0">
      <selection activeCell="C24" sqref="C24"/>
    </sheetView>
  </sheetViews>
  <sheetFormatPr baseColWidth="10" defaultRowHeight="16" x14ac:dyDescent="0.2"/>
  <sheetData>
    <row r="1" spans="1:2" x14ac:dyDescent="0.2">
      <c r="A1" s="44" t="s">
        <v>4</v>
      </c>
      <c r="B1" s="45" t="s">
        <v>5</v>
      </c>
    </row>
    <row r="2" spans="1:2" x14ac:dyDescent="0.2">
      <c r="A2" s="47">
        <v>0</v>
      </c>
      <c r="B2" s="48">
        <v>6</v>
      </c>
    </row>
    <row r="3" spans="1:2" x14ac:dyDescent="0.2">
      <c r="A3" s="47">
        <v>1</v>
      </c>
      <c r="B3" s="48">
        <v>8</v>
      </c>
    </row>
    <row r="4" spans="1:2" x14ac:dyDescent="0.2">
      <c r="A4" s="47">
        <v>0</v>
      </c>
      <c r="B4" s="48">
        <v>10</v>
      </c>
    </row>
    <row r="5" spans="1:2" x14ac:dyDescent="0.2">
      <c r="A5" s="49">
        <v>1</v>
      </c>
      <c r="B5" s="48">
        <v>8</v>
      </c>
    </row>
    <row r="6" spans="1:2" x14ac:dyDescent="0.2">
      <c r="A6" s="49">
        <v>0</v>
      </c>
      <c r="B6" s="48">
        <v>8</v>
      </c>
    </row>
    <row r="7" spans="1:2" x14ac:dyDescent="0.2">
      <c r="A7" s="49">
        <v>0</v>
      </c>
      <c r="B7" s="48">
        <v>10</v>
      </c>
    </row>
    <row r="8" spans="1:2" x14ac:dyDescent="0.2">
      <c r="A8" s="49">
        <v>0</v>
      </c>
      <c r="B8" s="48">
        <v>2</v>
      </c>
    </row>
    <row r="9" spans="1:2" x14ac:dyDescent="0.2">
      <c r="A9" s="49">
        <v>0</v>
      </c>
      <c r="B9" s="48">
        <v>4</v>
      </c>
    </row>
    <row r="10" spans="1:2" x14ac:dyDescent="0.2">
      <c r="A10" s="49">
        <v>1</v>
      </c>
      <c r="B10" s="48">
        <v>10</v>
      </c>
    </row>
    <row r="11" spans="1:2" x14ac:dyDescent="0.2">
      <c r="A11" s="49">
        <v>1</v>
      </c>
      <c r="B11" s="48">
        <v>7</v>
      </c>
    </row>
    <row r="12" spans="1:2" x14ac:dyDescent="0.2">
      <c r="A12" s="49">
        <v>0</v>
      </c>
      <c r="B12" s="48">
        <v>8</v>
      </c>
    </row>
    <row r="13" spans="1:2" ht="17" thickBot="1" x14ac:dyDescent="0.25">
      <c r="A13" s="51">
        <v>1</v>
      </c>
      <c r="B13" s="52">
        <v>8</v>
      </c>
    </row>
    <row r="17" spans="3:5" x14ac:dyDescent="0.2">
      <c r="C17" t="s">
        <v>18</v>
      </c>
      <c r="D17" t="s">
        <v>66</v>
      </c>
      <c r="E17" t="s">
        <v>42</v>
      </c>
    </row>
    <row r="18" spans="3:5" x14ac:dyDescent="0.2">
      <c r="C18">
        <f>D18-E18</f>
        <v>1.3428571428571425</v>
      </c>
      <c r="D18">
        <f>AVERAGE(B3,B5,B10:B11,B13)</f>
        <v>8.1999999999999993</v>
      </c>
      <c r="E18">
        <f>AVERAGE(B12,B6:B9,B4,B2)</f>
        <v>6.8571428571428568</v>
      </c>
    </row>
    <row r="19" spans="3:5" x14ac:dyDescent="0.2">
      <c r="C19" t="s">
        <v>67</v>
      </c>
    </row>
    <row r="20" spans="3:5" x14ac:dyDescent="0.2">
      <c r="C20" t="s">
        <v>68</v>
      </c>
    </row>
    <row r="21" spans="3:5" x14ac:dyDescent="0.2">
      <c r="C21" t="s">
        <v>69</v>
      </c>
    </row>
    <row r="22" spans="3:5" x14ac:dyDescent="0.2">
      <c r="C22" t="s">
        <v>70</v>
      </c>
    </row>
    <row r="23" spans="3:5" x14ac:dyDescent="0.2">
      <c r="C2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4CB-C32E-2849-913B-D3BC1D805D51}">
  <dimension ref="A1:K19"/>
  <sheetViews>
    <sheetView zoomScale="330" zoomScaleNormal="330" workbookViewId="0">
      <selection activeCell="G11" sqref="G11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4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80</v>
      </c>
      <c r="C2" s="6">
        <v>81</v>
      </c>
      <c r="D2" s="7">
        <f>C2-B2</f>
        <v>1</v>
      </c>
      <c r="E2">
        <v>1</v>
      </c>
      <c r="F2">
        <f>E2*C2+(1-E2)*B2</f>
        <v>81</v>
      </c>
      <c r="G2" s="13">
        <f>G16-H16</f>
        <v>-4.5</v>
      </c>
      <c r="H2" s="13">
        <f>AVERAGE(E2:E13)</f>
        <v>0.33333333333333331</v>
      </c>
      <c r="I2" s="13">
        <f>AVERAGE(D2:D13)</f>
        <v>-20.583333333333332</v>
      </c>
      <c r="J2" s="13">
        <f>AVERAGE(D3:D4,D7:D9,D11:D13)</f>
        <v>-36.25</v>
      </c>
      <c r="K2" s="13">
        <f>AVERAGE(D2,D5:D6,D10)</f>
        <v>10.75</v>
      </c>
    </row>
    <row r="3" spans="1:11" x14ac:dyDescent="0.2">
      <c r="A3" t="s">
        <v>7</v>
      </c>
      <c r="B3" s="5">
        <v>88</v>
      </c>
      <c r="C3" s="6">
        <v>46</v>
      </c>
      <c r="D3" s="7">
        <f t="shared" ref="D3:D13" si="0">C3-B3</f>
        <v>-42</v>
      </c>
      <c r="E3">
        <v>0</v>
      </c>
      <c r="F3">
        <f t="shared" ref="F3:F13" si="1">E3*C3+(1-E3)*B3</f>
        <v>88</v>
      </c>
    </row>
    <row r="4" spans="1:11" x14ac:dyDescent="0.2">
      <c r="A4" t="s">
        <v>8</v>
      </c>
      <c r="B4" s="5">
        <v>68</v>
      </c>
      <c r="C4" s="6">
        <v>33</v>
      </c>
      <c r="D4" s="7">
        <f t="shared" si="0"/>
        <v>-35</v>
      </c>
      <c r="E4">
        <v>0</v>
      </c>
      <c r="F4">
        <f t="shared" si="1"/>
        <v>68</v>
      </c>
    </row>
    <row r="5" spans="1:11" x14ac:dyDescent="0.2">
      <c r="A5" t="s">
        <v>9</v>
      </c>
      <c r="B5" s="5">
        <v>62</v>
      </c>
      <c r="C5" s="6">
        <v>77</v>
      </c>
      <c r="D5" s="7">
        <f t="shared" si="0"/>
        <v>15</v>
      </c>
      <c r="E5">
        <v>1</v>
      </c>
      <c r="F5">
        <f t="shared" si="1"/>
        <v>77</v>
      </c>
      <c r="G5" s="8" t="s">
        <v>41</v>
      </c>
      <c r="H5" s="8" t="s">
        <v>42</v>
      </c>
      <c r="I5" s="8" t="s">
        <v>43</v>
      </c>
      <c r="J5" s="8" t="s">
        <v>44</v>
      </c>
    </row>
    <row r="6" spans="1:11" x14ac:dyDescent="0.2">
      <c r="A6" t="s">
        <v>10</v>
      </c>
      <c r="B6" s="5">
        <v>71</v>
      </c>
      <c r="C6" s="6">
        <v>83</v>
      </c>
      <c r="D6" s="7">
        <f t="shared" si="0"/>
        <v>12</v>
      </c>
      <c r="E6">
        <v>1</v>
      </c>
      <c r="F6">
        <f t="shared" si="1"/>
        <v>83</v>
      </c>
      <c r="G6" s="13"/>
      <c r="H6" s="13"/>
      <c r="I6" s="13">
        <f>AVERAGE(B2,B5:B6,B10)</f>
        <v>66</v>
      </c>
      <c r="J6" s="13">
        <f>AVERAGE(B3:B4,B7:B9,B11:B13)</f>
        <v>81.25</v>
      </c>
    </row>
    <row r="7" spans="1:11" x14ac:dyDescent="0.2">
      <c r="A7" t="s">
        <v>11</v>
      </c>
      <c r="B7" s="5">
        <v>61</v>
      </c>
      <c r="C7" s="6">
        <v>58</v>
      </c>
      <c r="D7" s="7">
        <f t="shared" si="0"/>
        <v>-3</v>
      </c>
      <c r="E7">
        <v>0</v>
      </c>
      <c r="F7">
        <f t="shared" si="1"/>
        <v>61</v>
      </c>
    </row>
    <row r="8" spans="1:11" x14ac:dyDescent="0.2">
      <c r="A8" t="s">
        <v>12</v>
      </c>
      <c r="B8" s="5">
        <v>100</v>
      </c>
      <c r="C8" s="6">
        <v>34</v>
      </c>
      <c r="D8" s="7">
        <f t="shared" si="0"/>
        <v>-66</v>
      </c>
      <c r="E8">
        <v>0</v>
      </c>
      <c r="F8">
        <f t="shared" si="1"/>
        <v>100</v>
      </c>
    </row>
    <row r="9" spans="1:11" x14ac:dyDescent="0.2">
      <c r="A9" t="s">
        <v>13</v>
      </c>
      <c r="B9" s="5">
        <v>94</v>
      </c>
      <c r="C9" s="6">
        <v>30</v>
      </c>
      <c r="D9" s="7">
        <f t="shared" si="0"/>
        <v>-64</v>
      </c>
      <c r="E9">
        <v>0</v>
      </c>
      <c r="F9">
        <f t="shared" si="1"/>
        <v>94</v>
      </c>
      <c r="G9" s="8" t="s">
        <v>45</v>
      </c>
    </row>
    <row r="10" spans="1:11" x14ac:dyDescent="0.2">
      <c r="A10" t="s">
        <v>14</v>
      </c>
      <c r="B10" s="5">
        <v>51</v>
      </c>
      <c r="C10" s="6">
        <v>66</v>
      </c>
      <c r="D10" s="7">
        <f t="shared" si="0"/>
        <v>15</v>
      </c>
      <c r="E10">
        <v>1</v>
      </c>
      <c r="F10">
        <f t="shared" si="1"/>
        <v>66</v>
      </c>
      <c r="G10" s="13">
        <f>I2+I6-J6+(1-H2)*(K2-J2)</f>
        <v>-4.4999999999999929</v>
      </c>
    </row>
    <row r="11" spans="1:11" x14ac:dyDescent="0.2">
      <c r="A11" t="s">
        <v>15</v>
      </c>
      <c r="B11" s="5">
        <v>93</v>
      </c>
      <c r="C11" s="6">
        <v>57</v>
      </c>
      <c r="D11" s="7">
        <f t="shared" si="0"/>
        <v>-36</v>
      </c>
      <c r="E11">
        <v>0</v>
      </c>
      <c r="F11">
        <f t="shared" si="1"/>
        <v>93</v>
      </c>
    </row>
    <row r="12" spans="1:11" x14ac:dyDescent="0.2">
      <c r="A12" t="s">
        <v>16</v>
      </c>
      <c r="B12" s="5">
        <v>73</v>
      </c>
      <c r="C12" s="6">
        <v>37</v>
      </c>
      <c r="D12" s="7">
        <f t="shared" si="0"/>
        <v>-36</v>
      </c>
      <c r="E12">
        <v>0</v>
      </c>
      <c r="F12">
        <f t="shared" si="1"/>
        <v>73</v>
      </c>
    </row>
    <row r="13" spans="1:11" x14ac:dyDescent="0.2">
      <c r="A13" t="s">
        <v>17</v>
      </c>
      <c r="B13" s="5">
        <v>73</v>
      </c>
      <c r="C13" s="6">
        <v>65</v>
      </c>
      <c r="D13" s="7">
        <f t="shared" si="0"/>
        <v>-8</v>
      </c>
      <c r="E13">
        <v>0</v>
      </c>
      <c r="F13">
        <f t="shared" si="1"/>
        <v>73</v>
      </c>
    </row>
    <row r="15" spans="1:11" x14ac:dyDescent="0.2">
      <c r="A15" t="s">
        <v>35</v>
      </c>
      <c r="G15" t="s">
        <v>41</v>
      </c>
      <c r="H15" t="s">
        <v>42</v>
      </c>
    </row>
    <row r="16" spans="1:11" x14ac:dyDescent="0.2">
      <c r="A16" t="s">
        <v>37</v>
      </c>
      <c r="G16">
        <f>AVERAGE(F2,F5:F6,F10)</f>
        <v>76.75</v>
      </c>
      <c r="H16">
        <f>AVERAGE(F3:F4,F7:F9,F11:F13)</f>
        <v>81.25</v>
      </c>
    </row>
    <row r="17" spans="1:5" x14ac:dyDescent="0.2">
      <c r="A17" t="s">
        <v>36</v>
      </c>
    </row>
    <row r="18" spans="1:5" x14ac:dyDescent="0.2">
      <c r="A18" t="s">
        <v>38</v>
      </c>
      <c r="B18" t="s">
        <v>24</v>
      </c>
      <c r="C18" t="s">
        <v>23</v>
      </c>
      <c r="D18" t="s">
        <v>22</v>
      </c>
      <c r="E18" t="s">
        <v>39</v>
      </c>
    </row>
    <row r="19" spans="1:5" x14ac:dyDescent="0.2">
      <c r="A19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C999-4150-B944-BB59-31B4A186C121}">
  <dimension ref="A1:K26"/>
  <sheetViews>
    <sheetView tabSelected="1" topLeftCell="A4" zoomScale="300" zoomScaleNormal="300" workbookViewId="0">
      <selection activeCell="A26" sqref="A26"/>
    </sheetView>
  </sheetViews>
  <sheetFormatPr baseColWidth="10" defaultRowHeight="16" x14ac:dyDescent="0.2"/>
  <cols>
    <col min="8" max="8" width="9.5" customWidth="1"/>
    <col min="9" max="10" width="9.83203125" bestFit="1" customWidth="1"/>
    <col min="11" max="11" width="12.33203125" bestFit="1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4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13</v>
      </c>
      <c r="C2" s="6">
        <v>5</v>
      </c>
      <c r="D2" s="7">
        <f>C2-B2</f>
        <v>-8</v>
      </c>
      <c r="E2">
        <v>0</v>
      </c>
      <c r="F2">
        <f>E2*C2+(1-E2)*B2</f>
        <v>13</v>
      </c>
      <c r="G2" s="13">
        <f>G6-H6</f>
        <v>4</v>
      </c>
      <c r="H2" s="13">
        <f>AVERAGE(E2:E13)</f>
        <v>0.33333333333333331</v>
      </c>
      <c r="I2" s="13">
        <f>AVERAGE(D2:D13)</f>
        <v>-0.75</v>
      </c>
      <c r="J2" s="13">
        <f>AVERAGE(D2:D8,D10)</f>
        <v>-4.25</v>
      </c>
      <c r="K2" s="13">
        <f>AVERAGE(D9,D11:D13)</f>
        <v>6.25</v>
      </c>
    </row>
    <row r="3" spans="1:11" x14ac:dyDescent="0.2">
      <c r="A3" t="s">
        <v>7</v>
      </c>
      <c r="B3" s="5">
        <v>10</v>
      </c>
      <c r="C3" s="6">
        <v>5</v>
      </c>
      <c r="D3" s="7">
        <f t="shared" ref="D3:D13" si="0">C3-B3</f>
        <v>-5</v>
      </c>
      <c r="E3">
        <v>0</v>
      </c>
      <c r="F3">
        <f t="shared" ref="F3:F13" si="1">E3*C3+(1-E3)*B3</f>
        <v>10</v>
      </c>
    </row>
    <row r="4" spans="1:11" x14ac:dyDescent="0.2">
      <c r="A4" t="s">
        <v>8</v>
      </c>
      <c r="B4" s="5">
        <v>9</v>
      </c>
      <c r="C4" s="6">
        <v>2</v>
      </c>
      <c r="D4" s="7">
        <f t="shared" si="0"/>
        <v>-7</v>
      </c>
      <c r="E4">
        <v>0</v>
      </c>
      <c r="F4">
        <f t="shared" si="1"/>
        <v>9</v>
      </c>
    </row>
    <row r="5" spans="1:11" x14ac:dyDescent="0.2">
      <c r="A5" t="s">
        <v>9</v>
      </c>
      <c r="B5" s="5">
        <v>8</v>
      </c>
      <c r="C5" s="6">
        <v>3</v>
      </c>
      <c r="D5" s="7">
        <f t="shared" si="0"/>
        <v>-5</v>
      </c>
      <c r="E5">
        <v>0</v>
      </c>
      <c r="F5">
        <f t="shared" si="1"/>
        <v>8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72</v>
      </c>
    </row>
    <row r="6" spans="1:11" x14ac:dyDescent="0.2">
      <c r="A6" t="s">
        <v>10</v>
      </c>
      <c r="B6" s="5">
        <v>13</v>
      </c>
      <c r="C6" s="6">
        <v>13</v>
      </c>
      <c r="D6" s="7">
        <f t="shared" si="0"/>
        <v>0</v>
      </c>
      <c r="E6">
        <v>0</v>
      </c>
      <c r="F6">
        <f t="shared" si="1"/>
        <v>13</v>
      </c>
      <c r="G6" s="13">
        <f>AVERAGE(F9,F11:F13)</f>
        <v>14.25</v>
      </c>
      <c r="H6" s="13">
        <f>AVERAGE(F2:F8,F10)</f>
        <v>10.25</v>
      </c>
      <c r="I6" s="13">
        <f>AVERAGE(B9,B11:B13)</f>
        <v>8</v>
      </c>
      <c r="J6" s="13">
        <f>AVERAGE(B2:B8,B10)</f>
        <v>10.25</v>
      </c>
      <c r="K6">
        <f>I6-J6</f>
        <v>-2.25</v>
      </c>
    </row>
    <row r="7" spans="1:11" x14ac:dyDescent="0.2">
      <c r="A7" t="s">
        <v>11</v>
      </c>
      <c r="B7" s="5">
        <v>6</v>
      </c>
      <c r="C7" s="6">
        <v>1</v>
      </c>
      <c r="D7" s="7">
        <f t="shared" si="0"/>
        <v>-5</v>
      </c>
      <c r="E7">
        <v>0</v>
      </c>
      <c r="F7">
        <f t="shared" si="1"/>
        <v>6</v>
      </c>
    </row>
    <row r="8" spans="1:11" x14ac:dyDescent="0.2">
      <c r="A8" t="s">
        <v>12</v>
      </c>
      <c r="B8" s="5">
        <v>10</v>
      </c>
      <c r="C8" s="6">
        <v>10</v>
      </c>
      <c r="D8" s="7">
        <f t="shared" si="0"/>
        <v>0</v>
      </c>
      <c r="E8">
        <v>0</v>
      </c>
      <c r="F8">
        <f t="shared" si="1"/>
        <v>10</v>
      </c>
    </row>
    <row r="9" spans="1:11" x14ac:dyDescent="0.2">
      <c r="A9" t="s">
        <v>13</v>
      </c>
      <c r="B9" s="5">
        <v>6</v>
      </c>
      <c r="C9" s="6">
        <v>8</v>
      </c>
      <c r="D9" s="7">
        <f t="shared" si="0"/>
        <v>2</v>
      </c>
      <c r="E9">
        <v>1</v>
      </c>
      <c r="F9">
        <f t="shared" si="1"/>
        <v>8</v>
      </c>
      <c r="G9" s="8" t="s">
        <v>45</v>
      </c>
    </row>
    <row r="10" spans="1:11" x14ac:dyDescent="0.2">
      <c r="A10" t="s">
        <v>14</v>
      </c>
      <c r="B10" s="5">
        <v>13</v>
      </c>
      <c r="C10" s="6">
        <v>9</v>
      </c>
      <c r="D10" s="7">
        <f t="shared" si="0"/>
        <v>-4</v>
      </c>
      <c r="E10">
        <v>0</v>
      </c>
      <c r="F10">
        <f t="shared" si="1"/>
        <v>13</v>
      </c>
      <c r="G10" s="13">
        <f>I2+I6-J6+(1-H2)*(K2-J2)</f>
        <v>4.0000000000000009</v>
      </c>
      <c r="I10">
        <f>-0.75+-2.25</f>
        <v>-3</v>
      </c>
      <c r="J10">
        <f>(1-H2)*(K2-J2)</f>
        <v>7.0000000000000009</v>
      </c>
    </row>
    <row r="11" spans="1:11" x14ac:dyDescent="0.2">
      <c r="A11" t="s">
        <v>15</v>
      </c>
      <c r="B11" s="5">
        <v>7</v>
      </c>
      <c r="C11" s="6">
        <v>14</v>
      </c>
      <c r="D11" s="7">
        <f t="shared" si="0"/>
        <v>7</v>
      </c>
      <c r="E11">
        <v>1</v>
      </c>
      <c r="F11">
        <f t="shared" si="1"/>
        <v>14</v>
      </c>
    </row>
    <row r="12" spans="1:11" x14ac:dyDescent="0.2">
      <c r="A12" t="s">
        <v>16</v>
      </c>
      <c r="B12" s="5">
        <v>6</v>
      </c>
      <c r="C12" s="6">
        <v>18</v>
      </c>
      <c r="D12" s="7">
        <f t="shared" si="0"/>
        <v>12</v>
      </c>
      <c r="E12">
        <v>1</v>
      </c>
      <c r="F12">
        <f t="shared" si="1"/>
        <v>18</v>
      </c>
    </row>
    <row r="13" spans="1:11" x14ac:dyDescent="0.2">
      <c r="A13" t="s">
        <v>17</v>
      </c>
      <c r="B13" s="5">
        <v>13</v>
      </c>
      <c r="C13" s="6">
        <v>17</v>
      </c>
      <c r="D13" s="7">
        <f t="shared" si="0"/>
        <v>4</v>
      </c>
      <c r="E13">
        <v>1</v>
      </c>
      <c r="F13">
        <f t="shared" si="1"/>
        <v>17</v>
      </c>
      <c r="H13" t="s">
        <v>73</v>
      </c>
    </row>
    <row r="14" spans="1:11" x14ac:dyDescent="0.2">
      <c r="H14" t="s">
        <v>74</v>
      </c>
    </row>
    <row r="15" spans="1:11" x14ac:dyDescent="0.2">
      <c r="A15" t="s">
        <v>35</v>
      </c>
      <c r="H15" t="s">
        <v>75</v>
      </c>
    </row>
    <row r="16" spans="1:11" x14ac:dyDescent="0.2">
      <c r="A16" t="s">
        <v>37</v>
      </c>
      <c r="H16" t="s">
        <v>76</v>
      </c>
    </row>
    <row r="17" spans="1:8" x14ac:dyDescent="0.2">
      <c r="A17" t="s">
        <v>36</v>
      </c>
      <c r="H17" t="s">
        <v>77</v>
      </c>
    </row>
    <row r="18" spans="1:8" x14ac:dyDescent="0.2">
      <c r="A18" t="s">
        <v>38</v>
      </c>
      <c r="B18" t="s">
        <v>24</v>
      </c>
      <c r="C18" t="s">
        <v>23</v>
      </c>
      <c r="D18" t="s">
        <v>22</v>
      </c>
      <c r="E18" t="s">
        <v>39</v>
      </c>
    </row>
    <row r="19" spans="1:8" x14ac:dyDescent="0.2">
      <c r="A19" t="s">
        <v>40</v>
      </c>
      <c r="H19" t="s">
        <v>78</v>
      </c>
    </row>
    <row r="20" spans="1:8" x14ac:dyDescent="0.2">
      <c r="H20" t="s">
        <v>79</v>
      </c>
    </row>
    <row r="21" spans="1:8" x14ac:dyDescent="0.2">
      <c r="D21" t="s">
        <v>81</v>
      </c>
      <c r="H21" t="s">
        <v>80</v>
      </c>
    </row>
    <row r="22" spans="1:8" x14ac:dyDescent="0.2">
      <c r="A22" t="s">
        <v>86</v>
      </c>
      <c r="D22" t="s">
        <v>82</v>
      </c>
    </row>
    <row r="23" spans="1:8" x14ac:dyDescent="0.2">
      <c r="A23" t="s">
        <v>87</v>
      </c>
      <c r="D23" t="s">
        <v>83</v>
      </c>
    </row>
    <row r="24" spans="1:8" x14ac:dyDescent="0.2">
      <c r="A24" t="s">
        <v>88</v>
      </c>
      <c r="D24" t="s">
        <v>84</v>
      </c>
    </row>
    <row r="25" spans="1:8" x14ac:dyDescent="0.2">
      <c r="A25" t="s">
        <v>89</v>
      </c>
      <c r="D25" t="s">
        <v>85</v>
      </c>
    </row>
    <row r="26" spans="1:8" x14ac:dyDescent="0.2">
      <c r="A2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K19"/>
  <sheetViews>
    <sheetView zoomScale="240" zoomScaleNormal="240" workbookViewId="0">
      <selection activeCell="H10" sqref="H10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4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10</v>
      </c>
      <c r="C2" s="6">
        <v>10</v>
      </c>
      <c r="D2" s="7"/>
    </row>
    <row r="3" spans="1:11" x14ac:dyDescent="0.2">
      <c r="A3" t="s">
        <v>7</v>
      </c>
      <c r="B3" s="5">
        <v>15</v>
      </c>
      <c r="C3" s="6">
        <v>15</v>
      </c>
      <c r="D3" s="7"/>
    </row>
    <row r="4" spans="1:11" x14ac:dyDescent="0.2">
      <c r="A4" t="s">
        <v>8</v>
      </c>
      <c r="B4" s="5">
        <v>10</v>
      </c>
      <c r="C4" s="6">
        <v>12</v>
      </c>
      <c r="D4" s="7"/>
    </row>
    <row r="5" spans="1:11" x14ac:dyDescent="0.2">
      <c r="A5" t="s">
        <v>9</v>
      </c>
      <c r="B5" s="5">
        <v>8</v>
      </c>
      <c r="C5" s="6">
        <v>11</v>
      </c>
      <c r="D5" s="7"/>
    </row>
    <row r="6" spans="1:11" x14ac:dyDescent="0.2">
      <c r="A6" t="s">
        <v>10</v>
      </c>
      <c r="B6" s="5">
        <v>6</v>
      </c>
      <c r="C6" s="6">
        <v>9</v>
      </c>
      <c r="D6" s="7"/>
    </row>
    <row r="7" spans="1:11" x14ac:dyDescent="0.2">
      <c r="A7" t="s">
        <v>11</v>
      </c>
      <c r="B7" s="5">
        <v>15</v>
      </c>
      <c r="C7" s="6">
        <v>11</v>
      </c>
      <c r="D7" s="7"/>
    </row>
    <row r="8" spans="1:11" x14ac:dyDescent="0.2">
      <c r="A8" t="s">
        <v>12</v>
      </c>
      <c r="B8" s="5">
        <v>5</v>
      </c>
      <c r="C8" s="6">
        <v>7</v>
      </c>
      <c r="D8" s="7"/>
    </row>
    <row r="9" spans="1:11" x14ac:dyDescent="0.2">
      <c r="A9" t="s">
        <v>13</v>
      </c>
      <c r="B9" s="5">
        <v>13</v>
      </c>
      <c r="C9" s="6">
        <v>11</v>
      </c>
      <c r="D9" s="7"/>
    </row>
    <row r="10" spans="1:11" x14ac:dyDescent="0.2">
      <c r="A10" t="s">
        <v>14</v>
      </c>
      <c r="B10" s="5">
        <v>15</v>
      </c>
      <c r="C10" s="6">
        <v>6</v>
      </c>
      <c r="D10" s="7"/>
    </row>
    <row r="11" spans="1:11" x14ac:dyDescent="0.2">
      <c r="A11" t="s">
        <v>15</v>
      </c>
      <c r="B11" s="5">
        <v>11</v>
      </c>
      <c r="C11" s="6">
        <v>9</v>
      </c>
      <c r="D11" s="7"/>
    </row>
    <row r="12" spans="1:11" x14ac:dyDescent="0.2">
      <c r="A12" t="s">
        <v>16</v>
      </c>
      <c r="B12" s="5">
        <v>10</v>
      </c>
      <c r="C12" s="6">
        <v>13</v>
      </c>
      <c r="D12" s="7"/>
    </row>
    <row r="13" spans="1:11" x14ac:dyDescent="0.2">
      <c r="A13" t="s">
        <v>17</v>
      </c>
      <c r="B13" s="5">
        <v>15</v>
      </c>
      <c r="C13" s="6">
        <v>15</v>
      </c>
      <c r="D13" s="7"/>
    </row>
    <row r="15" spans="1:11" x14ac:dyDescent="0.2">
      <c r="A15" t="s">
        <v>35</v>
      </c>
      <c r="G15" t="s">
        <v>41</v>
      </c>
      <c r="H15" t="s">
        <v>42</v>
      </c>
      <c r="I15" t="s">
        <v>43</v>
      </c>
      <c r="J15" t="s">
        <v>44</v>
      </c>
    </row>
    <row r="16" spans="1:11" x14ac:dyDescent="0.2">
      <c r="A16" t="s">
        <v>37</v>
      </c>
    </row>
    <row r="17" spans="1:5" x14ac:dyDescent="0.2">
      <c r="A17" t="s">
        <v>36</v>
      </c>
    </row>
    <row r="18" spans="1:5" x14ac:dyDescent="0.2">
      <c r="A18" t="s">
        <v>38</v>
      </c>
      <c r="B18" t="s">
        <v>24</v>
      </c>
      <c r="C18" t="s">
        <v>23</v>
      </c>
      <c r="D18" t="s">
        <v>22</v>
      </c>
      <c r="E18" t="s">
        <v>39</v>
      </c>
    </row>
    <row r="19" spans="1:5" x14ac:dyDescent="0.2">
      <c r="A1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together</vt:lpstr>
      <vt:lpstr>dataset</vt:lpstr>
      <vt:lpstr>homework part a</vt:lpstr>
      <vt:lpstr>homework part b</vt:lpstr>
      <vt:lpstr>in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2022-01-05T00:25:49Z</dcterms:created>
  <dcterms:modified xsi:type="dcterms:W3CDTF">2022-02-02T21:17:52Z</dcterms:modified>
</cp:coreProperties>
</file>