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eu\OneDrive\Documents\"/>
    </mc:Choice>
  </mc:AlternateContent>
  <xr:revisionPtr revIDLastSave="0" documentId="13_ncr:1_{51A2DF30-7584-409B-83E6-97EFD8BE127E}" xr6:coauthVersionLast="47" xr6:coauthVersionMax="47" xr10:uidLastSave="{00000000-0000-0000-0000-000000000000}"/>
  <bookViews>
    <workbookView xWindow="-28920" yWindow="-120" windowWidth="29040" windowHeight="15720" xr2:uid="{C59F6F20-F522-4217-87D0-7C616E6ACC89}"/>
  </bookViews>
  <sheets>
    <sheet name="Question 1" sheetId="1" r:id="rId1"/>
    <sheet name="Question 2" sheetId="2" r:id="rId2"/>
    <sheet name="MACD" sheetId="4" r:id="rId3"/>
    <sheet name="RSI" sheetId="5" r:id="rId4"/>
    <sheet name="BB" sheetId="6" r:id="rId5"/>
    <sheet name="KD" sheetId="7" r:id="rId6"/>
    <sheet name="Question 4" sheetId="9" r:id="rId7"/>
    <sheet name="Question 5" sheetId="8" r:id="rId8"/>
    <sheet name="Question 6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B191" i="2"/>
  <c r="M13" i="2"/>
  <c r="E3" i="2"/>
  <c r="D3" i="2"/>
  <c r="G3" i="2" s="1"/>
  <c r="F3" i="2"/>
  <c r="F1" i="11"/>
  <c r="BM1" i="11"/>
  <c r="BF1" i="11"/>
  <c r="BG1" i="11" s="1"/>
  <c r="BH1" i="11" s="1"/>
  <c r="BI1" i="11" s="1"/>
  <c r="BJ1" i="11" s="1"/>
  <c r="BK1" i="11" s="1"/>
  <c r="BL1" i="11" s="1"/>
  <c r="AE1" i="11"/>
  <c r="AF1" i="11" s="1"/>
  <c r="AG1" i="11" s="1"/>
  <c r="AH1" i="11" s="1"/>
  <c r="AI1" i="11" s="1"/>
  <c r="AJ1" i="11" s="1"/>
  <c r="AK1" i="11" s="1"/>
  <c r="AL1" i="11" s="1"/>
  <c r="AM1" i="11" s="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AZ1" i="11" s="1"/>
  <c r="BA1" i="11" s="1"/>
  <c r="BB1" i="11" s="1"/>
  <c r="BC1" i="11" s="1"/>
  <c r="BD1" i="11" s="1"/>
  <c r="BE1" i="11" s="1"/>
  <c r="G1" i="1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Y1" i="11" s="1"/>
  <c r="Z1" i="11" s="1"/>
  <c r="AA1" i="11" s="1"/>
  <c r="AB1" i="11" s="1"/>
  <c r="AC1" i="11" s="1"/>
  <c r="AD1" i="11" s="1"/>
  <c r="B4" i="11"/>
  <c r="B6" i="11"/>
  <c r="B5" i="8" l="1"/>
  <c r="B3" i="8"/>
  <c r="BM103" i="11"/>
  <c r="B1" i="8"/>
  <c r="B1" i="11" l="1"/>
  <c r="C15" i="7"/>
  <c r="C189" i="7"/>
  <c r="C188" i="7"/>
  <c r="C187" i="7"/>
  <c r="C186" i="7"/>
  <c r="C185" i="7"/>
  <c r="D187" i="7" s="1"/>
  <c r="C184" i="7"/>
  <c r="C183" i="7"/>
  <c r="C182" i="7"/>
  <c r="C181" i="7"/>
  <c r="D183" i="7" s="1"/>
  <c r="C180" i="7"/>
  <c r="C179" i="7"/>
  <c r="C178" i="7"/>
  <c r="C177" i="7"/>
  <c r="C176" i="7"/>
  <c r="C175" i="7"/>
  <c r="C174" i="7"/>
  <c r="C173" i="7"/>
  <c r="C172" i="7"/>
  <c r="C171" i="7"/>
  <c r="C170" i="7"/>
  <c r="C169" i="7"/>
  <c r="D171" i="7" s="1"/>
  <c r="C168" i="7"/>
  <c r="C167" i="7"/>
  <c r="C166" i="7"/>
  <c r="D168" i="7" s="1"/>
  <c r="C165" i="7"/>
  <c r="D167" i="7" s="1"/>
  <c r="C164" i="7"/>
  <c r="C163" i="7"/>
  <c r="C162" i="7"/>
  <c r="C161" i="7"/>
  <c r="C160" i="7"/>
  <c r="D162" i="7" s="1"/>
  <c r="C159" i="7"/>
  <c r="C158" i="7"/>
  <c r="C157" i="7"/>
  <c r="C156" i="7"/>
  <c r="C155" i="7"/>
  <c r="C154" i="7"/>
  <c r="C153" i="7"/>
  <c r="D155" i="7" s="1"/>
  <c r="C152" i="7"/>
  <c r="C151" i="7"/>
  <c r="C150" i="7"/>
  <c r="D152" i="7" s="1"/>
  <c r="C149" i="7"/>
  <c r="D151" i="7" s="1"/>
  <c r="C148" i="7"/>
  <c r="C147" i="7"/>
  <c r="C146" i="7"/>
  <c r="C145" i="7"/>
  <c r="C144" i="7"/>
  <c r="D146" i="7" s="1"/>
  <c r="C143" i="7"/>
  <c r="C142" i="7"/>
  <c r="C141" i="7"/>
  <c r="C140" i="7"/>
  <c r="C139" i="7"/>
  <c r="C138" i="7"/>
  <c r="C137" i="7"/>
  <c r="D139" i="7" s="1"/>
  <c r="C136" i="7"/>
  <c r="C135" i="7"/>
  <c r="C134" i="7"/>
  <c r="D136" i="7" s="1"/>
  <c r="C133" i="7"/>
  <c r="D135" i="7" s="1"/>
  <c r="C132" i="7"/>
  <c r="C131" i="7"/>
  <c r="C130" i="7"/>
  <c r="C129" i="7"/>
  <c r="C128" i="7"/>
  <c r="C127" i="7"/>
  <c r="C126" i="7"/>
  <c r="C125" i="7"/>
  <c r="C124" i="7"/>
  <c r="C123" i="7"/>
  <c r="C122" i="7"/>
  <c r="C121" i="7"/>
  <c r="D123" i="7" s="1"/>
  <c r="C120" i="7"/>
  <c r="D122" i="7" s="1"/>
  <c r="C119" i="7"/>
  <c r="C118" i="7"/>
  <c r="D120" i="7" s="1"/>
  <c r="C117" i="7"/>
  <c r="D119" i="7" s="1"/>
  <c r="C116" i="7"/>
  <c r="C115" i="7"/>
  <c r="C114" i="7"/>
  <c r="C113" i="7"/>
  <c r="C112" i="7"/>
  <c r="C111" i="7"/>
  <c r="C110" i="7"/>
  <c r="C109" i="7"/>
  <c r="C108" i="7"/>
  <c r="C107" i="7"/>
  <c r="C106" i="7"/>
  <c r="C105" i="7"/>
  <c r="D107" i="7" s="1"/>
  <c r="C104" i="7"/>
  <c r="C103" i="7"/>
  <c r="C102" i="7"/>
  <c r="D104" i="7" s="1"/>
  <c r="C101" i="7"/>
  <c r="D103" i="7" s="1"/>
  <c r="C100" i="7"/>
  <c r="C99" i="7"/>
  <c r="C98" i="7"/>
  <c r="C97" i="7"/>
  <c r="C96" i="7"/>
  <c r="C95" i="7"/>
  <c r="C94" i="7"/>
  <c r="C93" i="7"/>
  <c r="C92" i="7"/>
  <c r="C91" i="7"/>
  <c r="C90" i="7"/>
  <c r="C89" i="7"/>
  <c r="D91" i="7" s="1"/>
  <c r="C88" i="7"/>
  <c r="D90" i="7" s="1"/>
  <c r="C87" i="7"/>
  <c r="C86" i="7"/>
  <c r="D88" i="7" s="1"/>
  <c r="C85" i="7"/>
  <c r="D87" i="7" s="1"/>
  <c r="C84" i="7"/>
  <c r="C83" i="7"/>
  <c r="C82" i="7"/>
  <c r="C81" i="7"/>
  <c r="C80" i="7"/>
  <c r="C79" i="7"/>
  <c r="C78" i="7"/>
  <c r="C77" i="7"/>
  <c r="C76" i="7"/>
  <c r="C75" i="7"/>
  <c r="C74" i="7"/>
  <c r="C73" i="7"/>
  <c r="D75" i="7" s="1"/>
  <c r="C72" i="7"/>
  <c r="C71" i="7"/>
  <c r="C70" i="7"/>
  <c r="D72" i="7" s="1"/>
  <c r="C69" i="7"/>
  <c r="D71" i="7" s="1"/>
  <c r="C68" i="7"/>
  <c r="C67" i="7"/>
  <c r="C66" i="7"/>
  <c r="C65" i="7"/>
  <c r="C64" i="7"/>
  <c r="D66" i="7" s="1"/>
  <c r="C63" i="7"/>
  <c r="C62" i="7"/>
  <c r="C61" i="7"/>
  <c r="C60" i="7"/>
  <c r="C59" i="7"/>
  <c r="C58" i="7"/>
  <c r="C57" i="7"/>
  <c r="D59" i="7" s="1"/>
  <c r="C56" i="7"/>
  <c r="C55" i="7"/>
  <c r="C54" i="7"/>
  <c r="D56" i="7" s="1"/>
  <c r="C53" i="7"/>
  <c r="D55" i="7" s="1"/>
  <c r="C52" i="7"/>
  <c r="C51" i="7"/>
  <c r="C50" i="7"/>
  <c r="C49" i="7"/>
  <c r="C48" i="7"/>
  <c r="C47" i="7"/>
  <c r="C46" i="7"/>
  <c r="C45" i="7"/>
  <c r="C44" i="7"/>
  <c r="D44" i="7" s="1"/>
  <c r="C43" i="7"/>
  <c r="C42" i="7"/>
  <c r="C41" i="7"/>
  <c r="D43" i="7" s="1"/>
  <c r="C40" i="7"/>
  <c r="D42" i="7" s="1"/>
  <c r="C39" i="7"/>
  <c r="C38" i="7"/>
  <c r="D40" i="7" s="1"/>
  <c r="C37" i="7"/>
  <c r="D39" i="7" s="1"/>
  <c r="C36" i="7"/>
  <c r="C35" i="7"/>
  <c r="C34" i="7"/>
  <c r="C33" i="7"/>
  <c r="C32" i="7"/>
  <c r="C31" i="7"/>
  <c r="C30" i="7"/>
  <c r="C29" i="7"/>
  <c r="C28" i="7"/>
  <c r="D28" i="7" s="1"/>
  <c r="C27" i="7"/>
  <c r="C26" i="7"/>
  <c r="C25" i="7"/>
  <c r="D27" i="7" s="1"/>
  <c r="C24" i="7"/>
  <c r="C23" i="7"/>
  <c r="C22" i="7"/>
  <c r="D24" i="7" s="1"/>
  <c r="C21" i="7"/>
  <c r="D23" i="7" s="1"/>
  <c r="C20" i="7"/>
  <c r="C19" i="7"/>
  <c r="C18" i="7"/>
  <c r="C17" i="7"/>
  <c r="C16" i="7"/>
  <c r="D18" i="7" s="1"/>
  <c r="D189" i="6"/>
  <c r="C189" i="6"/>
  <c r="F189" i="6" s="1"/>
  <c r="D188" i="6"/>
  <c r="C188" i="6"/>
  <c r="D187" i="6"/>
  <c r="C187" i="6"/>
  <c r="F187" i="6" s="1"/>
  <c r="D186" i="6"/>
  <c r="C186" i="6"/>
  <c r="F186" i="6" s="1"/>
  <c r="D185" i="6"/>
  <c r="C185" i="6"/>
  <c r="D184" i="6"/>
  <c r="C184" i="6"/>
  <c r="F184" i="6" s="1"/>
  <c r="D183" i="6"/>
  <c r="C183" i="6"/>
  <c r="F183" i="6" s="1"/>
  <c r="D182" i="6"/>
  <c r="C182" i="6"/>
  <c r="E182" i="6" s="1"/>
  <c r="D181" i="6"/>
  <c r="C181" i="6"/>
  <c r="E181" i="6" s="1"/>
  <c r="D180" i="6"/>
  <c r="C180" i="6"/>
  <c r="E180" i="6" s="1"/>
  <c r="D179" i="6"/>
  <c r="C179" i="6"/>
  <c r="F179" i="6" s="1"/>
  <c r="D178" i="6"/>
  <c r="C178" i="6"/>
  <c r="F178" i="6" s="1"/>
  <c r="D177" i="6"/>
  <c r="C177" i="6"/>
  <c r="D176" i="6"/>
  <c r="C176" i="6"/>
  <c r="F176" i="6" s="1"/>
  <c r="D175" i="6"/>
  <c r="C175" i="6"/>
  <c r="D174" i="6"/>
  <c r="C174" i="6"/>
  <c r="D173" i="6"/>
  <c r="C173" i="6"/>
  <c r="E173" i="6" s="1"/>
  <c r="D172" i="6"/>
  <c r="C172" i="6"/>
  <c r="D171" i="6"/>
  <c r="C171" i="6"/>
  <c r="F171" i="6" s="1"/>
  <c r="D170" i="6"/>
  <c r="C170" i="6"/>
  <c r="F170" i="6" s="1"/>
  <c r="D169" i="6"/>
  <c r="C169" i="6"/>
  <c r="D168" i="6"/>
  <c r="C168" i="6"/>
  <c r="D167" i="6"/>
  <c r="C167" i="6"/>
  <c r="D166" i="6"/>
  <c r="C166" i="6"/>
  <c r="E166" i="6" s="1"/>
  <c r="D165" i="6"/>
  <c r="C165" i="6"/>
  <c r="D164" i="6"/>
  <c r="C164" i="6"/>
  <c r="E164" i="6" s="1"/>
  <c r="D163" i="6"/>
  <c r="C163" i="6"/>
  <c r="F163" i="6" s="1"/>
  <c r="D162" i="6"/>
  <c r="C162" i="6"/>
  <c r="F162" i="6" s="1"/>
  <c r="D161" i="6"/>
  <c r="C161" i="6"/>
  <c r="D160" i="6"/>
  <c r="C160" i="6"/>
  <c r="F160" i="6" s="1"/>
  <c r="D159" i="6"/>
  <c r="C159" i="6"/>
  <c r="D158" i="6"/>
  <c r="C158" i="6"/>
  <c r="D157" i="6"/>
  <c r="C157" i="6"/>
  <c r="E157" i="6" s="1"/>
  <c r="D156" i="6"/>
  <c r="C156" i="6"/>
  <c r="D155" i="6"/>
  <c r="C155" i="6"/>
  <c r="F155" i="6" s="1"/>
  <c r="D154" i="6"/>
  <c r="C154" i="6"/>
  <c r="D153" i="6"/>
  <c r="C153" i="6"/>
  <c r="D152" i="6"/>
  <c r="C152" i="6"/>
  <c r="F152" i="6" s="1"/>
  <c r="D151" i="6"/>
  <c r="C151" i="6"/>
  <c r="D150" i="6"/>
  <c r="C150" i="6"/>
  <c r="E150" i="6" s="1"/>
  <c r="D149" i="6"/>
  <c r="C149" i="6"/>
  <c r="D148" i="6"/>
  <c r="C148" i="6"/>
  <c r="D147" i="6"/>
  <c r="C147" i="6"/>
  <c r="F147" i="6" s="1"/>
  <c r="D146" i="6"/>
  <c r="C146" i="6"/>
  <c r="F146" i="6" s="1"/>
  <c r="D145" i="6"/>
  <c r="C145" i="6"/>
  <c r="D144" i="6"/>
  <c r="C144" i="6"/>
  <c r="D143" i="6"/>
  <c r="C143" i="6"/>
  <c r="D142" i="6"/>
  <c r="C142" i="6"/>
  <c r="D141" i="6"/>
  <c r="C141" i="6"/>
  <c r="D140" i="6"/>
  <c r="C140" i="6"/>
  <c r="D139" i="6"/>
  <c r="C139" i="6"/>
  <c r="F139" i="6" s="1"/>
  <c r="D138" i="6"/>
  <c r="C138" i="6"/>
  <c r="F138" i="6" s="1"/>
  <c r="D137" i="6"/>
  <c r="C137" i="6"/>
  <c r="D136" i="6"/>
  <c r="C136" i="6"/>
  <c r="F136" i="6" s="1"/>
  <c r="D135" i="6"/>
  <c r="C135" i="6"/>
  <c r="D134" i="6"/>
  <c r="C134" i="6"/>
  <c r="D133" i="6"/>
  <c r="C133" i="6"/>
  <c r="D132" i="6"/>
  <c r="C132" i="6"/>
  <c r="F132" i="6" s="1"/>
  <c r="D131" i="6"/>
  <c r="C131" i="6"/>
  <c r="F131" i="6" s="1"/>
  <c r="D130" i="6"/>
  <c r="C130" i="6"/>
  <c r="D129" i="6"/>
  <c r="C129" i="6"/>
  <c r="D128" i="6"/>
  <c r="C128" i="6"/>
  <c r="F128" i="6" s="1"/>
  <c r="D127" i="6"/>
  <c r="C127" i="6"/>
  <c r="D126" i="6"/>
  <c r="C126" i="6"/>
  <c r="D125" i="6"/>
  <c r="C125" i="6"/>
  <c r="D124" i="6"/>
  <c r="C124" i="6"/>
  <c r="D123" i="6"/>
  <c r="C123" i="6"/>
  <c r="D122" i="6"/>
  <c r="C122" i="6"/>
  <c r="F122" i="6" s="1"/>
  <c r="D121" i="6"/>
  <c r="C121" i="6"/>
  <c r="D120" i="6"/>
  <c r="C120" i="6"/>
  <c r="D119" i="6"/>
  <c r="C119" i="6"/>
  <c r="D118" i="6"/>
  <c r="C118" i="6"/>
  <c r="E118" i="6" s="1"/>
  <c r="D117" i="6"/>
  <c r="C117" i="6"/>
  <c r="D116" i="6"/>
  <c r="C116" i="6"/>
  <c r="F116" i="6" s="1"/>
  <c r="D115" i="6"/>
  <c r="C115" i="6"/>
  <c r="F115" i="6" s="1"/>
  <c r="D114" i="6"/>
  <c r="C114" i="6"/>
  <c r="F114" i="6" s="1"/>
  <c r="D113" i="6"/>
  <c r="C113" i="6"/>
  <c r="D112" i="6"/>
  <c r="C112" i="6"/>
  <c r="D111" i="6"/>
  <c r="C111" i="6"/>
  <c r="F111" i="6" s="1"/>
  <c r="D110" i="6"/>
  <c r="C110" i="6"/>
  <c r="D109" i="6"/>
  <c r="C109" i="6"/>
  <c r="D108" i="6"/>
  <c r="C108" i="6"/>
  <c r="D107" i="6"/>
  <c r="C107" i="6"/>
  <c r="F107" i="6" s="1"/>
  <c r="D106" i="6"/>
  <c r="C106" i="6"/>
  <c r="D105" i="6"/>
  <c r="C105" i="6"/>
  <c r="D104" i="6"/>
  <c r="C104" i="6"/>
  <c r="D103" i="6"/>
  <c r="C103" i="6"/>
  <c r="F103" i="6" s="1"/>
  <c r="D102" i="6"/>
  <c r="C102" i="6"/>
  <c r="E102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F96" i="6" s="1"/>
  <c r="D95" i="6"/>
  <c r="C95" i="6"/>
  <c r="F95" i="6" s="1"/>
  <c r="D94" i="6"/>
  <c r="C94" i="6"/>
  <c r="D93" i="6"/>
  <c r="C93" i="6"/>
  <c r="D92" i="6"/>
  <c r="C92" i="6"/>
  <c r="D91" i="6"/>
  <c r="C91" i="6"/>
  <c r="D90" i="6"/>
  <c r="C90" i="6"/>
  <c r="F90" i="6" s="1"/>
  <c r="D89" i="6"/>
  <c r="C89" i="6"/>
  <c r="D88" i="6"/>
  <c r="C88" i="6"/>
  <c r="F88" i="6" s="1"/>
  <c r="D87" i="6"/>
  <c r="C87" i="6"/>
  <c r="F87" i="6" s="1"/>
  <c r="D86" i="6"/>
  <c r="C86" i="6"/>
  <c r="D85" i="6"/>
  <c r="C85" i="6"/>
  <c r="D84" i="6"/>
  <c r="C84" i="6"/>
  <c r="D83" i="6"/>
  <c r="C83" i="6"/>
  <c r="F83" i="6" s="1"/>
  <c r="D82" i="6"/>
  <c r="C82" i="6"/>
  <c r="D81" i="6"/>
  <c r="C81" i="6"/>
  <c r="D80" i="6"/>
  <c r="C80" i="6"/>
  <c r="F80" i="6" s="1"/>
  <c r="D79" i="6"/>
  <c r="C79" i="6"/>
  <c r="D78" i="6"/>
  <c r="C78" i="6"/>
  <c r="D77" i="6"/>
  <c r="C77" i="6"/>
  <c r="D76" i="6"/>
  <c r="C76" i="6"/>
  <c r="E76" i="6" s="1"/>
  <c r="D75" i="6"/>
  <c r="C75" i="6"/>
  <c r="F75" i="6" s="1"/>
  <c r="D74" i="6"/>
  <c r="C74" i="6"/>
  <c r="E74" i="6" s="1"/>
  <c r="D73" i="6"/>
  <c r="C73" i="6"/>
  <c r="F73" i="6" s="1"/>
  <c r="D72" i="6"/>
  <c r="C72" i="6"/>
  <c r="D71" i="6"/>
  <c r="C71" i="6"/>
  <c r="F71" i="6" s="1"/>
  <c r="D70" i="6"/>
  <c r="C70" i="6"/>
  <c r="D69" i="6"/>
  <c r="C69" i="6"/>
  <c r="E69" i="6" s="1"/>
  <c r="D68" i="6"/>
  <c r="C68" i="6"/>
  <c r="E68" i="6" s="1"/>
  <c r="D67" i="6"/>
  <c r="C67" i="6"/>
  <c r="F67" i="6" s="1"/>
  <c r="D66" i="6"/>
  <c r="C66" i="6"/>
  <c r="E66" i="6" s="1"/>
  <c r="D65" i="6"/>
  <c r="C65" i="6"/>
  <c r="E65" i="6" s="1"/>
  <c r="D64" i="6"/>
  <c r="C64" i="6"/>
  <c r="F64" i="6" s="1"/>
  <c r="D63" i="6"/>
  <c r="C63" i="6"/>
  <c r="F63" i="6" s="1"/>
  <c r="D62" i="6"/>
  <c r="C62" i="6"/>
  <c r="D61" i="6"/>
  <c r="C61" i="6"/>
  <c r="E61" i="6" s="1"/>
  <c r="D60" i="6"/>
  <c r="C60" i="6"/>
  <c r="D59" i="6"/>
  <c r="C59" i="6"/>
  <c r="D58" i="6"/>
  <c r="C58" i="6"/>
  <c r="E58" i="6" s="1"/>
  <c r="D57" i="6"/>
  <c r="C57" i="6"/>
  <c r="D56" i="6"/>
  <c r="C56" i="6"/>
  <c r="F56" i="6" s="1"/>
  <c r="D55" i="6"/>
  <c r="C55" i="6"/>
  <c r="F55" i="6" s="1"/>
  <c r="D54" i="6"/>
  <c r="C54" i="6"/>
  <c r="D53" i="6"/>
  <c r="C53" i="6"/>
  <c r="E53" i="6" s="1"/>
  <c r="D52" i="6"/>
  <c r="C52" i="6"/>
  <c r="E52" i="6" s="1"/>
  <c r="D51" i="6"/>
  <c r="C51" i="6"/>
  <c r="F51" i="6" s="1"/>
  <c r="D50" i="6"/>
  <c r="C50" i="6"/>
  <c r="F50" i="6" s="1"/>
  <c r="D49" i="6"/>
  <c r="C49" i="6"/>
  <c r="E49" i="6" s="1"/>
  <c r="D48" i="6"/>
  <c r="C48" i="6"/>
  <c r="F48" i="6" s="1"/>
  <c r="D47" i="6"/>
  <c r="C47" i="6"/>
  <c r="D46" i="6"/>
  <c r="C46" i="6"/>
  <c r="D45" i="6"/>
  <c r="C45" i="6"/>
  <c r="E45" i="6" s="1"/>
  <c r="D44" i="6"/>
  <c r="C44" i="6"/>
  <c r="D43" i="6"/>
  <c r="C43" i="6"/>
  <c r="F43" i="6" s="1"/>
  <c r="D42" i="6"/>
  <c r="C42" i="6"/>
  <c r="D41" i="6"/>
  <c r="C41" i="6"/>
  <c r="F41" i="6" s="1"/>
  <c r="D40" i="6"/>
  <c r="C40" i="6"/>
  <c r="D39" i="6"/>
  <c r="C39" i="6"/>
  <c r="F39" i="6" s="1"/>
  <c r="D38" i="6"/>
  <c r="C38" i="6"/>
  <c r="D37" i="6"/>
  <c r="C37" i="6"/>
  <c r="E37" i="6" s="1"/>
  <c r="D36" i="6"/>
  <c r="C36" i="6"/>
  <c r="F36" i="6" s="1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E29" i="6" s="1"/>
  <c r="D28" i="6"/>
  <c r="C28" i="6"/>
  <c r="F28" i="6" s="1"/>
  <c r="D27" i="6"/>
  <c r="C27" i="6"/>
  <c r="D26" i="6"/>
  <c r="C26" i="6"/>
  <c r="D25" i="6"/>
  <c r="C25" i="6"/>
  <c r="E25" i="6" s="1"/>
  <c r="D24" i="6"/>
  <c r="C24" i="6"/>
  <c r="D23" i="6"/>
  <c r="C23" i="6"/>
  <c r="D22" i="6"/>
  <c r="C22" i="6"/>
  <c r="D21" i="6"/>
  <c r="C21" i="6"/>
  <c r="C189" i="5"/>
  <c r="E189" i="5" s="1"/>
  <c r="C188" i="5"/>
  <c r="D188" i="5" s="1"/>
  <c r="C187" i="5"/>
  <c r="E187" i="5" s="1"/>
  <c r="C186" i="5"/>
  <c r="E186" i="5" s="1"/>
  <c r="C185" i="5"/>
  <c r="E185" i="5" s="1"/>
  <c r="C184" i="5"/>
  <c r="D184" i="5" s="1"/>
  <c r="C183" i="5"/>
  <c r="D183" i="5" s="1"/>
  <c r="C182" i="5"/>
  <c r="C181" i="5"/>
  <c r="E181" i="5" s="1"/>
  <c r="C180" i="5"/>
  <c r="D180" i="5" s="1"/>
  <c r="C179" i="5"/>
  <c r="E179" i="5" s="1"/>
  <c r="C178" i="5"/>
  <c r="E178" i="5" s="1"/>
  <c r="C177" i="5"/>
  <c r="E177" i="5" s="1"/>
  <c r="C176" i="5"/>
  <c r="C175" i="5"/>
  <c r="E175" i="5" s="1"/>
  <c r="C174" i="5"/>
  <c r="D174" i="5" s="1"/>
  <c r="C173" i="5"/>
  <c r="E173" i="5" s="1"/>
  <c r="C172" i="5"/>
  <c r="E172" i="5" s="1"/>
  <c r="C171" i="5"/>
  <c r="D171" i="5" s="1"/>
  <c r="C170" i="5"/>
  <c r="D170" i="5" s="1"/>
  <c r="C169" i="5"/>
  <c r="E169" i="5" s="1"/>
  <c r="C168" i="5"/>
  <c r="E168" i="5" s="1"/>
  <c r="C167" i="5"/>
  <c r="E167" i="5" s="1"/>
  <c r="C166" i="5"/>
  <c r="E166" i="5" s="1"/>
  <c r="C165" i="5"/>
  <c r="E165" i="5" s="1"/>
  <c r="C164" i="5"/>
  <c r="D164" i="5" s="1"/>
  <c r="C163" i="5"/>
  <c r="E163" i="5" s="1"/>
  <c r="C162" i="5"/>
  <c r="E162" i="5" s="1"/>
  <c r="C161" i="5"/>
  <c r="D161" i="5" s="1"/>
  <c r="C160" i="5"/>
  <c r="C159" i="5"/>
  <c r="E159" i="5" s="1"/>
  <c r="C158" i="5"/>
  <c r="D158" i="5" s="1"/>
  <c r="C157" i="5"/>
  <c r="C156" i="5"/>
  <c r="E156" i="5" s="1"/>
  <c r="C155" i="5"/>
  <c r="E155" i="5" s="1"/>
  <c r="C154" i="5"/>
  <c r="E154" i="5" s="1"/>
  <c r="C153" i="5"/>
  <c r="C152" i="5"/>
  <c r="E152" i="5" s="1"/>
  <c r="C151" i="5"/>
  <c r="E151" i="5" s="1"/>
  <c r="C150" i="5"/>
  <c r="D150" i="5" s="1"/>
  <c r="C149" i="5"/>
  <c r="E149" i="5" s="1"/>
  <c r="C148" i="5"/>
  <c r="D148" i="5" s="1"/>
  <c r="C147" i="5"/>
  <c r="D147" i="5" s="1"/>
  <c r="C146" i="5"/>
  <c r="E146" i="5" s="1"/>
  <c r="C145" i="5"/>
  <c r="E145" i="5" s="1"/>
  <c r="C144" i="5"/>
  <c r="C143" i="5"/>
  <c r="E143" i="5" s="1"/>
  <c r="C142" i="5"/>
  <c r="D142" i="5" s="1"/>
  <c r="C141" i="5"/>
  <c r="E141" i="5" s="1"/>
  <c r="C140" i="5"/>
  <c r="E140" i="5" s="1"/>
  <c r="C139" i="5"/>
  <c r="E139" i="5" s="1"/>
  <c r="C138" i="5"/>
  <c r="E138" i="5" s="1"/>
  <c r="C137" i="5"/>
  <c r="C136" i="5"/>
  <c r="C135" i="5"/>
  <c r="E135" i="5" s="1"/>
  <c r="C134" i="5"/>
  <c r="E134" i="5" s="1"/>
  <c r="C133" i="5"/>
  <c r="E133" i="5" s="1"/>
  <c r="C132" i="5"/>
  <c r="D132" i="5" s="1"/>
  <c r="C131" i="5"/>
  <c r="E131" i="5" s="1"/>
  <c r="C130" i="5"/>
  <c r="E130" i="5" s="1"/>
  <c r="C129" i="5"/>
  <c r="D129" i="5" s="1"/>
  <c r="C128" i="5"/>
  <c r="C127" i="5"/>
  <c r="E127" i="5" s="1"/>
  <c r="C126" i="5"/>
  <c r="D126" i="5" s="1"/>
  <c r="C125" i="5"/>
  <c r="E125" i="5" s="1"/>
  <c r="C124" i="5"/>
  <c r="E124" i="5" s="1"/>
  <c r="C123" i="5"/>
  <c r="D123" i="5" s="1"/>
  <c r="C122" i="5"/>
  <c r="D122" i="5" s="1"/>
  <c r="C121" i="5"/>
  <c r="E121" i="5" s="1"/>
  <c r="C120" i="5"/>
  <c r="E120" i="5" s="1"/>
  <c r="C119" i="5"/>
  <c r="E119" i="5" s="1"/>
  <c r="C118" i="5"/>
  <c r="E118" i="5" s="1"/>
  <c r="C117" i="5"/>
  <c r="E117" i="5" s="1"/>
  <c r="C116" i="5"/>
  <c r="D116" i="5" s="1"/>
  <c r="C115" i="5"/>
  <c r="D115" i="5" s="1"/>
  <c r="C114" i="5"/>
  <c r="E114" i="5" s="1"/>
  <c r="C113" i="5"/>
  <c r="E113" i="5" s="1"/>
  <c r="C112" i="5"/>
  <c r="C111" i="5"/>
  <c r="E111" i="5" s="1"/>
  <c r="C110" i="5"/>
  <c r="D110" i="5" s="1"/>
  <c r="C109" i="5"/>
  <c r="E109" i="5" s="1"/>
  <c r="C108" i="5"/>
  <c r="E108" i="5" s="1"/>
  <c r="C107" i="5"/>
  <c r="D107" i="5" s="1"/>
  <c r="C106" i="5"/>
  <c r="E106" i="5" s="1"/>
  <c r="C105" i="5"/>
  <c r="C104" i="5"/>
  <c r="C103" i="5"/>
  <c r="E103" i="5" s="1"/>
  <c r="C102" i="5"/>
  <c r="E102" i="5" s="1"/>
  <c r="C101" i="5"/>
  <c r="E101" i="5" s="1"/>
  <c r="C100" i="5"/>
  <c r="D100" i="5" s="1"/>
  <c r="C99" i="5"/>
  <c r="E99" i="5" s="1"/>
  <c r="C98" i="5"/>
  <c r="E98" i="5" s="1"/>
  <c r="C97" i="5"/>
  <c r="E97" i="5" s="1"/>
  <c r="C96" i="5"/>
  <c r="C95" i="5"/>
  <c r="E95" i="5" s="1"/>
  <c r="C94" i="5"/>
  <c r="D94" i="5" s="1"/>
  <c r="C93" i="5"/>
  <c r="E93" i="5" s="1"/>
  <c r="C92" i="5"/>
  <c r="D92" i="5" s="1"/>
  <c r="C91" i="5"/>
  <c r="D91" i="5" s="1"/>
  <c r="C90" i="5"/>
  <c r="D90" i="5" s="1"/>
  <c r="C89" i="5"/>
  <c r="E89" i="5" s="1"/>
  <c r="C88" i="5"/>
  <c r="E88" i="5" s="1"/>
  <c r="C87" i="5"/>
  <c r="E87" i="5" s="1"/>
  <c r="C86" i="5"/>
  <c r="E86" i="5" s="1"/>
  <c r="C85" i="5"/>
  <c r="D85" i="5" s="1"/>
  <c r="C84" i="5"/>
  <c r="D84" i="5" s="1"/>
  <c r="C83" i="5"/>
  <c r="D83" i="5" s="1"/>
  <c r="C82" i="5"/>
  <c r="E82" i="5" s="1"/>
  <c r="C81" i="5"/>
  <c r="E81" i="5" s="1"/>
  <c r="C80" i="5"/>
  <c r="C79" i="5"/>
  <c r="E79" i="5" s="1"/>
  <c r="C78" i="5"/>
  <c r="D78" i="5" s="1"/>
  <c r="C77" i="5"/>
  <c r="E77" i="5" s="1"/>
  <c r="C76" i="5"/>
  <c r="E76" i="5" s="1"/>
  <c r="E75" i="5"/>
  <c r="C75" i="5"/>
  <c r="D75" i="5" s="1"/>
  <c r="C74" i="5"/>
  <c r="E74" i="5" s="1"/>
  <c r="C73" i="5"/>
  <c r="C72" i="5"/>
  <c r="C71" i="5"/>
  <c r="E71" i="5" s="1"/>
  <c r="C70" i="5"/>
  <c r="E70" i="5" s="1"/>
  <c r="C69" i="5"/>
  <c r="E69" i="5" s="1"/>
  <c r="C68" i="5"/>
  <c r="D68" i="5" s="1"/>
  <c r="C67" i="5"/>
  <c r="E67" i="5" s="1"/>
  <c r="C66" i="5"/>
  <c r="E66" i="5" s="1"/>
  <c r="C65" i="5"/>
  <c r="D65" i="5" s="1"/>
  <c r="C64" i="5"/>
  <c r="C63" i="5"/>
  <c r="E63" i="5" s="1"/>
  <c r="C62" i="5"/>
  <c r="D62" i="5" s="1"/>
  <c r="C61" i="5"/>
  <c r="E61" i="5" s="1"/>
  <c r="C60" i="5"/>
  <c r="E60" i="5" s="1"/>
  <c r="C59" i="5"/>
  <c r="D59" i="5" s="1"/>
  <c r="C58" i="5"/>
  <c r="D58" i="5" s="1"/>
  <c r="C57" i="5"/>
  <c r="E57" i="5" s="1"/>
  <c r="C56" i="5"/>
  <c r="E56" i="5" s="1"/>
  <c r="C55" i="5"/>
  <c r="E55" i="5" s="1"/>
  <c r="C54" i="5"/>
  <c r="D54" i="5" s="1"/>
  <c r="C53" i="5"/>
  <c r="D53" i="5" s="1"/>
  <c r="C52" i="5"/>
  <c r="E52" i="5" s="1"/>
  <c r="C51" i="5"/>
  <c r="E51" i="5" s="1"/>
  <c r="C50" i="5"/>
  <c r="E50" i="5" s="1"/>
  <c r="C49" i="5"/>
  <c r="D49" i="5" s="1"/>
  <c r="C48" i="5"/>
  <c r="C47" i="5"/>
  <c r="D47" i="5" s="1"/>
  <c r="C46" i="5"/>
  <c r="D46" i="5" s="1"/>
  <c r="C45" i="5"/>
  <c r="C44" i="5"/>
  <c r="E44" i="5" s="1"/>
  <c r="C43" i="5"/>
  <c r="D43" i="5" s="1"/>
  <c r="C42" i="5"/>
  <c r="D42" i="5" s="1"/>
  <c r="C41" i="5"/>
  <c r="E41" i="5" s="1"/>
  <c r="C40" i="5"/>
  <c r="E40" i="5" s="1"/>
  <c r="C39" i="5"/>
  <c r="E39" i="5" s="1"/>
  <c r="C38" i="5"/>
  <c r="D38" i="5" s="1"/>
  <c r="C37" i="5"/>
  <c r="E37" i="5" s="1"/>
  <c r="C36" i="5"/>
  <c r="C35" i="5"/>
  <c r="E35" i="5" s="1"/>
  <c r="C34" i="5"/>
  <c r="C33" i="5"/>
  <c r="E33" i="5" s="1"/>
  <c r="C32" i="5"/>
  <c r="C31" i="5"/>
  <c r="E31" i="5" s="1"/>
  <c r="C30" i="5"/>
  <c r="D30" i="5" s="1"/>
  <c r="C29" i="5"/>
  <c r="E29" i="5" s="1"/>
  <c r="C28" i="5"/>
  <c r="C27" i="5"/>
  <c r="E27" i="5" s="1"/>
  <c r="C26" i="5"/>
  <c r="C25" i="5"/>
  <c r="C24" i="5"/>
  <c r="E24" i="5" s="1"/>
  <c r="C23" i="5"/>
  <c r="E23" i="5" s="1"/>
  <c r="C22" i="5"/>
  <c r="D22" i="5" s="1"/>
  <c r="C21" i="5"/>
  <c r="E21" i="5" s="1"/>
  <c r="C20" i="5"/>
  <c r="E20" i="5" s="1"/>
  <c r="C19" i="5"/>
  <c r="E19" i="5" s="1"/>
  <c r="C18" i="5"/>
  <c r="E18" i="5" s="1"/>
  <c r="C17" i="5"/>
  <c r="E17" i="5" s="1"/>
  <c r="C16" i="5"/>
  <c r="D16" i="5" s="1"/>
  <c r="C15" i="5"/>
  <c r="D15" i="5" s="1"/>
  <c r="C14" i="5"/>
  <c r="E14" i="5" s="1"/>
  <c r="C13" i="5"/>
  <c r="D13" i="5" s="1"/>
  <c r="C12" i="5"/>
  <c r="C11" i="5"/>
  <c r="D11" i="5" s="1"/>
  <c r="C10" i="5"/>
  <c r="E10" i="5" s="1"/>
  <c r="C9" i="5"/>
  <c r="E9" i="5" s="1"/>
  <c r="C8" i="5"/>
  <c r="C7" i="5"/>
  <c r="E7" i="5" s="1"/>
  <c r="C6" i="5"/>
  <c r="E6" i="5" s="1"/>
  <c r="C5" i="5"/>
  <c r="D5" i="5" s="1"/>
  <c r="C4" i="5"/>
  <c r="E4" i="5" s="1"/>
  <c r="C3" i="5"/>
  <c r="E3" i="5" s="1"/>
  <c r="D92" i="7" l="1"/>
  <c r="D108" i="7"/>
  <c r="D140" i="7"/>
  <c r="D32" i="7"/>
  <c r="D48" i="7"/>
  <c r="D64" i="7"/>
  <c r="D80" i="7"/>
  <c r="D96" i="7"/>
  <c r="D112" i="7"/>
  <c r="D128" i="7"/>
  <c r="D144" i="7"/>
  <c r="D160" i="7"/>
  <c r="D176" i="7"/>
  <c r="D17" i="7"/>
  <c r="E81" i="6"/>
  <c r="E89" i="6"/>
  <c r="E97" i="6"/>
  <c r="E113" i="6"/>
  <c r="E121" i="6"/>
  <c r="E129" i="6"/>
  <c r="E145" i="6"/>
  <c r="E153" i="6"/>
  <c r="E161" i="6"/>
  <c r="E169" i="6"/>
  <c r="E177" i="6"/>
  <c r="E185" i="6"/>
  <c r="F34" i="6"/>
  <c r="F76" i="6"/>
  <c r="F92" i="6"/>
  <c r="E77" i="6"/>
  <c r="E93" i="6"/>
  <c r="E101" i="6"/>
  <c r="E109" i="6"/>
  <c r="E117" i="6"/>
  <c r="E125" i="6"/>
  <c r="E149" i="6"/>
  <c r="F38" i="6"/>
  <c r="F70" i="6"/>
  <c r="D101" i="5"/>
  <c r="D117" i="5"/>
  <c r="E183" i="5"/>
  <c r="E47" i="5"/>
  <c r="E10" i="11"/>
  <c r="E26" i="11"/>
  <c r="E42" i="11"/>
  <c r="E58" i="11"/>
  <c r="E74" i="11"/>
  <c r="E90" i="11"/>
  <c r="E14" i="11"/>
  <c r="E30" i="11"/>
  <c r="E46" i="11"/>
  <c r="E62" i="11"/>
  <c r="E78" i="11"/>
  <c r="E94" i="11"/>
  <c r="E17" i="11"/>
  <c r="E33" i="11"/>
  <c r="E49" i="11"/>
  <c r="E65" i="11"/>
  <c r="E81" i="11"/>
  <c r="E11" i="11"/>
  <c r="E27" i="11"/>
  <c r="E43" i="11"/>
  <c r="E59" i="11"/>
  <c r="E75" i="11"/>
  <c r="E91" i="11"/>
  <c r="E12" i="11"/>
  <c r="E28" i="11"/>
  <c r="E44" i="11"/>
  <c r="E60" i="11"/>
  <c r="E76" i="11"/>
  <c r="E92" i="11"/>
  <c r="E97" i="11"/>
  <c r="E18" i="11"/>
  <c r="E34" i="11"/>
  <c r="E50" i="11"/>
  <c r="E66" i="11"/>
  <c r="E82" i="11"/>
  <c r="E98" i="11"/>
  <c r="E13" i="11"/>
  <c r="E29" i="11"/>
  <c r="E45" i="11"/>
  <c r="E61" i="11"/>
  <c r="E77" i="11"/>
  <c r="E93" i="11"/>
  <c r="E16" i="11"/>
  <c r="E32" i="11"/>
  <c r="E48" i="11"/>
  <c r="E64" i="11"/>
  <c r="E80" i="11"/>
  <c r="E96" i="11"/>
  <c r="E3" i="11"/>
  <c r="E19" i="11"/>
  <c r="E35" i="11"/>
  <c r="E51" i="11"/>
  <c r="E67" i="11"/>
  <c r="E83" i="11"/>
  <c r="E99" i="11"/>
  <c r="E4" i="11"/>
  <c r="E20" i="11"/>
  <c r="E36" i="11"/>
  <c r="E52" i="11"/>
  <c r="E68" i="11"/>
  <c r="E84" i="11"/>
  <c r="E100" i="11"/>
  <c r="E5" i="11"/>
  <c r="E21" i="11"/>
  <c r="E37" i="11"/>
  <c r="E53" i="11"/>
  <c r="E69" i="11"/>
  <c r="E85" i="11"/>
  <c r="E101" i="11"/>
  <c r="E6" i="11"/>
  <c r="E22" i="11"/>
  <c r="E38" i="11"/>
  <c r="E54" i="11"/>
  <c r="E70" i="11"/>
  <c r="E86" i="11"/>
  <c r="E2" i="11"/>
  <c r="E7" i="11"/>
  <c r="E23" i="11"/>
  <c r="E39" i="11"/>
  <c r="E55" i="11"/>
  <c r="E71" i="11"/>
  <c r="E87" i="11"/>
  <c r="E8" i="11"/>
  <c r="E24" i="11"/>
  <c r="E40" i="11"/>
  <c r="E56" i="11"/>
  <c r="E72" i="11"/>
  <c r="E88" i="11"/>
  <c r="E9" i="11"/>
  <c r="E25" i="11"/>
  <c r="E41" i="11"/>
  <c r="E57" i="11"/>
  <c r="E73" i="11"/>
  <c r="E89" i="11"/>
  <c r="E15" i="11"/>
  <c r="E31" i="11"/>
  <c r="E47" i="11"/>
  <c r="E63" i="11"/>
  <c r="E79" i="11"/>
  <c r="E95" i="11"/>
  <c r="D38" i="7"/>
  <c r="D102" i="7"/>
  <c r="D62" i="7"/>
  <c r="D78" i="7"/>
  <c r="D126" i="7"/>
  <c r="D158" i="7"/>
  <c r="D172" i="7"/>
  <c r="D31" i="7"/>
  <c r="D47" i="7"/>
  <c r="D63" i="7"/>
  <c r="D79" i="7"/>
  <c r="D95" i="7"/>
  <c r="D111" i="7"/>
  <c r="D127" i="7"/>
  <c r="D143" i="7"/>
  <c r="D159" i="7"/>
  <c r="D175" i="7"/>
  <c r="D33" i="7"/>
  <c r="D49" i="7"/>
  <c r="D81" i="7"/>
  <c r="D97" i="7"/>
  <c r="D113" i="7"/>
  <c r="D129" i="7"/>
  <c r="D177" i="7"/>
  <c r="D19" i="7"/>
  <c r="D35" i="7"/>
  <c r="D51" i="7"/>
  <c r="D67" i="7"/>
  <c r="D83" i="7"/>
  <c r="D99" i="7"/>
  <c r="D115" i="7"/>
  <c r="D131" i="7"/>
  <c r="D147" i="7"/>
  <c r="D163" i="7"/>
  <c r="D179" i="7"/>
  <c r="D84" i="7"/>
  <c r="D132" i="7"/>
  <c r="D180" i="7"/>
  <c r="D25" i="7"/>
  <c r="D137" i="7"/>
  <c r="D20" i="7"/>
  <c r="D52" i="7"/>
  <c r="D148" i="7"/>
  <c r="D73" i="7"/>
  <c r="D169" i="7"/>
  <c r="D68" i="7"/>
  <c r="D116" i="7"/>
  <c r="D164" i="7"/>
  <c r="D57" i="7"/>
  <c r="D105" i="7"/>
  <c r="D153" i="7"/>
  <c r="D184" i="7"/>
  <c r="D36" i="7"/>
  <c r="D60" i="7"/>
  <c r="D76" i="7"/>
  <c r="D100" i="7"/>
  <c r="D124" i="7"/>
  <c r="D156" i="7"/>
  <c r="D188" i="7"/>
  <c r="D21" i="7"/>
  <c r="D29" i="7"/>
  <c r="D37" i="7"/>
  <c r="D45" i="7"/>
  <c r="D53" i="7"/>
  <c r="D61" i="7"/>
  <c r="D69" i="7"/>
  <c r="D77" i="7"/>
  <c r="D85" i="7"/>
  <c r="D93" i="7"/>
  <c r="D101" i="7"/>
  <c r="D109" i="7"/>
  <c r="D117" i="7"/>
  <c r="D125" i="7"/>
  <c r="D133" i="7"/>
  <c r="D141" i="7"/>
  <c r="D149" i="7"/>
  <c r="D157" i="7"/>
  <c r="D165" i="7"/>
  <c r="D173" i="7"/>
  <c r="D181" i="7"/>
  <c r="D189" i="7"/>
  <c r="D22" i="7"/>
  <c r="D30" i="7"/>
  <c r="D46" i="7"/>
  <c r="D54" i="7"/>
  <c r="D70" i="7"/>
  <c r="D86" i="7"/>
  <c r="D94" i="7"/>
  <c r="D110" i="7"/>
  <c r="D118" i="7"/>
  <c r="D134" i="7"/>
  <c r="D142" i="7"/>
  <c r="D150" i="7"/>
  <c r="D166" i="7"/>
  <c r="D174" i="7"/>
  <c r="D182" i="7"/>
  <c r="D41" i="7"/>
  <c r="D65" i="7"/>
  <c r="D89" i="7"/>
  <c r="D121" i="7"/>
  <c r="D145" i="7"/>
  <c r="D161" i="7"/>
  <c r="D185" i="7"/>
  <c r="D26" i="7"/>
  <c r="D34" i="7"/>
  <c r="D50" i="7"/>
  <c r="D58" i="7"/>
  <c r="D74" i="7"/>
  <c r="D82" i="7"/>
  <c r="D98" i="7"/>
  <c r="D106" i="7"/>
  <c r="D114" i="7"/>
  <c r="D130" i="7"/>
  <c r="D138" i="7"/>
  <c r="D154" i="7"/>
  <c r="D170" i="7"/>
  <c r="D178" i="7"/>
  <c r="D186" i="7"/>
  <c r="F37" i="6"/>
  <c r="F113" i="6"/>
  <c r="F137" i="6"/>
  <c r="F23" i="6"/>
  <c r="F31" i="6"/>
  <c r="F46" i="6"/>
  <c r="F62" i="6"/>
  <c r="F69" i="6"/>
  <c r="F100" i="6"/>
  <c r="F185" i="6"/>
  <c r="F105" i="6"/>
  <c r="E86" i="6"/>
  <c r="F109" i="6"/>
  <c r="F24" i="6"/>
  <c r="F26" i="6"/>
  <c r="F141" i="6"/>
  <c r="F165" i="6"/>
  <c r="F188" i="6"/>
  <c r="F85" i="6"/>
  <c r="F57" i="6"/>
  <c r="F21" i="6"/>
  <c r="F140" i="6"/>
  <c r="F35" i="6"/>
  <c r="E42" i="6"/>
  <c r="E126" i="6"/>
  <c r="E134" i="6"/>
  <c r="E174" i="6"/>
  <c r="F66" i="6"/>
  <c r="F104" i="6"/>
  <c r="F135" i="6"/>
  <c r="F143" i="6"/>
  <c r="F151" i="6"/>
  <c r="F159" i="6"/>
  <c r="F61" i="6"/>
  <c r="F86" i="6"/>
  <c r="F121" i="6"/>
  <c r="F49" i="6"/>
  <c r="E56" i="6"/>
  <c r="F68" i="6"/>
  <c r="E94" i="6"/>
  <c r="F101" i="6"/>
  <c r="F108" i="6"/>
  <c r="F177" i="6"/>
  <c r="F29" i="6"/>
  <c r="F81" i="6"/>
  <c r="F129" i="6"/>
  <c r="E30" i="6"/>
  <c r="E44" i="6"/>
  <c r="E57" i="6"/>
  <c r="F82" i="6"/>
  <c r="F123" i="6"/>
  <c r="F130" i="6"/>
  <c r="E137" i="6"/>
  <c r="F144" i="6"/>
  <c r="F157" i="6"/>
  <c r="E165" i="6"/>
  <c r="F156" i="6"/>
  <c r="F45" i="6"/>
  <c r="E110" i="6"/>
  <c r="F117" i="6"/>
  <c r="F32" i="6"/>
  <c r="F84" i="6"/>
  <c r="F25" i="6"/>
  <c r="E33" i="6"/>
  <c r="F40" i="6"/>
  <c r="E46" i="6"/>
  <c r="F59" i="6"/>
  <c r="F72" i="6"/>
  <c r="F78" i="6"/>
  <c r="E85" i="6"/>
  <c r="F91" i="6"/>
  <c r="F98" i="6"/>
  <c r="E105" i="6"/>
  <c r="F112" i="6"/>
  <c r="F125" i="6"/>
  <c r="E133" i="6"/>
  <c r="F167" i="6"/>
  <c r="F93" i="6"/>
  <c r="F169" i="6"/>
  <c r="E22" i="6"/>
  <c r="F149" i="6"/>
  <c r="E24" i="6"/>
  <c r="F172" i="6"/>
  <c r="F58" i="6"/>
  <c r="F53" i="6"/>
  <c r="F119" i="6"/>
  <c r="F153" i="6"/>
  <c r="F181" i="6"/>
  <c r="E142" i="6"/>
  <c r="E158" i="6"/>
  <c r="F89" i="6"/>
  <c r="F124" i="6"/>
  <c r="F65" i="6"/>
  <c r="F33" i="6"/>
  <c r="E41" i="6"/>
  <c r="F47" i="6"/>
  <c r="E54" i="6"/>
  <c r="F60" i="6"/>
  <c r="E73" i="6"/>
  <c r="E78" i="6"/>
  <c r="F99" i="6"/>
  <c r="F133" i="6"/>
  <c r="F154" i="6"/>
  <c r="F168" i="6"/>
  <c r="F175" i="6"/>
  <c r="E189" i="6"/>
  <c r="F145" i="6"/>
  <c r="F77" i="6"/>
  <c r="F97" i="6"/>
  <c r="F173" i="6"/>
  <c r="E21" i="6"/>
  <c r="F27" i="6"/>
  <c r="F79" i="6"/>
  <c r="F106" i="6"/>
  <c r="F120" i="6"/>
  <c r="F127" i="6"/>
  <c r="E141" i="6"/>
  <c r="E148" i="6"/>
  <c r="F161" i="6"/>
  <c r="E92" i="6"/>
  <c r="E140" i="6"/>
  <c r="F42" i="6"/>
  <c r="F52" i="6"/>
  <c r="E62" i="6"/>
  <c r="E72" i="6"/>
  <c r="E82" i="6"/>
  <c r="E28" i="6"/>
  <c r="E98" i="6"/>
  <c r="E114" i="6"/>
  <c r="E130" i="6"/>
  <c r="E146" i="6"/>
  <c r="E162" i="6"/>
  <c r="E178" i="6"/>
  <c r="E38" i="6"/>
  <c r="E48" i="6"/>
  <c r="E88" i="6"/>
  <c r="E104" i="6"/>
  <c r="E120" i="6"/>
  <c r="E136" i="6"/>
  <c r="E152" i="6"/>
  <c r="E168" i="6"/>
  <c r="E184" i="6"/>
  <c r="F94" i="6"/>
  <c r="F110" i="6"/>
  <c r="F126" i="6"/>
  <c r="F142" i="6"/>
  <c r="F158" i="6"/>
  <c r="F174" i="6"/>
  <c r="E124" i="6"/>
  <c r="E172" i="6"/>
  <c r="E34" i="6"/>
  <c r="E84" i="6"/>
  <c r="F44" i="6"/>
  <c r="E64" i="6"/>
  <c r="E100" i="6"/>
  <c r="E116" i="6"/>
  <c r="F54" i="6"/>
  <c r="F164" i="6"/>
  <c r="F180" i="6"/>
  <c r="E40" i="6"/>
  <c r="F30" i="6"/>
  <c r="E50" i="6"/>
  <c r="E80" i="6"/>
  <c r="E90" i="6"/>
  <c r="E106" i="6"/>
  <c r="E122" i="6"/>
  <c r="E138" i="6"/>
  <c r="E154" i="6"/>
  <c r="E170" i="6"/>
  <c r="E186" i="6"/>
  <c r="E32" i="6"/>
  <c r="E108" i="6"/>
  <c r="E156" i="6"/>
  <c r="F22" i="6"/>
  <c r="E132" i="6"/>
  <c r="F148" i="6"/>
  <c r="E60" i="6"/>
  <c r="E70" i="6"/>
  <c r="E96" i="6"/>
  <c r="E112" i="6"/>
  <c r="E128" i="6"/>
  <c r="E144" i="6"/>
  <c r="E160" i="6"/>
  <c r="E176" i="6"/>
  <c r="E188" i="6"/>
  <c r="F74" i="6"/>
  <c r="E26" i="6"/>
  <c r="E36" i="6"/>
  <c r="F102" i="6"/>
  <c r="F118" i="6"/>
  <c r="F134" i="6"/>
  <c r="F150" i="6"/>
  <c r="F166" i="6"/>
  <c r="F182" i="6"/>
  <c r="E23" i="6"/>
  <c r="E27" i="6"/>
  <c r="E31" i="6"/>
  <c r="E35" i="6"/>
  <c r="E39" i="6"/>
  <c r="E43" i="6"/>
  <c r="E47" i="6"/>
  <c r="E51" i="6"/>
  <c r="E55" i="6"/>
  <c r="E59" i="6"/>
  <c r="E63" i="6"/>
  <c r="E67" i="6"/>
  <c r="E71" i="6"/>
  <c r="E75" i="6"/>
  <c r="E79" i="6"/>
  <c r="E83" i="6"/>
  <c r="E87" i="6"/>
  <c r="E91" i="6"/>
  <c r="E95" i="6"/>
  <c r="E99" i="6"/>
  <c r="E103" i="6"/>
  <c r="E107" i="6"/>
  <c r="E111" i="6"/>
  <c r="E115" i="6"/>
  <c r="E119" i="6"/>
  <c r="E123" i="6"/>
  <c r="E127" i="6"/>
  <c r="E131" i="6"/>
  <c r="E135" i="6"/>
  <c r="E139" i="6"/>
  <c r="E143" i="6"/>
  <c r="E147" i="6"/>
  <c r="E151" i="6"/>
  <c r="E155" i="6"/>
  <c r="E159" i="6"/>
  <c r="E163" i="6"/>
  <c r="E167" i="6"/>
  <c r="E171" i="6"/>
  <c r="E175" i="6"/>
  <c r="E179" i="6"/>
  <c r="E183" i="6"/>
  <c r="E187" i="6"/>
  <c r="E65" i="5"/>
  <c r="D37" i="5"/>
  <c r="D167" i="5"/>
  <c r="E122" i="5"/>
  <c r="E85" i="5"/>
  <c r="E91" i="5"/>
  <c r="D187" i="5"/>
  <c r="E11" i="5"/>
  <c r="E142" i="5"/>
  <c r="E171" i="5"/>
  <c r="E53" i="5"/>
  <c r="E123" i="5"/>
  <c r="D133" i="5"/>
  <c r="E13" i="5"/>
  <c r="E83" i="5"/>
  <c r="D165" i="5"/>
  <c r="D23" i="5"/>
  <c r="E54" i="5"/>
  <c r="E94" i="5"/>
  <c r="E115" i="5"/>
  <c r="D155" i="5"/>
  <c r="E174" i="5"/>
  <c r="D185" i="5"/>
  <c r="D7" i="5"/>
  <c r="E46" i="5"/>
  <c r="E15" i="5"/>
  <c r="E126" i="5"/>
  <c r="E147" i="5"/>
  <c r="E43" i="5"/>
  <c r="E22" i="5"/>
  <c r="D27" i="5"/>
  <c r="D10" i="5"/>
  <c r="D40" i="5"/>
  <c r="D50" i="5"/>
  <c r="E59" i="5"/>
  <c r="D99" i="5"/>
  <c r="D109" i="5"/>
  <c r="E150" i="5"/>
  <c r="D169" i="5"/>
  <c r="D181" i="5"/>
  <c r="D189" i="5"/>
  <c r="D9" i="5"/>
  <c r="D168" i="5"/>
  <c r="D67" i="5"/>
  <c r="D139" i="5"/>
  <c r="E78" i="5"/>
  <c r="E90" i="5"/>
  <c r="D121" i="5"/>
  <c r="E161" i="5"/>
  <c r="E164" i="5"/>
  <c r="E16" i="5"/>
  <c r="D97" i="5"/>
  <c r="E107" i="5"/>
  <c r="D149" i="5"/>
  <c r="D17" i="5"/>
  <c r="D77" i="5"/>
  <c r="E129" i="5"/>
  <c r="D60" i="5"/>
  <c r="D69" i="5"/>
  <c r="E110" i="5"/>
  <c r="D131" i="5"/>
  <c r="D141" i="5"/>
  <c r="D151" i="5"/>
  <c r="D70" i="5"/>
  <c r="E62" i="5"/>
  <c r="E58" i="5"/>
  <c r="E158" i="5"/>
  <c r="E49" i="5"/>
  <c r="E188" i="5"/>
  <c r="E30" i="5"/>
  <c r="D163" i="5"/>
  <c r="D134" i="5"/>
  <c r="D86" i="5"/>
  <c r="E184" i="5"/>
  <c r="D20" i="5"/>
  <c r="E38" i="5"/>
  <c r="E42" i="5"/>
  <c r="D52" i="5"/>
  <c r="D57" i="5"/>
  <c r="D72" i="5"/>
  <c r="E72" i="5"/>
  <c r="E96" i="5"/>
  <c r="D96" i="5"/>
  <c r="D125" i="5"/>
  <c r="D140" i="5"/>
  <c r="E180" i="5"/>
  <c r="D130" i="5"/>
  <c r="D124" i="5"/>
  <c r="D179" i="5"/>
  <c r="D41" i="5"/>
  <c r="D33" i="5"/>
  <c r="D61" i="5"/>
  <c r="D8" i="5"/>
  <c r="E8" i="5"/>
  <c r="E170" i="5"/>
  <c r="D21" i="5"/>
  <c r="E25" i="5"/>
  <c r="D25" i="5"/>
  <c r="D44" i="5"/>
  <c r="D63" i="5"/>
  <c r="E137" i="5"/>
  <c r="D137" i="5"/>
  <c r="D156" i="5"/>
  <c r="E176" i="5"/>
  <c r="D176" i="5"/>
  <c r="E153" i="5"/>
  <c r="D153" i="5"/>
  <c r="E28" i="5"/>
  <c r="D28" i="5"/>
  <c r="D76" i="5"/>
  <c r="D154" i="5"/>
  <c r="E73" i="5"/>
  <c r="D73" i="5"/>
  <c r="D14" i="5"/>
  <c r="E105" i="5"/>
  <c r="D105" i="5"/>
  <c r="E5" i="5"/>
  <c r="D6" i="5"/>
  <c r="E136" i="5"/>
  <c r="D136" i="5"/>
  <c r="E64" i="5"/>
  <c r="D64" i="5"/>
  <c r="D93" i="5"/>
  <c r="D108" i="5"/>
  <c r="D127" i="5"/>
  <c r="D177" i="5"/>
  <c r="E182" i="5"/>
  <c r="D182" i="5"/>
  <c r="D173" i="5"/>
  <c r="D12" i="5"/>
  <c r="E12" i="5"/>
  <c r="E92" i="5"/>
  <c r="E26" i="5"/>
  <c r="D26" i="5"/>
  <c r="D31" i="5"/>
  <c r="E36" i="5"/>
  <c r="D36" i="5"/>
  <c r="D98" i="5"/>
  <c r="D118" i="5"/>
  <c r="E157" i="5"/>
  <c r="D157" i="5"/>
  <c r="D95" i="5"/>
  <c r="D66" i="5"/>
  <c r="D34" i="5"/>
  <c r="E34" i="5"/>
  <c r="E112" i="5"/>
  <c r="D112" i="5"/>
  <c r="D18" i="5"/>
  <c r="D45" i="5"/>
  <c r="E45" i="5"/>
  <c r="D89" i="5"/>
  <c r="E104" i="5"/>
  <c r="D104" i="5"/>
  <c r="E128" i="5"/>
  <c r="D128" i="5"/>
  <c r="E144" i="5"/>
  <c r="D144" i="5"/>
  <c r="D102" i="5"/>
  <c r="E80" i="5"/>
  <c r="D80" i="5"/>
  <c r="D81" i="5"/>
  <c r="D113" i="5"/>
  <c r="D145" i="5"/>
  <c r="D159" i="5"/>
  <c r="D162" i="5"/>
  <c r="E84" i="5"/>
  <c r="E116" i="5"/>
  <c r="E148" i="5"/>
  <c r="D3" i="5"/>
  <c r="D19" i="5"/>
  <c r="D56" i="5"/>
  <c r="D79" i="5"/>
  <c r="D82" i="5"/>
  <c r="D111" i="5"/>
  <c r="D114" i="5"/>
  <c r="D143" i="5"/>
  <c r="D146" i="5"/>
  <c r="D166" i="5"/>
  <c r="D186" i="5"/>
  <c r="E160" i="5"/>
  <c r="D160" i="5"/>
  <c r="D29" i="5"/>
  <c r="E48" i="5"/>
  <c r="D48" i="5"/>
  <c r="D51" i="5"/>
  <c r="D88" i="5"/>
  <c r="D120" i="5"/>
  <c r="D172" i="5"/>
  <c r="D4" i="5"/>
  <c r="D24" i="5"/>
  <c r="E32" i="5"/>
  <c r="D32" i="5"/>
  <c r="D35" i="5"/>
  <c r="E68" i="5"/>
  <c r="D74" i="5"/>
  <c r="E100" i="5"/>
  <c r="D106" i="5"/>
  <c r="E132" i="5"/>
  <c r="D138" i="5"/>
  <c r="D152" i="5"/>
  <c r="D175" i="5"/>
  <c r="D178" i="5"/>
  <c r="D39" i="5"/>
  <c r="D55" i="5"/>
  <c r="D71" i="5"/>
  <c r="D87" i="5"/>
  <c r="D103" i="5"/>
  <c r="D119" i="5"/>
  <c r="D135" i="5"/>
  <c r="E103" i="11" l="1"/>
  <c r="G11" i="5"/>
  <c r="G12" i="5" s="1"/>
  <c r="F11" i="5"/>
  <c r="G13" i="5" l="1"/>
  <c r="F12" i="5"/>
  <c r="H11" i="5"/>
  <c r="I11" i="5" s="1"/>
  <c r="G14" i="5" l="1"/>
  <c r="H12" i="5"/>
  <c r="I12" i="5" s="1"/>
  <c r="F13" i="5"/>
  <c r="F14" i="5" l="1"/>
  <c r="H13" i="5"/>
  <c r="I13" i="5" s="1"/>
  <c r="G15" i="5"/>
  <c r="G16" i="5" l="1"/>
  <c r="H14" i="5"/>
  <c r="I14" i="5" s="1"/>
  <c r="F15" i="5"/>
  <c r="F16" i="5" l="1"/>
  <c r="H15" i="5"/>
  <c r="I15" i="5" s="1"/>
  <c r="G17" i="5"/>
  <c r="G18" i="5" l="1"/>
  <c r="F17" i="5"/>
  <c r="H16" i="5"/>
  <c r="I16" i="5" s="1"/>
  <c r="F18" i="5" l="1"/>
  <c r="H17" i="5"/>
  <c r="I17" i="5" s="1"/>
  <c r="G19" i="5"/>
  <c r="G20" i="5" l="1"/>
  <c r="F19" i="5"/>
  <c r="H18" i="5"/>
  <c r="I18" i="5" s="1"/>
  <c r="H19" i="5" l="1"/>
  <c r="I19" i="5" s="1"/>
  <c r="F20" i="5"/>
  <c r="G21" i="5"/>
  <c r="G22" i="5" l="1"/>
  <c r="F21" i="5"/>
  <c r="H20" i="5"/>
  <c r="I20" i="5" s="1"/>
  <c r="G23" i="5" l="1"/>
  <c r="H21" i="5"/>
  <c r="I21" i="5" s="1"/>
  <c r="F22" i="5"/>
  <c r="H22" i="5" l="1"/>
  <c r="I22" i="5" s="1"/>
  <c r="F23" i="5"/>
  <c r="G24" i="5"/>
  <c r="G25" i="5" l="1"/>
  <c r="H23" i="5"/>
  <c r="I23" i="5" s="1"/>
  <c r="F24" i="5"/>
  <c r="F25" i="5" l="1"/>
  <c r="H24" i="5"/>
  <c r="I24" i="5" s="1"/>
  <c r="G26" i="5"/>
  <c r="G27" i="5" l="1"/>
  <c r="F26" i="5"/>
  <c r="H25" i="5"/>
  <c r="I25" i="5" s="1"/>
  <c r="H26" i="5" l="1"/>
  <c r="I26" i="5" s="1"/>
  <c r="F27" i="5"/>
  <c r="G28" i="5"/>
  <c r="G29" i="5" l="1"/>
  <c r="H27" i="5"/>
  <c r="I27" i="5" s="1"/>
  <c r="F28" i="5"/>
  <c r="F29" i="5" l="1"/>
  <c r="H28" i="5"/>
  <c r="I28" i="5" s="1"/>
  <c r="G30" i="5"/>
  <c r="G31" i="5" l="1"/>
  <c r="H29" i="5"/>
  <c r="I29" i="5" s="1"/>
  <c r="F30" i="5"/>
  <c r="F31" i="5" l="1"/>
  <c r="H30" i="5"/>
  <c r="I30" i="5" s="1"/>
  <c r="G32" i="5"/>
  <c r="G33" i="5" l="1"/>
  <c r="F32" i="5"/>
  <c r="H31" i="5"/>
  <c r="I31" i="5" s="1"/>
  <c r="F33" i="5" l="1"/>
  <c r="H32" i="5"/>
  <c r="I32" i="5" s="1"/>
  <c r="G34" i="5"/>
  <c r="G35" i="5" l="1"/>
  <c r="F34" i="5"/>
  <c r="H33" i="5"/>
  <c r="I33" i="5" s="1"/>
  <c r="H34" i="5" l="1"/>
  <c r="I34" i="5" s="1"/>
  <c r="F35" i="5"/>
  <c r="G36" i="5"/>
  <c r="G37" i="5" l="1"/>
  <c r="F36" i="5"/>
  <c r="H35" i="5"/>
  <c r="I35" i="5" s="1"/>
  <c r="H36" i="5" l="1"/>
  <c r="I36" i="5" s="1"/>
  <c r="F37" i="5"/>
  <c r="G38" i="5"/>
  <c r="G39" i="5" l="1"/>
  <c r="H37" i="5"/>
  <c r="I37" i="5" s="1"/>
  <c r="F38" i="5"/>
  <c r="H38" i="5" l="1"/>
  <c r="I38" i="5" s="1"/>
  <c r="F39" i="5"/>
  <c r="G40" i="5"/>
  <c r="G41" i="5" l="1"/>
  <c r="F40" i="5"/>
  <c r="H39" i="5"/>
  <c r="I39" i="5" s="1"/>
  <c r="F41" i="5" l="1"/>
  <c r="H40" i="5"/>
  <c r="I40" i="5" s="1"/>
  <c r="G42" i="5"/>
  <c r="G43" i="5" l="1"/>
  <c r="F42" i="5"/>
  <c r="H41" i="5"/>
  <c r="I41" i="5" s="1"/>
  <c r="H42" i="5" l="1"/>
  <c r="I42" i="5" s="1"/>
  <c r="F43" i="5"/>
  <c r="G44" i="5"/>
  <c r="G45" i="5" l="1"/>
  <c r="H43" i="5"/>
  <c r="I43" i="5" s="1"/>
  <c r="F44" i="5"/>
  <c r="F45" i="5" l="1"/>
  <c r="H44" i="5"/>
  <c r="I44" i="5" s="1"/>
  <c r="G46" i="5"/>
  <c r="G47" i="5" l="1"/>
  <c r="H45" i="5"/>
  <c r="I45" i="5" s="1"/>
  <c r="F46" i="5"/>
  <c r="F47" i="5" l="1"/>
  <c r="H46" i="5"/>
  <c r="I46" i="5" s="1"/>
  <c r="G48" i="5"/>
  <c r="G49" i="5" l="1"/>
  <c r="F48" i="5"/>
  <c r="H47" i="5"/>
  <c r="I47" i="5" s="1"/>
  <c r="G50" i="5" l="1"/>
  <c r="H48" i="5"/>
  <c r="I48" i="5" s="1"/>
  <c r="F49" i="5"/>
  <c r="F50" i="5" l="1"/>
  <c r="H49" i="5"/>
  <c r="I49" i="5" s="1"/>
  <c r="G51" i="5"/>
  <c r="G52" i="5" l="1"/>
  <c r="H50" i="5"/>
  <c r="I50" i="5" s="1"/>
  <c r="F51" i="5"/>
  <c r="F52" i="5" l="1"/>
  <c r="H51" i="5"/>
  <c r="I51" i="5" s="1"/>
  <c r="G53" i="5"/>
  <c r="G54" i="5" l="1"/>
  <c r="H52" i="5"/>
  <c r="I52" i="5" s="1"/>
  <c r="F53" i="5"/>
  <c r="H53" i="5" l="1"/>
  <c r="I53" i="5" s="1"/>
  <c r="F54" i="5"/>
  <c r="G55" i="5"/>
  <c r="F55" i="5" l="1"/>
  <c r="H54" i="5"/>
  <c r="I54" i="5" s="1"/>
  <c r="G56" i="5"/>
  <c r="G57" i="5" l="1"/>
  <c r="F56" i="5"/>
  <c r="H55" i="5"/>
  <c r="I55" i="5" s="1"/>
  <c r="F57" i="5" l="1"/>
  <c r="H56" i="5"/>
  <c r="I56" i="5" s="1"/>
  <c r="G58" i="5"/>
  <c r="G59" i="5" l="1"/>
  <c r="F58" i="5"/>
  <c r="H57" i="5"/>
  <c r="I57" i="5" s="1"/>
  <c r="F59" i="5" l="1"/>
  <c r="H58" i="5"/>
  <c r="I58" i="5" s="1"/>
  <c r="G60" i="5"/>
  <c r="G61" i="5" l="1"/>
  <c r="H59" i="5"/>
  <c r="I59" i="5" s="1"/>
  <c r="F60" i="5"/>
  <c r="H60" i="5" l="1"/>
  <c r="I60" i="5" s="1"/>
  <c r="F61" i="5"/>
  <c r="G62" i="5"/>
  <c r="G63" i="5" l="1"/>
  <c r="F62" i="5"/>
  <c r="H61" i="5"/>
  <c r="I61" i="5" s="1"/>
  <c r="F63" i="5" l="1"/>
  <c r="H62" i="5"/>
  <c r="I62" i="5" s="1"/>
  <c r="G64" i="5"/>
  <c r="G65" i="5" l="1"/>
  <c r="F64" i="5"/>
  <c r="H63" i="5"/>
  <c r="I63" i="5" s="1"/>
  <c r="F65" i="5" l="1"/>
  <c r="H64" i="5"/>
  <c r="I64" i="5" s="1"/>
  <c r="G66" i="5"/>
  <c r="G67" i="5" l="1"/>
  <c r="F66" i="5"/>
  <c r="H65" i="5"/>
  <c r="I65" i="5" s="1"/>
  <c r="H66" i="5" l="1"/>
  <c r="I66" i="5" s="1"/>
  <c r="F67" i="5"/>
  <c r="G68" i="5"/>
  <c r="F68" i="5" l="1"/>
  <c r="H67" i="5"/>
  <c r="I67" i="5" s="1"/>
  <c r="G69" i="5"/>
  <c r="G70" i="5" l="1"/>
  <c r="H68" i="5"/>
  <c r="I68" i="5" s="1"/>
  <c r="F69" i="5"/>
  <c r="F70" i="5" l="1"/>
  <c r="H69" i="5"/>
  <c r="I69" i="5" s="1"/>
  <c r="G71" i="5"/>
  <c r="G72" i="5" l="1"/>
  <c r="F71" i="5"/>
  <c r="H70" i="5"/>
  <c r="I70" i="5" s="1"/>
  <c r="F72" i="5" l="1"/>
  <c r="H71" i="5"/>
  <c r="I71" i="5" s="1"/>
  <c r="G73" i="5"/>
  <c r="G74" i="5" l="1"/>
  <c r="F73" i="5"/>
  <c r="H72" i="5"/>
  <c r="I72" i="5" s="1"/>
  <c r="G75" i="5" l="1"/>
  <c r="H73" i="5"/>
  <c r="I73" i="5" s="1"/>
  <c r="F74" i="5"/>
  <c r="H74" i="5" l="1"/>
  <c r="I74" i="5" s="1"/>
  <c r="F75" i="5"/>
  <c r="G76" i="5"/>
  <c r="G77" i="5" l="1"/>
  <c r="H75" i="5"/>
  <c r="I75" i="5" s="1"/>
  <c r="F76" i="5"/>
  <c r="H76" i="5" l="1"/>
  <c r="I76" i="5" s="1"/>
  <c r="F77" i="5"/>
  <c r="G78" i="5"/>
  <c r="G79" i="5" l="1"/>
  <c r="F78" i="5"/>
  <c r="H77" i="5"/>
  <c r="I77" i="5" s="1"/>
  <c r="F79" i="5" l="1"/>
  <c r="H78" i="5"/>
  <c r="I78" i="5" s="1"/>
  <c r="G80" i="5"/>
  <c r="G81" i="5" l="1"/>
  <c r="F80" i="5"/>
  <c r="H79" i="5"/>
  <c r="I79" i="5" s="1"/>
  <c r="G82" i="5" l="1"/>
  <c r="F81" i="5"/>
  <c r="H80" i="5"/>
  <c r="I80" i="5" s="1"/>
  <c r="F82" i="5" l="1"/>
  <c r="H81" i="5"/>
  <c r="I81" i="5" s="1"/>
  <c r="G83" i="5"/>
  <c r="G84" i="5" l="1"/>
  <c r="H82" i="5"/>
  <c r="I82" i="5" s="1"/>
  <c r="F83" i="5"/>
  <c r="G85" i="5" l="1"/>
  <c r="F84" i="5"/>
  <c r="H83" i="5"/>
  <c r="I83" i="5" s="1"/>
  <c r="H84" i="5" l="1"/>
  <c r="I84" i="5" s="1"/>
  <c r="F85" i="5"/>
  <c r="G86" i="5"/>
  <c r="G87" i="5" l="1"/>
  <c r="F86" i="5"/>
  <c r="H85" i="5"/>
  <c r="I85" i="5" s="1"/>
  <c r="H86" i="5" l="1"/>
  <c r="I86" i="5" s="1"/>
  <c r="F87" i="5"/>
  <c r="G88" i="5"/>
  <c r="G89" i="5" l="1"/>
  <c r="F88" i="5"/>
  <c r="H87" i="5"/>
  <c r="I87" i="5" s="1"/>
  <c r="F89" i="5" l="1"/>
  <c r="H88" i="5"/>
  <c r="I88" i="5" s="1"/>
  <c r="G90" i="5"/>
  <c r="G91" i="5" l="1"/>
  <c r="H89" i="5"/>
  <c r="I89" i="5" s="1"/>
  <c r="F90" i="5"/>
  <c r="F91" i="5" l="1"/>
  <c r="H90" i="5"/>
  <c r="I90" i="5" s="1"/>
  <c r="G92" i="5"/>
  <c r="G93" i="5" l="1"/>
  <c r="H91" i="5"/>
  <c r="I91" i="5" s="1"/>
  <c r="F92" i="5"/>
  <c r="H92" i="5" l="1"/>
  <c r="I92" i="5" s="1"/>
  <c r="F93" i="5"/>
  <c r="G94" i="5"/>
  <c r="G95" i="5" l="1"/>
  <c r="F94" i="5"/>
  <c r="H93" i="5"/>
  <c r="I93" i="5" s="1"/>
  <c r="F95" i="5" l="1"/>
  <c r="H94" i="5"/>
  <c r="I94" i="5" s="1"/>
  <c r="G96" i="5"/>
  <c r="G97" i="5" l="1"/>
  <c r="F96" i="5"/>
  <c r="H95" i="5"/>
  <c r="I95" i="5" s="1"/>
  <c r="G98" i="5" l="1"/>
  <c r="F97" i="5"/>
  <c r="H96" i="5"/>
  <c r="I96" i="5" s="1"/>
  <c r="F98" i="5" l="1"/>
  <c r="H97" i="5"/>
  <c r="I97" i="5" s="1"/>
  <c r="G99" i="5"/>
  <c r="G100" i="5" l="1"/>
  <c r="H98" i="5"/>
  <c r="I98" i="5" s="1"/>
  <c r="F99" i="5"/>
  <c r="F100" i="5" l="1"/>
  <c r="H99" i="5"/>
  <c r="I99" i="5" s="1"/>
  <c r="G101" i="5"/>
  <c r="G102" i="5" l="1"/>
  <c r="H100" i="5"/>
  <c r="I100" i="5" s="1"/>
  <c r="F101" i="5"/>
  <c r="F102" i="5" l="1"/>
  <c r="H101" i="5"/>
  <c r="I101" i="5" s="1"/>
  <c r="G103" i="5"/>
  <c r="G104" i="5" l="1"/>
  <c r="F103" i="5"/>
  <c r="H102" i="5"/>
  <c r="I102" i="5" s="1"/>
  <c r="G105" i="5" l="1"/>
  <c r="F104" i="5"/>
  <c r="H103" i="5"/>
  <c r="I103" i="5" s="1"/>
  <c r="F105" i="5" l="1"/>
  <c r="H104" i="5"/>
  <c r="I104" i="5" s="1"/>
  <c r="G106" i="5"/>
  <c r="G107" i="5" l="1"/>
  <c r="H105" i="5"/>
  <c r="I105" i="5" s="1"/>
  <c r="F106" i="5"/>
  <c r="F107" i="5" l="1"/>
  <c r="H106" i="5"/>
  <c r="I106" i="5" s="1"/>
  <c r="G108" i="5"/>
  <c r="G109" i="5" l="1"/>
  <c r="H107" i="5"/>
  <c r="I107" i="5" s="1"/>
  <c r="F108" i="5"/>
  <c r="H108" i="5" l="1"/>
  <c r="I108" i="5" s="1"/>
  <c r="F109" i="5"/>
  <c r="G110" i="5"/>
  <c r="G111" i="5" l="1"/>
  <c r="F110" i="5"/>
  <c r="H109" i="5"/>
  <c r="I109" i="5" s="1"/>
  <c r="F111" i="5" l="1"/>
  <c r="H110" i="5"/>
  <c r="I110" i="5" s="1"/>
  <c r="G112" i="5"/>
  <c r="G113" i="5" l="1"/>
  <c r="F112" i="5"/>
  <c r="H111" i="5"/>
  <c r="I111" i="5" s="1"/>
  <c r="F113" i="5" l="1"/>
  <c r="H112" i="5"/>
  <c r="I112" i="5" s="1"/>
  <c r="G114" i="5"/>
  <c r="G115" i="5" l="1"/>
  <c r="F114" i="5"/>
  <c r="H113" i="5"/>
  <c r="I113" i="5" s="1"/>
  <c r="H114" i="5" l="1"/>
  <c r="I114" i="5" s="1"/>
  <c r="F115" i="5"/>
  <c r="G116" i="5"/>
  <c r="G117" i="5" l="1"/>
  <c r="F116" i="5"/>
  <c r="H115" i="5"/>
  <c r="I115" i="5" s="1"/>
  <c r="H116" i="5" l="1"/>
  <c r="I116" i="5" s="1"/>
  <c r="F117" i="5"/>
  <c r="G118" i="5"/>
  <c r="G119" i="5" l="1"/>
  <c r="F118" i="5"/>
  <c r="H117" i="5"/>
  <c r="I117" i="5" s="1"/>
  <c r="H118" i="5" l="1"/>
  <c r="I118" i="5" s="1"/>
  <c r="F119" i="5"/>
  <c r="G120" i="5"/>
  <c r="G121" i="5" l="1"/>
  <c r="F120" i="5"/>
  <c r="H119" i="5"/>
  <c r="I119" i="5" s="1"/>
  <c r="F121" i="5" l="1"/>
  <c r="H120" i="5"/>
  <c r="I120" i="5" s="1"/>
  <c r="G122" i="5"/>
  <c r="G123" i="5" l="1"/>
  <c r="H121" i="5"/>
  <c r="I121" i="5" s="1"/>
  <c r="F122" i="5"/>
  <c r="F123" i="5" l="1"/>
  <c r="H122" i="5"/>
  <c r="I122" i="5" s="1"/>
  <c r="G124" i="5"/>
  <c r="G125" i="5" l="1"/>
  <c r="H123" i="5"/>
  <c r="I123" i="5" s="1"/>
  <c r="F124" i="5"/>
  <c r="H124" i="5" l="1"/>
  <c r="I124" i="5" s="1"/>
  <c r="F125" i="5"/>
  <c r="G126" i="5"/>
  <c r="G127" i="5" l="1"/>
  <c r="F126" i="5"/>
  <c r="H125" i="5"/>
  <c r="I125" i="5" s="1"/>
  <c r="F127" i="5" l="1"/>
  <c r="H126" i="5"/>
  <c r="I126" i="5" s="1"/>
  <c r="G128" i="5"/>
  <c r="G129" i="5" l="1"/>
  <c r="F128" i="5"/>
  <c r="H127" i="5"/>
  <c r="I127" i="5" s="1"/>
  <c r="G130" i="5" l="1"/>
  <c r="F129" i="5"/>
  <c r="H128" i="5"/>
  <c r="I128" i="5" s="1"/>
  <c r="F130" i="5" l="1"/>
  <c r="H129" i="5"/>
  <c r="I129" i="5" s="1"/>
  <c r="G131" i="5"/>
  <c r="G132" i="5" l="1"/>
  <c r="H130" i="5"/>
  <c r="I130" i="5" s="1"/>
  <c r="F131" i="5"/>
  <c r="F132" i="5" l="1"/>
  <c r="H131" i="5"/>
  <c r="I131" i="5" s="1"/>
  <c r="G133" i="5"/>
  <c r="G134" i="5" l="1"/>
  <c r="H132" i="5"/>
  <c r="I132" i="5" s="1"/>
  <c r="F133" i="5"/>
  <c r="F134" i="5" l="1"/>
  <c r="H133" i="5"/>
  <c r="I133" i="5" s="1"/>
  <c r="G135" i="5"/>
  <c r="G136" i="5" l="1"/>
  <c r="F135" i="5"/>
  <c r="H134" i="5"/>
  <c r="I134" i="5" s="1"/>
  <c r="F136" i="5" l="1"/>
  <c r="H135" i="5"/>
  <c r="I135" i="5" s="1"/>
  <c r="G137" i="5"/>
  <c r="G138" i="5" l="1"/>
  <c r="F137" i="5"/>
  <c r="H136" i="5"/>
  <c r="I136" i="5" s="1"/>
  <c r="G139" i="5" l="1"/>
  <c r="H137" i="5"/>
  <c r="I137" i="5" s="1"/>
  <c r="F138" i="5"/>
  <c r="H138" i="5" l="1"/>
  <c r="I138" i="5" s="1"/>
  <c r="F139" i="5"/>
  <c r="G140" i="5"/>
  <c r="G141" i="5" l="1"/>
  <c r="H139" i="5"/>
  <c r="I139" i="5" s="1"/>
  <c r="F140" i="5"/>
  <c r="G142" i="5" l="1"/>
  <c r="H140" i="5"/>
  <c r="I140" i="5" s="1"/>
  <c r="F141" i="5"/>
  <c r="F142" i="5" l="1"/>
  <c r="H141" i="5"/>
  <c r="I141" i="5" s="1"/>
  <c r="G143" i="5"/>
  <c r="G144" i="5" l="1"/>
  <c r="F143" i="5"/>
  <c r="H142" i="5"/>
  <c r="I142" i="5" s="1"/>
  <c r="F144" i="5" l="1"/>
  <c r="H143" i="5"/>
  <c r="I143" i="5" s="1"/>
  <c r="G145" i="5"/>
  <c r="G146" i="5" l="1"/>
  <c r="H144" i="5"/>
  <c r="I144" i="5" s="1"/>
  <c r="F145" i="5"/>
  <c r="F146" i="5" l="1"/>
  <c r="H145" i="5"/>
  <c r="I145" i="5" s="1"/>
  <c r="G147" i="5"/>
  <c r="G148" i="5" l="1"/>
  <c r="H146" i="5"/>
  <c r="I146" i="5" s="1"/>
  <c r="F147" i="5"/>
  <c r="H147" i="5" l="1"/>
  <c r="I147" i="5" s="1"/>
  <c r="F148" i="5"/>
  <c r="G149" i="5"/>
  <c r="G150" i="5" l="1"/>
  <c r="H148" i="5"/>
  <c r="I148" i="5" s="1"/>
  <c r="F149" i="5"/>
  <c r="F150" i="5" l="1"/>
  <c r="H149" i="5"/>
  <c r="I149" i="5" s="1"/>
  <c r="G151" i="5"/>
  <c r="G152" i="5" l="1"/>
  <c r="H150" i="5"/>
  <c r="I150" i="5" s="1"/>
  <c r="F151" i="5"/>
  <c r="H151" i="5" l="1"/>
  <c r="I151" i="5" s="1"/>
  <c r="F152" i="5"/>
  <c r="G153" i="5"/>
  <c r="G154" i="5" l="1"/>
  <c r="F153" i="5"/>
  <c r="H152" i="5"/>
  <c r="I152" i="5" s="1"/>
  <c r="F154" i="5" l="1"/>
  <c r="H153" i="5"/>
  <c r="I153" i="5" s="1"/>
  <c r="G155" i="5"/>
  <c r="G156" i="5" l="1"/>
  <c r="H154" i="5"/>
  <c r="I154" i="5" s="1"/>
  <c r="F155" i="5"/>
  <c r="H155" i="5" l="1"/>
  <c r="I155" i="5" s="1"/>
  <c r="F156" i="5"/>
  <c r="G157" i="5"/>
  <c r="G158" i="5" l="1"/>
  <c r="F157" i="5"/>
  <c r="H156" i="5"/>
  <c r="I156" i="5" s="1"/>
  <c r="H157" i="5" l="1"/>
  <c r="I157" i="5" s="1"/>
  <c r="F158" i="5"/>
  <c r="G159" i="5"/>
  <c r="G160" i="5" l="1"/>
  <c r="F159" i="5"/>
  <c r="H158" i="5"/>
  <c r="I158" i="5" s="1"/>
  <c r="F160" i="5" l="1"/>
  <c r="H159" i="5"/>
  <c r="I159" i="5" s="1"/>
  <c r="G161" i="5"/>
  <c r="G162" i="5" l="1"/>
  <c r="H160" i="5"/>
  <c r="I160" i="5" s="1"/>
  <c r="F161" i="5"/>
  <c r="F162" i="5" l="1"/>
  <c r="H161" i="5"/>
  <c r="I161" i="5" s="1"/>
  <c r="G163" i="5"/>
  <c r="G164" i="5" l="1"/>
  <c r="H162" i="5"/>
  <c r="I162" i="5" s="1"/>
  <c r="F163" i="5"/>
  <c r="H163" i="5" l="1"/>
  <c r="I163" i="5" s="1"/>
  <c r="F164" i="5"/>
  <c r="G165" i="5"/>
  <c r="G166" i="5" l="1"/>
  <c r="H164" i="5"/>
  <c r="I164" i="5" s="1"/>
  <c r="F165" i="5"/>
  <c r="F166" i="5" l="1"/>
  <c r="H165" i="5"/>
  <c r="I165" i="5" s="1"/>
  <c r="G167" i="5"/>
  <c r="G168" i="5" l="1"/>
  <c r="H166" i="5"/>
  <c r="I166" i="5" s="1"/>
  <c r="F167" i="5"/>
  <c r="H167" i="5" l="1"/>
  <c r="I167" i="5" s="1"/>
  <c r="F168" i="5"/>
  <c r="G169" i="5"/>
  <c r="G170" i="5" l="1"/>
  <c r="F169" i="5"/>
  <c r="H168" i="5"/>
  <c r="I168" i="5" s="1"/>
  <c r="H169" i="5" l="1"/>
  <c r="I169" i="5" s="1"/>
  <c r="F170" i="5"/>
  <c r="G171" i="5"/>
  <c r="G172" i="5" l="1"/>
  <c r="F171" i="5"/>
  <c r="H170" i="5"/>
  <c r="I170" i="5" s="1"/>
  <c r="G173" i="5" l="1"/>
  <c r="H171" i="5"/>
  <c r="I171" i="5" s="1"/>
  <c r="F172" i="5"/>
  <c r="F173" i="5" l="1"/>
  <c r="H172" i="5"/>
  <c r="I172" i="5" s="1"/>
  <c r="G174" i="5"/>
  <c r="G175" i="5" l="1"/>
  <c r="H173" i="5"/>
  <c r="I173" i="5" s="1"/>
  <c r="F174" i="5"/>
  <c r="H174" i="5" l="1"/>
  <c r="I174" i="5" s="1"/>
  <c r="F175" i="5"/>
  <c r="G176" i="5"/>
  <c r="G177" i="5" l="1"/>
  <c r="F176" i="5"/>
  <c r="H175" i="5"/>
  <c r="I175" i="5" s="1"/>
  <c r="F177" i="5" l="1"/>
  <c r="H176" i="5"/>
  <c r="I176" i="5" s="1"/>
  <c r="G178" i="5"/>
  <c r="G179" i="5" l="1"/>
  <c r="F178" i="5"/>
  <c r="H177" i="5"/>
  <c r="I177" i="5" s="1"/>
  <c r="H178" i="5" l="1"/>
  <c r="I178" i="5" s="1"/>
  <c r="F179" i="5"/>
  <c r="G180" i="5"/>
  <c r="G181" i="5" l="1"/>
  <c r="F180" i="5"/>
  <c r="H179" i="5"/>
  <c r="I179" i="5" s="1"/>
  <c r="G182" i="5" l="1"/>
  <c r="H180" i="5"/>
  <c r="I180" i="5" s="1"/>
  <c r="F181" i="5"/>
  <c r="F182" i="5" l="1"/>
  <c r="H181" i="5"/>
  <c r="I181" i="5" s="1"/>
  <c r="G183" i="5"/>
  <c r="G184" i="5" l="1"/>
  <c r="F183" i="5"/>
  <c r="H182" i="5"/>
  <c r="I182" i="5" s="1"/>
  <c r="H183" i="5" l="1"/>
  <c r="I183" i="5" s="1"/>
  <c r="F184" i="5"/>
  <c r="G185" i="5"/>
  <c r="G186" i="5" l="1"/>
  <c r="F185" i="5"/>
  <c r="H184" i="5"/>
  <c r="I184" i="5" s="1"/>
  <c r="F186" i="5" l="1"/>
  <c r="H185" i="5"/>
  <c r="I185" i="5" s="1"/>
  <c r="G187" i="5"/>
  <c r="G188" i="5" l="1"/>
  <c r="H186" i="5"/>
  <c r="I186" i="5" s="1"/>
  <c r="F187" i="5"/>
  <c r="H187" i="5" l="1"/>
  <c r="I187" i="5" s="1"/>
  <c r="F188" i="5"/>
  <c r="G189" i="5"/>
  <c r="H188" i="5" l="1"/>
  <c r="I188" i="5" s="1"/>
  <c r="F189" i="5"/>
  <c r="H189" i="5" l="1"/>
  <c r="I189" i="5" s="1"/>
  <c r="A195" i="4" l="1"/>
  <c r="H3" i="2"/>
  <c r="C2" i="4"/>
  <c r="D2" i="4"/>
  <c r="E2" i="4"/>
  <c r="G2" i="4"/>
  <c r="C5" i="4"/>
  <c r="D5" i="4"/>
  <c r="E5" i="4"/>
  <c r="C6" i="4"/>
  <c r="D6" i="4"/>
  <c r="E6" i="4"/>
  <c r="C7" i="4"/>
  <c r="D7" i="4"/>
  <c r="E7" i="4"/>
  <c r="C8" i="4"/>
  <c r="D8" i="4"/>
  <c r="E8" i="4"/>
  <c r="C9" i="4"/>
  <c r="D9" i="4"/>
  <c r="E9" i="4"/>
  <c r="C10" i="4"/>
  <c r="D10" i="4"/>
  <c r="E10" i="4"/>
  <c r="C11" i="4"/>
  <c r="D11" i="4"/>
  <c r="E11" i="4"/>
  <c r="C12" i="4"/>
  <c r="D12" i="4"/>
  <c r="E12" i="4"/>
  <c r="C13" i="4"/>
  <c r="D13" i="4"/>
  <c r="E13" i="4"/>
  <c r="D14" i="4"/>
  <c r="E14" i="4"/>
  <c r="D15" i="4"/>
  <c r="E15" i="4"/>
  <c r="D16" i="4"/>
  <c r="D17" i="4" s="1"/>
  <c r="E16" i="4"/>
  <c r="E17" i="4"/>
  <c r="D18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C14" i="4" l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F18" i="4"/>
  <c r="D19" i="4"/>
  <c r="F17" i="4"/>
  <c r="E4" i="2"/>
  <c r="E5" i="2"/>
  <c r="H5" i="2" s="1"/>
  <c r="E6" i="2"/>
  <c r="H6" i="2" s="1"/>
  <c r="E7" i="2"/>
  <c r="H7" i="2" s="1"/>
  <c r="E8" i="2"/>
  <c r="H8" i="2" s="1"/>
  <c r="E9" i="2"/>
  <c r="H9" i="2" s="1"/>
  <c r="E10" i="2"/>
  <c r="H10" i="2" s="1"/>
  <c r="E11" i="2"/>
  <c r="H11" i="2" s="1"/>
  <c r="E12" i="2"/>
  <c r="H12" i="2" s="1"/>
  <c r="E13" i="2"/>
  <c r="H13" i="2" s="1"/>
  <c r="E14" i="2"/>
  <c r="H14" i="2" s="1"/>
  <c r="E15" i="2"/>
  <c r="H15" i="2" s="1"/>
  <c r="E16" i="2"/>
  <c r="H16" i="2" s="1"/>
  <c r="E17" i="2"/>
  <c r="H17" i="2" s="1"/>
  <c r="E18" i="2"/>
  <c r="H18" i="2" s="1"/>
  <c r="E19" i="2"/>
  <c r="H19" i="2" s="1"/>
  <c r="E20" i="2"/>
  <c r="H20" i="2" s="1"/>
  <c r="E21" i="2"/>
  <c r="H21" i="2" s="1"/>
  <c r="E22" i="2"/>
  <c r="H22" i="2" s="1"/>
  <c r="E23" i="2"/>
  <c r="H23" i="2" s="1"/>
  <c r="E24" i="2"/>
  <c r="H24" i="2" s="1"/>
  <c r="E25" i="2"/>
  <c r="H25" i="2" s="1"/>
  <c r="E26" i="2"/>
  <c r="H26" i="2" s="1"/>
  <c r="E27" i="2"/>
  <c r="H27" i="2" s="1"/>
  <c r="E28" i="2"/>
  <c r="H28" i="2" s="1"/>
  <c r="E29" i="2"/>
  <c r="H29" i="2" s="1"/>
  <c r="E30" i="2"/>
  <c r="H30" i="2" s="1"/>
  <c r="E31" i="2"/>
  <c r="H31" i="2" s="1"/>
  <c r="E32" i="2"/>
  <c r="H32" i="2" s="1"/>
  <c r="E33" i="2"/>
  <c r="H33" i="2" s="1"/>
  <c r="E34" i="2"/>
  <c r="H34" i="2" s="1"/>
  <c r="E35" i="2"/>
  <c r="H35" i="2" s="1"/>
  <c r="E36" i="2"/>
  <c r="H36" i="2" s="1"/>
  <c r="E37" i="2"/>
  <c r="H37" i="2" s="1"/>
  <c r="E38" i="2"/>
  <c r="H38" i="2" s="1"/>
  <c r="E39" i="2"/>
  <c r="H39" i="2" s="1"/>
  <c r="E40" i="2"/>
  <c r="H40" i="2" s="1"/>
  <c r="E41" i="2"/>
  <c r="H41" i="2" s="1"/>
  <c r="E42" i="2"/>
  <c r="H42" i="2" s="1"/>
  <c r="E43" i="2"/>
  <c r="H43" i="2" s="1"/>
  <c r="E44" i="2"/>
  <c r="H44" i="2" s="1"/>
  <c r="E45" i="2"/>
  <c r="H45" i="2" s="1"/>
  <c r="E46" i="2"/>
  <c r="H46" i="2" s="1"/>
  <c r="E47" i="2"/>
  <c r="H47" i="2" s="1"/>
  <c r="E48" i="2"/>
  <c r="H48" i="2" s="1"/>
  <c r="E49" i="2"/>
  <c r="H49" i="2" s="1"/>
  <c r="E50" i="2"/>
  <c r="H50" i="2" s="1"/>
  <c r="E51" i="2"/>
  <c r="H51" i="2" s="1"/>
  <c r="E52" i="2"/>
  <c r="H52" i="2" s="1"/>
  <c r="E53" i="2"/>
  <c r="H53" i="2" s="1"/>
  <c r="E54" i="2"/>
  <c r="H54" i="2" s="1"/>
  <c r="E55" i="2"/>
  <c r="H55" i="2" s="1"/>
  <c r="E56" i="2"/>
  <c r="H56" i="2" s="1"/>
  <c r="E57" i="2"/>
  <c r="H57" i="2" s="1"/>
  <c r="E58" i="2"/>
  <c r="H58" i="2" s="1"/>
  <c r="E59" i="2"/>
  <c r="H59" i="2" s="1"/>
  <c r="E60" i="2"/>
  <c r="H60" i="2" s="1"/>
  <c r="E61" i="2"/>
  <c r="H61" i="2" s="1"/>
  <c r="E62" i="2"/>
  <c r="H62" i="2" s="1"/>
  <c r="E63" i="2"/>
  <c r="H63" i="2" s="1"/>
  <c r="E64" i="2"/>
  <c r="H64" i="2" s="1"/>
  <c r="E65" i="2"/>
  <c r="H65" i="2" s="1"/>
  <c r="E66" i="2"/>
  <c r="H66" i="2" s="1"/>
  <c r="E67" i="2"/>
  <c r="H67" i="2" s="1"/>
  <c r="E68" i="2"/>
  <c r="H68" i="2" s="1"/>
  <c r="E69" i="2"/>
  <c r="H69" i="2" s="1"/>
  <c r="E70" i="2"/>
  <c r="H70" i="2" s="1"/>
  <c r="E71" i="2"/>
  <c r="H71" i="2" s="1"/>
  <c r="E72" i="2"/>
  <c r="H72" i="2" s="1"/>
  <c r="E73" i="2"/>
  <c r="H73" i="2" s="1"/>
  <c r="E74" i="2"/>
  <c r="H74" i="2" s="1"/>
  <c r="E75" i="2"/>
  <c r="H75" i="2" s="1"/>
  <c r="E76" i="2"/>
  <c r="H76" i="2" s="1"/>
  <c r="E77" i="2"/>
  <c r="H77" i="2" s="1"/>
  <c r="E78" i="2"/>
  <c r="H78" i="2" s="1"/>
  <c r="E79" i="2"/>
  <c r="H79" i="2" s="1"/>
  <c r="E80" i="2"/>
  <c r="H80" i="2" s="1"/>
  <c r="E81" i="2"/>
  <c r="H81" i="2" s="1"/>
  <c r="E82" i="2"/>
  <c r="H82" i="2" s="1"/>
  <c r="E83" i="2"/>
  <c r="H83" i="2" s="1"/>
  <c r="E84" i="2"/>
  <c r="H84" i="2" s="1"/>
  <c r="E85" i="2"/>
  <c r="H85" i="2" s="1"/>
  <c r="E86" i="2"/>
  <c r="H86" i="2" s="1"/>
  <c r="E87" i="2"/>
  <c r="H87" i="2" s="1"/>
  <c r="E88" i="2"/>
  <c r="H88" i="2" s="1"/>
  <c r="E89" i="2"/>
  <c r="H89" i="2" s="1"/>
  <c r="E90" i="2"/>
  <c r="H90" i="2" s="1"/>
  <c r="E91" i="2"/>
  <c r="H91" i="2" s="1"/>
  <c r="E92" i="2"/>
  <c r="H92" i="2" s="1"/>
  <c r="E93" i="2"/>
  <c r="H93" i="2" s="1"/>
  <c r="E94" i="2"/>
  <c r="H94" i="2" s="1"/>
  <c r="E95" i="2"/>
  <c r="H95" i="2" s="1"/>
  <c r="E96" i="2"/>
  <c r="H96" i="2" s="1"/>
  <c r="E97" i="2"/>
  <c r="H97" i="2" s="1"/>
  <c r="E98" i="2"/>
  <c r="H98" i="2" s="1"/>
  <c r="E99" i="2"/>
  <c r="H99" i="2" s="1"/>
  <c r="E100" i="2"/>
  <c r="H100" i="2" s="1"/>
  <c r="E101" i="2"/>
  <c r="H101" i="2" s="1"/>
  <c r="E102" i="2"/>
  <c r="H102" i="2" s="1"/>
  <c r="E103" i="2"/>
  <c r="H103" i="2" s="1"/>
  <c r="E104" i="2"/>
  <c r="H104" i="2" s="1"/>
  <c r="E105" i="2"/>
  <c r="H105" i="2" s="1"/>
  <c r="E106" i="2"/>
  <c r="H106" i="2" s="1"/>
  <c r="E107" i="2"/>
  <c r="H107" i="2" s="1"/>
  <c r="E108" i="2"/>
  <c r="H108" i="2" s="1"/>
  <c r="E109" i="2"/>
  <c r="H109" i="2" s="1"/>
  <c r="E110" i="2"/>
  <c r="H110" i="2" s="1"/>
  <c r="E111" i="2"/>
  <c r="H111" i="2" s="1"/>
  <c r="E112" i="2"/>
  <c r="H112" i="2" s="1"/>
  <c r="E113" i="2"/>
  <c r="H113" i="2" s="1"/>
  <c r="E114" i="2"/>
  <c r="H114" i="2" s="1"/>
  <c r="E115" i="2"/>
  <c r="H115" i="2" s="1"/>
  <c r="E116" i="2"/>
  <c r="H116" i="2" s="1"/>
  <c r="E117" i="2"/>
  <c r="H117" i="2" s="1"/>
  <c r="E118" i="2"/>
  <c r="H118" i="2" s="1"/>
  <c r="E119" i="2"/>
  <c r="H119" i="2" s="1"/>
  <c r="E120" i="2"/>
  <c r="H120" i="2" s="1"/>
  <c r="E121" i="2"/>
  <c r="H121" i="2" s="1"/>
  <c r="E122" i="2"/>
  <c r="H122" i="2" s="1"/>
  <c r="E123" i="2"/>
  <c r="H123" i="2" s="1"/>
  <c r="E124" i="2"/>
  <c r="H124" i="2" s="1"/>
  <c r="E125" i="2"/>
  <c r="H125" i="2" s="1"/>
  <c r="E126" i="2"/>
  <c r="H126" i="2" s="1"/>
  <c r="E127" i="2"/>
  <c r="H127" i="2" s="1"/>
  <c r="E128" i="2"/>
  <c r="H128" i="2" s="1"/>
  <c r="E129" i="2"/>
  <c r="H129" i="2" s="1"/>
  <c r="E130" i="2"/>
  <c r="H130" i="2" s="1"/>
  <c r="E131" i="2"/>
  <c r="H131" i="2" s="1"/>
  <c r="E132" i="2"/>
  <c r="H132" i="2" s="1"/>
  <c r="E133" i="2"/>
  <c r="H133" i="2" s="1"/>
  <c r="E134" i="2"/>
  <c r="H134" i="2" s="1"/>
  <c r="E135" i="2"/>
  <c r="H135" i="2" s="1"/>
  <c r="E136" i="2"/>
  <c r="H136" i="2" s="1"/>
  <c r="E137" i="2"/>
  <c r="H137" i="2" s="1"/>
  <c r="E138" i="2"/>
  <c r="H138" i="2" s="1"/>
  <c r="E139" i="2"/>
  <c r="H139" i="2" s="1"/>
  <c r="E140" i="2"/>
  <c r="H140" i="2" s="1"/>
  <c r="E141" i="2"/>
  <c r="H141" i="2" s="1"/>
  <c r="E142" i="2"/>
  <c r="H142" i="2" s="1"/>
  <c r="E143" i="2"/>
  <c r="H143" i="2" s="1"/>
  <c r="E144" i="2"/>
  <c r="H144" i="2" s="1"/>
  <c r="E145" i="2"/>
  <c r="H145" i="2" s="1"/>
  <c r="E146" i="2"/>
  <c r="H146" i="2" s="1"/>
  <c r="E147" i="2"/>
  <c r="H147" i="2" s="1"/>
  <c r="E148" i="2"/>
  <c r="H148" i="2" s="1"/>
  <c r="E149" i="2"/>
  <c r="H149" i="2" s="1"/>
  <c r="E150" i="2"/>
  <c r="H150" i="2" s="1"/>
  <c r="E151" i="2"/>
  <c r="H151" i="2" s="1"/>
  <c r="E152" i="2"/>
  <c r="H152" i="2" s="1"/>
  <c r="E153" i="2"/>
  <c r="H153" i="2" s="1"/>
  <c r="E154" i="2"/>
  <c r="H154" i="2" s="1"/>
  <c r="E155" i="2"/>
  <c r="H155" i="2" s="1"/>
  <c r="E156" i="2"/>
  <c r="H156" i="2" s="1"/>
  <c r="E157" i="2"/>
  <c r="H157" i="2" s="1"/>
  <c r="E158" i="2"/>
  <c r="H158" i="2" s="1"/>
  <c r="E159" i="2"/>
  <c r="H159" i="2" s="1"/>
  <c r="E160" i="2"/>
  <c r="H160" i="2" s="1"/>
  <c r="E161" i="2"/>
  <c r="H161" i="2" s="1"/>
  <c r="E162" i="2"/>
  <c r="H162" i="2" s="1"/>
  <c r="E163" i="2"/>
  <c r="H163" i="2" s="1"/>
  <c r="E164" i="2"/>
  <c r="H164" i="2" s="1"/>
  <c r="E165" i="2"/>
  <c r="H165" i="2" s="1"/>
  <c r="E166" i="2"/>
  <c r="H166" i="2" s="1"/>
  <c r="E167" i="2"/>
  <c r="H167" i="2" s="1"/>
  <c r="E168" i="2"/>
  <c r="H168" i="2" s="1"/>
  <c r="E169" i="2"/>
  <c r="H169" i="2" s="1"/>
  <c r="E170" i="2"/>
  <c r="H170" i="2" s="1"/>
  <c r="E171" i="2"/>
  <c r="H171" i="2" s="1"/>
  <c r="E172" i="2"/>
  <c r="H172" i="2" s="1"/>
  <c r="E173" i="2"/>
  <c r="H173" i="2" s="1"/>
  <c r="E174" i="2"/>
  <c r="H174" i="2" s="1"/>
  <c r="E175" i="2"/>
  <c r="H175" i="2" s="1"/>
  <c r="E176" i="2"/>
  <c r="H176" i="2" s="1"/>
  <c r="E177" i="2"/>
  <c r="H177" i="2" s="1"/>
  <c r="E178" i="2"/>
  <c r="H178" i="2" s="1"/>
  <c r="E179" i="2"/>
  <c r="H179" i="2" s="1"/>
  <c r="E180" i="2"/>
  <c r="H180" i="2" s="1"/>
  <c r="E181" i="2"/>
  <c r="H181" i="2" s="1"/>
  <c r="E182" i="2"/>
  <c r="H182" i="2" s="1"/>
  <c r="E183" i="2"/>
  <c r="H183" i="2" s="1"/>
  <c r="E184" i="2"/>
  <c r="H184" i="2" s="1"/>
  <c r="E185" i="2"/>
  <c r="H185" i="2" s="1"/>
  <c r="E186" i="2"/>
  <c r="H186" i="2" s="1"/>
  <c r="E187" i="2"/>
  <c r="H187" i="2" s="1"/>
  <c r="E188" i="2"/>
  <c r="H188" i="2" s="1"/>
  <c r="E189" i="2"/>
  <c r="H189" i="2" s="1"/>
  <c r="D4" i="2"/>
  <c r="D5" i="2"/>
  <c r="G5" i="2" s="1"/>
  <c r="D6" i="2"/>
  <c r="G6" i="2" s="1"/>
  <c r="D7" i="2"/>
  <c r="G7" i="2" s="1"/>
  <c r="D8" i="2"/>
  <c r="G8" i="2" s="1"/>
  <c r="D9" i="2"/>
  <c r="G9" i="2" s="1"/>
  <c r="D10" i="2"/>
  <c r="G10" i="2" s="1"/>
  <c r="D11" i="2"/>
  <c r="G11" i="2" s="1"/>
  <c r="D12" i="2"/>
  <c r="G12" i="2" s="1"/>
  <c r="D13" i="2"/>
  <c r="G13" i="2" s="1"/>
  <c r="D14" i="2"/>
  <c r="G14" i="2" s="1"/>
  <c r="D15" i="2"/>
  <c r="G15" i="2" s="1"/>
  <c r="D16" i="2"/>
  <c r="G16" i="2" s="1"/>
  <c r="D17" i="2"/>
  <c r="G17" i="2" s="1"/>
  <c r="D18" i="2"/>
  <c r="G18" i="2" s="1"/>
  <c r="D19" i="2"/>
  <c r="G19" i="2" s="1"/>
  <c r="D20" i="2"/>
  <c r="G20" i="2" s="1"/>
  <c r="D21" i="2"/>
  <c r="G21" i="2" s="1"/>
  <c r="D22" i="2"/>
  <c r="G22" i="2" s="1"/>
  <c r="D23" i="2"/>
  <c r="G23" i="2" s="1"/>
  <c r="D24" i="2"/>
  <c r="G24" i="2" s="1"/>
  <c r="D25" i="2"/>
  <c r="G25" i="2" s="1"/>
  <c r="D26" i="2"/>
  <c r="G26" i="2" s="1"/>
  <c r="D27" i="2"/>
  <c r="G27" i="2" s="1"/>
  <c r="D28" i="2"/>
  <c r="G28" i="2" s="1"/>
  <c r="D29" i="2"/>
  <c r="G29" i="2" s="1"/>
  <c r="D30" i="2"/>
  <c r="G30" i="2" s="1"/>
  <c r="D31" i="2"/>
  <c r="G31" i="2" s="1"/>
  <c r="D32" i="2"/>
  <c r="G32" i="2" s="1"/>
  <c r="D33" i="2"/>
  <c r="G33" i="2" s="1"/>
  <c r="D34" i="2"/>
  <c r="G34" i="2" s="1"/>
  <c r="D35" i="2"/>
  <c r="G35" i="2" s="1"/>
  <c r="D36" i="2"/>
  <c r="G36" i="2" s="1"/>
  <c r="D37" i="2"/>
  <c r="G37" i="2" s="1"/>
  <c r="D38" i="2"/>
  <c r="G38" i="2" s="1"/>
  <c r="D39" i="2"/>
  <c r="G39" i="2" s="1"/>
  <c r="D40" i="2"/>
  <c r="G40" i="2" s="1"/>
  <c r="D41" i="2"/>
  <c r="G41" i="2" s="1"/>
  <c r="D42" i="2"/>
  <c r="G42" i="2" s="1"/>
  <c r="D43" i="2"/>
  <c r="G43" i="2" s="1"/>
  <c r="D44" i="2"/>
  <c r="G44" i="2" s="1"/>
  <c r="D45" i="2"/>
  <c r="G45" i="2" s="1"/>
  <c r="D46" i="2"/>
  <c r="G46" i="2" s="1"/>
  <c r="D47" i="2"/>
  <c r="G47" i="2" s="1"/>
  <c r="D48" i="2"/>
  <c r="G48" i="2" s="1"/>
  <c r="D49" i="2"/>
  <c r="G49" i="2" s="1"/>
  <c r="D50" i="2"/>
  <c r="G50" i="2" s="1"/>
  <c r="D51" i="2"/>
  <c r="G51" i="2" s="1"/>
  <c r="D52" i="2"/>
  <c r="G52" i="2" s="1"/>
  <c r="D53" i="2"/>
  <c r="G53" i="2" s="1"/>
  <c r="D54" i="2"/>
  <c r="G54" i="2" s="1"/>
  <c r="D55" i="2"/>
  <c r="G55" i="2" s="1"/>
  <c r="D56" i="2"/>
  <c r="G56" i="2" s="1"/>
  <c r="D57" i="2"/>
  <c r="G57" i="2" s="1"/>
  <c r="D58" i="2"/>
  <c r="G58" i="2" s="1"/>
  <c r="D59" i="2"/>
  <c r="G59" i="2" s="1"/>
  <c r="D60" i="2"/>
  <c r="G60" i="2" s="1"/>
  <c r="D61" i="2"/>
  <c r="G61" i="2" s="1"/>
  <c r="D62" i="2"/>
  <c r="G62" i="2" s="1"/>
  <c r="D63" i="2"/>
  <c r="G63" i="2" s="1"/>
  <c r="D64" i="2"/>
  <c r="G64" i="2" s="1"/>
  <c r="D65" i="2"/>
  <c r="G65" i="2" s="1"/>
  <c r="D66" i="2"/>
  <c r="G66" i="2" s="1"/>
  <c r="D67" i="2"/>
  <c r="G67" i="2" s="1"/>
  <c r="D68" i="2"/>
  <c r="G68" i="2" s="1"/>
  <c r="D69" i="2"/>
  <c r="G69" i="2" s="1"/>
  <c r="D70" i="2"/>
  <c r="G70" i="2" s="1"/>
  <c r="D71" i="2"/>
  <c r="G71" i="2" s="1"/>
  <c r="D72" i="2"/>
  <c r="G72" i="2" s="1"/>
  <c r="D73" i="2"/>
  <c r="G73" i="2" s="1"/>
  <c r="D74" i="2"/>
  <c r="G74" i="2" s="1"/>
  <c r="D75" i="2"/>
  <c r="G75" i="2" s="1"/>
  <c r="D76" i="2"/>
  <c r="G76" i="2" s="1"/>
  <c r="D77" i="2"/>
  <c r="G77" i="2" s="1"/>
  <c r="D78" i="2"/>
  <c r="G78" i="2" s="1"/>
  <c r="D79" i="2"/>
  <c r="G79" i="2" s="1"/>
  <c r="D80" i="2"/>
  <c r="G80" i="2" s="1"/>
  <c r="D81" i="2"/>
  <c r="G81" i="2" s="1"/>
  <c r="D82" i="2"/>
  <c r="G82" i="2" s="1"/>
  <c r="D83" i="2"/>
  <c r="G83" i="2" s="1"/>
  <c r="D84" i="2"/>
  <c r="G84" i="2" s="1"/>
  <c r="D85" i="2"/>
  <c r="G85" i="2" s="1"/>
  <c r="D86" i="2"/>
  <c r="G86" i="2" s="1"/>
  <c r="D87" i="2"/>
  <c r="G87" i="2" s="1"/>
  <c r="D88" i="2"/>
  <c r="G88" i="2" s="1"/>
  <c r="D89" i="2"/>
  <c r="G89" i="2" s="1"/>
  <c r="D90" i="2"/>
  <c r="G90" i="2" s="1"/>
  <c r="D91" i="2"/>
  <c r="G91" i="2" s="1"/>
  <c r="D92" i="2"/>
  <c r="G92" i="2" s="1"/>
  <c r="D93" i="2"/>
  <c r="G93" i="2" s="1"/>
  <c r="D94" i="2"/>
  <c r="G94" i="2" s="1"/>
  <c r="D95" i="2"/>
  <c r="G95" i="2" s="1"/>
  <c r="D96" i="2"/>
  <c r="G96" i="2" s="1"/>
  <c r="D97" i="2"/>
  <c r="G97" i="2" s="1"/>
  <c r="D98" i="2"/>
  <c r="G98" i="2" s="1"/>
  <c r="D99" i="2"/>
  <c r="G99" i="2" s="1"/>
  <c r="D100" i="2"/>
  <c r="G100" i="2" s="1"/>
  <c r="D101" i="2"/>
  <c r="G101" i="2" s="1"/>
  <c r="D102" i="2"/>
  <c r="G102" i="2" s="1"/>
  <c r="D103" i="2"/>
  <c r="G103" i="2" s="1"/>
  <c r="D104" i="2"/>
  <c r="G104" i="2" s="1"/>
  <c r="D105" i="2"/>
  <c r="G105" i="2" s="1"/>
  <c r="D106" i="2"/>
  <c r="G106" i="2" s="1"/>
  <c r="D107" i="2"/>
  <c r="G107" i="2" s="1"/>
  <c r="D108" i="2"/>
  <c r="G108" i="2" s="1"/>
  <c r="D109" i="2"/>
  <c r="G109" i="2" s="1"/>
  <c r="D110" i="2"/>
  <c r="G110" i="2" s="1"/>
  <c r="D111" i="2"/>
  <c r="G111" i="2" s="1"/>
  <c r="D112" i="2"/>
  <c r="G112" i="2" s="1"/>
  <c r="D113" i="2"/>
  <c r="G113" i="2" s="1"/>
  <c r="D114" i="2"/>
  <c r="G114" i="2" s="1"/>
  <c r="D115" i="2"/>
  <c r="G115" i="2" s="1"/>
  <c r="D116" i="2"/>
  <c r="G116" i="2" s="1"/>
  <c r="D117" i="2"/>
  <c r="G117" i="2" s="1"/>
  <c r="D118" i="2"/>
  <c r="G118" i="2" s="1"/>
  <c r="D119" i="2"/>
  <c r="G119" i="2" s="1"/>
  <c r="D120" i="2"/>
  <c r="G120" i="2" s="1"/>
  <c r="D121" i="2"/>
  <c r="G121" i="2" s="1"/>
  <c r="D122" i="2"/>
  <c r="G122" i="2" s="1"/>
  <c r="D123" i="2"/>
  <c r="G123" i="2" s="1"/>
  <c r="D124" i="2"/>
  <c r="G124" i="2" s="1"/>
  <c r="D125" i="2"/>
  <c r="G125" i="2" s="1"/>
  <c r="D126" i="2"/>
  <c r="G126" i="2" s="1"/>
  <c r="D127" i="2"/>
  <c r="G127" i="2" s="1"/>
  <c r="D128" i="2"/>
  <c r="G128" i="2" s="1"/>
  <c r="D129" i="2"/>
  <c r="G129" i="2" s="1"/>
  <c r="D130" i="2"/>
  <c r="G130" i="2" s="1"/>
  <c r="D131" i="2"/>
  <c r="G131" i="2" s="1"/>
  <c r="D132" i="2"/>
  <c r="G132" i="2" s="1"/>
  <c r="D133" i="2"/>
  <c r="G133" i="2" s="1"/>
  <c r="D134" i="2"/>
  <c r="G134" i="2" s="1"/>
  <c r="D135" i="2"/>
  <c r="G135" i="2" s="1"/>
  <c r="D136" i="2"/>
  <c r="G136" i="2" s="1"/>
  <c r="D137" i="2"/>
  <c r="G137" i="2" s="1"/>
  <c r="D138" i="2"/>
  <c r="G138" i="2" s="1"/>
  <c r="D139" i="2"/>
  <c r="G139" i="2" s="1"/>
  <c r="D140" i="2"/>
  <c r="G140" i="2" s="1"/>
  <c r="D141" i="2"/>
  <c r="G141" i="2" s="1"/>
  <c r="D142" i="2"/>
  <c r="G142" i="2" s="1"/>
  <c r="D143" i="2"/>
  <c r="G143" i="2" s="1"/>
  <c r="D144" i="2"/>
  <c r="G144" i="2" s="1"/>
  <c r="D145" i="2"/>
  <c r="G145" i="2" s="1"/>
  <c r="D146" i="2"/>
  <c r="G146" i="2" s="1"/>
  <c r="D147" i="2"/>
  <c r="G147" i="2" s="1"/>
  <c r="D148" i="2"/>
  <c r="G148" i="2" s="1"/>
  <c r="D149" i="2"/>
  <c r="G149" i="2" s="1"/>
  <c r="D150" i="2"/>
  <c r="G150" i="2" s="1"/>
  <c r="D151" i="2"/>
  <c r="G151" i="2" s="1"/>
  <c r="D152" i="2"/>
  <c r="G152" i="2" s="1"/>
  <c r="D153" i="2"/>
  <c r="G153" i="2" s="1"/>
  <c r="D154" i="2"/>
  <c r="G154" i="2" s="1"/>
  <c r="D155" i="2"/>
  <c r="G155" i="2" s="1"/>
  <c r="D156" i="2"/>
  <c r="G156" i="2" s="1"/>
  <c r="D157" i="2"/>
  <c r="G157" i="2" s="1"/>
  <c r="D158" i="2"/>
  <c r="G158" i="2" s="1"/>
  <c r="D159" i="2"/>
  <c r="G159" i="2" s="1"/>
  <c r="D160" i="2"/>
  <c r="G160" i="2" s="1"/>
  <c r="D161" i="2"/>
  <c r="G161" i="2" s="1"/>
  <c r="D162" i="2"/>
  <c r="G162" i="2" s="1"/>
  <c r="D163" i="2"/>
  <c r="G163" i="2" s="1"/>
  <c r="D164" i="2"/>
  <c r="G164" i="2" s="1"/>
  <c r="D165" i="2"/>
  <c r="G165" i="2" s="1"/>
  <c r="D166" i="2"/>
  <c r="G166" i="2" s="1"/>
  <c r="D167" i="2"/>
  <c r="G167" i="2" s="1"/>
  <c r="D168" i="2"/>
  <c r="G168" i="2" s="1"/>
  <c r="D169" i="2"/>
  <c r="G169" i="2" s="1"/>
  <c r="D170" i="2"/>
  <c r="G170" i="2" s="1"/>
  <c r="D171" i="2"/>
  <c r="G171" i="2" s="1"/>
  <c r="D172" i="2"/>
  <c r="G172" i="2" s="1"/>
  <c r="D173" i="2"/>
  <c r="G173" i="2" s="1"/>
  <c r="D174" i="2"/>
  <c r="G174" i="2" s="1"/>
  <c r="D175" i="2"/>
  <c r="G175" i="2" s="1"/>
  <c r="D176" i="2"/>
  <c r="G176" i="2" s="1"/>
  <c r="D177" i="2"/>
  <c r="G177" i="2" s="1"/>
  <c r="D178" i="2"/>
  <c r="G178" i="2" s="1"/>
  <c r="D179" i="2"/>
  <c r="G179" i="2" s="1"/>
  <c r="D180" i="2"/>
  <c r="G180" i="2" s="1"/>
  <c r="D181" i="2"/>
  <c r="G181" i="2" s="1"/>
  <c r="D182" i="2"/>
  <c r="G182" i="2" s="1"/>
  <c r="D183" i="2"/>
  <c r="G183" i="2" s="1"/>
  <c r="D184" i="2"/>
  <c r="G184" i="2" s="1"/>
  <c r="D185" i="2"/>
  <c r="G185" i="2" s="1"/>
  <c r="D186" i="2"/>
  <c r="G186" i="2" s="1"/>
  <c r="D187" i="2"/>
  <c r="G187" i="2" s="1"/>
  <c r="D188" i="2"/>
  <c r="G188" i="2" s="1"/>
  <c r="D189" i="2"/>
  <c r="G189" i="2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3" i="1"/>
  <c r="G4" i="2" l="1"/>
  <c r="H4" i="2"/>
  <c r="F3" i="1"/>
  <c r="G3" i="1" s="1"/>
  <c r="B7" i="9" s="1"/>
  <c r="J3" i="2"/>
  <c r="J6" i="2" a="1"/>
  <c r="J6" i="2" s="1"/>
  <c r="F2" i="1"/>
  <c r="G2" i="1" s="1"/>
  <c r="B2" i="11" s="1"/>
  <c r="M11" i="2"/>
  <c r="M14" i="2" s="1"/>
  <c r="G18" i="4"/>
  <c r="H18" i="4" s="1"/>
  <c r="G17" i="4"/>
  <c r="H17" i="4" s="1"/>
  <c r="F19" i="4"/>
  <c r="D20" i="4"/>
  <c r="B3" i="11" l="1"/>
  <c r="B4" i="8"/>
  <c r="G19" i="4"/>
  <c r="H19" i="4" s="1"/>
  <c r="D21" i="4"/>
  <c r="F20" i="4"/>
  <c r="E1" i="8" l="1"/>
  <c r="E2" i="8"/>
  <c r="F5" i="1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AI5" i="11" s="1"/>
  <c r="AJ5" i="11" s="1"/>
  <c r="AK5" i="11" s="1"/>
  <c r="AL5" i="11" s="1"/>
  <c r="AM5" i="11" s="1"/>
  <c r="AN5" i="11" s="1"/>
  <c r="AO5" i="11" s="1"/>
  <c r="AP5" i="11" s="1"/>
  <c r="AQ5" i="11" s="1"/>
  <c r="AR5" i="11" s="1"/>
  <c r="AS5" i="11" s="1"/>
  <c r="AT5" i="11" s="1"/>
  <c r="AU5" i="11" s="1"/>
  <c r="AV5" i="11" s="1"/>
  <c r="AW5" i="11" s="1"/>
  <c r="AX5" i="11" s="1"/>
  <c r="AY5" i="11" s="1"/>
  <c r="AZ5" i="11" s="1"/>
  <c r="BA5" i="11" s="1"/>
  <c r="BB5" i="11" s="1"/>
  <c r="BC5" i="11" s="1"/>
  <c r="BD5" i="11" s="1"/>
  <c r="BE5" i="11" s="1"/>
  <c r="BF5" i="11" s="1"/>
  <c r="BG5" i="11" s="1"/>
  <c r="BH5" i="11" s="1"/>
  <c r="BI5" i="11" s="1"/>
  <c r="BJ5" i="11" s="1"/>
  <c r="BK5" i="11" s="1"/>
  <c r="BL5" i="11" s="1"/>
  <c r="BM5" i="11" s="1"/>
  <c r="BN5" i="11" s="1"/>
  <c r="BO5" i="11" s="1"/>
  <c r="F22" i="11"/>
  <c r="G22" i="11" s="1"/>
  <c r="H22" i="11" s="1"/>
  <c r="I22" i="11" s="1"/>
  <c r="J22" i="11" s="1"/>
  <c r="K22" i="11" s="1"/>
  <c r="L22" i="11" s="1"/>
  <c r="M22" i="11" s="1"/>
  <c r="N22" i="11" s="1"/>
  <c r="O22" i="11" s="1"/>
  <c r="P22" i="11" s="1"/>
  <c r="Q22" i="11" s="1"/>
  <c r="R22" i="11" s="1"/>
  <c r="S22" i="11" s="1"/>
  <c r="T22" i="11" s="1"/>
  <c r="U22" i="11" s="1"/>
  <c r="V22" i="11" s="1"/>
  <c r="W22" i="11" s="1"/>
  <c r="X22" i="11" s="1"/>
  <c r="Y22" i="11" s="1"/>
  <c r="Z22" i="11" s="1"/>
  <c r="AA22" i="11" s="1"/>
  <c r="AB22" i="11" s="1"/>
  <c r="AC22" i="11" s="1"/>
  <c r="AD22" i="11" s="1"/>
  <c r="AE22" i="11" s="1"/>
  <c r="AF22" i="11" s="1"/>
  <c r="AG22" i="11" s="1"/>
  <c r="AH22" i="11" s="1"/>
  <c r="AI22" i="11" s="1"/>
  <c r="AJ22" i="11" s="1"/>
  <c r="AK22" i="11" s="1"/>
  <c r="AL22" i="11" s="1"/>
  <c r="AM22" i="11" s="1"/>
  <c r="AN22" i="11" s="1"/>
  <c r="AO22" i="11" s="1"/>
  <c r="AP22" i="11" s="1"/>
  <c r="AQ22" i="11" s="1"/>
  <c r="AR22" i="11" s="1"/>
  <c r="AS22" i="11" s="1"/>
  <c r="AT22" i="11" s="1"/>
  <c r="AU22" i="11" s="1"/>
  <c r="AV22" i="11" s="1"/>
  <c r="AW22" i="11" s="1"/>
  <c r="AX22" i="11" s="1"/>
  <c r="AY22" i="11" s="1"/>
  <c r="AZ22" i="11" s="1"/>
  <c r="BA22" i="11" s="1"/>
  <c r="BB22" i="11" s="1"/>
  <c r="BC22" i="11" s="1"/>
  <c r="BD22" i="11" s="1"/>
  <c r="BE22" i="11" s="1"/>
  <c r="BF22" i="11" s="1"/>
  <c r="BG22" i="11" s="1"/>
  <c r="BH22" i="11" s="1"/>
  <c r="BI22" i="11" s="1"/>
  <c r="BJ22" i="11" s="1"/>
  <c r="BK22" i="11" s="1"/>
  <c r="BL22" i="11" s="1"/>
  <c r="BM22" i="11" s="1"/>
  <c r="BN22" i="11" s="1"/>
  <c r="BO22" i="11" s="1"/>
  <c r="F27" i="1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S27" i="11" s="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AM27" i="11" s="1"/>
  <c r="AN27" i="11" s="1"/>
  <c r="AO27" i="11" s="1"/>
  <c r="AP27" i="11" s="1"/>
  <c r="AQ27" i="11" s="1"/>
  <c r="AR27" i="11" s="1"/>
  <c r="AS27" i="11" s="1"/>
  <c r="AT27" i="11" s="1"/>
  <c r="AU27" i="11" s="1"/>
  <c r="AV27" i="11" s="1"/>
  <c r="AW27" i="11" s="1"/>
  <c r="AX27" i="11" s="1"/>
  <c r="AY27" i="11" s="1"/>
  <c r="AZ27" i="11" s="1"/>
  <c r="BA27" i="11" s="1"/>
  <c r="BB27" i="11" s="1"/>
  <c r="BC27" i="11" s="1"/>
  <c r="BD27" i="11" s="1"/>
  <c r="BE27" i="11" s="1"/>
  <c r="BF27" i="11" s="1"/>
  <c r="BG27" i="11" s="1"/>
  <c r="BH27" i="11" s="1"/>
  <c r="BI27" i="11" s="1"/>
  <c r="BJ27" i="11" s="1"/>
  <c r="BK27" i="11" s="1"/>
  <c r="BL27" i="11" s="1"/>
  <c r="BM27" i="11" s="1"/>
  <c r="BN27" i="11" s="1"/>
  <c r="BO27" i="11" s="1"/>
  <c r="F86" i="11"/>
  <c r="G86" i="11" s="1"/>
  <c r="H86" i="11" s="1"/>
  <c r="I86" i="11" s="1"/>
  <c r="J86" i="11" s="1"/>
  <c r="K86" i="11" s="1"/>
  <c r="L86" i="11" s="1"/>
  <c r="M86" i="11" s="1"/>
  <c r="N86" i="11" s="1"/>
  <c r="O86" i="11" s="1"/>
  <c r="P86" i="11" s="1"/>
  <c r="Q86" i="11" s="1"/>
  <c r="R86" i="11" s="1"/>
  <c r="S86" i="11" s="1"/>
  <c r="T86" i="11" s="1"/>
  <c r="U86" i="11" s="1"/>
  <c r="V86" i="11" s="1"/>
  <c r="W86" i="11" s="1"/>
  <c r="X86" i="11" s="1"/>
  <c r="Y86" i="11" s="1"/>
  <c r="Z86" i="11" s="1"/>
  <c r="AA86" i="11" s="1"/>
  <c r="AB86" i="11" s="1"/>
  <c r="AC86" i="11" s="1"/>
  <c r="AD86" i="11" s="1"/>
  <c r="AE86" i="11" s="1"/>
  <c r="AF86" i="11" s="1"/>
  <c r="AG86" i="11" s="1"/>
  <c r="AH86" i="11" s="1"/>
  <c r="AI86" i="11" s="1"/>
  <c r="AJ86" i="11" s="1"/>
  <c r="AK86" i="11" s="1"/>
  <c r="AL86" i="11" s="1"/>
  <c r="AM86" i="11" s="1"/>
  <c r="AN86" i="11" s="1"/>
  <c r="AO86" i="11" s="1"/>
  <c r="AP86" i="11" s="1"/>
  <c r="AQ86" i="11" s="1"/>
  <c r="AR86" i="11" s="1"/>
  <c r="AS86" i="11" s="1"/>
  <c r="AT86" i="11" s="1"/>
  <c r="AU86" i="11" s="1"/>
  <c r="AV86" i="11" s="1"/>
  <c r="AW86" i="11" s="1"/>
  <c r="AX86" i="11" s="1"/>
  <c r="AY86" i="11" s="1"/>
  <c r="AZ86" i="11" s="1"/>
  <c r="BA86" i="11" s="1"/>
  <c r="BB86" i="11" s="1"/>
  <c r="BC86" i="11" s="1"/>
  <c r="BD86" i="11" s="1"/>
  <c r="BE86" i="11" s="1"/>
  <c r="BF86" i="11" s="1"/>
  <c r="BG86" i="11" s="1"/>
  <c r="BH86" i="11" s="1"/>
  <c r="BI86" i="11" s="1"/>
  <c r="BJ86" i="11" s="1"/>
  <c r="BK86" i="11" s="1"/>
  <c r="BL86" i="11" s="1"/>
  <c r="BM86" i="11" s="1"/>
  <c r="BN86" i="11" s="1"/>
  <c r="BO86" i="11" s="1"/>
  <c r="F34" i="1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S34" i="11" s="1"/>
  <c r="T34" i="11" s="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AM34" i="11" s="1"/>
  <c r="AN34" i="11" s="1"/>
  <c r="AO34" i="11" s="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BJ34" i="11" s="1"/>
  <c r="BK34" i="11" s="1"/>
  <c r="BL34" i="11" s="1"/>
  <c r="BM34" i="11" s="1"/>
  <c r="BN34" i="11" s="1"/>
  <c r="BO34" i="11" s="1"/>
  <c r="F15" i="1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S15" i="11" s="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5" i="11" s="1"/>
  <c r="AN15" i="11" s="1"/>
  <c r="AO15" i="11" s="1"/>
  <c r="AP15" i="11" s="1"/>
  <c r="AQ15" i="11" s="1"/>
  <c r="AR15" i="11" s="1"/>
  <c r="AS15" i="11" s="1"/>
  <c r="AT15" i="11" s="1"/>
  <c r="AU15" i="11" s="1"/>
  <c r="AV15" i="11" s="1"/>
  <c r="AW15" i="11" s="1"/>
  <c r="AX15" i="11" s="1"/>
  <c r="AY15" i="11" s="1"/>
  <c r="AZ15" i="11" s="1"/>
  <c r="BA15" i="11" s="1"/>
  <c r="BB15" i="11" s="1"/>
  <c r="BC15" i="11" s="1"/>
  <c r="BD15" i="11" s="1"/>
  <c r="BE15" i="11" s="1"/>
  <c r="BF15" i="11" s="1"/>
  <c r="BG15" i="11" s="1"/>
  <c r="BH15" i="11" s="1"/>
  <c r="BI15" i="11" s="1"/>
  <c r="BJ15" i="11" s="1"/>
  <c r="BK15" i="11" s="1"/>
  <c r="BL15" i="11" s="1"/>
  <c r="BM15" i="11" s="1"/>
  <c r="BN15" i="11" s="1"/>
  <c r="BO15" i="11" s="1"/>
  <c r="F61" i="11"/>
  <c r="G61" i="11" s="1"/>
  <c r="H61" i="11" s="1"/>
  <c r="I61" i="11" s="1"/>
  <c r="J61" i="11" s="1"/>
  <c r="K61" i="11" s="1"/>
  <c r="L61" i="11" s="1"/>
  <c r="M61" i="11" s="1"/>
  <c r="N61" i="11" s="1"/>
  <c r="O61" i="11" s="1"/>
  <c r="P61" i="11" s="1"/>
  <c r="Q61" i="11" s="1"/>
  <c r="R61" i="11" s="1"/>
  <c r="S61" i="11" s="1"/>
  <c r="T61" i="11" s="1"/>
  <c r="U61" i="11" s="1"/>
  <c r="V61" i="11" s="1"/>
  <c r="W61" i="11" s="1"/>
  <c r="X61" i="11" s="1"/>
  <c r="Y61" i="11" s="1"/>
  <c r="Z61" i="11" s="1"/>
  <c r="AA61" i="11" s="1"/>
  <c r="AB61" i="11" s="1"/>
  <c r="AC61" i="11" s="1"/>
  <c r="AD61" i="11" s="1"/>
  <c r="AE61" i="11" s="1"/>
  <c r="AF61" i="11" s="1"/>
  <c r="AG61" i="11" s="1"/>
  <c r="AH61" i="11" s="1"/>
  <c r="AI61" i="11" s="1"/>
  <c r="AJ61" i="11" s="1"/>
  <c r="AK61" i="11" s="1"/>
  <c r="AL61" i="11" s="1"/>
  <c r="AM61" i="11" s="1"/>
  <c r="AN61" i="11" s="1"/>
  <c r="AO61" i="11" s="1"/>
  <c r="AP61" i="11" s="1"/>
  <c r="AQ61" i="11" s="1"/>
  <c r="AR61" i="11" s="1"/>
  <c r="AS61" i="11" s="1"/>
  <c r="AT61" i="11" s="1"/>
  <c r="AU61" i="11" s="1"/>
  <c r="AV61" i="11" s="1"/>
  <c r="AW61" i="11" s="1"/>
  <c r="AX61" i="11" s="1"/>
  <c r="AY61" i="11" s="1"/>
  <c r="AZ61" i="11" s="1"/>
  <c r="BA61" i="11" s="1"/>
  <c r="BB61" i="11" s="1"/>
  <c r="BC61" i="11" s="1"/>
  <c r="BD61" i="11" s="1"/>
  <c r="BE61" i="11" s="1"/>
  <c r="BF61" i="11" s="1"/>
  <c r="BG61" i="11" s="1"/>
  <c r="BH61" i="11" s="1"/>
  <c r="BI61" i="11" s="1"/>
  <c r="BJ61" i="11" s="1"/>
  <c r="BK61" i="11" s="1"/>
  <c r="BL61" i="11" s="1"/>
  <c r="BM61" i="11" s="1"/>
  <c r="BN61" i="11" s="1"/>
  <c r="BO61" i="11" s="1"/>
  <c r="F94" i="11"/>
  <c r="G94" i="11" s="1"/>
  <c r="H94" i="11" s="1"/>
  <c r="I94" i="11" s="1"/>
  <c r="J94" i="11" s="1"/>
  <c r="K94" i="11" s="1"/>
  <c r="L94" i="11" s="1"/>
  <c r="M94" i="11" s="1"/>
  <c r="N94" i="11" s="1"/>
  <c r="O94" i="11" s="1"/>
  <c r="P94" i="11" s="1"/>
  <c r="Q94" i="11" s="1"/>
  <c r="R94" i="11" s="1"/>
  <c r="S94" i="11" s="1"/>
  <c r="T94" i="11" s="1"/>
  <c r="U94" i="11" s="1"/>
  <c r="V94" i="11" s="1"/>
  <c r="W94" i="11" s="1"/>
  <c r="X94" i="11" s="1"/>
  <c r="Y94" i="11" s="1"/>
  <c r="Z94" i="11" s="1"/>
  <c r="AA94" i="11" s="1"/>
  <c r="AB94" i="11" s="1"/>
  <c r="AC94" i="11" s="1"/>
  <c r="AD94" i="11" s="1"/>
  <c r="AE94" i="11" s="1"/>
  <c r="AF94" i="11" s="1"/>
  <c r="AG94" i="11" s="1"/>
  <c r="AH94" i="11" s="1"/>
  <c r="AI94" i="11" s="1"/>
  <c r="AJ94" i="11" s="1"/>
  <c r="AK94" i="11" s="1"/>
  <c r="AL94" i="11" s="1"/>
  <c r="AM94" i="11" s="1"/>
  <c r="AN94" i="11" s="1"/>
  <c r="AO94" i="11" s="1"/>
  <c r="AP94" i="11" s="1"/>
  <c r="AQ94" i="11" s="1"/>
  <c r="AR94" i="11" s="1"/>
  <c r="AS94" i="11" s="1"/>
  <c r="AT94" i="11" s="1"/>
  <c r="AU94" i="11" s="1"/>
  <c r="AV94" i="11" s="1"/>
  <c r="AW94" i="11" s="1"/>
  <c r="AX94" i="11" s="1"/>
  <c r="AY94" i="11" s="1"/>
  <c r="AZ94" i="11" s="1"/>
  <c r="BA94" i="11" s="1"/>
  <c r="BB94" i="11" s="1"/>
  <c r="BC94" i="11" s="1"/>
  <c r="BD94" i="11" s="1"/>
  <c r="BE94" i="11" s="1"/>
  <c r="BF94" i="11" s="1"/>
  <c r="BG94" i="11" s="1"/>
  <c r="BH94" i="11" s="1"/>
  <c r="BI94" i="11" s="1"/>
  <c r="BJ94" i="11" s="1"/>
  <c r="BK94" i="11" s="1"/>
  <c r="BL94" i="11" s="1"/>
  <c r="BM94" i="11" s="1"/>
  <c r="BN94" i="11" s="1"/>
  <c r="BO94" i="11" s="1"/>
  <c r="F58" i="11"/>
  <c r="G58" i="11" s="1"/>
  <c r="H58" i="11" s="1"/>
  <c r="I58" i="11" s="1"/>
  <c r="J58" i="11" s="1"/>
  <c r="K58" i="11" s="1"/>
  <c r="L58" i="11" s="1"/>
  <c r="M58" i="11" s="1"/>
  <c r="N58" i="11" s="1"/>
  <c r="O58" i="11" s="1"/>
  <c r="P58" i="11" s="1"/>
  <c r="Q58" i="11" s="1"/>
  <c r="R58" i="11" s="1"/>
  <c r="S58" i="11" s="1"/>
  <c r="T58" i="11" s="1"/>
  <c r="U58" i="11" s="1"/>
  <c r="V58" i="11" s="1"/>
  <c r="W58" i="11" s="1"/>
  <c r="X58" i="11" s="1"/>
  <c r="Y58" i="11" s="1"/>
  <c r="Z58" i="11" s="1"/>
  <c r="AA58" i="11" s="1"/>
  <c r="AB58" i="11" s="1"/>
  <c r="AC58" i="11" s="1"/>
  <c r="AD58" i="11" s="1"/>
  <c r="AE58" i="11" s="1"/>
  <c r="AF58" i="11" s="1"/>
  <c r="AG58" i="11" s="1"/>
  <c r="AH58" i="11" s="1"/>
  <c r="AI58" i="11" s="1"/>
  <c r="AJ58" i="11" s="1"/>
  <c r="AK58" i="11" s="1"/>
  <c r="AL58" i="11" s="1"/>
  <c r="AM58" i="11" s="1"/>
  <c r="AN58" i="11" s="1"/>
  <c r="AO58" i="11" s="1"/>
  <c r="AP58" i="11" s="1"/>
  <c r="AQ58" i="11" s="1"/>
  <c r="AR58" i="11" s="1"/>
  <c r="AS58" i="11" s="1"/>
  <c r="AT58" i="11" s="1"/>
  <c r="AU58" i="11" s="1"/>
  <c r="AV58" i="11" s="1"/>
  <c r="AW58" i="11" s="1"/>
  <c r="AX58" i="11" s="1"/>
  <c r="AY58" i="11" s="1"/>
  <c r="AZ58" i="11" s="1"/>
  <c r="BA58" i="11" s="1"/>
  <c r="BB58" i="11" s="1"/>
  <c r="BC58" i="11" s="1"/>
  <c r="BD58" i="11" s="1"/>
  <c r="BE58" i="11" s="1"/>
  <c r="BF58" i="11" s="1"/>
  <c r="BG58" i="11" s="1"/>
  <c r="BH58" i="11" s="1"/>
  <c r="BI58" i="11" s="1"/>
  <c r="BJ58" i="11" s="1"/>
  <c r="BK58" i="11" s="1"/>
  <c r="BL58" i="11" s="1"/>
  <c r="BM58" i="11" s="1"/>
  <c r="BN58" i="11" s="1"/>
  <c r="BO58" i="11" s="1"/>
  <c r="F29" i="11"/>
  <c r="G29" i="11" s="1"/>
  <c r="H29" i="11" s="1"/>
  <c r="I29" i="11" s="1"/>
  <c r="J29" i="11" s="1"/>
  <c r="K29" i="11" s="1"/>
  <c r="L29" i="11" s="1"/>
  <c r="M29" i="11" s="1"/>
  <c r="N29" i="11" s="1"/>
  <c r="O29" i="11" s="1"/>
  <c r="P29" i="11" s="1"/>
  <c r="Q29" i="11" s="1"/>
  <c r="R29" i="11" s="1"/>
  <c r="S29" i="11" s="1"/>
  <c r="T29" i="11" s="1"/>
  <c r="U29" i="11" s="1"/>
  <c r="V29" i="11" s="1"/>
  <c r="W29" i="11" s="1"/>
  <c r="X29" i="11" s="1"/>
  <c r="Y29" i="11" s="1"/>
  <c r="Z29" i="11" s="1"/>
  <c r="AA29" i="11" s="1"/>
  <c r="AB29" i="11" s="1"/>
  <c r="AC29" i="11" s="1"/>
  <c r="AD29" i="11" s="1"/>
  <c r="AE29" i="11" s="1"/>
  <c r="AF29" i="11" s="1"/>
  <c r="AG29" i="11" s="1"/>
  <c r="AH29" i="11" s="1"/>
  <c r="AI29" i="11" s="1"/>
  <c r="AJ29" i="11" s="1"/>
  <c r="AK29" i="11" s="1"/>
  <c r="AL29" i="11" s="1"/>
  <c r="AM29" i="11" s="1"/>
  <c r="AN29" i="11" s="1"/>
  <c r="AO29" i="11" s="1"/>
  <c r="AP29" i="11" s="1"/>
  <c r="AQ29" i="11" s="1"/>
  <c r="AR29" i="11" s="1"/>
  <c r="AS29" i="11" s="1"/>
  <c r="AT29" i="11" s="1"/>
  <c r="AU29" i="11" s="1"/>
  <c r="AV29" i="11" s="1"/>
  <c r="AW29" i="11" s="1"/>
  <c r="AX29" i="11" s="1"/>
  <c r="AY29" i="11" s="1"/>
  <c r="AZ29" i="11" s="1"/>
  <c r="BA29" i="11" s="1"/>
  <c r="BB29" i="11" s="1"/>
  <c r="BC29" i="11" s="1"/>
  <c r="BD29" i="11" s="1"/>
  <c r="BE29" i="11" s="1"/>
  <c r="BF29" i="11" s="1"/>
  <c r="BG29" i="11" s="1"/>
  <c r="BH29" i="11" s="1"/>
  <c r="BI29" i="11" s="1"/>
  <c r="BJ29" i="11" s="1"/>
  <c r="BK29" i="11" s="1"/>
  <c r="BL29" i="11" s="1"/>
  <c r="BM29" i="11" s="1"/>
  <c r="BN29" i="11" s="1"/>
  <c r="BO29" i="11" s="1"/>
  <c r="F71" i="11"/>
  <c r="G71" i="11" s="1"/>
  <c r="H71" i="11" s="1"/>
  <c r="I71" i="11" s="1"/>
  <c r="J71" i="11" s="1"/>
  <c r="K71" i="11" s="1"/>
  <c r="L71" i="11" s="1"/>
  <c r="M71" i="11" s="1"/>
  <c r="N71" i="11" s="1"/>
  <c r="O71" i="11" s="1"/>
  <c r="P71" i="11" s="1"/>
  <c r="Q71" i="11" s="1"/>
  <c r="R71" i="11" s="1"/>
  <c r="S71" i="11" s="1"/>
  <c r="T71" i="11" s="1"/>
  <c r="U71" i="11" s="1"/>
  <c r="V71" i="11" s="1"/>
  <c r="W71" i="11" s="1"/>
  <c r="X71" i="11" s="1"/>
  <c r="Y71" i="11" s="1"/>
  <c r="Z71" i="11" s="1"/>
  <c r="AA71" i="11" s="1"/>
  <c r="AB71" i="11" s="1"/>
  <c r="AC71" i="11" s="1"/>
  <c r="AD71" i="11" s="1"/>
  <c r="AE71" i="11" s="1"/>
  <c r="AF71" i="11" s="1"/>
  <c r="AG71" i="11" s="1"/>
  <c r="AH71" i="11" s="1"/>
  <c r="AI71" i="11" s="1"/>
  <c r="AJ71" i="11" s="1"/>
  <c r="AK71" i="11" s="1"/>
  <c r="AL71" i="11" s="1"/>
  <c r="AM71" i="11" s="1"/>
  <c r="AN71" i="11" s="1"/>
  <c r="AO71" i="11" s="1"/>
  <c r="AP71" i="11" s="1"/>
  <c r="AQ71" i="11" s="1"/>
  <c r="AR71" i="11" s="1"/>
  <c r="AS71" i="11" s="1"/>
  <c r="AT71" i="11" s="1"/>
  <c r="AU71" i="11" s="1"/>
  <c r="AV71" i="11" s="1"/>
  <c r="AW71" i="11" s="1"/>
  <c r="AX71" i="11" s="1"/>
  <c r="AY71" i="11" s="1"/>
  <c r="AZ71" i="11" s="1"/>
  <c r="BA71" i="11" s="1"/>
  <c r="BB71" i="11" s="1"/>
  <c r="BC71" i="11" s="1"/>
  <c r="BD71" i="11" s="1"/>
  <c r="BE71" i="11" s="1"/>
  <c r="BF71" i="11" s="1"/>
  <c r="BG71" i="11" s="1"/>
  <c r="BH71" i="11" s="1"/>
  <c r="BI71" i="11" s="1"/>
  <c r="BJ71" i="11" s="1"/>
  <c r="BK71" i="11" s="1"/>
  <c r="BL71" i="11" s="1"/>
  <c r="BM71" i="11" s="1"/>
  <c r="BN71" i="11" s="1"/>
  <c r="BO71" i="11" s="1"/>
  <c r="F26" i="1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S26" i="11" s="1"/>
  <c r="T26" i="11" s="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AM26" i="11" s="1"/>
  <c r="AN26" i="11" s="1"/>
  <c r="AO26" i="11" s="1"/>
  <c r="AP26" i="11" s="1"/>
  <c r="AQ26" i="11" s="1"/>
  <c r="AR26" i="11" s="1"/>
  <c r="AS26" i="11" s="1"/>
  <c r="AT26" i="11" s="1"/>
  <c r="AU26" i="11" s="1"/>
  <c r="AV26" i="11" s="1"/>
  <c r="AW26" i="11" s="1"/>
  <c r="AX26" i="11" s="1"/>
  <c r="AY26" i="11" s="1"/>
  <c r="AZ26" i="11" s="1"/>
  <c r="BA26" i="11" s="1"/>
  <c r="BB26" i="11" s="1"/>
  <c r="BC26" i="11" s="1"/>
  <c r="BD26" i="11" s="1"/>
  <c r="BE26" i="11" s="1"/>
  <c r="BF26" i="11" s="1"/>
  <c r="BG26" i="11" s="1"/>
  <c r="BH26" i="11" s="1"/>
  <c r="BI26" i="11" s="1"/>
  <c r="BJ26" i="11" s="1"/>
  <c r="BK26" i="11" s="1"/>
  <c r="BL26" i="11" s="1"/>
  <c r="BM26" i="11" s="1"/>
  <c r="BN26" i="11" s="1"/>
  <c r="BO26" i="11" s="1"/>
  <c r="F93" i="11"/>
  <c r="G93" i="11" s="1"/>
  <c r="H93" i="11" s="1"/>
  <c r="I93" i="11" s="1"/>
  <c r="J93" i="11" s="1"/>
  <c r="K93" i="11" s="1"/>
  <c r="L93" i="11" s="1"/>
  <c r="M93" i="11" s="1"/>
  <c r="N93" i="11" s="1"/>
  <c r="O93" i="11" s="1"/>
  <c r="P93" i="11" s="1"/>
  <c r="Q93" i="11" s="1"/>
  <c r="R93" i="11" s="1"/>
  <c r="S93" i="11" s="1"/>
  <c r="T93" i="11" s="1"/>
  <c r="U93" i="11" s="1"/>
  <c r="V93" i="11" s="1"/>
  <c r="W93" i="11" s="1"/>
  <c r="X93" i="11" s="1"/>
  <c r="Y93" i="11" s="1"/>
  <c r="Z93" i="11" s="1"/>
  <c r="AA93" i="11" s="1"/>
  <c r="AB93" i="11" s="1"/>
  <c r="AC93" i="11" s="1"/>
  <c r="AD93" i="11" s="1"/>
  <c r="AE93" i="11" s="1"/>
  <c r="AF93" i="11" s="1"/>
  <c r="AG93" i="11" s="1"/>
  <c r="AH93" i="11" s="1"/>
  <c r="AI93" i="11" s="1"/>
  <c r="AJ93" i="11" s="1"/>
  <c r="AK93" i="11" s="1"/>
  <c r="AL93" i="11" s="1"/>
  <c r="AM93" i="11" s="1"/>
  <c r="AN93" i="11" s="1"/>
  <c r="AO93" i="11" s="1"/>
  <c r="AP93" i="11" s="1"/>
  <c r="AQ93" i="11" s="1"/>
  <c r="AR93" i="11" s="1"/>
  <c r="AS93" i="11" s="1"/>
  <c r="AT93" i="11" s="1"/>
  <c r="AU93" i="11" s="1"/>
  <c r="AV93" i="11" s="1"/>
  <c r="AW93" i="11" s="1"/>
  <c r="AX93" i="11" s="1"/>
  <c r="AY93" i="11" s="1"/>
  <c r="AZ93" i="11" s="1"/>
  <c r="BA93" i="11" s="1"/>
  <c r="BB93" i="11" s="1"/>
  <c r="BC93" i="11" s="1"/>
  <c r="BD93" i="11" s="1"/>
  <c r="BE93" i="11" s="1"/>
  <c r="BF93" i="11" s="1"/>
  <c r="BG93" i="11" s="1"/>
  <c r="BH93" i="11" s="1"/>
  <c r="BI93" i="11" s="1"/>
  <c r="BJ93" i="11" s="1"/>
  <c r="BK93" i="11" s="1"/>
  <c r="BL93" i="11" s="1"/>
  <c r="BM93" i="11" s="1"/>
  <c r="BN93" i="11" s="1"/>
  <c r="BO93" i="11" s="1"/>
  <c r="F87" i="11"/>
  <c r="G87" i="11" s="1"/>
  <c r="H87" i="11" s="1"/>
  <c r="I87" i="11" s="1"/>
  <c r="J87" i="11" s="1"/>
  <c r="K87" i="11" s="1"/>
  <c r="L87" i="11" s="1"/>
  <c r="M87" i="11" s="1"/>
  <c r="N87" i="11" s="1"/>
  <c r="O87" i="11" s="1"/>
  <c r="P87" i="11" s="1"/>
  <c r="Q87" i="11" s="1"/>
  <c r="R87" i="11" s="1"/>
  <c r="S87" i="11" s="1"/>
  <c r="T87" i="11" s="1"/>
  <c r="U87" i="11" s="1"/>
  <c r="V87" i="11" s="1"/>
  <c r="W87" i="11" s="1"/>
  <c r="X87" i="11" s="1"/>
  <c r="Y87" i="11" s="1"/>
  <c r="Z87" i="11" s="1"/>
  <c r="AA87" i="11" s="1"/>
  <c r="AB87" i="11" s="1"/>
  <c r="AC87" i="11" s="1"/>
  <c r="AD87" i="11" s="1"/>
  <c r="AE87" i="11" s="1"/>
  <c r="AF87" i="11" s="1"/>
  <c r="AG87" i="11" s="1"/>
  <c r="AH87" i="11" s="1"/>
  <c r="AI87" i="11" s="1"/>
  <c r="AJ87" i="11" s="1"/>
  <c r="AK87" i="11" s="1"/>
  <c r="AL87" i="11" s="1"/>
  <c r="AM87" i="11" s="1"/>
  <c r="AN87" i="11" s="1"/>
  <c r="AO87" i="11" s="1"/>
  <c r="AP87" i="11" s="1"/>
  <c r="AQ87" i="11" s="1"/>
  <c r="AR87" i="11" s="1"/>
  <c r="AS87" i="11" s="1"/>
  <c r="AT87" i="11" s="1"/>
  <c r="AU87" i="11" s="1"/>
  <c r="AV87" i="11" s="1"/>
  <c r="AW87" i="11" s="1"/>
  <c r="AX87" i="11" s="1"/>
  <c r="AY87" i="11" s="1"/>
  <c r="AZ87" i="11" s="1"/>
  <c r="BA87" i="11" s="1"/>
  <c r="BB87" i="11" s="1"/>
  <c r="BC87" i="11" s="1"/>
  <c r="BD87" i="11" s="1"/>
  <c r="BE87" i="11" s="1"/>
  <c r="BF87" i="11" s="1"/>
  <c r="BG87" i="11" s="1"/>
  <c r="BH87" i="11" s="1"/>
  <c r="BI87" i="11" s="1"/>
  <c r="BJ87" i="11" s="1"/>
  <c r="BK87" i="11" s="1"/>
  <c r="BL87" i="11" s="1"/>
  <c r="BM87" i="11" s="1"/>
  <c r="BN87" i="11" s="1"/>
  <c r="BO87" i="11" s="1"/>
  <c r="F67" i="11"/>
  <c r="G67" i="11" s="1"/>
  <c r="H67" i="11" s="1"/>
  <c r="I67" i="11" s="1"/>
  <c r="J67" i="11" s="1"/>
  <c r="K67" i="11" s="1"/>
  <c r="L67" i="11" s="1"/>
  <c r="M67" i="11" s="1"/>
  <c r="N67" i="11" s="1"/>
  <c r="O67" i="11" s="1"/>
  <c r="P67" i="11" s="1"/>
  <c r="Q67" i="11" s="1"/>
  <c r="R67" i="11" s="1"/>
  <c r="S67" i="11" s="1"/>
  <c r="T67" i="11" s="1"/>
  <c r="U67" i="11" s="1"/>
  <c r="V67" i="11" s="1"/>
  <c r="W67" i="11" s="1"/>
  <c r="X67" i="11" s="1"/>
  <c r="Y67" i="11" s="1"/>
  <c r="Z67" i="11" s="1"/>
  <c r="AA67" i="11" s="1"/>
  <c r="AB67" i="11" s="1"/>
  <c r="AC67" i="11" s="1"/>
  <c r="AD67" i="11" s="1"/>
  <c r="AE67" i="11" s="1"/>
  <c r="AF67" i="11" s="1"/>
  <c r="AG67" i="11" s="1"/>
  <c r="AH67" i="11" s="1"/>
  <c r="AI67" i="11" s="1"/>
  <c r="AJ67" i="11" s="1"/>
  <c r="AK67" i="11" s="1"/>
  <c r="AL67" i="11" s="1"/>
  <c r="AM67" i="11" s="1"/>
  <c r="AN67" i="11" s="1"/>
  <c r="AO67" i="11" s="1"/>
  <c r="AP67" i="11" s="1"/>
  <c r="AQ67" i="11" s="1"/>
  <c r="AR67" i="11" s="1"/>
  <c r="AS67" i="11" s="1"/>
  <c r="AT67" i="11" s="1"/>
  <c r="AU67" i="11" s="1"/>
  <c r="AV67" i="11" s="1"/>
  <c r="AW67" i="11" s="1"/>
  <c r="AX67" i="11" s="1"/>
  <c r="AY67" i="11" s="1"/>
  <c r="AZ67" i="11" s="1"/>
  <c r="BA67" i="11" s="1"/>
  <c r="BB67" i="11" s="1"/>
  <c r="BC67" i="11" s="1"/>
  <c r="BD67" i="11" s="1"/>
  <c r="BE67" i="11" s="1"/>
  <c r="BF67" i="11" s="1"/>
  <c r="BG67" i="11" s="1"/>
  <c r="BH67" i="11" s="1"/>
  <c r="BI67" i="11" s="1"/>
  <c r="BJ67" i="11" s="1"/>
  <c r="BK67" i="11" s="1"/>
  <c r="BL67" i="11" s="1"/>
  <c r="BM67" i="11" s="1"/>
  <c r="BN67" i="11" s="1"/>
  <c r="BO67" i="11" s="1"/>
  <c r="F38" i="11"/>
  <c r="G38" i="11" s="1"/>
  <c r="H38" i="11" s="1"/>
  <c r="I38" i="11" s="1"/>
  <c r="J38" i="11" s="1"/>
  <c r="K38" i="11" s="1"/>
  <c r="L38" i="11" s="1"/>
  <c r="M38" i="11" s="1"/>
  <c r="N38" i="11" s="1"/>
  <c r="O38" i="11" s="1"/>
  <c r="P38" i="11" s="1"/>
  <c r="Q38" i="11" s="1"/>
  <c r="R38" i="11" s="1"/>
  <c r="S38" i="11" s="1"/>
  <c r="T38" i="11" s="1"/>
  <c r="U38" i="11" s="1"/>
  <c r="V38" i="11" s="1"/>
  <c r="W38" i="11" s="1"/>
  <c r="X38" i="11" s="1"/>
  <c r="Y38" i="11" s="1"/>
  <c r="Z38" i="11" s="1"/>
  <c r="AA38" i="11" s="1"/>
  <c r="AB38" i="11" s="1"/>
  <c r="AC38" i="11" s="1"/>
  <c r="AD38" i="11" s="1"/>
  <c r="AE38" i="11" s="1"/>
  <c r="AF38" i="11" s="1"/>
  <c r="AG38" i="11" s="1"/>
  <c r="AH38" i="11" s="1"/>
  <c r="AI38" i="11" s="1"/>
  <c r="AJ38" i="11" s="1"/>
  <c r="AK38" i="11" s="1"/>
  <c r="AL38" i="11" s="1"/>
  <c r="AM38" i="11" s="1"/>
  <c r="AN38" i="11" s="1"/>
  <c r="AO38" i="11" s="1"/>
  <c r="AP38" i="11" s="1"/>
  <c r="AQ38" i="11" s="1"/>
  <c r="AR38" i="11" s="1"/>
  <c r="AS38" i="11" s="1"/>
  <c r="AT38" i="11" s="1"/>
  <c r="AU38" i="11" s="1"/>
  <c r="AV38" i="11" s="1"/>
  <c r="AW38" i="11" s="1"/>
  <c r="AX38" i="11" s="1"/>
  <c r="AY38" i="11" s="1"/>
  <c r="AZ38" i="11" s="1"/>
  <c r="BA38" i="11" s="1"/>
  <c r="BB38" i="11" s="1"/>
  <c r="BC38" i="11" s="1"/>
  <c r="BD38" i="11" s="1"/>
  <c r="BE38" i="11" s="1"/>
  <c r="BF38" i="11" s="1"/>
  <c r="BG38" i="11" s="1"/>
  <c r="BH38" i="11" s="1"/>
  <c r="BI38" i="11" s="1"/>
  <c r="BJ38" i="11" s="1"/>
  <c r="BK38" i="11" s="1"/>
  <c r="BL38" i="11" s="1"/>
  <c r="BM38" i="11" s="1"/>
  <c r="BN38" i="11" s="1"/>
  <c r="BO38" i="11" s="1"/>
  <c r="F64" i="11"/>
  <c r="G64" i="11" s="1"/>
  <c r="H64" i="11" s="1"/>
  <c r="I64" i="11" s="1"/>
  <c r="J64" i="11" s="1"/>
  <c r="K64" i="11" s="1"/>
  <c r="L64" i="11" s="1"/>
  <c r="M64" i="11" s="1"/>
  <c r="N64" i="11" s="1"/>
  <c r="O64" i="11" s="1"/>
  <c r="P64" i="11" s="1"/>
  <c r="Q64" i="11" s="1"/>
  <c r="R64" i="11" s="1"/>
  <c r="S64" i="11" s="1"/>
  <c r="T64" i="11" s="1"/>
  <c r="U64" i="11" s="1"/>
  <c r="V64" i="11" s="1"/>
  <c r="W64" i="11" s="1"/>
  <c r="X64" i="11" s="1"/>
  <c r="Y64" i="11" s="1"/>
  <c r="Z64" i="11" s="1"/>
  <c r="AA64" i="11" s="1"/>
  <c r="AB64" i="11" s="1"/>
  <c r="AC64" i="11" s="1"/>
  <c r="AD64" i="11" s="1"/>
  <c r="AE64" i="11" s="1"/>
  <c r="AF64" i="11" s="1"/>
  <c r="AG64" i="11" s="1"/>
  <c r="AH64" i="11" s="1"/>
  <c r="AI64" i="11" s="1"/>
  <c r="AJ64" i="11" s="1"/>
  <c r="AK64" i="11" s="1"/>
  <c r="AL64" i="11" s="1"/>
  <c r="AM64" i="11" s="1"/>
  <c r="AN64" i="11" s="1"/>
  <c r="AO64" i="11" s="1"/>
  <c r="AP64" i="11" s="1"/>
  <c r="AQ64" i="11" s="1"/>
  <c r="AR64" i="11" s="1"/>
  <c r="AS64" i="11" s="1"/>
  <c r="AT64" i="11" s="1"/>
  <c r="AU64" i="11" s="1"/>
  <c r="AV64" i="11" s="1"/>
  <c r="AW64" i="11" s="1"/>
  <c r="AX64" i="11" s="1"/>
  <c r="AY64" i="11" s="1"/>
  <c r="AZ64" i="11" s="1"/>
  <c r="BA64" i="11" s="1"/>
  <c r="BB64" i="11" s="1"/>
  <c r="BC64" i="11" s="1"/>
  <c r="BD64" i="11" s="1"/>
  <c r="BE64" i="11" s="1"/>
  <c r="BF64" i="11" s="1"/>
  <c r="BG64" i="11" s="1"/>
  <c r="BH64" i="11" s="1"/>
  <c r="BI64" i="11" s="1"/>
  <c r="BJ64" i="11" s="1"/>
  <c r="BK64" i="11" s="1"/>
  <c r="BL64" i="11" s="1"/>
  <c r="BM64" i="11" s="1"/>
  <c r="BN64" i="11" s="1"/>
  <c r="BO64" i="11" s="1"/>
  <c r="F97" i="11"/>
  <c r="G97" i="11" s="1"/>
  <c r="H97" i="11" s="1"/>
  <c r="I97" i="11" s="1"/>
  <c r="J97" i="11" s="1"/>
  <c r="K97" i="11" s="1"/>
  <c r="L97" i="11" s="1"/>
  <c r="M97" i="11" s="1"/>
  <c r="N97" i="11" s="1"/>
  <c r="O97" i="11" s="1"/>
  <c r="P97" i="11" s="1"/>
  <c r="Q97" i="11" s="1"/>
  <c r="R97" i="11" s="1"/>
  <c r="S97" i="11" s="1"/>
  <c r="T97" i="11" s="1"/>
  <c r="U97" i="11" s="1"/>
  <c r="V97" i="11" s="1"/>
  <c r="W97" i="11" s="1"/>
  <c r="X97" i="11" s="1"/>
  <c r="Y97" i="11" s="1"/>
  <c r="Z97" i="11" s="1"/>
  <c r="AA97" i="11" s="1"/>
  <c r="AB97" i="11" s="1"/>
  <c r="AC97" i="11" s="1"/>
  <c r="AD97" i="11" s="1"/>
  <c r="AE97" i="11" s="1"/>
  <c r="AF97" i="11" s="1"/>
  <c r="AG97" i="11" s="1"/>
  <c r="AH97" i="11" s="1"/>
  <c r="AI97" i="11" s="1"/>
  <c r="AJ97" i="11" s="1"/>
  <c r="AK97" i="11" s="1"/>
  <c r="AL97" i="11" s="1"/>
  <c r="AM97" i="11" s="1"/>
  <c r="AN97" i="11" s="1"/>
  <c r="AO97" i="11" s="1"/>
  <c r="AP97" i="11" s="1"/>
  <c r="AQ97" i="11" s="1"/>
  <c r="AR97" i="11" s="1"/>
  <c r="AS97" i="11" s="1"/>
  <c r="AT97" i="11" s="1"/>
  <c r="AU97" i="11" s="1"/>
  <c r="AV97" i="11" s="1"/>
  <c r="AW97" i="11" s="1"/>
  <c r="AX97" i="11" s="1"/>
  <c r="AY97" i="11" s="1"/>
  <c r="AZ97" i="11" s="1"/>
  <c r="BA97" i="11" s="1"/>
  <c r="BB97" i="11" s="1"/>
  <c r="BC97" i="11" s="1"/>
  <c r="BD97" i="11" s="1"/>
  <c r="BE97" i="11" s="1"/>
  <c r="BF97" i="11" s="1"/>
  <c r="BG97" i="11" s="1"/>
  <c r="BH97" i="11" s="1"/>
  <c r="BI97" i="11" s="1"/>
  <c r="BJ97" i="11" s="1"/>
  <c r="BK97" i="11" s="1"/>
  <c r="BL97" i="11" s="1"/>
  <c r="BM97" i="11" s="1"/>
  <c r="BN97" i="11" s="1"/>
  <c r="BO97" i="11" s="1"/>
  <c r="F59" i="11"/>
  <c r="G59" i="11" s="1"/>
  <c r="H59" i="11" s="1"/>
  <c r="I59" i="11" s="1"/>
  <c r="J59" i="11" s="1"/>
  <c r="K59" i="11" s="1"/>
  <c r="L59" i="11" s="1"/>
  <c r="M59" i="11" s="1"/>
  <c r="N59" i="11" s="1"/>
  <c r="O59" i="11" s="1"/>
  <c r="P59" i="11" s="1"/>
  <c r="Q59" i="11" s="1"/>
  <c r="R59" i="11" s="1"/>
  <c r="S59" i="11" s="1"/>
  <c r="T59" i="11" s="1"/>
  <c r="U59" i="11" s="1"/>
  <c r="V59" i="11" s="1"/>
  <c r="W59" i="11" s="1"/>
  <c r="X59" i="11" s="1"/>
  <c r="Y59" i="11" s="1"/>
  <c r="Z59" i="11" s="1"/>
  <c r="AA59" i="11" s="1"/>
  <c r="AB59" i="11" s="1"/>
  <c r="AC59" i="11" s="1"/>
  <c r="AD59" i="11" s="1"/>
  <c r="AE59" i="11" s="1"/>
  <c r="AF59" i="11" s="1"/>
  <c r="AG59" i="11" s="1"/>
  <c r="AH59" i="11" s="1"/>
  <c r="AI59" i="11" s="1"/>
  <c r="AJ59" i="11" s="1"/>
  <c r="AK59" i="11" s="1"/>
  <c r="AL59" i="11" s="1"/>
  <c r="AM59" i="11" s="1"/>
  <c r="AN59" i="11" s="1"/>
  <c r="AO59" i="11" s="1"/>
  <c r="AP59" i="11" s="1"/>
  <c r="AQ59" i="11" s="1"/>
  <c r="AR59" i="11" s="1"/>
  <c r="AS59" i="11" s="1"/>
  <c r="AT59" i="11" s="1"/>
  <c r="AU59" i="11" s="1"/>
  <c r="AV59" i="11" s="1"/>
  <c r="AW59" i="11" s="1"/>
  <c r="AX59" i="11" s="1"/>
  <c r="AY59" i="11" s="1"/>
  <c r="AZ59" i="11" s="1"/>
  <c r="BA59" i="11" s="1"/>
  <c r="BB59" i="11" s="1"/>
  <c r="BC59" i="11" s="1"/>
  <c r="BD59" i="11" s="1"/>
  <c r="BE59" i="11" s="1"/>
  <c r="BF59" i="11" s="1"/>
  <c r="BG59" i="11" s="1"/>
  <c r="BH59" i="11" s="1"/>
  <c r="BI59" i="11" s="1"/>
  <c r="BJ59" i="11" s="1"/>
  <c r="BK59" i="11" s="1"/>
  <c r="BL59" i="11" s="1"/>
  <c r="BM59" i="11" s="1"/>
  <c r="BN59" i="11" s="1"/>
  <c r="BO59" i="11" s="1"/>
  <c r="F92" i="11"/>
  <c r="G92" i="11" s="1"/>
  <c r="H92" i="11" s="1"/>
  <c r="I92" i="11" s="1"/>
  <c r="J92" i="11" s="1"/>
  <c r="K92" i="11" s="1"/>
  <c r="L92" i="11" s="1"/>
  <c r="M92" i="11" s="1"/>
  <c r="N92" i="11" s="1"/>
  <c r="O92" i="11" s="1"/>
  <c r="P92" i="11" s="1"/>
  <c r="Q92" i="11" s="1"/>
  <c r="R92" i="11" s="1"/>
  <c r="S92" i="11" s="1"/>
  <c r="T92" i="11" s="1"/>
  <c r="U92" i="11" s="1"/>
  <c r="V92" i="11" s="1"/>
  <c r="W92" i="11" s="1"/>
  <c r="X92" i="11" s="1"/>
  <c r="Y92" i="11" s="1"/>
  <c r="Z92" i="11" s="1"/>
  <c r="AA92" i="11" s="1"/>
  <c r="AB92" i="11" s="1"/>
  <c r="AC92" i="11" s="1"/>
  <c r="AD92" i="11" s="1"/>
  <c r="AE92" i="11" s="1"/>
  <c r="AF92" i="11" s="1"/>
  <c r="AG92" i="11" s="1"/>
  <c r="AH92" i="11" s="1"/>
  <c r="AI92" i="11" s="1"/>
  <c r="AJ92" i="11" s="1"/>
  <c r="AK92" i="11" s="1"/>
  <c r="AL92" i="11" s="1"/>
  <c r="AM92" i="11" s="1"/>
  <c r="AN92" i="11" s="1"/>
  <c r="AO92" i="11" s="1"/>
  <c r="AP92" i="11" s="1"/>
  <c r="AQ92" i="11" s="1"/>
  <c r="AR92" i="11" s="1"/>
  <c r="AS92" i="11" s="1"/>
  <c r="AT92" i="11" s="1"/>
  <c r="AU92" i="11" s="1"/>
  <c r="AV92" i="11" s="1"/>
  <c r="AW92" i="11" s="1"/>
  <c r="AX92" i="11" s="1"/>
  <c r="AY92" i="11" s="1"/>
  <c r="AZ92" i="11" s="1"/>
  <c r="BA92" i="11" s="1"/>
  <c r="BB92" i="11" s="1"/>
  <c r="BC92" i="11" s="1"/>
  <c r="BD92" i="11" s="1"/>
  <c r="BE92" i="11" s="1"/>
  <c r="BF92" i="11" s="1"/>
  <c r="BG92" i="11" s="1"/>
  <c r="BH92" i="11" s="1"/>
  <c r="BI92" i="11" s="1"/>
  <c r="BJ92" i="11" s="1"/>
  <c r="BK92" i="11" s="1"/>
  <c r="BL92" i="11" s="1"/>
  <c r="BM92" i="11" s="1"/>
  <c r="BN92" i="11" s="1"/>
  <c r="BO92" i="11" s="1"/>
  <c r="F98" i="11"/>
  <c r="G98" i="11" s="1"/>
  <c r="H98" i="11" s="1"/>
  <c r="I98" i="11" s="1"/>
  <c r="J98" i="11" s="1"/>
  <c r="K98" i="11" s="1"/>
  <c r="L98" i="11" s="1"/>
  <c r="M98" i="11" s="1"/>
  <c r="N98" i="11" s="1"/>
  <c r="O98" i="11" s="1"/>
  <c r="P98" i="11" s="1"/>
  <c r="Q98" i="11" s="1"/>
  <c r="R98" i="11" s="1"/>
  <c r="S98" i="11" s="1"/>
  <c r="T98" i="11" s="1"/>
  <c r="U98" i="11" s="1"/>
  <c r="V98" i="11" s="1"/>
  <c r="W98" i="11" s="1"/>
  <c r="X98" i="11" s="1"/>
  <c r="Y98" i="11" s="1"/>
  <c r="Z98" i="11" s="1"/>
  <c r="AA98" i="11" s="1"/>
  <c r="AB98" i="11" s="1"/>
  <c r="AC98" i="11" s="1"/>
  <c r="AD98" i="11" s="1"/>
  <c r="AE98" i="11" s="1"/>
  <c r="AF98" i="11" s="1"/>
  <c r="AG98" i="11" s="1"/>
  <c r="AH98" i="11" s="1"/>
  <c r="AI98" i="11" s="1"/>
  <c r="AJ98" i="11" s="1"/>
  <c r="AK98" i="11" s="1"/>
  <c r="AL98" i="11" s="1"/>
  <c r="AM98" i="11" s="1"/>
  <c r="AN98" i="11" s="1"/>
  <c r="AO98" i="11" s="1"/>
  <c r="AP98" i="11" s="1"/>
  <c r="AQ98" i="11" s="1"/>
  <c r="AR98" i="11" s="1"/>
  <c r="AS98" i="11" s="1"/>
  <c r="AT98" i="11" s="1"/>
  <c r="AU98" i="11" s="1"/>
  <c r="AV98" i="11" s="1"/>
  <c r="AW98" i="11" s="1"/>
  <c r="AX98" i="11" s="1"/>
  <c r="AY98" i="11" s="1"/>
  <c r="AZ98" i="11" s="1"/>
  <c r="BA98" i="11" s="1"/>
  <c r="BB98" i="11" s="1"/>
  <c r="BC98" i="11" s="1"/>
  <c r="BD98" i="11" s="1"/>
  <c r="BE98" i="11" s="1"/>
  <c r="BF98" i="11" s="1"/>
  <c r="BG98" i="11" s="1"/>
  <c r="BH98" i="11" s="1"/>
  <c r="BI98" i="11" s="1"/>
  <c r="BJ98" i="11" s="1"/>
  <c r="BK98" i="11" s="1"/>
  <c r="BL98" i="11" s="1"/>
  <c r="BM98" i="11" s="1"/>
  <c r="BN98" i="11" s="1"/>
  <c r="BO98" i="11" s="1"/>
  <c r="F85" i="11"/>
  <c r="G85" i="11" s="1"/>
  <c r="H85" i="11" s="1"/>
  <c r="I85" i="11" s="1"/>
  <c r="J85" i="11" s="1"/>
  <c r="K85" i="11" s="1"/>
  <c r="L85" i="11" s="1"/>
  <c r="M85" i="11" s="1"/>
  <c r="N85" i="11" s="1"/>
  <c r="O85" i="11" s="1"/>
  <c r="P85" i="11" s="1"/>
  <c r="Q85" i="11" s="1"/>
  <c r="R85" i="11" s="1"/>
  <c r="S85" i="11" s="1"/>
  <c r="T85" i="11" s="1"/>
  <c r="U85" i="11" s="1"/>
  <c r="V85" i="11" s="1"/>
  <c r="W85" i="11" s="1"/>
  <c r="X85" i="11" s="1"/>
  <c r="Y85" i="11" s="1"/>
  <c r="Z85" i="11" s="1"/>
  <c r="AA85" i="11" s="1"/>
  <c r="AB85" i="11" s="1"/>
  <c r="AC85" i="11" s="1"/>
  <c r="AD85" i="11" s="1"/>
  <c r="AE85" i="11" s="1"/>
  <c r="AF85" i="11" s="1"/>
  <c r="AG85" i="11" s="1"/>
  <c r="AH85" i="11" s="1"/>
  <c r="AI85" i="11" s="1"/>
  <c r="AJ85" i="11" s="1"/>
  <c r="AK85" i="11" s="1"/>
  <c r="AL85" i="11" s="1"/>
  <c r="AM85" i="11" s="1"/>
  <c r="AN85" i="11" s="1"/>
  <c r="AO85" i="11" s="1"/>
  <c r="AP85" i="11" s="1"/>
  <c r="AQ85" i="11" s="1"/>
  <c r="AR85" i="11" s="1"/>
  <c r="AS85" i="11" s="1"/>
  <c r="AT85" i="11" s="1"/>
  <c r="AU85" i="11" s="1"/>
  <c r="AV85" i="11" s="1"/>
  <c r="AW85" i="11" s="1"/>
  <c r="AX85" i="11" s="1"/>
  <c r="AY85" i="11" s="1"/>
  <c r="AZ85" i="11" s="1"/>
  <c r="BA85" i="11" s="1"/>
  <c r="BB85" i="11" s="1"/>
  <c r="BC85" i="11" s="1"/>
  <c r="BD85" i="11" s="1"/>
  <c r="BE85" i="11" s="1"/>
  <c r="BF85" i="11" s="1"/>
  <c r="BG85" i="11" s="1"/>
  <c r="BH85" i="11" s="1"/>
  <c r="BI85" i="11" s="1"/>
  <c r="BJ85" i="11" s="1"/>
  <c r="BK85" i="11" s="1"/>
  <c r="BL85" i="11" s="1"/>
  <c r="BM85" i="11" s="1"/>
  <c r="BN85" i="11" s="1"/>
  <c r="BO85" i="11" s="1"/>
  <c r="F68" i="11"/>
  <c r="G68" i="11" s="1"/>
  <c r="H68" i="11" s="1"/>
  <c r="I68" i="11" s="1"/>
  <c r="J68" i="11" s="1"/>
  <c r="K68" i="11" s="1"/>
  <c r="L68" i="11" s="1"/>
  <c r="M68" i="11" s="1"/>
  <c r="N68" i="11" s="1"/>
  <c r="O68" i="11" s="1"/>
  <c r="P68" i="11" s="1"/>
  <c r="Q68" i="11" s="1"/>
  <c r="R68" i="11" s="1"/>
  <c r="S68" i="11" s="1"/>
  <c r="T68" i="11" s="1"/>
  <c r="U68" i="11" s="1"/>
  <c r="V68" i="11" s="1"/>
  <c r="W68" i="11" s="1"/>
  <c r="X68" i="11" s="1"/>
  <c r="Y68" i="11" s="1"/>
  <c r="Z68" i="11" s="1"/>
  <c r="AA68" i="11" s="1"/>
  <c r="AB68" i="11" s="1"/>
  <c r="AC68" i="11" s="1"/>
  <c r="AD68" i="11" s="1"/>
  <c r="AE68" i="11" s="1"/>
  <c r="AF68" i="11" s="1"/>
  <c r="AG68" i="11" s="1"/>
  <c r="AH68" i="11" s="1"/>
  <c r="AI68" i="11" s="1"/>
  <c r="AJ68" i="11" s="1"/>
  <c r="AK68" i="11" s="1"/>
  <c r="AL68" i="11" s="1"/>
  <c r="AM68" i="11" s="1"/>
  <c r="AN68" i="11" s="1"/>
  <c r="AO68" i="11" s="1"/>
  <c r="AP68" i="11" s="1"/>
  <c r="AQ68" i="11" s="1"/>
  <c r="AR68" i="11" s="1"/>
  <c r="AS68" i="11" s="1"/>
  <c r="AT68" i="11" s="1"/>
  <c r="AU68" i="11" s="1"/>
  <c r="AV68" i="11" s="1"/>
  <c r="AW68" i="11" s="1"/>
  <c r="AX68" i="11" s="1"/>
  <c r="AY68" i="11" s="1"/>
  <c r="AZ68" i="11" s="1"/>
  <c r="BA68" i="11" s="1"/>
  <c r="BB68" i="11" s="1"/>
  <c r="BC68" i="11" s="1"/>
  <c r="BD68" i="11" s="1"/>
  <c r="BE68" i="11" s="1"/>
  <c r="BF68" i="11" s="1"/>
  <c r="BG68" i="11" s="1"/>
  <c r="BH68" i="11" s="1"/>
  <c r="BI68" i="11" s="1"/>
  <c r="BJ68" i="11" s="1"/>
  <c r="BK68" i="11" s="1"/>
  <c r="BL68" i="11" s="1"/>
  <c r="BM68" i="11" s="1"/>
  <c r="BN68" i="11" s="1"/>
  <c r="BO68" i="11" s="1"/>
  <c r="F63" i="11"/>
  <c r="G63" i="11" s="1"/>
  <c r="H63" i="11" s="1"/>
  <c r="I63" i="11" s="1"/>
  <c r="J63" i="11" s="1"/>
  <c r="K63" i="11" s="1"/>
  <c r="L63" i="11" s="1"/>
  <c r="M63" i="11" s="1"/>
  <c r="N63" i="11" s="1"/>
  <c r="O63" i="11" s="1"/>
  <c r="P63" i="11" s="1"/>
  <c r="Q63" i="11" s="1"/>
  <c r="R63" i="11" s="1"/>
  <c r="S63" i="11" s="1"/>
  <c r="T63" i="11" s="1"/>
  <c r="U63" i="11" s="1"/>
  <c r="V63" i="11" s="1"/>
  <c r="W63" i="11" s="1"/>
  <c r="X63" i="11" s="1"/>
  <c r="Y63" i="11" s="1"/>
  <c r="Z63" i="11" s="1"/>
  <c r="AA63" i="11" s="1"/>
  <c r="AB63" i="11" s="1"/>
  <c r="AC63" i="11" s="1"/>
  <c r="AD63" i="11" s="1"/>
  <c r="AE63" i="11" s="1"/>
  <c r="AF63" i="11" s="1"/>
  <c r="AG63" i="11" s="1"/>
  <c r="AH63" i="11" s="1"/>
  <c r="AI63" i="11" s="1"/>
  <c r="AJ63" i="11" s="1"/>
  <c r="AK63" i="11" s="1"/>
  <c r="AL63" i="11" s="1"/>
  <c r="AM63" i="11" s="1"/>
  <c r="AN63" i="11" s="1"/>
  <c r="AO63" i="11" s="1"/>
  <c r="AP63" i="11" s="1"/>
  <c r="AQ63" i="11" s="1"/>
  <c r="AR63" i="11" s="1"/>
  <c r="AS63" i="11" s="1"/>
  <c r="AT63" i="11" s="1"/>
  <c r="AU63" i="11" s="1"/>
  <c r="AV63" i="11" s="1"/>
  <c r="AW63" i="11" s="1"/>
  <c r="AX63" i="11" s="1"/>
  <c r="AY63" i="11" s="1"/>
  <c r="AZ63" i="11" s="1"/>
  <c r="BA63" i="11" s="1"/>
  <c r="BB63" i="11" s="1"/>
  <c r="BC63" i="11" s="1"/>
  <c r="BD63" i="11" s="1"/>
  <c r="BE63" i="11" s="1"/>
  <c r="BF63" i="11" s="1"/>
  <c r="BG63" i="11" s="1"/>
  <c r="BH63" i="11" s="1"/>
  <c r="BI63" i="11" s="1"/>
  <c r="BJ63" i="11" s="1"/>
  <c r="BK63" i="11" s="1"/>
  <c r="BL63" i="11" s="1"/>
  <c r="BM63" i="11" s="1"/>
  <c r="BN63" i="11" s="1"/>
  <c r="BO63" i="11" s="1"/>
  <c r="F69" i="11"/>
  <c r="G69" i="11" s="1"/>
  <c r="H69" i="11" s="1"/>
  <c r="I69" i="11" s="1"/>
  <c r="J69" i="11" s="1"/>
  <c r="K69" i="11" s="1"/>
  <c r="L69" i="11" s="1"/>
  <c r="M69" i="11" s="1"/>
  <c r="N69" i="11" s="1"/>
  <c r="O69" i="11" s="1"/>
  <c r="P69" i="11" s="1"/>
  <c r="Q69" i="11" s="1"/>
  <c r="R69" i="11" s="1"/>
  <c r="S69" i="11" s="1"/>
  <c r="T69" i="11" s="1"/>
  <c r="U69" i="11" s="1"/>
  <c r="V69" i="11" s="1"/>
  <c r="W69" i="11" s="1"/>
  <c r="X69" i="11" s="1"/>
  <c r="Y69" i="11" s="1"/>
  <c r="Z69" i="11" s="1"/>
  <c r="AA69" i="11" s="1"/>
  <c r="AB69" i="11" s="1"/>
  <c r="AC69" i="11" s="1"/>
  <c r="AD69" i="11" s="1"/>
  <c r="AE69" i="11" s="1"/>
  <c r="AF69" i="11" s="1"/>
  <c r="AG69" i="11" s="1"/>
  <c r="AH69" i="11" s="1"/>
  <c r="AI69" i="11" s="1"/>
  <c r="AJ69" i="11" s="1"/>
  <c r="AK69" i="11" s="1"/>
  <c r="AL69" i="11" s="1"/>
  <c r="AM69" i="11" s="1"/>
  <c r="AN69" i="11" s="1"/>
  <c r="AO69" i="11" s="1"/>
  <c r="AP69" i="11" s="1"/>
  <c r="AQ69" i="11" s="1"/>
  <c r="AR69" i="11" s="1"/>
  <c r="AS69" i="11" s="1"/>
  <c r="AT69" i="11" s="1"/>
  <c r="AU69" i="11" s="1"/>
  <c r="AV69" i="11" s="1"/>
  <c r="AW69" i="11" s="1"/>
  <c r="AX69" i="11" s="1"/>
  <c r="AY69" i="11" s="1"/>
  <c r="AZ69" i="11" s="1"/>
  <c r="BA69" i="11" s="1"/>
  <c r="BB69" i="11" s="1"/>
  <c r="BC69" i="11" s="1"/>
  <c r="BD69" i="11" s="1"/>
  <c r="BE69" i="11" s="1"/>
  <c r="BF69" i="11" s="1"/>
  <c r="BG69" i="11" s="1"/>
  <c r="BH69" i="11" s="1"/>
  <c r="BI69" i="11" s="1"/>
  <c r="BJ69" i="11" s="1"/>
  <c r="BK69" i="11" s="1"/>
  <c r="BL69" i="11" s="1"/>
  <c r="BM69" i="11" s="1"/>
  <c r="BN69" i="11" s="1"/>
  <c r="BO69" i="11" s="1"/>
  <c r="F95" i="11"/>
  <c r="G95" i="11" s="1"/>
  <c r="H95" i="11" s="1"/>
  <c r="I95" i="11" s="1"/>
  <c r="J95" i="11" s="1"/>
  <c r="K95" i="11" s="1"/>
  <c r="L95" i="11" s="1"/>
  <c r="M95" i="11" s="1"/>
  <c r="N95" i="11" s="1"/>
  <c r="O95" i="11" s="1"/>
  <c r="P95" i="11" s="1"/>
  <c r="Q95" i="11" s="1"/>
  <c r="R95" i="11" s="1"/>
  <c r="S95" i="11" s="1"/>
  <c r="T95" i="11" s="1"/>
  <c r="U95" i="11" s="1"/>
  <c r="V95" i="11" s="1"/>
  <c r="W95" i="11" s="1"/>
  <c r="X95" i="11" s="1"/>
  <c r="Y95" i="11" s="1"/>
  <c r="Z95" i="11" s="1"/>
  <c r="AA95" i="11" s="1"/>
  <c r="AB95" i="11" s="1"/>
  <c r="AC95" i="11" s="1"/>
  <c r="AD95" i="11" s="1"/>
  <c r="AE95" i="11" s="1"/>
  <c r="AF95" i="11" s="1"/>
  <c r="AG95" i="11" s="1"/>
  <c r="AH95" i="11" s="1"/>
  <c r="AI95" i="11" s="1"/>
  <c r="AJ95" i="11" s="1"/>
  <c r="AK95" i="11" s="1"/>
  <c r="AL95" i="11" s="1"/>
  <c r="AM95" i="11" s="1"/>
  <c r="AN95" i="11" s="1"/>
  <c r="AO95" i="11" s="1"/>
  <c r="AP95" i="11" s="1"/>
  <c r="AQ95" i="11" s="1"/>
  <c r="AR95" i="11" s="1"/>
  <c r="AS95" i="11" s="1"/>
  <c r="AT95" i="11" s="1"/>
  <c r="AU95" i="11" s="1"/>
  <c r="AV95" i="11" s="1"/>
  <c r="AW95" i="11" s="1"/>
  <c r="AX95" i="11" s="1"/>
  <c r="AY95" i="11" s="1"/>
  <c r="AZ95" i="11" s="1"/>
  <c r="BA95" i="11" s="1"/>
  <c r="BB95" i="11" s="1"/>
  <c r="BC95" i="11" s="1"/>
  <c r="BD95" i="11" s="1"/>
  <c r="BE95" i="11" s="1"/>
  <c r="BF95" i="11" s="1"/>
  <c r="BG95" i="11" s="1"/>
  <c r="BH95" i="11" s="1"/>
  <c r="BI95" i="11" s="1"/>
  <c r="BJ95" i="11" s="1"/>
  <c r="BK95" i="11" s="1"/>
  <c r="BL95" i="11" s="1"/>
  <c r="BM95" i="11" s="1"/>
  <c r="BN95" i="11" s="1"/>
  <c r="BO95" i="11" s="1"/>
  <c r="F55" i="11"/>
  <c r="G55" i="11" s="1"/>
  <c r="H55" i="11" s="1"/>
  <c r="I55" i="11" s="1"/>
  <c r="J55" i="11" s="1"/>
  <c r="K55" i="11" s="1"/>
  <c r="L55" i="11" s="1"/>
  <c r="M55" i="11" s="1"/>
  <c r="N55" i="11" s="1"/>
  <c r="O55" i="11" s="1"/>
  <c r="P55" i="11" s="1"/>
  <c r="Q55" i="11" s="1"/>
  <c r="R55" i="11" s="1"/>
  <c r="S55" i="11" s="1"/>
  <c r="T55" i="11" s="1"/>
  <c r="U55" i="11" s="1"/>
  <c r="V55" i="11" s="1"/>
  <c r="W55" i="11" s="1"/>
  <c r="X55" i="11" s="1"/>
  <c r="Y55" i="11" s="1"/>
  <c r="Z55" i="11" s="1"/>
  <c r="AA55" i="11" s="1"/>
  <c r="AB55" i="11" s="1"/>
  <c r="AC55" i="11" s="1"/>
  <c r="AD55" i="11" s="1"/>
  <c r="AE55" i="11" s="1"/>
  <c r="AF55" i="11" s="1"/>
  <c r="AG55" i="11" s="1"/>
  <c r="AH55" i="11" s="1"/>
  <c r="AI55" i="11" s="1"/>
  <c r="AJ55" i="11" s="1"/>
  <c r="AK55" i="11" s="1"/>
  <c r="AL55" i="11" s="1"/>
  <c r="AM55" i="11" s="1"/>
  <c r="AN55" i="11" s="1"/>
  <c r="AO55" i="11" s="1"/>
  <c r="AP55" i="11" s="1"/>
  <c r="AQ55" i="11" s="1"/>
  <c r="AR55" i="11" s="1"/>
  <c r="AS55" i="11" s="1"/>
  <c r="AT55" i="11" s="1"/>
  <c r="AU55" i="11" s="1"/>
  <c r="AV55" i="11" s="1"/>
  <c r="AW55" i="11" s="1"/>
  <c r="AX55" i="11" s="1"/>
  <c r="AY55" i="11" s="1"/>
  <c r="AZ55" i="11" s="1"/>
  <c r="BA55" i="11" s="1"/>
  <c r="BB55" i="11" s="1"/>
  <c r="BC55" i="11" s="1"/>
  <c r="BD55" i="11" s="1"/>
  <c r="BE55" i="11" s="1"/>
  <c r="BF55" i="11" s="1"/>
  <c r="BG55" i="11" s="1"/>
  <c r="BH55" i="11" s="1"/>
  <c r="BI55" i="11" s="1"/>
  <c r="BJ55" i="11" s="1"/>
  <c r="BK55" i="11" s="1"/>
  <c r="BL55" i="11" s="1"/>
  <c r="BM55" i="11" s="1"/>
  <c r="BN55" i="11" s="1"/>
  <c r="BO55" i="11" s="1"/>
  <c r="F51" i="1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S51" i="11" s="1"/>
  <c r="T51" i="11" s="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AM51" i="11" s="1"/>
  <c r="AN51" i="11" s="1"/>
  <c r="AO51" i="11" s="1"/>
  <c r="AP51" i="11" s="1"/>
  <c r="AQ51" i="11" s="1"/>
  <c r="AR51" i="11" s="1"/>
  <c r="AS51" i="11" s="1"/>
  <c r="AT51" i="11" s="1"/>
  <c r="AU51" i="11" s="1"/>
  <c r="AV51" i="11" s="1"/>
  <c r="AW51" i="11" s="1"/>
  <c r="AX51" i="11" s="1"/>
  <c r="AY51" i="11" s="1"/>
  <c r="AZ51" i="11" s="1"/>
  <c r="BA51" i="11" s="1"/>
  <c r="BB51" i="11" s="1"/>
  <c r="BC51" i="11" s="1"/>
  <c r="BD51" i="11" s="1"/>
  <c r="BE51" i="11" s="1"/>
  <c r="BF51" i="11" s="1"/>
  <c r="BG51" i="11" s="1"/>
  <c r="BH51" i="11" s="1"/>
  <c r="BI51" i="11" s="1"/>
  <c r="BJ51" i="11" s="1"/>
  <c r="BK51" i="11" s="1"/>
  <c r="BL51" i="11" s="1"/>
  <c r="BM51" i="11" s="1"/>
  <c r="BN51" i="11" s="1"/>
  <c r="BO51" i="11" s="1"/>
  <c r="F9" i="11"/>
  <c r="G9" i="11" s="1"/>
  <c r="H9" i="11" s="1"/>
  <c r="I9" i="11" s="1"/>
  <c r="J9" i="11" s="1"/>
  <c r="K9" i="11" s="1"/>
  <c r="L9" i="11" s="1"/>
  <c r="M9" i="11" s="1"/>
  <c r="N9" i="11" s="1"/>
  <c r="O9" i="11" s="1"/>
  <c r="P9" i="11" s="1"/>
  <c r="Q9" i="11" s="1"/>
  <c r="R9" i="11" s="1"/>
  <c r="S9" i="11" s="1"/>
  <c r="T9" i="11" s="1"/>
  <c r="U9" i="11" s="1"/>
  <c r="V9" i="11" s="1"/>
  <c r="W9" i="11" s="1"/>
  <c r="X9" i="11" s="1"/>
  <c r="Y9" i="11" s="1"/>
  <c r="Z9" i="11" s="1"/>
  <c r="AA9" i="11" s="1"/>
  <c r="AB9" i="11" s="1"/>
  <c r="AC9" i="11" s="1"/>
  <c r="AD9" i="11" s="1"/>
  <c r="AE9" i="11" s="1"/>
  <c r="AF9" i="11" s="1"/>
  <c r="AG9" i="11" s="1"/>
  <c r="AH9" i="11" s="1"/>
  <c r="AI9" i="11" s="1"/>
  <c r="AJ9" i="11" s="1"/>
  <c r="AK9" i="11" s="1"/>
  <c r="AL9" i="11" s="1"/>
  <c r="AM9" i="11" s="1"/>
  <c r="AN9" i="11" s="1"/>
  <c r="AO9" i="11" s="1"/>
  <c r="AP9" i="11" s="1"/>
  <c r="AQ9" i="11" s="1"/>
  <c r="AR9" i="11" s="1"/>
  <c r="AS9" i="11" s="1"/>
  <c r="AT9" i="11" s="1"/>
  <c r="AU9" i="11" s="1"/>
  <c r="AV9" i="11" s="1"/>
  <c r="AW9" i="11" s="1"/>
  <c r="AX9" i="11" s="1"/>
  <c r="AY9" i="11" s="1"/>
  <c r="AZ9" i="11" s="1"/>
  <c r="BA9" i="11" s="1"/>
  <c r="BB9" i="11" s="1"/>
  <c r="BC9" i="11" s="1"/>
  <c r="BD9" i="11" s="1"/>
  <c r="BE9" i="11" s="1"/>
  <c r="BF9" i="11" s="1"/>
  <c r="BG9" i="11" s="1"/>
  <c r="BH9" i="11" s="1"/>
  <c r="BI9" i="11" s="1"/>
  <c r="BJ9" i="11" s="1"/>
  <c r="BK9" i="11" s="1"/>
  <c r="BL9" i="11" s="1"/>
  <c r="BM9" i="11" s="1"/>
  <c r="BN9" i="11" s="1"/>
  <c r="BO9" i="11" s="1"/>
  <c r="F3" i="1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AI3" i="11" s="1"/>
  <c r="AJ3" i="11" s="1"/>
  <c r="AK3" i="11" s="1"/>
  <c r="AL3" i="11" s="1"/>
  <c r="AM3" i="11" s="1"/>
  <c r="AN3" i="11" s="1"/>
  <c r="AO3" i="11" s="1"/>
  <c r="AP3" i="11" s="1"/>
  <c r="AQ3" i="11" s="1"/>
  <c r="AR3" i="11" s="1"/>
  <c r="AS3" i="11" s="1"/>
  <c r="AT3" i="11" s="1"/>
  <c r="AU3" i="11" s="1"/>
  <c r="AV3" i="11" s="1"/>
  <c r="AW3" i="11" s="1"/>
  <c r="AX3" i="11" s="1"/>
  <c r="AY3" i="11" s="1"/>
  <c r="AZ3" i="11" s="1"/>
  <c r="BA3" i="11" s="1"/>
  <c r="BB3" i="11" s="1"/>
  <c r="BC3" i="11" s="1"/>
  <c r="BD3" i="11" s="1"/>
  <c r="BE3" i="11" s="1"/>
  <c r="BF3" i="11" s="1"/>
  <c r="BG3" i="11" s="1"/>
  <c r="BH3" i="11" s="1"/>
  <c r="BI3" i="11" s="1"/>
  <c r="BJ3" i="11" s="1"/>
  <c r="BK3" i="11" s="1"/>
  <c r="BL3" i="11" s="1"/>
  <c r="BM3" i="11" s="1"/>
  <c r="BN3" i="11" s="1"/>
  <c r="BO3" i="11" s="1"/>
  <c r="F41" i="11"/>
  <c r="G41" i="11" s="1"/>
  <c r="H41" i="11" s="1"/>
  <c r="I41" i="11" s="1"/>
  <c r="J41" i="11" s="1"/>
  <c r="K41" i="11" s="1"/>
  <c r="L41" i="11" s="1"/>
  <c r="M41" i="11" s="1"/>
  <c r="N41" i="11" s="1"/>
  <c r="O41" i="11" s="1"/>
  <c r="P41" i="11" s="1"/>
  <c r="Q41" i="11" s="1"/>
  <c r="R41" i="11" s="1"/>
  <c r="S41" i="11" s="1"/>
  <c r="T41" i="11" s="1"/>
  <c r="U41" i="11" s="1"/>
  <c r="V41" i="11" s="1"/>
  <c r="W41" i="11" s="1"/>
  <c r="X41" i="11" s="1"/>
  <c r="Y41" i="11" s="1"/>
  <c r="Z41" i="11" s="1"/>
  <c r="AA41" i="11" s="1"/>
  <c r="AB41" i="11" s="1"/>
  <c r="AC41" i="11" s="1"/>
  <c r="AD41" i="11" s="1"/>
  <c r="AE41" i="11" s="1"/>
  <c r="AF41" i="11" s="1"/>
  <c r="AG41" i="11" s="1"/>
  <c r="AH41" i="11" s="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BJ41" i="11" s="1"/>
  <c r="BK41" i="11" s="1"/>
  <c r="BL41" i="11" s="1"/>
  <c r="BM41" i="11" s="1"/>
  <c r="BN41" i="11" s="1"/>
  <c r="BO41" i="11" s="1"/>
  <c r="F75" i="11"/>
  <c r="G75" i="11" s="1"/>
  <c r="H75" i="11" s="1"/>
  <c r="I75" i="11" s="1"/>
  <c r="J75" i="11" s="1"/>
  <c r="K75" i="11" s="1"/>
  <c r="L75" i="11" s="1"/>
  <c r="M75" i="11" s="1"/>
  <c r="N75" i="11" s="1"/>
  <c r="O75" i="11" s="1"/>
  <c r="P75" i="11" s="1"/>
  <c r="Q75" i="11" s="1"/>
  <c r="R75" i="11" s="1"/>
  <c r="S75" i="11" s="1"/>
  <c r="T75" i="11" s="1"/>
  <c r="U75" i="11" s="1"/>
  <c r="V75" i="11" s="1"/>
  <c r="W75" i="11" s="1"/>
  <c r="X75" i="11" s="1"/>
  <c r="Y75" i="11" s="1"/>
  <c r="Z75" i="11" s="1"/>
  <c r="AA75" i="11" s="1"/>
  <c r="AB75" i="11" s="1"/>
  <c r="AC75" i="11" s="1"/>
  <c r="AD75" i="11" s="1"/>
  <c r="AE75" i="11" s="1"/>
  <c r="AF75" i="11" s="1"/>
  <c r="AG75" i="11" s="1"/>
  <c r="AH75" i="11" s="1"/>
  <c r="AI75" i="11" s="1"/>
  <c r="AJ75" i="11" s="1"/>
  <c r="AK75" i="11" s="1"/>
  <c r="AL75" i="11" s="1"/>
  <c r="AM75" i="11" s="1"/>
  <c r="AN75" i="11" s="1"/>
  <c r="AO75" i="11" s="1"/>
  <c r="AP75" i="11" s="1"/>
  <c r="AQ75" i="11" s="1"/>
  <c r="AR75" i="11" s="1"/>
  <c r="AS75" i="11" s="1"/>
  <c r="AT75" i="11" s="1"/>
  <c r="AU75" i="11" s="1"/>
  <c r="AV75" i="11" s="1"/>
  <c r="AW75" i="11" s="1"/>
  <c r="AX75" i="11" s="1"/>
  <c r="AY75" i="11" s="1"/>
  <c r="AZ75" i="11" s="1"/>
  <c r="BA75" i="11" s="1"/>
  <c r="BB75" i="11" s="1"/>
  <c r="BC75" i="11" s="1"/>
  <c r="BD75" i="11" s="1"/>
  <c r="BE75" i="11" s="1"/>
  <c r="BF75" i="11" s="1"/>
  <c r="BG75" i="11" s="1"/>
  <c r="BH75" i="11" s="1"/>
  <c r="BI75" i="11" s="1"/>
  <c r="BJ75" i="11" s="1"/>
  <c r="BK75" i="11" s="1"/>
  <c r="BL75" i="11" s="1"/>
  <c r="BM75" i="11" s="1"/>
  <c r="BN75" i="11" s="1"/>
  <c r="BO75" i="11" s="1"/>
  <c r="F100" i="11"/>
  <c r="G100" i="11" s="1"/>
  <c r="H100" i="11" s="1"/>
  <c r="I100" i="11" s="1"/>
  <c r="J100" i="11" s="1"/>
  <c r="K100" i="11" s="1"/>
  <c r="L100" i="11" s="1"/>
  <c r="M100" i="11" s="1"/>
  <c r="N100" i="11" s="1"/>
  <c r="O100" i="11" s="1"/>
  <c r="P100" i="11" s="1"/>
  <c r="Q100" i="11" s="1"/>
  <c r="R100" i="11" s="1"/>
  <c r="S100" i="11" s="1"/>
  <c r="T100" i="11" s="1"/>
  <c r="U100" i="11" s="1"/>
  <c r="V100" i="11" s="1"/>
  <c r="W100" i="11" s="1"/>
  <c r="X100" i="11" s="1"/>
  <c r="Y100" i="11" s="1"/>
  <c r="Z100" i="11" s="1"/>
  <c r="AA100" i="11" s="1"/>
  <c r="AB100" i="11" s="1"/>
  <c r="AC100" i="11" s="1"/>
  <c r="AD100" i="11" s="1"/>
  <c r="AE100" i="11" s="1"/>
  <c r="AF100" i="11" s="1"/>
  <c r="AG100" i="11" s="1"/>
  <c r="AH100" i="11" s="1"/>
  <c r="AI100" i="11" s="1"/>
  <c r="AJ100" i="11" s="1"/>
  <c r="AK100" i="11" s="1"/>
  <c r="AL100" i="11" s="1"/>
  <c r="AM100" i="11" s="1"/>
  <c r="AN100" i="11" s="1"/>
  <c r="AO100" i="11" s="1"/>
  <c r="AP100" i="11" s="1"/>
  <c r="AQ100" i="11" s="1"/>
  <c r="AR100" i="11" s="1"/>
  <c r="AS100" i="11" s="1"/>
  <c r="AT100" i="11" s="1"/>
  <c r="AU100" i="11" s="1"/>
  <c r="AV100" i="11" s="1"/>
  <c r="AW100" i="11" s="1"/>
  <c r="AX100" i="11" s="1"/>
  <c r="AY100" i="11" s="1"/>
  <c r="AZ100" i="11" s="1"/>
  <c r="BA100" i="11" s="1"/>
  <c r="BB100" i="11" s="1"/>
  <c r="BC100" i="11" s="1"/>
  <c r="BD100" i="11" s="1"/>
  <c r="BE100" i="11" s="1"/>
  <c r="BF100" i="11" s="1"/>
  <c r="BG100" i="11" s="1"/>
  <c r="BH100" i="11" s="1"/>
  <c r="BI100" i="11" s="1"/>
  <c r="BJ100" i="11" s="1"/>
  <c r="BK100" i="11" s="1"/>
  <c r="BL100" i="11" s="1"/>
  <c r="BM100" i="11" s="1"/>
  <c r="BN100" i="11" s="1"/>
  <c r="BO100" i="11" s="1"/>
  <c r="F35" i="1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S35" i="11" s="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5" i="11" s="1"/>
  <c r="AN35" i="11" s="1"/>
  <c r="AO35" i="11" s="1"/>
  <c r="AP35" i="11" s="1"/>
  <c r="AQ35" i="11" s="1"/>
  <c r="AR35" i="11" s="1"/>
  <c r="AS35" i="11" s="1"/>
  <c r="AT35" i="11" s="1"/>
  <c r="AU35" i="11" s="1"/>
  <c r="AV35" i="11" s="1"/>
  <c r="AW35" i="11" s="1"/>
  <c r="AX35" i="11" s="1"/>
  <c r="AY35" i="11" s="1"/>
  <c r="AZ35" i="11" s="1"/>
  <c r="BA35" i="11" s="1"/>
  <c r="BB35" i="11" s="1"/>
  <c r="BC35" i="11" s="1"/>
  <c r="BD35" i="11" s="1"/>
  <c r="BE35" i="11" s="1"/>
  <c r="BF35" i="11" s="1"/>
  <c r="BG35" i="11" s="1"/>
  <c r="BH35" i="11" s="1"/>
  <c r="BI35" i="11" s="1"/>
  <c r="BJ35" i="11" s="1"/>
  <c r="BK35" i="11" s="1"/>
  <c r="BL35" i="11" s="1"/>
  <c r="BM35" i="11" s="1"/>
  <c r="BN35" i="11" s="1"/>
  <c r="BO35" i="11" s="1"/>
  <c r="F12" i="11"/>
  <c r="G12" i="11" s="1"/>
  <c r="H12" i="11" s="1"/>
  <c r="I12" i="11" s="1"/>
  <c r="J12" i="11" s="1"/>
  <c r="K12" i="11" s="1"/>
  <c r="L12" i="11" s="1"/>
  <c r="M12" i="11" s="1"/>
  <c r="N12" i="11" s="1"/>
  <c r="O12" i="11" s="1"/>
  <c r="P12" i="11" s="1"/>
  <c r="Q12" i="11" s="1"/>
  <c r="R12" i="11" s="1"/>
  <c r="S12" i="11" s="1"/>
  <c r="T12" i="11" s="1"/>
  <c r="U12" i="11" s="1"/>
  <c r="V12" i="11" s="1"/>
  <c r="W12" i="11" s="1"/>
  <c r="X12" i="11" s="1"/>
  <c r="Y12" i="11" s="1"/>
  <c r="Z12" i="11" s="1"/>
  <c r="AA12" i="11" s="1"/>
  <c r="AB12" i="11" s="1"/>
  <c r="AC12" i="11" s="1"/>
  <c r="AD12" i="11" s="1"/>
  <c r="AE12" i="11" s="1"/>
  <c r="AF12" i="11" s="1"/>
  <c r="AG12" i="11" s="1"/>
  <c r="AH12" i="11" s="1"/>
  <c r="AI12" i="11" s="1"/>
  <c r="AJ12" i="11" s="1"/>
  <c r="AK12" i="11" s="1"/>
  <c r="AL12" i="11" s="1"/>
  <c r="AM12" i="11" s="1"/>
  <c r="AN12" i="11" s="1"/>
  <c r="AO12" i="11" s="1"/>
  <c r="AP12" i="11" s="1"/>
  <c r="AQ12" i="11" s="1"/>
  <c r="AR12" i="11" s="1"/>
  <c r="AS12" i="11" s="1"/>
  <c r="AT12" i="11" s="1"/>
  <c r="AU12" i="11" s="1"/>
  <c r="AV12" i="11" s="1"/>
  <c r="AW12" i="11" s="1"/>
  <c r="AX12" i="11" s="1"/>
  <c r="AY12" i="11" s="1"/>
  <c r="AZ12" i="11" s="1"/>
  <c r="BA12" i="11" s="1"/>
  <c r="BB12" i="11" s="1"/>
  <c r="BC12" i="11" s="1"/>
  <c r="BD12" i="11" s="1"/>
  <c r="BE12" i="11" s="1"/>
  <c r="BF12" i="11" s="1"/>
  <c r="BG12" i="11" s="1"/>
  <c r="BH12" i="11" s="1"/>
  <c r="BI12" i="11" s="1"/>
  <c r="BJ12" i="11" s="1"/>
  <c r="BK12" i="11" s="1"/>
  <c r="BL12" i="11" s="1"/>
  <c r="BM12" i="11" s="1"/>
  <c r="BN12" i="11" s="1"/>
  <c r="BO12" i="11" s="1"/>
  <c r="F32" i="11"/>
  <c r="G32" i="11" s="1"/>
  <c r="H32" i="11" s="1"/>
  <c r="I32" i="11" s="1"/>
  <c r="J32" i="11" s="1"/>
  <c r="K32" i="11" s="1"/>
  <c r="L32" i="11" s="1"/>
  <c r="M32" i="11" s="1"/>
  <c r="N32" i="11" s="1"/>
  <c r="O32" i="11" s="1"/>
  <c r="P32" i="11" s="1"/>
  <c r="Q32" i="11" s="1"/>
  <c r="R32" i="11" s="1"/>
  <c r="S32" i="11" s="1"/>
  <c r="T32" i="11" s="1"/>
  <c r="U32" i="11" s="1"/>
  <c r="V32" i="11" s="1"/>
  <c r="W32" i="11" s="1"/>
  <c r="X32" i="11" s="1"/>
  <c r="Y32" i="11" s="1"/>
  <c r="Z32" i="11" s="1"/>
  <c r="AA32" i="11" s="1"/>
  <c r="AB32" i="11" s="1"/>
  <c r="AC32" i="11" s="1"/>
  <c r="AD32" i="11" s="1"/>
  <c r="AE32" i="11" s="1"/>
  <c r="AF32" i="11" s="1"/>
  <c r="AG32" i="11" s="1"/>
  <c r="AH32" i="11" s="1"/>
  <c r="AI32" i="11" s="1"/>
  <c r="AJ32" i="11" s="1"/>
  <c r="AK32" i="11" s="1"/>
  <c r="AL32" i="11" s="1"/>
  <c r="AM32" i="11" s="1"/>
  <c r="AN32" i="11" s="1"/>
  <c r="AO32" i="11" s="1"/>
  <c r="AP32" i="11" s="1"/>
  <c r="AQ32" i="11" s="1"/>
  <c r="AR32" i="11" s="1"/>
  <c r="AS32" i="11" s="1"/>
  <c r="AT32" i="11" s="1"/>
  <c r="AU32" i="11" s="1"/>
  <c r="AV32" i="11" s="1"/>
  <c r="AW32" i="11" s="1"/>
  <c r="AX32" i="11" s="1"/>
  <c r="AY32" i="11" s="1"/>
  <c r="AZ32" i="11" s="1"/>
  <c r="BA32" i="11" s="1"/>
  <c r="BB32" i="11" s="1"/>
  <c r="BC32" i="11" s="1"/>
  <c r="BD32" i="11" s="1"/>
  <c r="BE32" i="11" s="1"/>
  <c r="BF32" i="11" s="1"/>
  <c r="BG32" i="11" s="1"/>
  <c r="BH32" i="11" s="1"/>
  <c r="BI32" i="11" s="1"/>
  <c r="BJ32" i="11" s="1"/>
  <c r="BK32" i="11" s="1"/>
  <c r="BL32" i="11" s="1"/>
  <c r="BM32" i="11" s="1"/>
  <c r="BN32" i="11" s="1"/>
  <c r="BO32" i="11" s="1"/>
  <c r="F11" i="11"/>
  <c r="G11" i="11" s="1"/>
  <c r="H11" i="11" s="1"/>
  <c r="I11" i="11" s="1"/>
  <c r="J11" i="11" s="1"/>
  <c r="K11" i="11" s="1"/>
  <c r="L11" i="11" s="1"/>
  <c r="M11" i="11" s="1"/>
  <c r="N11" i="11" s="1"/>
  <c r="O11" i="11" s="1"/>
  <c r="P11" i="11" s="1"/>
  <c r="Q11" i="11" s="1"/>
  <c r="R11" i="11" s="1"/>
  <c r="S11" i="11" s="1"/>
  <c r="T11" i="11" s="1"/>
  <c r="U11" i="11" s="1"/>
  <c r="V11" i="11" s="1"/>
  <c r="W11" i="11" s="1"/>
  <c r="X11" i="11" s="1"/>
  <c r="Y11" i="11" s="1"/>
  <c r="Z11" i="11" s="1"/>
  <c r="AA11" i="11" s="1"/>
  <c r="AB11" i="11" s="1"/>
  <c r="AC11" i="11" s="1"/>
  <c r="AD11" i="11" s="1"/>
  <c r="AE11" i="11" s="1"/>
  <c r="AF11" i="11" s="1"/>
  <c r="AG11" i="11" s="1"/>
  <c r="AH11" i="11" s="1"/>
  <c r="AI11" i="11" s="1"/>
  <c r="AJ11" i="11" s="1"/>
  <c r="AK11" i="11" s="1"/>
  <c r="AL11" i="11" s="1"/>
  <c r="AM11" i="11" s="1"/>
  <c r="AN11" i="11" s="1"/>
  <c r="AO11" i="11" s="1"/>
  <c r="AP11" i="11" s="1"/>
  <c r="AQ11" i="11" s="1"/>
  <c r="AR11" i="11" s="1"/>
  <c r="AS11" i="11" s="1"/>
  <c r="AT11" i="11" s="1"/>
  <c r="AU11" i="11" s="1"/>
  <c r="AV11" i="11" s="1"/>
  <c r="AW11" i="11" s="1"/>
  <c r="AX11" i="11" s="1"/>
  <c r="AY11" i="11" s="1"/>
  <c r="AZ11" i="11" s="1"/>
  <c r="BA11" i="11" s="1"/>
  <c r="BB11" i="11" s="1"/>
  <c r="BC11" i="11" s="1"/>
  <c r="BD11" i="11" s="1"/>
  <c r="BE11" i="11" s="1"/>
  <c r="BF11" i="11" s="1"/>
  <c r="BG11" i="11" s="1"/>
  <c r="BH11" i="11" s="1"/>
  <c r="BI11" i="11" s="1"/>
  <c r="BJ11" i="11" s="1"/>
  <c r="BK11" i="11" s="1"/>
  <c r="BL11" i="11" s="1"/>
  <c r="BM11" i="11" s="1"/>
  <c r="BN11" i="11" s="1"/>
  <c r="BO11" i="11" s="1"/>
  <c r="F66" i="11"/>
  <c r="G66" i="11" s="1"/>
  <c r="H66" i="11" s="1"/>
  <c r="I66" i="11" s="1"/>
  <c r="J66" i="11" s="1"/>
  <c r="K66" i="11" s="1"/>
  <c r="L66" i="11" s="1"/>
  <c r="M66" i="11" s="1"/>
  <c r="N66" i="11" s="1"/>
  <c r="O66" i="11" s="1"/>
  <c r="P66" i="11" s="1"/>
  <c r="Q66" i="11" s="1"/>
  <c r="R66" i="11" s="1"/>
  <c r="S66" i="11" s="1"/>
  <c r="T66" i="11" s="1"/>
  <c r="U66" i="11" s="1"/>
  <c r="V66" i="11" s="1"/>
  <c r="W66" i="11" s="1"/>
  <c r="X66" i="11" s="1"/>
  <c r="Y66" i="11" s="1"/>
  <c r="Z66" i="11" s="1"/>
  <c r="AA66" i="11" s="1"/>
  <c r="AB66" i="11" s="1"/>
  <c r="AC66" i="11" s="1"/>
  <c r="AD66" i="11" s="1"/>
  <c r="AE66" i="11" s="1"/>
  <c r="AF66" i="11" s="1"/>
  <c r="AG66" i="11" s="1"/>
  <c r="AH66" i="11" s="1"/>
  <c r="AI66" i="11" s="1"/>
  <c r="AJ66" i="11" s="1"/>
  <c r="AK66" i="11" s="1"/>
  <c r="AL66" i="11" s="1"/>
  <c r="AM66" i="11" s="1"/>
  <c r="AN66" i="11" s="1"/>
  <c r="AO66" i="11" s="1"/>
  <c r="AP66" i="11" s="1"/>
  <c r="AQ66" i="11" s="1"/>
  <c r="AR66" i="11" s="1"/>
  <c r="AS66" i="11" s="1"/>
  <c r="AT66" i="11" s="1"/>
  <c r="AU66" i="11" s="1"/>
  <c r="AV66" i="11" s="1"/>
  <c r="AW66" i="11" s="1"/>
  <c r="AX66" i="11" s="1"/>
  <c r="AY66" i="11" s="1"/>
  <c r="AZ66" i="11" s="1"/>
  <c r="BA66" i="11" s="1"/>
  <c r="BB66" i="11" s="1"/>
  <c r="BC66" i="11" s="1"/>
  <c r="BD66" i="11" s="1"/>
  <c r="BE66" i="11" s="1"/>
  <c r="BF66" i="11" s="1"/>
  <c r="BG66" i="11" s="1"/>
  <c r="BH66" i="11" s="1"/>
  <c r="BI66" i="11" s="1"/>
  <c r="BJ66" i="11" s="1"/>
  <c r="BK66" i="11" s="1"/>
  <c r="BL66" i="11" s="1"/>
  <c r="BM66" i="11" s="1"/>
  <c r="BN66" i="11" s="1"/>
  <c r="BO66" i="11" s="1"/>
  <c r="F101" i="11"/>
  <c r="G101" i="11" s="1"/>
  <c r="H101" i="11" s="1"/>
  <c r="I101" i="11" s="1"/>
  <c r="J101" i="11" s="1"/>
  <c r="K101" i="11" s="1"/>
  <c r="L101" i="11" s="1"/>
  <c r="M101" i="11" s="1"/>
  <c r="N101" i="11" s="1"/>
  <c r="O101" i="11" s="1"/>
  <c r="P101" i="11" s="1"/>
  <c r="Q101" i="11" s="1"/>
  <c r="R101" i="11" s="1"/>
  <c r="S101" i="11" s="1"/>
  <c r="T101" i="11" s="1"/>
  <c r="U101" i="11" s="1"/>
  <c r="V101" i="11" s="1"/>
  <c r="W101" i="11" s="1"/>
  <c r="X101" i="11" s="1"/>
  <c r="Y101" i="11" s="1"/>
  <c r="Z101" i="11" s="1"/>
  <c r="AA101" i="11" s="1"/>
  <c r="AB101" i="11" s="1"/>
  <c r="AC101" i="11" s="1"/>
  <c r="AD101" i="11" s="1"/>
  <c r="AE101" i="11" s="1"/>
  <c r="AF101" i="11" s="1"/>
  <c r="AG101" i="11" s="1"/>
  <c r="AH101" i="11" s="1"/>
  <c r="AI101" i="11" s="1"/>
  <c r="AJ101" i="11" s="1"/>
  <c r="AK101" i="11" s="1"/>
  <c r="AL101" i="11" s="1"/>
  <c r="AM101" i="11" s="1"/>
  <c r="AN101" i="11" s="1"/>
  <c r="AO101" i="11" s="1"/>
  <c r="AP101" i="11" s="1"/>
  <c r="AQ101" i="11" s="1"/>
  <c r="AR101" i="11" s="1"/>
  <c r="AS101" i="11" s="1"/>
  <c r="AT101" i="11" s="1"/>
  <c r="AU101" i="11" s="1"/>
  <c r="AV101" i="11" s="1"/>
  <c r="AW101" i="11" s="1"/>
  <c r="AX101" i="11" s="1"/>
  <c r="AY101" i="11" s="1"/>
  <c r="AZ101" i="11" s="1"/>
  <c r="BA101" i="11" s="1"/>
  <c r="BB101" i="11" s="1"/>
  <c r="BC101" i="11" s="1"/>
  <c r="BD101" i="11" s="1"/>
  <c r="BE101" i="11" s="1"/>
  <c r="BF101" i="11" s="1"/>
  <c r="BG101" i="11" s="1"/>
  <c r="BH101" i="11" s="1"/>
  <c r="BI101" i="11" s="1"/>
  <c r="BJ101" i="11" s="1"/>
  <c r="BK101" i="11" s="1"/>
  <c r="BL101" i="11" s="1"/>
  <c r="BM101" i="11" s="1"/>
  <c r="BN101" i="11" s="1"/>
  <c r="BO101" i="11" s="1"/>
  <c r="F78" i="11"/>
  <c r="G78" i="11" s="1"/>
  <c r="H78" i="11" s="1"/>
  <c r="I78" i="11" s="1"/>
  <c r="J78" i="11" s="1"/>
  <c r="K78" i="11" s="1"/>
  <c r="L78" i="11" s="1"/>
  <c r="M78" i="11" s="1"/>
  <c r="N78" i="11" s="1"/>
  <c r="O78" i="11" s="1"/>
  <c r="P78" i="11" s="1"/>
  <c r="Q78" i="11" s="1"/>
  <c r="R78" i="11" s="1"/>
  <c r="S78" i="11" s="1"/>
  <c r="T78" i="11" s="1"/>
  <c r="U78" i="11" s="1"/>
  <c r="V78" i="11" s="1"/>
  <c r="W78" i="11" s="1"/>
  <c r="X78" i="11" s="1"/>
  <c r="Y78" i="11" s="1"/>
  <c r="Z78" i="11" s="1"/>
  <c r="AA78" i="11" s="1"/>
  <c r="AB78" i="11" s="1"/>
  <c r="AC78" i="11" s="1"/>
  <c r="AD78" i="11" s="1"/>
  <c r="AE78" i="11" s="1"/>
  <c r="AF78" i="11" s="1"/>
  <c r="AG78" i="11" s="1"/>
  <c r="AH78" i="11" s="1"/>
  <c r="AI78" i="11" s="1"/>
  <c r="AJ78" i="11" s="1"/>
  <c r="AK78" i="11" s="1"/>
  <c r="AL78" i="11" s="1"/>
  <c r="AM78" i="11" s="1"/>
  <c r="AN78" i="11" s="1"/>
  <c r="AO78" i="11" s="1"/>
  <c r="AP78" i="11" s="1"/>
  <c r="AQ78" i="11" s="1"/>
  <c r="AR78" i="11" s="1"/>
  <c r="AS78" i="11" s="1"/>
  <c r="AT78" i="11" s="1"/>
  <c r="AU78" i="11" s="1"/>
  <c r="AV78" i="11" s="1"/>
  <c r="AW78" i="11" s="1"/>
  <c r="AX78" i="11" s="1"/>
  <c r="AY78" i="11" s="1"/>
  <c r="AZ78" i="11" s="1"/>
  <c r="BA78" i="11" s="1"/>
  <c r="BB78" i="11" s="1"/>
  <c r="BC78" i="11" s="1"/>
  <c r="BD78" i="11" s="1"/>
  <c r="BE78" i="11" s="1"/>
  <c r="BF78" i="11" s="1"/>
  <c r="BG78" i="11" s="1"/>
  <c r="BH78" i="11" s="1"/>
  <c r="BI78" i="11" s="1"/>
  <c r="BJ78" i="11" s="1"/>
  <c r="BK78" i="11" s="1"/>
  <c r="BL78" i="11" s="1"/>
  <c r="BM78" i="11" s="1"/>
  <c r="BN78" i="11" s="1"/>
  <c r="BO78" i="11" s="1"/>
  <c r="F30" i="11"/>
  <c r="G30" i="11" s="1"/>
  <c r="H30" i="11" s="1"/>
  <c r="I30" i="11" s="1"/>
  <c r="J30" i="11" s="1"/>
  <c r="K30" i="11" s="1"/>
  <c r="L30" i="11" s="1"/>
  <c r="M30" i="11" s="1"/>
  <c r="N30" i="11" s="1"/>
  <c r="O30" i="11" s="1"/>
  <c r="P30" i="11" s="1"/>
  <c r="Q30" i="11" s="1"/>
  <c r="R30" i="11" s="1"/>
  <c r="S30" i="11" s="1"/>
  <c r="T30" i="11" s="1"/>
  <c r="U30" i="11" s="1"/>
  <c r="V30" i="11" s="1"/>
  <c r="W30" i="11" s="1"/>
  <c r="X30" i="11" s="1"/>
  <c r="Y30" i="11" s="1"/>
  <c r="Z30" i="11" s="1"/>
  <c r="AA30" i="11" s="1"/>
  <c r="AB30" i="11" s="1"/>
  <c r="AC30" i="11" s="1"/>
  <c r="AD30" i="11" s="1"/>
  <c r="AE30" i="11" s="1"/>
  <c r="AF30" i="11" s="1"/>
  <c r="AG30" i="11" s="1"/>
  <c r="AH30" i="11" s="1"/>
  <c r="AI30" i="11" s="1"/>
  <c r="AJ30" i="11" s="1"/>
  <c r="AK30" i="11" s="1"/>
  <c r="AL30" i="11" s="1"/>
  <c r="AM30" i="11" s="1"/>
  <c r="AN30" i="11" s="1"/>
  <c r="AO30" i="11" s="1"/>
  <c r="AP30" i="11" s="1"/>
  <c r="AQ30" i="11" s="1"/>
  <c r="AR30" i="11" s="1"/>
  <c r="AS30" i="11" s="1"/>
  <c r="AT30" i="11" s="1"/>
  <c r="AU30" i="11" s="1"/>
  <c r="AV30" i="11" s="1"/>
  <c r="AW30" i="11" s="1"/>
  <c r="AX30" i="11" s="1"/>
  <c r="AY30" i="11" s="1"/>
  <c r="AZ30" i="11" s="1"/>
  <c r="BA30" i="11" s="1"/>
  <c r="BB30" i="11" s="1"/>
  <c r="BC30" i="11" s="1"/>
  <c r="BD30" i="11" s="1"/>
  <c r="BE30" i="11" s="1"/>
  <c r="BF30" i="11" s="1"/>
  <c r="BG30" i="11" s="1"/>
  <c r="BH30" i="11" s="1"/>
  <c r="BI30" i="11" s="1"/>
  <c r="BJ30" i="11" s="1"/>
  <c r="BK30" i="11" s="1"/>
  <c r="BL30" i="11" s="1"/>
  <c r="BM30" i="11" s="1"/>
  <c r="BN30" i="11" s="1"/>
  <c r="BO30" i="11" s="1"/>
  <c r="F72" i="11"/>
  <c r="G72" i="11" s="1"/>
  <c r="H72" i="11" s="1"/>
  <c r="I72" i="11" s="1"/>
  <c r="J72" i="11" s="1"/>
  <c r="K72" i="11" s="1"/>
  <c r="L72" i="11" s="1"/>
  <c r="M72" i="11" s="1"/>
  <c r="N72" i="11" s="1"/>
  <c r="O72" i="11" s="1"/>
  <c r="P72" i="11" s="1"/>
  <c r="Q72" i="11" s="1"/>
  <c r="R72" i="11" s="1"/>
  <c r="S72" i="11" s="1"/>
  <c r="T72" i="11" s="1"/>
  <c r="U72" i="11" s="1"/>
  <c r="V72" i="11" s="1"/>
  <c r="W72" i="11" s="1"/>
  <c r="X72" i="11" s="1"/>
  <c r="Y72" i="11" s="1"/>
  <c r="Z72" i="11" s="1"/>
  <c r="AA72" i="11" s="1"/>
  <c r="AB72" i="11" s="1"/>
  <c r="AC72" i="11" s="1"/>
  <c r="AD72" i="11" s="1"/>
  <c r="AE72" i="11" s="1"/>
  <c r="AF72" i="11" s="1"/>
  <c r="AG72" i="11" s="1"/>
  <c r="AH72" i="11" s="1"/>
  <c r="AI72" i="11" s="1"/>
  <c r="AJ72" i="11" s="1"/>
  <c r="AK72" i="11" s="1"/>
  <c r="AL72" i="11" s="1"/>
  <c r="AM72" i="11" s="1"/>
  <c r="AN72" i="11" s="1"/>
  <c r="AO72" i="11" s="1"/>
  <c r="AP72" i="11" s="1"/>
  <c r="AQ72" i="11" s="1"/>
  <c r="AR72" i="11" s="1"/>
  <c r="AS72" i="11" s="1"/>
  <c r="AT72" i="11" s="1"/>
  <c r="AU72" i="11" s="1"/>
  <c r="AV72" i="11" s="1"/>
  <c r="AW72" i="11" s="1"/>
  <c r="AX72" i="11" s="1"/>
  <c r="AY72" i="11" s="1"/>
  <c r="AZ72" i="11" s="1"/>
  <c r="BA72" i="11" s="1"/>
  <c r="BB72" i="11" s="1"/>
  <c r="BC72" i="11" s="1"/>
  <c r="BD72" i="11" s="1"/>
  <c r="BE72" i="11" s="1"/>
  <c r="BF72" i="11" s="1"/>
  <c r="BG72" i="11" s="1"/>
  <c r="BH72" i="11" s="1"/>
  <c r="BI72" i="11" s="1"/>
  <c r="BJ72" i="11" s="1"/>
  <c r="BK72" i="11" s="1"/>
  <c r="BL72" i="11" s="1"/>
  <c r="BM72" i="11" s="1"/>
  <c r="BN72" i="11" s="1"/>
  <c r="BO72" i="11" s="1"/>
  <c r="F40" i="11"/>
  <c r="G40" i="11" s="1"/>
  <c r="H40" i="11" s="1"/>
  <c r="I40" i="11" s="1"/>
  <c r="J40" i="11" s="1"/>
  <c r="K40" i="11" s="1"/>
  <c r="L40" i="11" s="1"/>
  <c r="M40" i="11" s="1"/>
  <c r="N40" i="11" s="1"/>
  <c r="O40" i="11" s="1"/>
  <c r="P40" i="11" s="1"/>
  <c r="Q40" i="11" s="1"/>
  <c r="R40" i="11" s="1"/>
  <c r="S40" i="11" s="1"/>
  <c r="T40" i="11" s="1"/>
  <c r="U40" i="11" s="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AG40" i="11" s="1"/>
  <c r="AH40" i="11" s="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BJ40" i="11" s="1"/>
  <c r="BK40" i="11" s="1"/>
  <c r="BL40" i="11" s="1"/>
  <c r="BM40" i="11" s="1"/>
  <c r="BN40" i="11" s="1"/>
  <c r="BO40" i="11" s="1"/>
  <c r="F53" i="1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S53" i="11" s="1"/>
  <c r="T53" i="11" s="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AM53" i="11" s="1"/>
  <c r="AN53" i="11" s="1"/>
  <c r="AO53" i="11" s="1"/>
  <c r="AP53" i="11" s="1"/>
  <c r="AQ53" i="11" s="1"/>
  <c r="AR53" i="11" s="1"/>
  <c r="AS53" i="11" s="1"/>
  <c r="AT53" i="11" s="1"/>
  <c r="AU53" i="11" s="1"/>
  <c r="AV53" i="11" s="1"/>
  <c r="AW53" i="11" s="1"/>
  <c r="AX53" i="11" s="1"/>
  <c r="AY53" i="11" s="1"/>
  <c r="AZ53" i="11" s="1"/>
  <c r="BA53" i="11" s="1"/>
  <c r="BB53" i="11" s="1"/>
  <c r="BC53" i="11" s="1"/>
  <c r="BD53" i="11" s="1"/>
  <c r="BE53" i="11" s="1"/>
  <c r="BF53" i="11" s="1"/>
  <c r="BG53" i="11" s="1"/>
  <c r="BH53" i="11" s="1"/>
  <c r="BI53" i="11" s="1"/>
  <c r="BJ53" i="11" s="1"/>
  <c r="BK53" i="11" s="1"/>
  <c r="BL53" i="11" s="1"/>
  <c r="BM53" i="11" s="1"/>
  <c r="BN53" i="11" s="1"/>
  <c r="BO53" i="11" s="1"/>
  <c r="F62" i="11"/>
  <c r="G62" i="11" s="1"/>
  <c r="H62" i="11" s="1"/>
  <c r="I62" i="11" s="1"/>
  <c r="J62" i="11" s="1"/>
  <c r="K62" i="11" s="1"/>
  <c r="L62" i="11" s="1"/>
  <c r="M62" i="11" s="1"/>
  <c r="N62" i="11" s="1"/>
  <c r="O62" i="11" s="1"/>
  <c r="P62" i="11" s="1"/>
  <c r="Q62" i="11" s="1"/>
  <c r="R62" i="11" s="1"/>
  <c r="S62" i="11" s="1"/>
  <c r="T62" i="11" s="1"/>
  <c r="U62" i="11" s="1"/>
  <c r="V62" i="11" s="1"/>
  <c r="W62" i="11" s="1"/>
  <c r="X62" i="11" s="1"/>
  <c r="Y62" i="11" s="1"/>
  <c r="Z62" i="11" s="1"/>
  <c r="AA62" i="11" s="1"/>
  <c r="AB62" i="11" s="1"/>
  <c r="AC62" i="11" s="1"/>
  <c r="AD62" i="11" s="1"/>
  <c r="AE62" i="11" s="1"/>
  <c r="AF62" i="11" s="1"/>
  <c r="AG62" i="11" s="1"/>
  <c r="AH62" i="11" s="1"/>
  <c r="AI62" i="11" s="1"/>
  <c r="AJ62" i="11" s="1"/>
  <c r="AK62" i="11" s="1"/>
  <c r="AL62" i="11" s="1"/>
  <c r="AM62" i="11" s="1"/>
  <c r="AN62" i="11" s="1"/>
  <c r="AO62" i="11" s="1"/>
  <c r="AP62" i="11" s="1"/>
  <c r="AQ62" i="11" s="1"/>
  <c r="AR62" i="11" s="1"/>
  <c r="AS62" i="11" s="1"/>
  <c r="AT62" i="11" s="1"/>
  <c r="AU62" i="11" s="1"/>
  <c r="AV62" i="11" s="1"/>
  <c r="AW62" i="11" s="1"/>
  <c r="AX62" i="11" s="1"/>
  <c r="AY62" i="11" s="1"/>
  <c r="AZ62" i="11" s="1"/>
  <c r="BA62" i="11" s="1"/>
  <c r="BB62" i="11" s="1"/>
  <c r="BC62" i="11" s="1"/>
  <c r="BD62" i="11" s="1"/>
  <c r="BE62" i="11" s="1"/>
  <c r="BF62" i="11" s="1"/>
  <c r="BG62" i="11" s="1"/>
  <c r="BH62" i="11" s="1"/>
  <c r="BI62" i="11" s="1"/>
  <c r="BJ62" i="11" s="1"/>
  <c r="BK62" i="11" s="1"/>
  <c r="BL62" i="11" s="1"/>
  <c r="BM62" i="11" s="1"/>
  <c r="BN62" i="11" s="1"/>
  <c r="BO62" i="11" s="1"/>
  <c r="F65" i="11"/>
  <c r="G65" i="11" s="1"/>
  <c r="H65" i="11" s="1"/>
  <c r="I65" i="11" s="1"/>
  <c r="J65" i="11" s="1"/>
  <c r="K65" i="11" s="1"/>
  <c r="L65" i="11" s="1"/>
  <c r="M65" i="11" s="1"/>
  <c r="N65" i="11" s="1"/>
  <c r="O65" i="11" s="1"/>
  <c r="P65" i="11" s="1"/>
  <c r="Q65" i="11" s="1"/>
  <c r="R65" i="11" s="1"/>
  <c r="S65" i="11" s="1"/>
  <c r="T65" i="11" s="1"/>
  <c r="U65" i="11" s="1"/>
  <c r="V65" i="11" s="1"/>
  <c r="W65" i="11" s="1"/>
  <c r="X65" i="11" s="1"/>
  <c r="Y65" i="11" s="1"/>
  <c r="Z65" i="11" s="1"/>
  <c r="AA65" i="11" s="1"/>
  <c r="AB65" i="11" s="1"/>
  <c r="AC65" i="11" s="1"/>
  <c r="AD65" i="11" s="1"/>
  <c r="AE65" i="11" s="1"/>
  <c r="AF65" i="11" s="1"/>
  <c r="AG65" i="11" s="1"/>
  <c r="AH65" i="11" s="1"/>
  <c r="AI65" i="11" s="1"/>
  <c r="AJ65" i="11" s="1"/>
  <c r="AK65" i="11" s="1"/>
  <c r="AL65" i="11" s="1"/>
  <c r="AM65" i="11" s="1"/>
  <c r="AN65" i="11" s="1"/>
  <c r="AO65" i="11" s="1"/>
  <c r="AP65" i="11" s="1"/>
  <c r="AQ65" i="11" s="1"/>
  <c r="AR65" i="11" s="1"/>
  <c r="AS65" i="11" s="1"/>
  <c r="AT65" i="11" s="1"/>
  <c r="AU65" i="11" s="1"/>
  <c r="AV65" i="11" s="1"/>
  <c r="AW65" i="11" s="1"/>
  <c r="AX65" i="11" s="1"/>
  <c r="AY65" i="11" s="1"/>
  <c r="AZ65" i="11" s="1"/>
  <c r="BA65" i="11" s="1"/>
  <c r="BB65" i="11" s="1"/>
  <c r="BC65" i="11" s="1"/>
  <c r="BD65" i="11" s="1"/>
  <c r="BE65" i="11" s="1"/>
  <c r="BF65" i="11" s="1"/>
  <c r="BG65" i="11" s="1"/>
  <c r="BH65" i="11" s="1"/>
  <c r="BI65" i="11" s="1"/>
  <c r="BJ65" i="11" s="1"/>
  <c r="BK65" i="11" s="1"/>
  <c r="BL65" i="11" s="1"/>
  <c r="BM65" i="11" s="1"/>
  <c r="BN65" i="11" s="1"/>
  <c r="BO65" i="11" s="1"/>
  <c r="F83" i="11"/>
  <c r="G83" i="11" s="1"/>
  <c r="H83" i="11" s="1"/>
  <c r="I83" i="11" s="1"/>
  <c r="J83" i="11" s="1"/>
  <c r="K83" i="11" s="1"/>
  <c r="L83" i="11" s="1"/>
  <c r="M83" i="11" s="1"/>
  <c r="N83" i="11" s="1"/>
  <c r="O83" i="11" s="1"/>
  <c r="P83" i="11" s="1"/>
  <c r="Q83" i="11" s="1"/>
  <c r="R83" i="11" s="1"/>
  <c r="S83" i="11" s="1"/>
  <c r="T83" i="11" s="1"/>
  <c r="U83" i="11" s="1"/>
  <c r="V83" i="11" s="1"/>
  <c r="W83" i="11" s="1"/>
  <c r="X83" i="11" s="1"/>
  <c r="Y83" i="11" s="1"/>
  <c r="Z83" i="11" s="1"/>
  <c r="AA83" i="11" s="1"/>
  <c r="AB83" i="11" s="1"/>
  <c r="AC83" i="11" s="1"/>
  <c r="AD83" i="11" s="1"/>
  <c r="AE83" i="11" s="1"/>
  <c r="AF83" i="11" s="1"/>
  <c r="AG83" i="11" s="1"/>
  <c r="AH83" i="11" s="1"/>
  <c r="AI83" i="11" s="1"/>
  <c r="AJ83" i="11" s="1"/>
  <c r="AK83" i="11" s="1"/>
  <c r="AL83" i="11" s="1"/>
  <c r="AM83" i="11" s="1"/>
  <c r="AN83" i="11" s="1"/>
  <c r="AO83" i="11" s="1"/>
  <c r="AP83" i="11" s="1"/>
  <c r="AQ83" i="11" s="1"/>
  <c r="AR83" i="11" s="1"/>
  <c r="AS83" i="11" s="1"/>
  <c r="AT83" i="11" s="1"/>
  <c r="AU83" i="11" s="1"/>
  <c r="AV83" i="11" s="1"/>
  <c r="AW83" i="11" s="1"/>
  <c r="AX83" i="11" s="1"/>
  <c r="AY83" i="11" s="1"/>
  <c r="AZ83" i="11" s="1"/>
  <c r="BA83" i="11" s="1"/>
  <c r="BB83" i="11" s="1"/>
  <c r="BC83" i="11" s="1"/>
  <c r="BD83" i="11" s="1"/>
  <c r="BE83" i="11" s="1"/>
  <c r="BF83" i="11" s="1"/>
  <c r="BG83" i="11" s="1"/>
  <c r="BH83" i="11" s="1"/>
  <c r="BI83" i="11" s="1"/>
  <c r="BJ83" i="11" s="1"/>
  <c r="BK83" i="11" s="1"/>
  <c r="BL83" i="11" s="1"/>
  <c r="BM83" i="11" s="1"/>
  <c r="BN83" i="11" s="1"/>
  <c r="BO83" i="11" s="1"/>
  <c r="F84" i="11"/>
  <c r="G84" i="11" s="1"/>
  <c r="H84" i="11" s="1"/>
  <c r="I84" i="11" s="1"/>
  <c r="J84" i="11" s="1"/>
  <c r="K84" i="11" s="1"/>
  <c r="L84" i="11" s="1"/>
  <c r="M84" i="11" s="1"/>
  <c r="N84" i="11" s="1"/>
  <c r="O84" i="11" s="1"/>
  <c r="P84" i="11" s="1"/>
  <c r="Q84" i="11" s="1"/>
  <c r="R84" i="11" s="1"/>
  <c r="S84" i="11" s="1"/>
  <c r="T84" i="11" s="1"/>
  <c r="U84" i="11" s="1"/>
  <c r="V84" i="11" s="1"/>
  <c r="W84" i="11" s="1"/>
  <c r="X84" i="11" s="1"/>
  <c r="Y84" i="11" s="1"/>
  <c r="Z84" i="11" s="1"/>
  <c r="AA84" i="11" s="1"/>
  <c r="AB84" i="11" s="1"/>
  <c r="AC84" i="11" s="1"/>
  <c r="AD84" i="11" s="1"/>
  <c r="AE84" i="11" s="1"/>
  <c r="AF84" i="11" s="1"/>
  <c r="AG84" i="11" s="1"/>
  <c r="AH84" i="11" s="1"/>
  <c r="AI84" i="11" s="1"/>
  <c r="AJ84" i="11" s="1"/>
  <c r="AK84" i="11" s="1"/>
  <c r="AL84" i="11" s="1"/>
  <c r="AM84" i="11" s="1"/>
  <c r="AN84" i="11" s="1"/>
  <c r="AO84" i="11" s="1"/>
  <c r="AP84" i="11" s="1"/>
  <c r="AQ84" i="11" s="1"/>
  <c r="AR84" i="11" s="1"/>
  <c r="AS84" i="11" s="1"/>
  <c r="AT84" i="11" s="1"/>
  <c r="AU84" i="11" s="1"/>
  <c r="AV84" i="11" s="1"/>
  <c r="AW84" i="11" s="1"/>
  <c r="AX84" i="11" s="1"/>
  <c r="AY84" i="11" s="1"/>
  <c r="AZ84" i="11" s="1"/>
  <c r="BA84" i="11" s="1"/>
  <c r="BB84" i="11" s="1"/>
  <c r="BC84" i="11" s="1"/>
  <c r="BD84" i="11" s="1"/>
  <c r="BE84" i="11" s="1"/>
  <c r="BF84" i="11" s="1"/>
  <c r="BG84" i="11" s="1"/>
  <c r="BH84" i="11" s="1"/>
  <c r="BI84" i="11" s="1"/>
  <c r="BJ84" i="11" s="1"/>
  <c r="BK84" i="11" s="1"/>
  <c r="BL84" i="11" s="1"/>
  <c r="BM84" i="11" s="1"/>
  <c r="BN84" i="11" s="1"/>
  <c r="BO84" i="11" s="1"/>
  <c r="F25" i="1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S25" i="11" s="1"/>
  <c r="T25" i="11" s="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AM25" i="11" s="1"/>
  <c r="AN25" i="11" s="1"/>
  <c r="AO25" i="11" s="1"/>
  <c r="AP25" i="11" s="1"/>
  <c r="AQ25" i="11" s="1"/>
  <c r="AR25" i="11" s="1"/>
  <c r="AS25" i="11" s="1"/>
  <c r="AT25" i="11" s="1"/>
  <c r="AU25" i="11" s="1"/>
  <c r="AV25" i="11" s="1"/>
  <c r="AW25" i="11" s="1"/>
  <c r="AX25" i="11" s="1"/>
  <c r="AY25" i="11" s="1"/>
  <c r="AZ25" i="11" s="1"/>
  <c r="BA25" i="11" s="1"/>
  <c r="BB25" i="11" s="1"/>
  <c r="BC25" i="11" s="1"/>
  <c r="BD25" i="11" s="1"/>
  <c r="BE25" i="11" s="1"/>
  <c r="BF25" i="11" s="1"/>
  <c r="BG25" i="11" s="1"/>
  <c r="BH25" i="11" s="1"/>
  <c r="BI25" i="11" s="1"/>
  <c r="BJ25" i="11" s="1"/>
  <c r="BK25" i="11" s="1"/>
  <c r="BL25" i="11" s="1"/>
  <c r="BM25" i="11" s="1"/>
  <c r="BN25" i="11" s="1"/>
  <c r="BO25" i="11" s="1"/>
  <c r="F2" i="1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AI2" i="11" s="1"/>
  <c r="AJ2" i="11" s="1"/>
  <c r="AK2" i="11" s="1"/>
  <c r="AL2" i="11" s="1"/>
  <c r="AM2" i="11" s="1"/>
  <c r="AN2" i="11" s="1"/>
  <c r="AO2" i="11" s="1"/>
  <c r="AP2" i="11" s="1"/>
  <c r="AQ2" i="11" s="1"/>
  <c r="AR2" i="11" s="1"/>
  <c r="AS2" i="11" s="1"/>
  <c r="AT2" i="11" s="1"/>
  <c r="AU2" i="11" s="1"/>
  <c r="AV2" i="11" s="1"/>
  <c r="AW2" i="11" s="1"/>
  <c r="AX2" i="11" s="1"/>
  <c r="AY2" i="11" s="1"/>
  <c r="AZ2" i="11" s="1"/>
  <c r="BA2" i="11" s="1"/>
  <c r="BB2" i="11" s="1"/>
  <c r="BC2" i="11" s="1"/>
  <c r="BD2" i="11" s="1"/>
  <c r="BE2" i="11" s="1"/>
  <c r="BF2" i="11" s="1"/>
  <c r="BG2" i="11" s="1"/>
  <c r="BH2" i="11" s="1"/>
  <c r="BI2" i="11" s="1"/>
  <c r="BJ2" i="11" s="1"/>
  <c r="BK2" i="11" s="1"/>
  <c r="BL2" i="11" s="1"/>
  <c r="BM2" i="11" s="1"/>
  <c r="BN2" i="11" s="1"/>
  <c r="F39" i="11"/>
  <c r="G39" i="11" s="1"/>
  <c r="H39" i="11" s="1"/>
  <c r="I39" i="11" s="1"/>
  <c r="J39" i="11" s="1"/>
  <c r="K39" i="11" s="1"/>
  <c r="L39" i="11" s="1"/>
  <c r="M39" i="11" s="1"/>
  <c r="N39" i="11" s="1"/>
  <c r="O39" i="11" s="1"/>
  <c r="P39" i="11" s="1"/>
  <c r="Q39" i="11" s="1"/>
  <c r="R39" i="11" s="1"/>
  <c r="S39" i="11" s="1"/>
  <c r="T39" i="11" s="1"/>
  <c r="U39" i="11" s="1"/>
  <c r="V39" i="11" s="1"/>
  <c r="W39" i="11" s="1"/>
  <c r="X39" i="11" s="1"/>
  <c r="Y39" i="11" s="1"/>
  <c r="Z39" i="11" s="1"/>
  <c r="AA39" i="11" s="1"/>
  <c r="AB39" i="11" s="1"/>
  <c r="AC39" i="11" s="1"/>
  <c r="AD39" i="11" s="1"/>
  <c r="AE39" i="11" s="1"/>
  <c r="AF39" i="11" s="1"/>
  <c r="AG39" i="11" s="1"/>
  <c r="AH39" i="11" s="1"/>
  <c r="AI39" i="11" s="1"/>
  <c r="AJ39" i="11" s="1"/>
  <c r="AK39" i="11" s="1"/>
  <c r="AL39" i="11" s="1"/>
  <c r="AM39" i="11" s="1"/>
  <c r="AN39" i="11" s="1"/>
  <c r="AO39" i="11" s="1"/>
  <c r="AP39" i="11" s="1"/>
  <c r="AQ39" i="11" s="1"/>
  <c r="AR39" i="11" s="1"/>
  <c r="AS39" i="11" s="1"/>
  <c r="AT39" i="11" s="1"/>
  <c r="AU39" i="11" s="1"/>
  <c r="AV39" i="11" s="1"/>
  <c r="AW39" i="11" s="1"/>
  <c r="AX39" i="11" s="1"/>
  <c r="AY39" i="11" s="1"/>
  <c r="AZ39" i="11" s="1"/>
  <c r="BA39" i="11" s="1"/>
  <c r="BB39" i="11" s="1"/>
  <c r="BC39" i="11" s="1"/>
  <c r="BD39" i="11" s="1"/>
  <c r="BE39" i="11" s="1"/>
  <c r="BF39" i="11" s="1"/>
  <c r="BG39" i="11" s="1"/>
  <c r="BH39" i="11" s="1"/>
  <c r="BI39" i="11" s="1"/>
  <c r="BJ39" i="11" s="1"/>
  <c r="BK39" i="11" s="1"/>
  <c r="BL39" i="11" s="1"/>
  <c r="BM39" i="11" s="1"/>
  <c r="BN39" i="11" s="1"/>
  <c r="BO39" i="11" s="1"/>
  <c r="F31" i="11"/>
  <c r="G31" i="11" s="1"/>
  <c r="H31" i="11" s="1"/>
  <c r="I31" i="11" s="1"/>
  <c r="J31" i="11" s="1"/>
  <c r="K31" i="11" s="1"/>
  <c r="L31" i="11" s="1"/>
  <c r="M31" i="11" s="1"/>
  <c r="N31" i="11" s="1"/>
  <c r="O31" i="11" s="1"/>
  <c r="P31" i="11" s="1"/>
  <c r="Q31" i="11" s="1"/>
  <c r="R31" i="11" s="1"/>
  <c r="S31" i="11" s="1"/>
  <c r="T31" i="11" s="1"/>
  <c r="U31" i="11" s="1"/>
  <c r="V31" i="11" s="1"/>
  <c r="W31" i="11" s="1"/>
  <c r="X31" i="11" s="1"/>
  <c r="Y31" i="11" s="1"/>
  <c r="Z31" i="11" s="1"/>
  <c r="AA31" i="11" s="1"/>
  <c r="AB31" i="11" s="1"/>
  <c r="AC31" i="11" s="1"/>
  <c r="AD31" i="11" s="1"/>
  <c r="AE31" i="11" s="1"/>
  <c r="AF31" i="11" s="1"/>
  <c r="AG31" i="11" s="1"/>
  <c r="AH31" i="11" s="1"/>
  <c r="AI31" i="11" s="1"/>
  <c r="AJ31" i="11" s="1"/>
  <c r="AK31" i="11" s="1"/>
  <c r="AL31" i="11" s="1"/>
  <c r="AM31" i="11" s="1"/>
  <c r="AN31" i="11" s="1"/>
  <c r="AO31" i="11" s="1"/>
  <c r="AP31" i="11" s="1"/>
  <c r="AQ31" i="11" s="1"/>
  <c r="AR31" i="11" s="1"/>
  <c r="AS31" i="11" s="1"/>
  <c r="AT31" i="11" s="1"/>
  <c r="AU31" i="11" s="1"/>
  <c r="AV31" i="11" s="1"/>
  <c r="AW31" i="11" s="1"/>
  <c r="AX31" i="11" s="1"/>
  <c r="AY31" i="11" s="1"/>
  <c r="AZ31" i="11" s="1"/>
  <c r="BA31" i="11" s="1"/>
  <c r="BB31" i="11" s="1"/>
  <c r="BC31" i="11" s="1"/>
  <c r="BD31" i="11" s="1"/>
  <c r="BE31" i="11" s="1"/>
  <c r="BF31" i="11" s="1"/>
  <c r="BG31" i="11" s="1"/>
  <c r="BH31" i="11" s="1"/>
  <c r="BI31" i="11" s="1"/>
  <c r="BJ31" i="11" s="1"/>
  <c r="BK31" i="11" s="1"/>
  <c r="BL31" i="11" s="1"/>
  <c r="BM31" i="11" s="1"/>
  <c r="BN31" i="11" s="1"/>
  <c r="BO31" i="11" s="1"/>
  <c r="F57" i="11"/>
  <c r="G57" i="11" s="1"/>
  <c r="H57" i="11" s="1"/>
  <c r="I57" i="11" s="1"/>
  <c r="J57" i="11" s="1"/>
  <c r="K57" i="11" s="1"/>
  <c r="L57" i="11" s="1"/>
  <c r="M57" i="11" s="1"/>
  <c r="N57" i="11" s="1"/>
  <c r="O57" i="11" s="1"/>
  <c r="P57" i="11" s="1"/>
  <c r="Q57" i="11" s="1"/>
  <c r="R57" i="11" s="1"/>
  <c r="S57" i="11" s="1"/>
  <c r="T57" i="11" s="1"/>
  <c r="U57" i="11" s="1"/>
  <c r="V57" i="11" s="1"/>
  <c r="W57" i="11" s="1"/>
  <c r="X57" i="11" s="1"/>
  <c r="Y57" i="11" s="1"/>
  <c r="Z57" i="11" s="1"/>
  <c r="AA57" i="11" s="1"/>
  <c r="AB57" i="11" s="1"/>
  <c r="AC57" i="11" s="1"/>
  <c r="AD57" i="11" s="1"/>
  <c r="AE57" i="11" s="1"/>
  <c r="AF57" i="11" s="1"/>
  <c r="AG57" i="11" s="1"/>
  <c r="AH57" i="11" s="1"/>
  <c r="AI57" i="11" s="1"/>
  <c r="AJ57" i="11" s="1"/>
  <c r="AK57" i="11" s="1"/>
  <c r="AL57" i="11" s="1"/>
  <c r="AM57" i="11" s="1"/>
  <c r="AN57" i="11" s="1"/>
  <c r="AO57" i="11" s="1"/>
  <c r="AP57" i="11" s="1"/>
  <c r="AQ57" i="11" s="1"/>
  <c r="AR57" i="11" s="1"/>
  <c r="AS57" i="11" s="1"/>
  <c r="AT57" i="11" s="1"/>
  <c r="AU57" i="11" s="1"/>
  <c r="AV57" i="11" s="1"/>
  <c r="AW57" i="11" s="1"/>
  <c r="AX57" i="11" s="1"/>
  <c r="AY57" i="11" s="1"/>
  <c r="AZ57" i="11" s="1"/>
  <c r="BA57" i="11" s="1"/>
  <c r="BB57" i="11" s="1"/>
  <c r="BC57" i="11" s="1"/>
  <c r="BD57" i="11" s="1"/>
  <c r="BE57" i="11" s="1"/>
  <c r="BF57" i="11" s="1"/>
  <c r="BG57" i="11" s="1"/>
  <c r="BH57" i="11" s="1"/>
  <c r="BI57" i="11" s="1"/>
  <c r="BJ57" i="11" s="1"/>
  <c r="BK57" i="11" s="1"/>
  <c r="BL57" i="11" s="1"/>
  <c r="BM57" i="11" s="1"/>
  <c r="BN57" i="11" s="1"/>
  <c r="BO57" i="11" s="1"/>
  <c r="F99" i="11"/>
  <c r="G99" i="11" s="1"/>
  <c r="H99" i="11" s="1"/>
  <c r="I99" i="11" s="1"/>
  <c r="J99" i="11" s="1"/>
  <c r="K99" i="11" s="1"/>
  <c r="L99" i="11" s="1"/>
  <c r="M99" i="11" s="1"/>
  <c r="N99" i="11" s="1"/>
  <c r="O99" i="11" s="1"/>
  <c r="P99" i="11" s="1"/>
  <c r="Q99" i="11" s="1"/>
  <c r="R99" i="11" s="1"/>
  <c r="S99" i="11" s="1"/>
  <c r="T99" i="11" s="1"/>
  <c r="U99" i="11" s="1"/>
  <c r="V99" i="11" s="1"/>
  <c r="W99" i="11" s="1"/>
  <c r="X99" i="11" s="1"/>
  <c r="Y99" i="11" s="1"/>
  <c r="Z99" i="11" s="1"/>
  <c r="AA99" i="11" s="1"/>
  <c r="AB99" i="11" s="1"/>
  <c r="AC99" i="11" s="1"/>
  <c r="AD99" i="11" s="1"/>
  <c r="AE99" i="11" s="1"/>
  <c r="AF99" i="11" s="1"/>
  <c r="AG99" i="11" s="1"/>
  <c r="AH99" i="11" s="1"/>
  <c r="AI99" i="11" s="1"/>
  <c r="AJ99" i="11" s="1"/>
  <c r="AK99" i="11" s="1"/>
  <c r="AL99" i="11" s="1"/>
  <c r="AM99" i="11" s="1"/>
  <c r="AN99" i="11" s="1"/>
  <c r="AO99" i="11" s="1"/>
  <c r="AP99" i="11" s="1"/>
  <c r="AQ99" i="11" s="1"/>
  <c r="AR99" i="11" s="1"/>
  <c r="AS99" i="11" s="1"/>
  <c r="AT99" i="11" s="1"/>
  <c r="AU99" i="11" s="1"/>
  <c r="AV99" i="11" s="1"/>
  <c r="AW99" i="11" s="1"/>
  <c r="AX99" i="11" s="1"/>
  <c r="AY99" i="11" s="1"/>
  <c r="AZ99" i="11" s="1"/>
  <c r="BA99" i="11" s="1"/>
  <c r="BB99" i="11" s="1"/>
  <c r="BC99" i="11" s="1"/>
  <c r="BD99" i="11" s="1"/>
  <c r="BE99" i="11" s="1"/>
  <c r="BF99" i="11" s="1"/>
  <c r="BG99" i="11" s="1"/>
  <c r="BH99" i="11" s="1"/>
  <c r="BI99" i="11" s="1"/>
  <c r="BJ99" i="11" s="1"/>
  <c r="BK99" i="11" s="1"/>
  <c r="BL99" i="11" s="1"/>
  <c r="BM99" i="11" s="1"/>
  <c r="BN99" i="11" s="1"/>
  <c r="BO99" i="11" s="1"/>
  <c r="F89" i="11"/>
  <c r="G89" i="11" s="1"/>
  <c r="H89" i="11" s="1"/>
  <c r="I89" i="11" s="1"/>
  <c r="J89" i="11" s="1"/>
  <c r="K89" i="11" s="1"/>
  <c r="L89" i="11" s="1"/>
  <c r="M89" i="11" s="1"/>
  <c r="N89" i="11" s="1"/>
  <c r="O89" i="11" s="1"/>
  <c r="P89" i="11" s="1"/>
  <c r="Q89" i="11" s="1"/>
  <c r="R89" i="11" s="1"/>
  <c r="S89" i="11" s="1"/>
  <c r="T89" i="11" s="1"/>
  <c r="U89" i="11" s="1"/>
  <c r="V89" i="11" s="1"/>
  <c r="W89" i="11" s="1"/>
  <c r="X89" i="11" s="1"/>
  <c r="Y89" i="11" s="1"/>
  <c r="Z89" i="11" s="1"/>
  <c r="AA89" i="11" s="1"/>
  <c r="AB89" i="11" s="1"/>
  <c r="AC89" i="11" s="1"/>
  <c r="AD89" i="11" s="1"/>
  <c r="AE89" i="11" s="1"/>
  <c r="AF89" i="11" s="1"/>
  <c r="AG89" i="11" s="1"/>
  <c r="AH89" i="11" s="1"/>
  <c r="AI89" i="11" s="1"/>
  <c r="AJ89" i="11" s="1"/>
  <c r="AK89" i="11" s="1"/>
  <c r="AL89" i="11" s="1"/>
  <c r="AM89" i="11" s="1"/>
  <c r="AN89" i="11" s="1"/>
  <c r="AO89" i="11" s="1"/>
  <c r="AP89" i="11" s="1"/>
  <c r="AQ89" i="11" s="1"/>
  <c r="AR89" i="11" s="1"/>
  <c r="AS89" i="11" s="1"/>
  <c r="AT89" i="11" s="1"/>
  <c r="AU89" i="11" s="1"/>
  <c r="AV89" i="11" s="1"/>
  <c r="AW89" i="11" s="1"/>
  <c r="AX89" i="11" s="1"/>
  <c r="AY89" i="11" s="1"/>
  <c r="AZ89" i="11" s="1"/>
  <c r="BA89" i="11" s="1"/>
  <c r="BB89" i="11" s="1"/>
  <c r="BC89" i="11" s="1"/>
  <c r="BD89" i="11" s="1"/>
  <c r="BE89" i="11" s="1"/>
  <c r="BF89" i="11" s="1"/>
  <c r="BG89" i="11" s="1"/>
  <c r="BH89" i="11" s="1"/>
  <c r="BI89" i="11" s="1"/>
  <c r="BJ89" i="11" s="1"/>
  <c r="BK89" i="11" s="1"/>
  <c r="BL89" i="11" s="1"/>
  <c r="BM89" i="11" s="1"/>
  <c r="BN89" i="11" s="1"/>
  <c r="BO89" i="11" s="1"/>
  <c r="F46" i="11"/>
  <c r="G46" i="11" s="1"/>
  <c r="H46" i="11" s="1"/>
  <c r="I46" i="11" s="1"/>
  <c r="J46" i="11" s="1"/>
  <c r="K46" i="11" s="1"/>
  <c r="L46" i="11" s="1"/>
  <c r="M46" i="11" s="1"/>
  <c r="N46" i="11" s="1"/>
  <c r="O46" i="11" s="1"/>
  <c r="P46" i="11" s="1"/>
  <c r="Q46" i="11" s="1"/>
  <c r="R46" i="11" s="1"/>
  <c r="S46" i="11" s="1"/>
  <c r="T46" i="11" s="1"/>
  <c r="U46" i="11" s="1"/>
  <c r="V46" i="11" s="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BN46" i="11" s="1"/>
  <c r="BO46" i="11" s="1"/>
  <c r="F91" i="11"/>
  <c r="G91" i="11" s="1"/>
  <c r="H91" i="11" s="1"/>
  <c r="I91" i="11" s="1"/>
  <c r="J91" i="11" s="1"/>
  <c r="K91" i="11" s="1"/>
  <c r="L91" i="11" s="1"/>
  <c r="M91" i="11" s="1"/>
  <c r="N91" i="11" s="1"/>
  <c r="O91" i="11" s="1"/>
  <c r="P91" i="11" s="1"/>
  <c r="Q91" i="11" s="1"/>
  <c r="R91" i="11" s="1"/>
  <c r="S91" i="11" s="1"/>
  <c r="T91" i="11" s="1"/>
  <c r="U91" i="11" s="1"/>
  <c r="V91" i="11" s="1"/>
  <c r="W91" i="11" s="1"/>
  <c r="X91" i="11" s="1"/>
  <c r="Y91" i="11" s="1"/>
  <c r="Z91" i="11" s="1"/>
  <c r="AA91" i="11" s="1"/>
  <c r="AB91" i="11" s="1"/>
  <c r="AC91" i="11" s="1"/>
  <c r="AD91" i="11" s="1"/>
  <c r="AE91" i="11" s="1"/>
  <c r="AF91" i="11" s="1"/>
  <c r="AG91" i="11" s="1"/>
  <c r="AH91" i="11" s="1"/>
  <c r="AI91" i="11" s="1"/>
  <c r="AJ91" i="11" s="1"/>
  <c r="AK91" i="11" s="1"/>
  <c r="AL91" i="11" s="1"/>
  <c r="AM91" i="11" s="1"/>
  <c r="AN91" i="11" s="1"/>
  <c r="AO91" i="11" s="1"/>
  <c r="AP91" i="11" s="1"/>
  <c r="AQ91" i="11" s="1"/>
  <c r="AR91" i="11" s="1"/>
  <c r="AS91" i="11" s="1"/>
  <c r="AT91" i="11" s="1"/>
  <c r="AU91" i="11" s="1"/>
  <c r="AV91" i="11" s="1"/>
  <c r="AW91" i="11" s="1"/>
  <c r="AX91" i="11" s="1"/>
  <c r="AY91" i="11" s="1"/>
  <c r="AZ91" i="11" s="1"/>
  <c r="BA91" i="11" s="1"/>
  <c r="BB91" i="11" s="1"/>
  <c r="BC91" i="11" s="1"/>
  <c r="BD91" i="11" s="1"/>
  <c r="BE91" i="11" s="1"/>
  <c r="BF91" i="11" s="1"/>
  <c r="BG91" i="11" s="1"/>
  <c r="BH91" i="11" s="1"/>
  <c r="BI91" i="11" s="1"/>
  <c r="BJ91" i="11" s="1"/>
  <c r="BK91" i="11" s="1"/>
  <c r="BL91" i="11" s="1"/>
  <c r="BM91" i="11" s="1"/>
  <c r="BN91" i="11" s="1"/>
  <c r="BO91" i="11" s="1"/>
  <c r="F73" i="11"/>
  <c r="G73" i="11" s="1"/>
  <c r="H73" i="11" s="1"/>
  <c r="I73" i="11" s="1"/>
  <c r="J73" i="11" s="1"/>
  <c r="K73" i="11" s="1"/>
  <c r="L73" i="11" s="1"/>
  <c r="M73" i="11" s="1"/>
  <c r="N73" i="11" s="1"/>
  <c r="O73" i="11" s="1"/>
  <c r="P73" i="11" s="1"/>
  <c r="Q73" i="11" s="1"/>
  <c r="R73" i="11" s="1"/>
  <c r="S73" i="11" s="1"/>
  <c r="T73" i="11" s="1"/>
  <c r="U73" i="11" s="1"/>
  <c r="V73" i="11" s="1"/>
  <c r="W73" i="11" s="1"/>
  <c r="X73" i="11" s="1"/>
  <c r="Y73" i="11" s="1"/>
  <c r="Z73" i="11" s="1"/>
  <c r="AA73" i="11" s="1"/>
  <c r="AB73" i="11" s="1"/>
  <c r="AC73" i="11" s="1"/>
  <c r="AD73" i="11" s="1"/>
  <c r="AE73" i="11" s="1"/>
  <c r="AF73" i="11" s="1"/>
  <c r="AG73" i="11" s="1"/>
  <c r="AH73" i="11" s="1"/>
  <c r="AI73" i="11" s="1"/>
  <c r="AJ73" i="11" s="1"/>
  <c r="AK73" i="11" s="1"/>
  <c r="AL73" i="11" s="1"/>
  <c r="AM73" i="11" s="1"/>
  <c r="AN73" i="11" s="1"/>
  <c r="AO73" i="11" s="1"/>
  <c r="AP73" i="11" s="1"/>
  <c r="AQ73" i="11" s="1"/>
  <c r="AR73" i="11" s="1"/>
  <c r="AS73" i="11" s="1"/>
  <c r="AT73" i="11" s="1"/>
  <c r="AU73" i="11" s="1"/>
  <c r="AV73" i="11" s="1"/>
  <c r="AW73" i="11" s="1"/>
  <c r="AX73" i="11" s="1"/>
  <c r="AY73" i="11" s="1"/>
  <c r="AZ73" i="11" s="1"/>
  <c r="BA73" i="11" s="1"/>
  <c r="BB73" i="11" s="1"/>
  <c r="BC73" i="11" s="1"/>
  <c r="BD73" i="11" s="1"/>
  <c r="BE73" i="11" s="1"/>
  <c r="BF73" i="11" s="1"/>
  <c r="BG73" i="11" s="1"/>
  <c r="BH73" i="11" s="1"/>
  <c r="BI73" i="11" s="1"/>
  <c r="BJ73" i="11" s="1"/>
  <c r="BK73" i="11" s="1"/>
  <c r="BL73" i="11" s="1"/>
  <c r="BM73" i="11" s="1"/>
  <c r="BN73" i="11" s="1"/>
  <c r="BO73" i="11" s="1"/>
  <c r="F14" i="11"/>
  <c r="G14" i="11" s="1"/>
  <c r="H14" i="11" s="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Z14" i="11" s="1"/>
  <c r="AA14" i="11" s="1"/>
  <c r="AB14" i="11" s="1"/>
  <c r="AC14" i="11" s="1"/>
  <c r="AD14" i="11" s="1"/>
  <c r="AE14" i="11" s="1"/>
  <c r="AF14" i="11" s="1"/>
  <c r="AG14" i="11" s="1"/>
  <c r="AH14" i="11" s="1"/>
  <c r="AI14" i="11" s="1"/>
  <c r="AJ14" i="11" s="1"/>
  <c r="AK14" i="11" s="1"/>
  <c r="AL14" i="11" s="1"/>
  <c r="AM14" i="11" s="1"/>
  <c r="AN14" i="11" s="1"/>
  <c r="AO14" i="11" s="1"/>
  <c r="AP14" i="11" s="1"/>
  <c r="AQ14" i="11" s="1"/>
  <c r="AR14" i="11" s="1"/>
  <c r="AS14" i="11" s="1"/>
  <c r="AT14" i="11" s="1"/>
  <c r="AU14" i="11" s="1"/>
  <c r="AV14" i="11" s="1"/>
  <c r="AW14" i="11" s="1"/>
  <c r="AX14" i="11" s="1"/>
  <c r="AY14" i="11" s="1"/>
  <c r="AZ14" i="11" s="1"/>
  <c r="BA14" i="11" s="1"/>
  <c r="BB14" i="11" s="1"/>
  <c r="BC14" i="11" s="1"/>
  <c r="BD14" i="11" s="1"/>
  <c r="BE14" i="11" s="1"/>
  <c r="BF14" i="11" s="1"/>
  <c r="BG14" i="11" s="1"/>
  <c r="BH14" i="11" s="1"/>
  <c r="BI14" i="11" s="1"/>
  <c r="BJ14" i="11" s="1"/>
  <c r="BK14" i="11" s="1"/>
  <c r="BL14" i="11" s="1"/>
  <c r="BM14" i="11" s="1"/>
  <c r="BN14" i="11" s="1"/>
  <c r="BO14" i="11" s="1"/>
  <c r="F82" i="11"/>
  <c r="G82" i="11" s="1"/>
  <c r="H82" i="11" s="1"/>
  <c r="I82" i="11" s="1"/>
  <c r="J82" i="11" s="1"/>
  <c r="K82" i="11" s="1"/>
  <c r="L82" i="11" s="1"/>
  <c r="M82" i="11" s="1"/>
  <c r="N82" i="11" s="1"/>
  <c r="O82" i="11" s="1"/>
  <c r="P82" i="11" s="1"/>
  <c r="Q82" i="11" s="1"/>
  <c r="R82" i="11" s="1"/>
  <c r="S82" i="11" s="1"/>
  <c r="T82" i="11" s="1"/>
  <c r="U82" i="11" s="1"/>
  <c r="V82" i="11" s="1"/>
  <c r="W82" i="11" s="1"/>
  <c r="X82" i="11" s="1"/>
  <c r="Y82" i="11" s="1"/>
  <c r="Z82" i="11" s="1"/>
  <c r="AA82" i="11" s="1"/>
  <c r="AB82" i="11" s="1"/>
  <c r="AC82" i="11" s="1"/>
  <c r="AD82" i="11" s="1"/>
  <c r="AE82" i="11" s="1"/>
  <c r="AF82" i="11" s="1"/>
  <c r="AG82" i="11" s="1"/>
  <c r="AH82" i="11" s="1"/>
  <c r="AI82" i="11" s="1"/>
  <c r="AJ82" i="11" s="1"/>
  <c r="AK82" i="11" s="1"/>
  <c r="AL82" i="11" s="1"/>
  <c r="AM82" i="11" s="1"/>
  <c r="AN82" i="11" s="1"/>
  <c r="AO82" i="11" s="1"/>
  <c r="AP82" i="11" s="1"/>
  <c r="AQ82" i="11" s="1"/>
  <c r="AR82" i="11" s="1"/>
  <c r="AS82" i="11" s="1"/>
  <c r="AT82" i="11" s="1"/>
  <c r="AU82" i="11" s="1"/>
  <c r="AV82" i="11" s="1"/>
  <c r="AW82" i="11" s="1"/>
  <c r="AX82" i="11" s="1"/>
  <c r="AY82" i="11" s="1"/>
  <c r="AZ82" i="11" s="1"/>
  <c r="BA82" i="11" s="1"/>
  <c r="BB82" i="11" s="1"/>
  <c r="BC82" i="11" s="1"/>
  <c r="BD82" i="11" s="1"/>
  <c r="BE82" i="11" s="1"/>
  <c r="BF82" i="11" s="1"/>
  <c r="BG82" i="11" s="1"/>
  <c r="BH82" i="11" s="1"/>
  <c r="BI82" i="11" s="1"/>
  <c r="BJ82" i="11" s="1"/>
  <c r="BK82" i="11" s="1"/>
  <c r="BL82" i="11" s="1"/>
  <c r="BM82" i="11" s="1"/>
  <c r="BN82" i="11" s="1"/>
  <c r="BO82" i="11" s="1"/>
  <c r="F74" i="11"/>
  <c r="G74" i="11" s="1"/>
  <c r="H74" i="11" s="1"/>
  <c r="I74" i="11" s="1"/>
  <c r="J74" i="11" s="1"/>
  <c r="K74" i="11" s="1"/>
  <c r="L74" i="11" s="1"/>
  <c r="M74" i="11" s="1"/>
  <c r="N74" i="11" s="1"/>
  <c r="O74" i="11" s="1"/>
  <c r="P74" i="11" s="1"/>
  <c r="Q74" i="11" s="1"/>
  <c r="R74" i="11" s="1"/>
  <c r="S74" i="11" s="1"/>
  <c r="T74" i="11" s="1"/>
  <c r="U74" i="11" s="1"/>
  <c r="V74" i="11" s="1"/>
  <c r="W74" i="11" s="1"/>
  <c r="X74" i="11" s="1"/>
  <c r="Y74" i="11" s="1"/>
  <c r="Z74" i="11" s="1"/>
  <c r="AA74" i="11" s="1"/>
  <c r="AB74" i="11" s="1"/>
  <c r="AC74" i="11" s="1"/>
  <c r="AD74" i="11" s="1"/>
  <c r="AE74" i="11" s="1"/>
  <c r="AF74" i="11" s="1"/>
  <c r="AG74" i="11" s="1"/>
  <c r="AH74" i="11" s="1"/>
  <c r="AI74" i="11" s="1"/>
  <c r="AJ74" i="11" s="1"/>
  <c r="AK74" i="11" s="1"/>
  <c r="AL74" i="11" s="1"/>
  <c r="AM74" i="11" s="1"/>
  <c r="AN74" i="11" s="1"/>
  <c r="AO74" i="11" s="1"/>
  <c r="AP74" i="11" s="1"/>
  <c r="AQ74" i="11" s="1"/>
  <c r="AR74" i="11" s="1"/>
  <c r="AS74" i="11" s="1"/>
  <c r="AT74" i="11" s="1"/>
  <c r="AU74" i="11" s="1"/>
  <c r="AV74" i="11" s="1"/>
  <c r="AW74" i="11" s="1"/>
  <c r="AX74" i="11" s="1"/>
  <c r="AY74" i="11" s="1"/>
  <c r="AZ74" i="11" s="1"/>
  <c r="BA74" i="11" s="1"/>
  <c r="BB74" i="11" s="1"/>
  <c r="BC74" i="11" s="1"/>
  <c r="BD74" i="11" s="1"/>
  <c r="BE74" i="11" s="1"/>
  <c r="BF74" i="11" s="1"/>
  <c r="BG74" i="11" s="1"/>
  <c r="BH74" i="11" s="1"/>
  <c r="BI74" i="11" s="1"/>
  <c r="BJ74" i="11" s="1"/>
  <c r="BK74" i="11" s="1"/>
  <c r="BL74" i="11" s="1"/>
  <c r="BM74" i="11" s="1"/>
  <c r="BN74" i="11" s="1"/>
  <c r="BO74" i="11" s="1"/>
  <c r="F23" i="11"/>
  <c r="G23" i="11" s="1"/>
  <c r="H23" i="11" s="1"/>
  <c r="I23" i="11" s="1"/>
  <c r="J23" i="11" s="1"/>
  <c r="K23" i="11" s="1"/>
  <c r="L23" i="11" s="1"/>
  <c r="M23" i="11" s="1"/>
  <c r="N23" i="11" s="1"/>
  <c r="O23" i="11" s="1"/>
  <c r="P23" i="11" s="1"/>
  <c r="Q23" i="11" s="1"/>
  <c r="R23" i="11" s="1"/>
  <c r="S23" i="11" s="1"/>
  <c r="T23" i="11" s="1"/>
  <c r="U23" i="11" s="1"/>
  <c r="V23" i="11" s="1"/>
  <c r="W23" i="11" s="1"/>
  <c r="X23" i="11" s="1"/>
  <c r="Y23" i="11" s="1"/>
  <c r="Z23" i="11" s="1"/>
  <c r="AA23" i="11" s="1"/>
  <c r="AB23" i="11" s="1"/>
  <c r="AC23" i="11" s="1"/>
  <c r="AD23" i="11" s="1"/>
  <c r="AE23" i="11" s="1"/>
  <c r="AF23" i="11" s="1"/>
  <c r="AG23" i="11" s="1"/>
  <c r="AH23" i="11" s="1"/>
  <c r="AI23" i="11" s="1"/>
  <c r="AJ23" i="11" s="1"/>
  <c r="AK23" i="11" s="1"/>
  <c r="AL23" i="11" s="1"/>
  <c r="AM23" i="11" s="1"/>
  <c r="AN23" i="11" s="1"/>
  <c r="AO23" i="11" s="1"/>
  <c r="AP23" i="11" s="1"/>
  <c r="AQ23" i="11" s="1"/>
  <c r="AR23" i="11" s="1"/>
  <c r="AS23" i="11" s="1"/>
  <c r="AT23" i="11" s="1"/>
  <c r="AU23" i="11" s="1"/>
  <c r="AV23" i="11" s="1"/>
  <c r="AW23" i="11" s="1"/>
  <c r="AX23" i="11" s="1"/>
  <c r="AY23" i="11" s="1"/>
  <c r="AZ23" i="11" s="1"/>
  <c r="BA23" i="11" s="1"/>
  <c r="BB23" i="11" s="1"/>
  <c r="BC23" i="11" s="1"/>
  <c r="BD23" i="11" s="1"/>
  <c r="BE23" i="11" s="1"/>
  <c r="BF23" i="11" s="1"/>
  <c r="BG23" i="11" s="1"/>
  <c r="BH23" i="11" s="1"/>
  <c r="BI23" i="11" s="1"/>
  <c r="BJ23" i="11" s="1"/>
  <c r="BK23" i="11" s="1"/>
  <c r="BL23" i="11" s="1"/>
  <c r="BM23" i="11" s="1"/>
  <c r="BN23" i="11" s="1"/>
  <c r="BO23" i="11" s="1"/>
  <c r="F24" i="1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S24" i="11" s="1"/>
  <c r="T24" i="11" s="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AM24" i="11" s="1"/>
  <c r="AN24" i="11" s="1"/>
  <c r="AO24" i="11" s="1"/>
  <c r="AP24" i="11" s="1"/>
  <c r="AQ24" i="11" s="1"/>
  <c r="AR24" i="11" s="1"/>
  <c r="AS24" i="11" s="1"/>
  <c r="AT24" i="11" s="1"/>
  <c r="AU24" i="11" s="1"/>
  <c r="AV24" i="11" s="1"/>
  <c r="AW24" i="11" s="1"/>
  <c r="AX24" i="11" s="1"/>
  <c r="AY24" i="11" s="1"/>
  <c r="AZ24" i="11" s="1"/>
  <c r="BA24" i="11" s="1"/>
  <c r="BB24" i="11" s="1"/>
  <c r="BC24" i="11" s="1"/>
  <c r="BD24" i="11" s="1"/>
  <c r="BE24" i="11" s="1"/>
  <c r="BF24" i="11" s="1"/>
  <c r="BG24" i="11" s="1"/>
  <c r="BH24" i="11" s="1"/>
  <c r="BI24" i="11" s="1"/>
  <c r="BJ24" i="11" s="1"/>
  <c r="BK24" i="11" s="1"/>
  <c r="BL24" i="11" s="1"/>
  <c r="BM24" i="11" s="1"/>
  <c r="BN24" i="11" s="1"/>
  <c r="BO24" i="11" s="1"/>
  <c r="F60" i="11"/>
  <c r="G60" i="11" s="1"/>
  <c r="H60" i="11" s="1"/>
  <c r="I60" i="11" s="1"/>
  <c r="J60" i="11" s="1"/>
  <c r="K60" i="11" s="1"/>
  <c r="L60" i="11" s="1"/>
  <c r="M60" i="11" s="1"/>
  <c r="N60" i="11" s="1"/>
  <c r="O60" i="11" s="1"/>
  <c r="P60" i="11" s="1"/>
  <c r="Q60" i="11" s="1"/>
  <c r="R60" i="11" s="1"/>
  <c r="S60" i="11" s="1"/>
  <c r="T60" i="11" s="1"/>
  <c r="U60" i="11" s="1"/>
  <c r="V60" i="11" s="1"/>
  <c r="W60" i="11" s="1"/>
  <c r="X60" i="11" s="1"/>
  <c r="Y60" i="11" s="1"/>
  <c r="Z60" i="11" s="1"/>
  <c r="AA60" i="11" s="1"/>
  <c r="AB60" i="11" s="1"/>
  <c r="AC60" i="11" s="1"/>
  <c r="AD60" i="11" s="1"/>
  <c r="AE60" i="11" s="1"/>
  <c r="AF60" i="11" s="1"/>
  <c r="AG60" i="11" s="1"/>
  <c r="AH60" i="11" s="1"/>
  <c r="AI60" i="11" s="1"/>
  <c r="AJ60" i="11" s="1"/>
  <c r="AK60" i="11" s="1"/>
  <c r="AL60" i="11" s="1"/>
  <c r="AM60" i="11" s="1"/>
  <c r="AN60" i="11" s="1"/>
  <c r="AO60" i="11" s="1"/>
  <c r="AP60" i="11" s="1"/>
  <c r="AQ60" i="11" s="1"/>
  <c r="AR60" i="11" s="1"/>
  <c r="AS60" i="11" s="1"/>
  <c r="AT60" i="11" s="1"/>
  <c r="AU60" i="11" s="1"/>
  <c r="AV60" i="11" s="1"/>
  <c r="AW60" i="11" s="1"/>
  <c r="AX60" i="11" s="1"/>
  <c r="AY60" i="11" s="1"/>
  <c r="AZ60" i="11" s="1"/>
  <c r="BA60" i="11" s="1"/>
  <c r="BB60" i="11" s="1"/>
  <c r="BC60" i="11" s="1"/>
  <c r="BD60" i="11" s="1"/>
  <c r="BE60" i="11" s="1"/>
  <c r="BF60" i="11" s="1"/>
  <c r="BG60" i="11" s="1"/>
  <c r="BH60" i="11" s="1"/>
  <c r="BI60" i="11" s="1"/>
  <c r="BJ60" i="11" s="1"/>
  <c r="BK60" i="11" s="1"/>
  <c r="BL60" i="11" s="1"/>
  <c r="BM60" i="11" s="1"/>
  <c r="BN60" i="11" s="1"/>
  <c r="BO60" i="11" s="1"/>
  <c r="F16" i="1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T16" i="11" s="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AM16" i="11" s="1"/>
  <c r="AN16" i="11" s="1"/>
  <c r="AO16" i="11" s="1"/>
  <c r="AP16" i="11" s="1"/>
  <c r="AQ16" i="11" s="1"/>
  <c r="AR16" i="11" s="1"/>
  <c r="AS16" i="11" s="1"/>
  <c r="AT16" i="11" s="1"/>
  <c r="AU16" i="11" s="1"/>
  <c r="AV16" i="11" s="1"/>
  <c r="AW16" i="11" s="1"/>
  <c r="AX16" i="11" s="1"/>
  <c r="AY16" i="11" s="1"/>
  <c r="AZ16" i="11" s="1"/>
  <c r="BA16" i="11" s="1"/>
  <c r="BB16" i="11" s="1"/>
  <c r="BC16" i="11" s="1"/>
  <c r="BD16" i="11" s="1"/>
  <c r="BE16" i="11" s="1"/>
  <c r="BF16" i="11" s="1"/>
  <c r="BG16" i="11" s="1"/>
  <c r="BH16" i="11" s="1"/>
  <c r="BI16" i="11" s="1"/>
  <c r="BJ16" i="11" s="1"/>
  <c r="BK16" i="11" s="1"/>
  <c r="BL16" i="11" s="1"/>
  <c r="BM16" i="11" s="1"/>
  <c r="BN16" i="11" s="1"/>
  <c r="BO16" i="11" s="1"/>
  <c r="F52" i="1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S52" i="11" s="1"/>
  <c r="T52" i="11" s="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AM52" i="11" s="1"/>
  <c r="AN52" i="11" s="1"/>
  <c r="AO52" i="11" s="1"/>
  <c r="AP52" i="11" s="1"/>
  <c r="AQ52" i="11" s="1"/>
  <c r="AR52" i="11" s="1"/>
  <c r="AS52" i="11" s="1"/>
  <c r="AT52" i="11" s="1"/>
  <c r="AU52" i="11" s="1"/>
  <c r="AV52" i="11" s="1"/>
  <c r="AW52" i="11" s="1"/>
  <c r="AX52" i="11" s="1"/>
  <c r="AY52" i="11" s="1"/>
  <c r="AZ52" i="11" s="1"/>
  <c r="BA52" i="11" s="1"/>
  <c r="BB52" i="11" s="1"/>
  <c r="BC52" i="11" s="1"/>
  <c r="BD52" i="11" s="1"/>
  <c r="BE52" i="11" s="1"/>
  <c r="BF52" i="11" s="1"/>
  <c r="BG52" i="11" s="1"/>
  <c r="BH52" i="11" s="1"/>
  <c r="BI52" i="11" s="1"/>
  <c r="BJ52" i="11" s="1"/>
  <c r="BK52" i="11" s="1"/>
  <c r="BL52" i="11" s="1"/>
  <c r="BM52" i="11" s="1"/>
  <c r="BN52" i="11" s="1"/>
  <c r="BO52" i="11" s="1"/>
  <c r="F4" i="1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F54" i="1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S54" i="11" s="1"/>
  <c r="T54" i="11" s="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4" i="11" s="1"/>
  <c r="AN54" i="11" s="1"/>
  <c r="AO54" i="11" s="1"/>
  <c r="AP54" i="11" s="1"/>
  <c r="AQ54" i="11" s="1"/>
  <c r="AR54" i="11" s="1"/>
  <c r="AS54" i="11" s="1"/>
  <c r="AT54" i="11" s="1"/>
  <c r="AU54" i="11" s="1"/>
  <c r="AV54" i="11" s="1"/>
  <c r="AW54" i="11" s="1"/>
  <c r="AX54" i="11" s="1"/>
  <c r="AY54" i="11" s="1"/>
  <c r="AZ54" i="11" s="1"/>
  <c r="BA54" i="11" s="1"/>
  <c r="BB54" i="11" s="1"/>
  <c r="BC54" i="11" s="1"/>
  <c r="BD54" i="11" s="1"/>
  <c r="BE54" i="11" s="1"/>
  <c r="BF54" i="11" s="1"/>
  <c r="BG54" i="11" s="1"/>
  <c r="BH54" i="11" s="1"/>
  <c r="BI54" i="11" s="1"/>
  <c r="BJ54" i="11" s="1"/>
  <c r="BK54" i="11" s="1"/>
  <c r="BL54" i="11" s="1"/>
  <c r="BM54" i="11" s="1"/>
  <c r="BN54" i="11" s="1"/>
  <c r="BO54" i="11" s="1"/>
  <c r="F44" i="1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S44" i="11" s="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4" i="11" s="1"/>
  <c r="AN44" i="11" s="1"/>
  <c r="AO44" i="11" s="1"/>
  <c r="AP44" i="11" s="1"/>
  <c r="AQ44" i="11" s="1"/>
  <c r="AR44" i="11" s="1"/>
  <c r="AS44" i="11" s="1"/>
  <c r="AT44" i="11" s="1"/>
  <c r="AU44" i="11" s="1"/>
  <c r="AV44" i="11" s="1"/>
  <c r="AW44" i="11" s="1"/>
  <c r="AX44" i="11" s="1"/>
  <c r="AY44" i="11" s="1"/>
  <c r="AZ44" i="11" s="1"/>
  <c r="BA44" i="11" s="1"/>
  <c r="BB44" i="11" s="1"/>
  <c r="BC44" i="11" s="1"/>
  <c r="BD44" i="11" s="1"/>
  <c r="BE44" i="11" s="1"/>
  <c r="BF44" i="11" s="1"/>
  <c r="BG44" i="11" s="1"/>
  <c r="BH44" i="11" s="1"/>
  <c r="BI44" i="11" s="1"/>
  <c r="BJ44" i="11" s="1"/>
  <c r="BK44" i="11" s="1"/>
  <c r="BL44" i="11" s="1"/>
  <c r="BM44" i="11" s="1"/>
  <c r="BN44" i="11" s="1"/>
  <c r="BO44" i="11" s="1"/>
  <c r="F79" i="11"/>
  <c r="G79" i="11" s="1"/>
  <c r="H79" i="11" s="1"/>
  <c r="I79" i="11" s="1"/>
  <c r="J79" i="11" s="1"/>
  <c r="K79" i="11" s="1"/>
  <c r="L79" i="11" s="1"/>
  <c r="M79" i="11" s="1"/>
  <c r="N79" i="11" s="1"/>
  <c r="O79" i="11" s="1"/>
  <c r="P79" i="11" s="1"/>
  <c r="Q79" i="11" s="1"/>
  <c r="R79" i="11" s="1"/>
  <c r="S79" i="11" s="1"/>
  <c r="T79" i="11" s="1"/>
  <c r="U79" i="11" s="1"/>
  <c r="V79" i="11" s="1"/>
  <c r="W79" i="11" s="1"/>
  <c r="X79" i="11" s="1"/>
  <c r="Y79" i="11" s="1"/>
  <c r="Z79" i="11" s="1"/>
  <c r="AA79" i="11" s="1"/>
  <c r="AB79" i="11" s="1"/>
  <c r="AC79" i="11" s="1"/>
  <c r="AD79" i="11" s="1"/>
  <c r="AE79" i="11" s="1"/>
  <c r="AF79" i="11" s="1"/>
  <c r="AG79" i="11" s="1"/>
  <c r="AH79" i="11" s="1"/>
  <c r="AI79" i="11" s="1"/>
  <c r="AJ79" i="11" s="1"/>
  <c r="AK79" i="11" s="1"/>
  <c r="AL79" i="11" s="1"/>
  <c r="AM79" i="11" s="1"/>
  <c r="AN79" i="11" s="1"/>
  <c r="AO79" i="11" s="1"/>
  <c r="AP79" i="11" s="1"/>
  <c r="AQ79" i="11" s="1"/>
  <c r="AR79" i="11" s="1"/>
  <c r="AS79" i="11" s="1"/>
  <c r="AT79" i="11" s="1"/>
  <c r="AU79" i="11" s="1"/>
  <c r="AV79" i="11" s="1"/>
  <c r="AW79" i="11" s="1"/>
  <c r="AX79" i="11" s="1"/>
  <c r="AY79" i="11" s="1"/>
  <c r="AZ79" i="11" s="1"/>
  <c r="BA79" i="11" s="1"/>
  <c r="BB79" i="11" s="1"/>
  <c r="BC79" i="11" s="1"/>
  <c r="BD79" i="11" s="1"/>
  <c r="BE79" i="11" s="1"/>
  <c r="BF79" i="11" s="1"/>
  <c r="BG79" i="11" s="1"/>
  <c r="BH79" i="11" s="1"/>
  <c r="BI79" i="11" s="1"/>
  <c r="BJ79" i="11" s="1"/>
  <c r="BK79" i="11" s="1"/>
  <c r="BL79" i="11" s="1"/>
  <c r="BM79" i="11" s="1"/>
  <c r="BN79" i="11" s="1"/>
  <c r="BO79" i="11" s="1"/>
  <c r="F96" i="11"/>
  <c r="G96" i="11" s="1"/>
  <c r="H96" i="11" s="1"/>
  <c r="I96" i="11" s="1"/>
  <c r="J96" i="11" s="1"/>
  <c r="K96" i="11" s="1"/>
  <c r="L96" i="11" s="1"/>
  <c r="M96" i="11" s="1"/>
  <c r="N96" i="11" s="1"/>
  <c r="O96" i="11" s="1"/>
  <c r="P96" i="11" s="1"/>
  <c r="Q96" i="11" s="1"/>
  <c r="R96" i="11" s="1"/>
  <c r="S96" i="11" s="1"/>
  <c r="T96" i="11" s="1"/>
  <c r="U96" i="11" s="1"/>
  <c r="V96" i="11" s="1"/>
  <c r="W96" i="11" s="1"/>
  <c r="X96" i="11" s="1"/>
  <c r="Y96" i="11" s="1"/>
  <c r="Z96" i="11" s="1"/>
  <c r="AA96" i="11" s="1"/>
  <c r="AB96" i="11" s="1"/>
  <c r="AC96" i="11" s="1"/>
  <c r="AD96" i="11" s="1"/>
  <c r="AE96" i="11" s="1"/>
  <c r="AF96" i="11" s="1"/>
  <c r="AG96" i="11" s="1"/>
  <c r="AH96" i="11" s="1"/>
  <c r="AI96" i="11" s="1"/>
  <c r="AJ96" i="11" s="1"/>
  <c r="AK96" i="11" s="1"/>
  <c r="AL96" i="11" s="1"/>
  <c r="AM96" i="11" s="1"/>
  <c r="AN96" i="11" s="1"/>
  <c r="AO96" i="11" s="1"/>
  <c r="AP96" i="11" s="1"/>
  <c r="AQ96" i="11" s="1"/>
  <c r="AR96" i="11" s="1"/>
  <c r="AS96" i="11" s="1"/>
  <c r="AT96" i="11" s="1"/>
  <c r="AU96" i="11" s="1"/>
  <c r="AV96" i="11" s="1"/>
  <c r="AW96" i="11" s="1"/>
  <c r="AX96" i="11" s="1"/>
  <c r="AY96" i="11" s="1"/>
  <c r="AZ96" i="11" s="1"/>
  <c r="BA96" i="11" s="1"/>
  <c r="BB96" i="11" s="1"/>
  <c r="BC96" i="11" s="1"/>
  <c r="BD96" i="11" s="1"/>
  <c r="BE96" i="11" s="1"/>
  <c r="BF96" i="11" s="1"/>
  <c r="BG96" i="11" s="1"/>
  <c r="BH96" i="11" s="1"/>
  <c r="BI96" i="11" s="1"/>
  <c r="BJ96" i="11" s="1"/>
  <c r="BK96" i="11" s="1"/>
  <c r="BL96" i="11" s="1"/>
  <c r="BM96" i="11" s="1"/>
  <c r="BN96" i="11" s="1"/>
  <c r="BO96" i="11" s="1"/>
  <c r="F7" i="1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AI7" i="11" s="1"/>
  <c r="AJ7" i="11" s="1"/>
  <c r="AK7" i="11" s="1"/>
  <c r="AL7" i="11" s="1"/>
  <c r="AM7" i="11" s="1"/>
  <c r="AN7" i="11" s="1"/>
  <c r="AO7" i="11" s="1"/>
  <c r="AP7" i="11" s="1"/>
  <c r="AQ7" i="11" s="1"/>
  <c r="AR7" i="11" s="1"/>
  <c r="AS7" i="11" s="1"/>
  <c r="AT7" i="11" s="1"/>
  <c r="AU7" i="11" s="1"/>
  <c r="AV7" i="11" s="1"/>
  <c r="AW7" i="11" s="1"/>
  <c r="AX7" i="11" s="1"/>
  <c r="AY7" i="11" s="1"/>
  <c r="AZ7" i="11" s="1"/>
  <c r="BA7" i="11" s="1"/>
  <c r="BB7" i="11" s="1"/>
  <c r="BC7" i="11" s="1"/>
  <c r="BD7" i="11" s="1"/>
  <c r="BE7" i="11" s="1"/>
  <c r="BF7" i="11" s="1"/>
  <c r="BG7" i="11" s="1"/>
  <c r="BH7" i="11" s="1"/>
  <c r="BI7" i="11" s="1"/>
  <c r="BJ7" i="11" s="1"/>
  <c r="BK7" i="11" s="1"/>
  <c r="BL7" i="11" s="1"/>
  <c r="BM7" i="11" s="1"/>
  <c r="BN7" i="11" s="1"/>
  <c r="BO7" i="11" s="1"/>
  <c r="F13" i="11"/>
  <c r="G13" i="11" s="1"/>
  <c r="H13" i="11" s="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Z13" i="11" s="1"/>
  <c r="AA13" i="11" s="1"/>
  <c r="AB13" i="11" s="1"/>
  <c r="AC13" i="11" s="1"/>
  <c r="AD13" i="11" s="1"/>
  <c r="AE13" i="11" s="1"/>
  <c r="AF13" i="11" s="1"/>
  <c r="AG13" i="11" s="1"/>
  <c r="AH13" i="11" s="1"/>
  <c r="AI13" i="11" s="1"/>
  <c r="AJ13" i="11" s="1"/>
  <c r="AK13" i="11" s="1"/>
  <c r="AL13" i="11" s="1"/>
  <c r="AM13" i="11" s="1"/>
  <c r="AN13" i="11" s="1"/>
  <c r="AO13" i="11" s="1"/>
  <c r="AP13" i="11" s="1"/>
  <c r="AQ13" i="11" s="1"/>
  <c r="AR13" i="11" s="1"/>
  <c r="AS13" i="11" s="1"/>
  <c r="AT13" i="11" s="1"/>
  <c r="AU13" i="11" s="1"/>
  <c r="AV13" i="11" s="1"/>
  <c r="AW13" i="11" s="1"/>
  <c r="AX13" i="11" s="1"/>
  <c r="AY13" i="11" s="1"/>
  <c r="AZ13" i="11" s="1"/>
  <c r="BA13" i="11" s="1"/>
  <c r="BB13" i="11" s="1"/>
  <c r="BC13" i="11" s="1"/>
  <c r="BD13" i="11" s="1"/>
  <c r="BE13" i="11" s="1"/>
  <c r="BF13" i="11" s="1"/>
  <c r="BG13" i="11" s="1"/>
  <c r="BH13" i="11" s="1"/>
  <c r="BI13" i="11" s="1"/>
  <c r="BJ13" i="11" s="1"/>
  <c r="BK13" i="11" s="1"/>
  <c r="BL13" i="11" s="1"/>
  <c r="BM13" i="11" s="1"/>
  <c r="BN13" i="11" s="1"/>
  <c r="BO13" i="11" s="1"/>
  <c r="F48" i="11"/>
  <c r="G48" i="11" s="1"/>
  <c r="H48" i="11" s="1"/>
  <c r="I48" i="11" s="1"/>
  <c r="J48" i="11" s="1"/>
  <c r="K48" i="11" s="1"/>
  <c r="L48" i="11" s="1"/>
  <c r="M48" i="11" s="1"/>
  <c r="N48" i="11" s="1"/>
  <c r="O48" i="11" s="1"/>
  <c r="P48" i="11" s="1"/>
  <c r="Q48" i="11" s="1"/>
  <c r="R48" i="11" s="1"/>
  <c r="S48" i="11" s="1"/>
  <c r="T48" i="11" s="1"/>
  <c r="U48" i="11" s="1"/>
  <c r="V48" i="11" s="1"/>
  <c r="W48" i="11" s="1"/>
  <c r="X48" i="11" s="1"/>
  <c r="Y48" i="11" s="1"/>
  <c r="Z48" i="11" s="1"/>
  <c r="AA48" i="11" s="1"/>
  <c r="AB48" i="11" s="1"/>
  <c r="AC48" i="11" s="1"/>
  <c r="AD48" i="11" s="1"/>
  <c r="AE48" i="11" s="1"/>
  <c r="AF48" i="11" s="1"/>
  <c r="AG48" i="11" s="1"/>
  <c r="AH48" i="11" s="1"/>
  <c r="AI48" i="11" s="1"/>
  <c r="AJ48" i="11" s="1"/>
  <c r="AK48" i="11" s="1"/>
  <c r="AL48" i="11" s="1"/>
  <c r="AM48" i="11" s="1"/>
  <c r="AN48" i="11" s="1"/>
  <c r="AO48" i="11" s="1"/>
  <c r="AP48" i="11" s="1"/>
  <c r="AQ48" i="11" s="1"/>
  <c r="AR48" i="11" s="1"/>
  <c r="AS48" i="11" s="1"/>
  <c r="AT48" i="11" s="1"/>
  <c r="AU48" i="11" s="1"/>
  <c r="AV48" i="11" s="1"/>
  <c r="AW48" i="11" s="1"/>
  <c r="AX48" i="11" s="1"/>
  <c r="AY48" i="11" s="1"/>
  <c r="AZ48" i="11" s="1"/>
  <c r="BA48" i="11" s="1"/>
  <c r="BB48" i="11" s="1"/>
  <c r="BC48" i="11" s="1"/>
  <c r="BD48" i="11" s="1"/>
  <c r="BE48" i="11" s="1"/>
  <c r="BF48" i="11" s="1"/>
  <c r="BG48" i="11" s="1"/>
  <c r="BH48" i="11" s="1"/>
  <c r="BI48" i="11" s="1"/>
  <c r="BJ48" i="11" s="1"/>
  <c r="BK48" i="11" s="1"/>
  <c r="BL48" i="11" s="1"/>
  <c r="BM48" i="11" s="1"/>
  <c r="BN48" i="11" s="1"/>
  <c r="BO48" i="11" s="1"/>
  <c r="F28" i="11"/>
  <c r="G28" i="11" s="1"/>
  <c r="H28" i="11" s="1"/>
  <c r="I28" i="11" s="1"/>
  <c r="J28" i="11" s="1"/>
  <c r="K28" i="11" s="1"/>
  <c r="L28" i="11" s="1"/>
  <c r="M28" i="11" s="1"/>
  <c r="N28" i="11" s="1"/>
  <c r="O28" i="11" s="1"/>
  <c r="P28" i="11" s="1"/>
  <c r="Q28" i="11" s="1"/>
  <c r="R28" i="11" s="1"/>
  <c r="S28" i="11" s="1"/>
  <c r="T28" i="11" s="1"/>
  <c r="U28" i="11" s="1"/>
  <c r="V28" i="11" s="1"/>
  <c r="W28" i="11" s="1"/>
  <c r="X28" i="11" s="1"/>
  <c r="Y28" i="11" s="1"/>
  <c r="Z28" i="11" s="1"/>
  <c r="AA28" i="11" s="1"/>
  <c r="AB28" i="11" s="1"/>
  <c r="AC28" i="11" s="1"/>
  <c r="AD28" i="11" s="1"/>
  <c r="AE28" i="11" s="1"/>
  <c r="AF28" i="11" s="1"/>
  <c r="AG28" i="11" s="1"/>
  <c r="AH28" i="11" s="1"/>
  <c r="AI28" i="11" s="1"/>
  <c r="AJ28" i="11" s="1"/>
  <c r="AK28" i="11" s="1"/>
  <c r="AL28" i="11" s="1"/>
  <c r="AM28" i="11" s="1"/>
  <c r="AN28" i="11" s="1"/>
  <c r="AO28" i="11" s="1"/>
  <c r="AP28" i="11" s="1"/>
  <c r="AQ28" i="11" s="1"/>
  <c r="AR28" i="11" s="1"/>
  <c r="AS28" i="11" s="1"/>
  <c r="AT28" i="11" s="1"/>
  <c r="AU28" i="11" s="1"/>
  <c r="AV28" i="11" s="1"/>
  <c r="AW28" i="11" s="1"/>
  <c r="AX28" i="11" s="1"/>
  <c r="AY28" i="11" s="1"/>
  <c r="AZ28" i="11" s="1"/>
  <c r="BA28" i="11" s="1"/>
  <c r="BB28" i="11" s="1"/>
  <c r="BC28" i="11" s="1"/>
  <c r="BD28" i="11" s="1"/>
  <c r="BE28" i="11" s="1"/>
  <c r="BF28" i="11" s="1"/>
  <c r="BG28" i="11" s="1"/>
  <c r="BH28" i="11" s="1"/>
  <c r="BI28" i="11" s="1"/>
  <c r="BJ28" i="11" s="1"/>
  <c r="BK28" i="11" s="1"/>
  <c r="BL28" i="11" s="1"/>
  <c r="BM28" i="11" s="1"/>
  <c r="BN28" i="11" s="1"/>
  <c r="BO28" i="11" s="1"/>
  <c r="F10" i="11"/>
  <c r="G10" i="11" s="1"/>
  <c r="H10" i="11" s="1"/>
  <c r="I10" i="11" s="1"/>
  <c r="J10" i="11" s="1"/>
  <c r="K10" i="11" s="1"/>
  <c r="L10" i="11" s="1"/>
  <c r="M10" i="11" s="1"/>
  <c r="N10" i="11" s="1"/>
  <c r="O10" i="11" s="1"/>
  <c r="P10" i="11" s="1"/>
  <c r="Q10" i="11" s="1"/>
  <c r="R10" i="11" s="1"/>
  <c r="S10" i="11" s="1"/>
  <c r="T10" i="11" s="1"/>
  <c r="U10" i="11" s="1"/>
  <c r="V10" i="11" s="1"/>
  <c r="W10" i="11" s="1"/>
  <c r="X10" i="11" s="1"/>
  <c r="Y10" i="11" s="1"/>
  <c r="Z10" i="11" s="1"/>
  <c r="AA10" i="11" s="1"/>
  <c r="AB10" i="11" s="1"/>
  <c r="AC10" i="11" s="1"/>
  <c r="AD10" i="11" s="1"/>
  <c r="AE10" i="11" s="1"/>
  <c r="AF10" i="11" s="1"/>
  <c r="AG10" i="11" s="1"/>
  <c r="AH10" i="11" s="1"/>
  <c r="AI10" i="11" s="1"/>
  <c r="AJ10" i="11" s="1"/>
  <c r="AK10" i="11" s="1"/>
  <c r="AL10" i="11" s="1"/>
  <c r="AM10" i="11" s="1"/>
  <c r="AN10" i="11" s="1"/>
  <c r="AO10" i="11" s="1"/>
  <c r="AP10" i="11" s="1"/>
  <c r="AQ10" i="11" s="1"/>
  <c r="AR10" i="11" s="1"/>
  <c r="AS10" i="11" s="1"/>
  <c r="AT10" i="11" s="1"/>
  <c r="AU10" i="11" s="1"/>
  <c r="AV10" i="11" s="1"/>
  <c r="AW10" i="11" s="1"/>
  <c r="AX10" i="11" s="1"/>
  <c r="AY10" i="11" s="1"/>
  <c r="AZ10" i="11" s="1"/>
  <c r="BA10" i="11" s="1"/>
  <c r="BB10" i="11" s="1"/>
  <c r="BC10" i="11" s="1"/>
  <c r="BD10" i="11" s="1"/>
  <c r="BE10" i="11" s="1"/>
  <c r="BF10" i="11" s="1"/>
  <c r="BG10" i="11" s="1"/>
  <c r="BH10" i="11" s="1"/>
  <c r="BI10" i="11" s="1"/>
  <c r="BJ10" i="11" s="1"/>
  <c r="BK10" i="11" s="1"/>
  <c r="BL10" i="11" s="1"/>
  <c r="BM10" i="11" s="1"/>
  <c r="BN10" i="11" s="1"/>
  <c r="BO10" i="11" s="1"/>
  <c r="F77" i="11"/>
  <c r="G77" i="11" s="1"/>
  <c r="H77" i="11" s="1"/>
  <c r="I77" i="11" s="1"/>
  <c r="J77" i="11" s="1"/>
  <c r="K77" i="11" s="1"/>
  <c r="L77" i="11" s="1"/>
  <c r="M77" i="11" s="1"/>
  <c r="N77" i="11" s="1"/>
  <c r="O77" i="11" s="1"/>
  <c r="P77" i="11" s="1"/>
  <c r="Q77" i="11" s="1"/>
  <c r="R77" i="11" s="1"/>
  <c r="S77" i="11" s="1"/>
  <c r="T77" i="11" s="1"/>
  <c r="U77" i="11" s="1"/>
  <c r="V77" i="11" s="1"/>
  <c r="W77" i="11" s="1"/>
  <c r="X77" i="11" s="1"/>
  <c r="Y77" i="11" s="1"/>
  <c r="Z77" i="11" s="1"/>
  <c r="AA77" i="11" s="1"/>
  <c r="AB77" i="11" s="1"/>
  <c r="AC77" i="11" s="1"/>
  <c r="AD77" i="11" s="1"/>
  <c r="AE77" i="11" s="1"/>
  <c r="AF77" i="11" s="1"/>
  <c r="AG77" i="11" s="1"/>
  <c r="AH77" i="11" s="1"/>
  <c r="AI77" i="11" s="1"/>
  <c r="AJ77" i="11" s="1"/>
  <c r="AK77" i="11" s="1"/>
  <c r="AL77" i="11" s="1"/>
  <c r="AM77" i="11" s="1"/>
  <c r="AN77" i="11" s="1"/>
  <c r="AO77" i="11" s="1"/>
  <c r="AP77" i="11" s="1"/>
  <c r="AQ77" i="11" s="1"/>
  <c r="AR77" i="11" s="1"/>
  <c r="AS77" i="11" s="1"/>
  <c r="AT77" i="11" s="1"/>
  <c r="AU77" i="11" s="1"/>
  <c r="AV77" i="11" s="1"/>
  <c r="AW77" i="11" s="1"/>
  <c r="AX77" i="11" s="1"/>
  <c r="AY77" i="11" s="1"/>
  <c r="AZ77" i="11" s="1"/>
  <c r="BA77" i="11" s="1"/>
  <c r="BB77" i="11" s="1"/>
  <c r="BC77" i="11" s="1"/>
  <c r="BD77" i="11" s="1"/>
  <c r="BE77" i="11" s="1"/>
  <c r="BF77" i="11" s="1"/>
  <c r="BG77" i="11" s="1"/>
  <c r="BH77" i="11" s="1"/>
  <c r="BI77" i="11" s="1"/>
  <c r="BJ77" i="11" s="1"/>
  <c r="BK77" i="11" s="1"/>
  <c r="BL77" i="11" s="1"/>
  <c r="BM77" i="11" s="1"/>
  <c r="BN77" i="11" s="1"/>
  <c r="BO77" i="11" s="1"/>
  <c r="F49" i="11"/>
  <c r="G49" i="11" s="1"/>
  <c r="H49" i="11" s="1"/>
  <c r="I49" i="11" s="1"/>
  <c r="J49" i="11" s="1"/>
  <c r="K49" i="11" s="1"/>
  <c r="L49" i="11" s="1"/>
  <c r="M49" i="11" s="1"/>
  <c r="N49" i="11" s="1"/>
  <c r="O49" i="11" s="1"/>
  <c r="P49" i="11" s="1"/>
  <c r="Q49" i="11" s="1"/>
  <c r="R49" i="11" s="1"/>
  <c r="S49" i="11" s="1"/>
  <c r="T49" i="11" s="1"/>
  <c r="U49" i="11" s="1"/>
  <c r="V49" i="11" s="1"/>
  <c r="W49" i="11" s="1"/>
  <c r="X49" i="11" s="1"/>
  <c r="Y49" i="11" s="1"/>
  <c r="Z49" i="11" s="1"/>
  <c r="AA49" i="11" s="1"/>
  <c r="AB49" i="11" s="1"/>
  <c r="AC49" i="11" s="1"/>
  <c r="AD49" i="11" s="1"/>
  <c r="AE49" i="11" s="1"/>
  <c r="AF49" i="11" s="1"/>
  <c r="AG49" i="11" s="1"/>
  <c r="AH49" i="11" s="1"/>
  <c r="AI49" i="11" s="1"/>
  <c r="AJ49" i="11" s="1"/>
  <c r="AK49" i="11" s="1"/>
  <c r="AL49" i="11" s="1"/>
  <c r="AM49" i="11" s="1"/>
  <c r="AN49" i="11" s="1"/>
  <c r="AO49" i="11" s="1"/>
  <c r="AP49" i="11" s="1"/>
  <c r="AQ49" i="11" s="1"/>
  <c r="AR49" i="11" s="1"/>
  <c r="AS49" i="11" s="1"/>
  <c r="AT49" i="11" s="1"/>
  <c r="AU49" i="11" s="1"/>
  <c r="AV49" i="11" s="1"/>
  <c r="AW49" i="11" s="1"/>
  <c r="AX49" i="11" s="1"/>
  <c r="AY49" i="11" s="1"/>
  <c r="AZ49" i="11" s="1"/>
  <c r="BA49" i="11" s="1"/>
  <c r="BB49" i="11" s="1"/>
  <c r="BC49" i="11" s="1"/>
  <c r="BD49" i="11" s="1"/>
  <c r="BE49" i="11" s="1"/>
  <c r="BF49" i="11" s="1"/>
  <c r="BG49" i="11" s="1"/>
  <c r="BH49" i="11" s="1"/>
  <c r="BI49" i="11" s="1"/>
  <c r="BJ49" i="11" s="1"/>
  <c r="BK49" i="11" s="1"/>
  <c r="BL49" i="11" s="1"/>
  <c r="BM49" i="11" s="1"/>
  <c r="BN49" i="11" s="1"/>
  <c r="BO49" i="11" s="1"/>
  <c r="F37" i="11"/>
  <c r="G37" i="11" s="1"/>
  <c r="H37" i="11" s="1"/>
  <c r="I37" i="11" s="1"/>
  <c r="J37" i="11" s="1"/>
  <c r="K37" i="11" s="1"/>
  <c r="L37" i="11" s="1"/>
  <c r="M37" i="11" s="1"/>
  <c r="N37" i="11" s="1"/>
  <c r="O37" i="11" s="1"/>
  <c r="P37" i="11" s="1"/>
  <c r="Q37" i="11" s="1"/>
  <c r="R37" i="11" s="1"/>
  <c r="S37" i="11" s="1"/>
  <c r="T37" i="11" s="1"/>
  <c r="U37" i="11" s="1"/>
  <c r="V37" i="11" s="1"/>
  <c r="W37" i="11" s="1"/>
  <c r="X37" i="11" s="1"/>
  <c r="Y37" i="11" s="1"/>
  <c r="Z37" i="11" s="1"/>
  <c r="AA37" i="11" s="1"/>
  <c r="AB37" i="11" s="1"/>
  <c r="AC37" i="11" s="1"/>
  <c r="AD37" i="11" s="1"/>
  <c r="AE37" i="11" s="1"/>
  <c r="AF37" i="11" s="1"/>
  <c r="AG37" i="11" s="1"/>
  <c r="AH37" i="11" s="1"/>
  <c r="AI37" i="11" s="1"/>
  <c r="AJ37" i="11" s="1"/>
  <c r="AK37" i="11" s="1"/>
  <c r="AL37" i="11" s="1"/>
  <c r="AM37" i="11" s="1"/>
  <c r="AN37" i="11" s="1"/>
  <c r="AO37" i="11" s="1"/>
  <c r="AP37" i="11" s="1"/>
  <c r="AQ37" i="11" s="1"/>
  <c r="AR37" i="11" s="1"/>
  <c r="AS37" i="11" s="1"/>
  <c r="AT37" i="11" s="1"/>
  <c r="AU37" i="11" s="1"/>
  <c r="AV37" i="11" s="1"/>
  <c r="AW37" i="11" s="1"/>
  <c r="AX37" i="11" s="1"/>
  <c r="AY37" i="11" s="1"/>
  <c r="AZ37" i="11" s="1"/>
  <c r="BA37" i="11" s="1"/>
  <c r="BB37" i="11" s="1"/>
  <c r="BC37" i="11" s="1"/>
  <c r="BD37" i="11" s="1"/>
  <c r="BE37" i="11" s="1"/>
  <c r="BF37" i="11" s="1"/>
  <c r="BG37" i="11" s="1"/>
  <c r="BH37" i="11" s="1"/>
  <c r="BI37" i="11" s="1"/>
  <c r="BJ37" i="11" s="1"/>
  <c r="BK37" i="11" s="1"/>
  <c r="BL37" i="11" s="1"/>
  <c r="BM37" i="11" s="1"/>
  <c r="BN37" i="11" s="1"/>
  <c r="BO37" i="11" s="1"/>
  <c r="F36" i="1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S36" i="11" s="1"/>
  <c r="T36" i="11" s="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AT36" i="11" s="1"/>
  <c r="AU36" i="11" s="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BG36" i="11" s="1"/>
  <c r="BH36" i="11" s="1"/>
  <c r="BI36" i="11" s="1"/>
  <c r="BJ36" i="11" s="1"/>
  <c r="BK36" i="11" s="1"/>
  <c r="BL36" i="11" s="1"/>
  <c r="BM36" i="11" s="1"/>
  <c r="BN36" i="11" s="1"/>
  <c r="BO36" i="11" s="1"/>
  <c r="F8" i="1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AI8" i="11" s="1"/>
  <c r="AJ8" i="11" s="1"/>
  <c r="AK8" i="11" s="1"/>
  <c r="AL8" i="11" s="1"/>
  <c r="AM8" i="11" s="1"/>
  <c r="AN8" i="11" s="1"/>
  <c r="AO8" i="11" s="1"/>
  <c r="AP8" i="11" s="1"/>
  <c r="AQ8" i="11" s="1"/>
  <c r="AR8" i="11" s="1"/>
  <c r="AS8" i="11" s="1"/>
  <c r="AT8" i="11" s="1"/>
  <c r="AU8" i="11" s="1"/>
  <c r="AV8" i="11" s="1"/>
  <c r="AW8" i="11" s="1"/>
  <c r="AX8" i="11" s="1"/>
  <c r="AY8" i="11" s="1"/>
  <c r="AZ8" i="11" s="1"/>
  <c r="BA8" i="11" s="1"/>
  <c r="BB8" i="11" s="1"/>
  <c r="BC8" i="11" s="1"/>
  <c r="BD8" i="11" s="1"/>
  <c r="BE8" i="11" s="1"/>
  <c r="BF8" i="11" s="1"/>
  <c r="BG8" i="11" s="1"/>
  <c r="BH8" i="11" s="1"/>
  <c r="BI8" i="11" s="1"/>
  <c r="BJ8" i="11" s="1"/>
  <c r="BK8" i="11" s="1"/>
  <c r="BL8" i="11" s="1"/>
  <c r="BM8" i="11" s="1"/>
  <c r="BN8" i="11" s="1"/>
  <c r="BO8" i="11" s="1"/>
  <c r="F17" i="1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S17" i="11" s="1"/>
  <c r="T17" i="11" s="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AM17" i="11" s="1"/>
  <c r="AN17" i="11" s="1"/>
  <c r="AO17" i="11" s="1"/>
  <c r="AP17" i="11" s="1"/>
  <c r="AQ17" i="11" s="1"/>
  <c r="AR17" i="11" s="1"/>
  <c r="AS17" i="11" s="1"/>
  <c r="AT17" i="11" s="1"/>
  <c r="AU17" i="11" s="1"/>
  <c r="AV17" i="11" s="1"/>
  <c r="AW17" i="11" s="1"/>
  <c r="AX17" i="11" s="1"/>
  <c r="AY17" i="11" s="1"/>
  <c r="AZ17" i="11" s="1"/>
  <c r="BA17" i="11" s="1"/>
  <c r="BB17" i="11" s="1"/>
  <c r="BC17" i="11" s="1"/>
  <c r="BD17" i="11" s="1"/>
  <c r="BE17" i="11" s="1"/>
  <c r="BF17" i="11" s="1"/>
  <c r="BG17" i="11" s="1"/>
  <c r="BH17" i="11" s="1"/>
  <c r="BI17" i="11" s="1"/>
  <c r="BJ17" i="11" s="1"/>
  <c r="BK17" i="11" s="1"/>
  <c r="BL17" i="11" s="1"/>
  <c r="BM17" i="11" s="1"/>
  <c r="BN17" i="11" s="1"/>
  <c r="BO17" i="11" s="1"/>
  <c r="F81" i="11"/>
  <c r="G81" i="11" s="1"/>
  <c r="H81" i="11" s="1"/>
  <c r="I81" i="11" s="1"/>
  <c r="J81" i="11" s="1"/>
  <c r="K81" i="11" s="1"/>
  <c r="L81" i="11" s="1"/>
  <c r="M81" i="11" s="1"/>
  <c r="N81" i="11" s="1"/>
  <c r="O81" i="11" s="1"/>
  <c r="P81" i="11" s="1"/>
  <c r="Q81" i="11" s="1"/>
  <c r="R81" i="11" s="1"/>
  <c r="S81" i="11" s="1"/>
  <c r="T81" i="11" s="1"/>
  <c r="U81" i="11" s="1"/>
  <c r="V81" i="11" s="1"/>
  <c r="W81" i="11" s="1"/>
  <c r="X81" i="11" s="1"/>
  <c r="Y81" i="11" s="1"/>
  <c r="Z81" i="11" s="1"/>
  <c r="AA81" i="11" s="1"/>
  <c r="AB81" i="11" s="1"/>
  <c r="AC81" i="11" s="1"/>
  <c r="AD81" i="11" s="1"/>
  <c r="AE81" i="11" s="1"/>
  <c r="AF81" i="11" s="1"/>
  <c r="AG81" i="11" s="1"/>
  <c r="AH81" i="11" s="1"/>
  <c r="AI81" i="11" s="1"/>
  <c r="AJ81" i="11" s="1"/>
  <c r="AK81" i="11" s="1"/>
  <c r="AL81" i="11" s="1"/>
  <c r="AM81" i="11" s="1"/>
  <c r="AN81" i="11" s="1"/>
  <c r="AO81" i="11" s="1"/>
  <c r="AP81" i="11" s="1"/>
  <c r="AQ81" i="11" s="1"/>
  <c r="AR81" i="11" s="1"/>
  <c r="AS81" i="11" s="1"/>
  <c r="AT81" i="11" s="1"/>
  <c r="AU81" i="11" s="1"/>
  <c r="AV81" i="11" s="1"/>
  <c r="AW81" i="11" s="1"/>
  <c r="AX81" i="11" s="1"/>
  <c r="AY81" i="11" s="1"/>
  <c r="AZ81" i="11" s="1"/>
  <c r="BA81" i="11" s="1"/>
  <c r="BB81" i="11" s="1"/>
  <c r="BC81" i="11" s="1"/>
  <c r="BD81" i="11" s="1"/>
  <c r="BE81" i="11" s="1"/>
  <c r="BF81" i="11" s="1"/>
  <c r="BG81" i="11" s="1"/>
  <c r="BH81" i="11" s="1"/>
  <c r="BI81" i="11" s="1"/>
  <c r="BJ81" i="11" s="1"/>
  <c r="BK81" i="11" s="1"/>
  <c r="BL81" i="11" s="1"/>
  <c r="BM81" i="11" s="1"/>
  <c r="BN81" i="11" s="1"/>
  <c r="BO81" i="11" s="1"/>
  <c r="F45" i="1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5" i="11" s="1"/>
  <c r="AN45" i="11" s="1"/>
  <c r="AO45" i="11" s="1"/>
  <c r="AP45" i="11" s="1"/>
  <c r="AQ45" i="11" s="1"/>
  <c r="AR45" i="11" s="1"/>
  <c r="AS45" i="11" s="1"/>
  <c r="AT45" i="11" s="1"/>
  <c r="AU45" i="11" s="1"/>
  <c r="AV45" i="11" s="1"/>
  <c r="AW45" i="11" s="1"/>
  <c r="AX45" i="11" s="1"/>
  <c r="AY45" i="11" s="1"/>
  <c r="AZ45" i="11" s="1"/>
  <c r="BA45" i="11" s="1"/>
  <c r="BB45" i="11" s="1"/>
  <c r="BC45" i="11" s="1"/>
  <c r="BD45" i="11" s="1"/>
  <c r="BE45" i="11" s="1"/>
  <c r="BF45" i="11" s="1"/>
  <c r="BG45" i="11" s="1"/>
  <c r="BH45" i="11" s="1"/>
  <c r="BI45" i="11" s="1"/>
  <c r="BJ45" i="11" s="1"/>
  <c r="BK45" i="11" s="1"/>
  <c r="BL45" i="11" s="1"/>
  <c r="BM45" i="11" s="1"/>
  <c r="BN45" i="11" s="1"/>
  <c r="BO45" i="11" s="1"/>
  <c r="F50" i="11"/>
  <c r="G50" i="11" s="1"/>
  <c r="H50" i="11" s="1"/>
  <c r="I50" i="11" s="1"/>
  <c r="J50" i="11" s="1"/>
  <c r="K50" i="11" s="1"/>
  <c r="L50" i="11" s="1"/>
  <c r="M50" i="11" s="1"/>
  <c r="N50" i="11" s="1"/>
  <c r="O50" i="11" s="1"/>
  <c r="P50" i="11" s="1"/>
  <c r="Q50" i="11" s="1"/>
  <c r="R50" i="11" s="1"/>
  <c r="S50" i="11" s="1"/>
  <c r="T50" i="11" s="1"/>
  <c r="U50" i="11" s="1"/>
  <c r="V50" i="11" s="1"/>
  <c r="W50" i="11" s="1"/>
  <c r="X50" i="11" s="1"/>
  <c r="Y50" i="11" s="1"/>
  <c r="Z50" i="11" s="1"/>
  <c r="AA50" i="11" s="1"/>
  <c r="AB50" i="11" s="1"/>
  <c r="AC50" i="11" s="1"/>
  <c r="AD50" i="11" s="1"/>
  <c r="AE50" i="11" s="1"/>
  <c r="AF50" i="11" s="1"/>
  <c r="AG50" i="11" s="1"/>
  <c r="AH50" i="11" s="1"/>
  <c r="AI50" i="11" s="1"/>
  <c r="AJ50" i="11" s="1"/>
  <c r="AK50" i="11" s="1"/>
  <c r="AL50" i="11" s="1"/>
  <c r="AM50" i="11" s="1"/>
  <c r="AN50" i="11" s="1"/>
  <c r="AO50" i="11" s="1"/>
  <c r="AP50" i="11" s="1"/>
  <c r="AQ50" i="11" s="1"/>
  <c r="AR50" i="11" s="1"/>
  <c r="AS50" i="11" s="1"/>
  <c r="AT50" i="11" s="1"/>
  <c r="AU50" i="11" s="1"/>
  <c r="AV50" i="11" s="1"/>
  <c r="AW50" i="11" s="1"/>
  <c r="AX50" i="11" s="1"/>
  <c r="AY50" i="11" s="1"/>
  <c r="AZ50" i="11" s="1"/>
  <c r="BA50" i="11" s="1"/>
  <c r="BB50" i="11" s="1"/>
  <c r="BC50" i="11" s="1"/>
  <c r="BD50" i="11" s="1"/>
  <c r="BE50" i="11" s="1"/>
  <c r="BF50" i="11" s="1"/>
  <c r="BG50" i="11" s="1"/>
  <c r="BH50" i="11" s="1"/>
  <c r="BI50" i="11" s="1"/>
  <c r="BJ50" i="11" s="1"/>
  <c r="BK50" i="11" s="1"/>
  <c r="BL50" i="11" s="1"/>
  <c r="BM50" i="11" s="1"/>
  <c r="BN50" i="11" s="1"/>
  <c r="BO50" i="11" s="1"/>
  <c r="F20" i="11"/>
  <c r="G20" i="11" s="1"/>
  <c r="H20" i="11" s="1"/>
  <c r="I20" i="11" s="1"/>
  <c r="J20" i="11" s="1"/>
  <c r="K20" i="11" s="1"/>
  <c r="L20" i="11" s="1"/>
  <c r="M20" i="11" s="1"/>
  <c r="N20" i="11" s="1"/>
  <c r="O20" i="11" s="1"/>
  <c r="P20" i="11" s="1"/>
  <c r="Q20" i="11" s="1"/>
  <c r="R20" i="11" s="1"/>
  <c r="S20" i="11" s="1"/>
  <c r="T20" i="11" s="1"/>
  <c r="U20" i="11" s="1"/>
  <c r="V20" i="11" s="1"/>
  <c r="W20" i="11" s="1"/>
  <c r="X20" i="11" s="1"/>
  <c r="Y20" i="11" s="1"/>
  <c r="Z20" i="11" s="1"/>
  <c r="AA20" i="11" s="1"/>
  <c r="AB20" i="11" s="1"/>
  <c r="AC20" i="11" s="1"/>
  <c r="AD20" i="11" s="1"/>
  <c r="AE20" i="11" s="1"/>
  <c r="AF20" i="11" s="1"/>
  <c r="AG20" i="11" s="1"/>
  <c r="AH20" i="11" s="1"/>
  <c r="AI20" i="11" s="1"/>
  <c r="AJ20" i="11" s="1"/>
  <c r="AK20" i="11" s="1"/>
  <c r="AL20" i="11" s="1"/>
  <c r="AM20" i="11" s="1"/>
  <c r="AN20" i="11" s="1"/>
  <c r="AO20" i="11" s="1"/>
  <c r="AP20" i="11" s="1"/>
  <c r="AQ20" i="11" s="1"/>
  <c r="AR20" i="11" s="1"/>
  <c r="AS20" i="11" s="1"/>
  <c r="AT20" i="11" s="1"/>
  <c r="AU20" i="11" s="1"/>
  <c r="AV20" i="11" s="1"/>
  <c r="AW20" i="11" s="1"/>
  <c r="AX20" i="11" s="1"/>
  <c r="AY20" i="11" s="1"/>
  <c r="AZ20" i="11" s="1"/>
  <c r="BA20" i="11" s="1"/>
  <c r="BB20" i="11" s="1"/>
  <c r="BC20" i="11" s="1"/>
  <c r="BD20" i="11" s="1"/>
  <c r="BE20" i="11" s="1"/>
  <c r="BF20" i="11" s="1"/>
  <c r="BG20" i="11" s="1"/>
  <c r="BH20" i="11" s="1"/>
  <c r="BI20" i="11" s="1"/>
  <c r="BJ20" i="11" s="1"/>
  <c r="BK20" i="11" s="1"/>
  <c r="BL20" i="11" s="1"/>
  <c r="BM20" i="11" s="1"/>
  <c r="BN20" i="11" s="1"/>
  <c r="BO20" i="11" s="1"/>
  <c r="F6" i="1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AI6" i="11" s="1"/>
  <c r="AJ6" i="11" s="1"/>
  <c r="AK6" i="11" s="1"/>
  <c r="AL6" i="11" s="1"/>
  <c r="AM6" i="11" s="1"/>
  <c r="AN6" i="11" s="1"/>
  <c r="AO6" i="11" s="1"/>
  <c r="AP6" i="11" s="1"/>
  <c r="AQ6" i="11" s="1"/>
  <c r="AR6" i="11" s="1"/>
  <c r="AS6" i="11" s="1"/>
  <c r="AT6" i="11" s="1"/>
  <c r="AU6" i="11" s="1"/>
  <c r="AV6" i="11" s="1"/>
  <c r="AW6" i="11" s="1"/>
  <c r="AX6" i="11" s="1"/>
  <c r="AY6" i="11" s="1"/>
  <c r="AZ6" i="11" s="1"/>
  <c r="BA6" i="11" s="1"/>
  <c r="BB6" i="11" s="1"/>
  <c r="BC6" i="11" s="1"/>
  <c r="BD6" i="11" s="1"/>
  <c r="BE6" i="11" s="1"/>
  <c r="BF6" i="11" s="1"/>
  <c r="BG6" i="11" s="1"/>
  <c r="BH6" i="11" s="1"/>
  <c r="BI6" i="11" s="1"/>
  <c r="BJ6" i="11" s="1"/>
  <c r="BK6" i="11" s="1"/>
  <c r="BL6" i="11" s="1"/>
  <c r="BM6" i="11" s="1"/>
  <c r="BN6" i="11" s="1"/>
  <c r="BO6" i="11" s="1"/>
  <c r="F42" i="1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S42" i="11" s="1"/>
  <c r="T42" i="11" s="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AM42" i="11" s="1"/>
  <c r="AN42" i="11" s="1"/>
  <c r="AO42" i="11" s="1"/>
  <c r="AP42" i="11" s="1"/>
  <c r="AQ42" i="11" s="1"/>
  <c r="AR42" i="11" s="1"/>
  <c r="AS42" i="11" s="1"/>
  <c r="AT42" i="11" s="1"/>
  <c r="AU42" i="11" s="1"/>
  <c r="AV42" i="11" s="1"/>
  <c r="AW42" i="11" s="1"/>
  <c r="AX42" i="11" s="1"/>
  <c r="AY42" i="11" s="1"/>
  <c r="AZ42" i="11" s="1"/>
  <c r="BA42" i="11" s="1"/>
  <c r="BB42" i="11" s="1"/>
  <c r="BC42" i="11" s="1"/>
  <c r="BD42" i="11" s="1"/>
  <c r="BE42" i="11" s="1"/>
  <c r="BF42" i="11" s="1"/>
  <c r="BG42" i="11" s="1"/>
  <c r="BH42" i="11" s="1"/>
  <c r="BI42" i="11" s="1"/>
  <c r="BJ42" i="11" s="1"/>
  <c r="BK42" i="11" s="1"/>
  <c r="BL42" i="11" s="1"/>
  <c r="BM42" i="11" s="1"/>
  <c r="BN42" i="11" s="1"/>
  <c r="BO42" i="11" s="1"/>
  <c r="F18" i="1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S18" i="11" s="1"/>
  <c r="T18" i="11" s="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AM18" i="11" s="1"/>
  <c r="AN18" i="11" s="1"/>
  <c r="AO18" i="11" s="1"/>
  <c r="AP18" i="11" s="1"/>
  <c r="AQ18" i="11" s="1"/>
  <c r="AR18" i="11" s="1"/>
  <c r="AS18" i="11" s="1"/>
  <c r="AT18" i="11" s="1"/>
  <c r="AU18" i="11" s="1"/>
  <c r="AV18" i="11" s="1"/>
  <c r="AW18" i="11" s="1"/>
  <c r="AX18" i="11" s="1"/>
  <c r="AY18" i="11" s="1"/>
  <c r="AZ18" i="11" s="1"/>
  <c r="BA18" i="11" s="1"/>
  <c r="BB18" i="11" s="1"/>
  <c r="BC18" i="11" s="1"/>
  <c r="BD18" i="11" s="1"/>
  <c r="BE18" i="11" s="1"/>
  <c r="BF18" i="11" s="1"/>
  <c r="BG18" i="11" s="1"/>
  <c r="BH18" i="11" s="1"/>
  <c r="BI18" i="11" s="1"/>
  <c r="BJ18" i="11" s="1"/>
  <c r="BK18" i="11" s="1"/>
  <c r="BL18" i="11" s="1"/>
  <c r="BM18" i="11" s="1"/>
  <c r="BN18" i="11" s="1"/>
  <c r="BO18" i="11" s="1"/>
  <c r="F19" i="11"/>
  <c r="G19" i="11" s="1"/>
  <c r="H19" i="11" s="1"/>
  <c r="I19" i="11" s="1"/>
  <c r="J19" i="11" s="1"/>
  <c r="K19" i="11" s="1"/>
  <c r="L19" i="11" s="1"/>
  <c r="M19" i="11" s="1"/>
  <c r="N19" i="11" s="1"/>
  <c r="O19" i="11" s="1"/>
  <c r="P19" i="11" s="1"/>
  <c r="Q19" i="11" s="1"/>
  <c r="R19" i="11" s="1"/>
  <c r="S19" i="11" s="1"/>
  <c r="T19" i="11" s="1"/>
  <c r="U19" i="11" s="1"/>
  <c r="V19" i="11" s="1"/>
  <c r="W19" i="11" s="1"/>
  <c r="X19" i="11" s="1"/>
  <c r="Y19" i="11" s="1"/>
  <c r="Z19" i="11" s="1"/>
  <c r="AA19" i="11" s="1"/>
  <c r="AB19" i="11" s="1"/>
  <c r="AC19" i="11" s="1"/>
  <c r="AD19" i="11" s="1"/>
  <c r="AE19" i="11" s="1"/>
  <c r="AF19" i="11" s="1"/>
  <c r="AG19" i="11" s="1"/>
  <c r="AH19" i="11" s="1"/>
  <c r="AI19" i="11" s="1"/>
  <c r="AJ19" i="11" s="1"/>
  <c r="AK19" i="11" s="1"/>
  <c r="AL19" i="11" s="1"/>
  <c r="AM19" i="11" s="1"/>
  <c r="AN19" i="11" s="1"/>
  <c r="AO19" i="11" s="1"/>
  <c r="AP19" i="11" s="1"/>
  <c r="AQ19" i="11" s="1"/>
  <c r="AR19" i="11" s="1"/>
  <c r="AS19" i="11" s="1"/>
  <c r="AT19" i="11" s="1"/>
  <c r="AU19" i="11" s="1"/>
  <c r="AV19" i="11" s="1"/>
  <c r="AW19" i="11" s="1"/>
  <c r="AX19" i="11" s="1"/>
  <c r="AY19" i="11" s="1"/>
  <c r="AZ19" i="11" s="1"/>
  <c r="BA19" i="11" s="1"/>
  <c r="BB19" i="11" s="1"/>
  <c r="BC19" i="11" s="1"/>
  <c r="BD19" i="11" s="1"/>
  <c r="BE19" i="11" s="1"/>
  <c r="BF19" i="11" s="1"/>
  <c r="BG19" i="11" s="1"/>
  <c r="BH19" i="11" s="1"/>
  <c r="BI19" i="11" s="1"/>
  <c r="BJ19" i="11" s="1"/>
  <c r="BK19" i="11" s="1"/>
  <c r="BL19" i="11" s="1"/>
  <c r="BM19" i="11" s="1"/>
  <c r="BN19" i="11" s="1"/>
  <c r="BO19" i="11" s="1"/>
  <c r="F56" i="11"/>
  <c r="G56" i="11" s="1"/>
  <c r="H56" i="11" s="1"/>
  <c r="I56" i="11" s="1"/>
  <c r="J56" i="11" s="1"/>
  <c r="K56" i="11" s="1"/>
  <c r="L56" i="11" s="1"/>
  <c r="M56" i="11" s="1"/>
  <c r="N56" i="11" s="1"/>
  <c r="O56" i="11" s="1"/>
  <c r="P56" i="11" s="1"/>
  <c r="Q56" i="11" s="1"/>
  <c r="R56" i="11" s="1"/>
  <c r="S56" i="11" s="1"/>
  <c r="T56" i="11" s="1"/>
  <c r="U56" i="11" s="1"/>
  <c r="V56" i="11" s="1"/>
  <c r="W56" i="11" s="1"/>
  <c r="X56" i="11" s="1"/>
  <c r="Y56" i="11" s="1"/>
  <c r="Z56" i="11" s="1"/>
  <c r="AA56" i="11" s="1"/>
  <c r="AB56" i="11" s="1"/>
  <c r="AC56" i="11" s="1"/>
  <c r="AD56" i="11" s="1"/>
  <c r="AE56" i="11" s="1"/>
  <c r="AF56" i="11" s="1"/>
  <c r="AG56" i="11" s="1"/>
  <c r="AH56" i="11" s="1"/>
  <c r="AI56" i="11" s="1"/>
  <c r="AJ56" i="11" s="1"/>
  <c r="AK56" i="11" s="1"/>
  <c r="AL56" i="11" s="1"/>
  <c r="AM56" i="11" s="1"/>
  <c r="AN56" i="11" s="1"/>
  <c r="AO56" i="11" s="1"/>
  <c r="AP56" i="11" s="1"/>
  <c r="AQ56" i="11" s="1"/>
  <c r="AR56" i="11" s="1"/>
  <c r="AS56" i="11" s="1"/>
  <c r="AT56" i="11" s="1"/>
  <c r="AU56" i="11" s="1"/>
  <c r="AV56" i="11" s="1"/>
  <c r="AW56" i="11" s="1"/>
  <c r="AX56" i="11" s="1"/>
  <c r="AY56" i="11" s="1"/>
  <c r="AZ56" i="11" s="1"/>
  <c r="BA56" i="11" s="1"/>
  <c r="BB56" i="11" s="1"/>
  <c r="BC56" i="11" s="1"/>
  <c r="BD56" i="11" s="1"/>
  <c r="BE56" i="11" s="1"/>
  <c r="BF56" i="11" s="1"/>
  <c r="BG56" i="11" s="1"/>
  <c r="BH56" i="11" s="1"/>
  <c r="BI56" i="11" s="1"/>
  <c r="BJ56" i="11" s="1"/>
  <c r="BK56" i="11" s="1"/>
  <c r="BL56" i="11" s="1"/>
  <c r="BM56" i="11" s="1"/>
  <c r="BN56" i="11" s="1"/>
  <c r="BO56" i="11" s="1"/>
  <c r="F47" i="11"/>
  <c r="G47" i="11" s="1"/>
  <c r="H47" i="11" s="1"/>
  <c r="I47" i="11" s="1"/>
  <c r="J47" i="11" s="1"/>
  <c r="K47" i="11" s="1"/>
  <c r="L47" i="11" s="1"/>
  <c r="M47" i="11" s="1"/>
  <c r="N47" i="11" s="1"/>
  <c r="O47" i="11" s="1"/>
  <c r="P47" i="11" s="1"/>
  <c r="Q47" i="11" s="1"/>
  <c r="R47" i="11" s="1"/>
  <c r="S47" i="11" s="1"/>
  <c r="T47" i="11" s="1"/>
  <c r="U47" i="11" s="1"/>
  <c r="V47" i="11" s="1"/>
  <c r="W47" i="11" s="1"/>
  <c r="X47" i="11" s="1"/>
  <c r="Y47" i="11" s="1"/>
  <c r="Z47" i="11" s="1"/>
  <c r="AA47" i="11" s="1"/>
  <c r="AB47" i="11" s="1"/>
  <c r="AC47" i="11" s="1"/>
  <c r="AD47" i="11" s="1"/>
  <c r="AE47" i="11" s="1"/>
  <c r="AF47" i="11" s="1"/>
  <c r="AG47" i="11" s="1"/>
  <c r="AH47" i="11" s="1"/>
  <c r="AI47" i="11" s="1"/>
  <c r="AJ47" i="11" s="1"/>
  <c r="AK47" i="11" s="1"/>
  <c r="AL47" i="11" s="1"/>
  <c r="AM47" i="11" s="1"/>
  <c r="AN47" i="11" s="1"/>
  <c r="AO47" i="11" s="1"/>
  <c r="AP47" i="11" s="1"/>
  <c r="AQ47" i="11" s="1"/>
  <c r="AR47" i="11" s="1"/>
  <c r="AS47" i="11" s="1"/>
  <c r="AT47" i="11" s="1"/>
  <c r="AU47" i="11" s="1"/>
  <c r="AV47" i="11" s="1"/>
  <c r="AW47" i="11" s="1"/>
  <c r="AX47" i="11" s="1"/>
  <c r="AY47" i="11" s="1"/>
  <c r="AZ47" i="11" s="1"/>
  <c r="BA47" i="11" s="1"/>
  <c r="BB47" i="11" s="1"/>
  <c r="BC47" i="11" s="1"/>
  <c r="BD47" i="11" s="1"/>
  <c r="BE47" i="11" s="1"/>
  <c r="BF47" i="11" s="1"/>
  <c r="BG47" i="11" s="1"/>
  <c r="BH47" i="11" s="1"/>
  <c r="BI47" i="11" s="1"/>
  <c r="BJ47" i="11" s="1"/>
  <c r="BK47" i="11" s="1"/>
  <c r="BL47" i="11" s="1"/>
  <c r="BM47" i="11" s="1"/>
  <c r="BN47" i="11" s="1"/>
  <c r="BO47" i="11" s="1"/>
  <c r="F21" i="11"/>
  <c r="G21" i="11" s="1"/>
  <c r="H21" i="11" s="1"/>
  <c r="I21" i="11" s="1"/>
  <c r="J21" i="11" s="1"/>
  <c r="K21" i="11" s="1"/>
  <c r="L21" i="11" s="1"/>
  <c r="M21" i="11" s="1"/>
  <c r="N21" i="11" s="1"/>
  <c r="O21" i="11" s="1"/>
  <c r="P21" i="11" s="1"/>
  <c r="Q21" i="11" s="1"/>
  <c r="R21" i="11" s="1"/>
  <c r="S21" i="11" s="1"/>
  <c r="T21" i="11" s="1"/>
  <c r="U21" i="11" s="1"/>
  <c r="V21" i="11" s="1"/>
  <c r="W21" i="11" s="1"/>
  <c r="X21" i="11" s="1"/>
  <c r="Y21" i="11" s="1"/>
  <c r="Z21" i="11" s="1"/>
  <c r="AA21" i="11" s="1"/>
  <c r="AB21" i="11" s="1"/>
  <c r="AC21" i="11" s="1"/>
  <c r="AD21" i="11" s="1"/>
  <c r="AE21" i="11" s="1"/>
  <c r="AF21" i="11" s="1"/>
  <c r="AG21" i="11" s="1"/>
  <c r="AH21" i="11" s="1"/>
  <c r="AI21" i="11" s="1"/>
  <c r="AJ21" i="11" s="1"/>
  <c r="AK21" i="11" s="1"/>
  <c r="AL21" i="11" s="1"/>
  <c r="AM21" i="11" s="1"/>
  <c r="AN21" i="11" s="1"/>
  <c r="AO21" i="11" s="1"/>
  <c r="AP21" i="11" s="1"/>
  <c r="AQ21" i="11" s="1"/>
  <c r="AR21" i="11" s="1"/>
  <c r="AS21" i="11" s="1"/>
  <c r="AT21" i="11" s="1"/>
  <c r="AU21" i="11" s="1"/>
  <c r="AV21" i="11" s="1"/>
  <c r="AW21" i="11" s="1"/>
  <c r="AX21" i="11" s="1"/>
  <c r="AY21" i="11" s="1"/>
  <c r="AZ21" i="11" s="1"/>
  <c r="BA21" i="11" s="1"/>
  <c r="BB21" i="11" s="1"/>
  <c r="BC21" i="11" s="1"/>
  <c r="BD21" i="11" s="1"/>
  <c r="BE21" i="11" s="1"/>
  <c r="BF21" i="11" s="1"/>
  <c r="BG21" i="11" s="1"/>
  <c r="BH21" i="11" s="1"/>
  <c r="BI21" i="11" s="1"/>
  <c r="BJ21" i="11" s="1"/>
  <c r="BK21" i="11" s="1"/>
  <c r="BL21" i="11" s="1"/>
  <c r="BM21" i="11" s="1"/>
  <c r="BN21" i="11" s="1"/>
  <c r="BO21" i="11" s="1"/>
  <c r="F33" i="1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S33" i="11" s="1"/>
  <c r="T33" i="11" s="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AM33" i="11" s="1"/>
  <c r="AN33" i="11" s="1"/>
  <c r="AO33" i="11" s="1"/>
  <c r="AP33" i="11" s="1"/>
  <c r="AQ33" i="11" s="1"/>
  <c r="AR33" i="11" s="1"/>
  <c r="AS33" i="11" s="1"/>
  <c r="AT33" i="11" s="1"/>
  <c r="AU33" i="11" s="1"/>
  <c r="AV33" i="11" s="1"/>
  <c r="AW33" i="11" s="1"/>
  <c r="AX33" i="11" s="1"/>
  <c r="AY33" i="11" s="1"/>
  <c r="AZ33" i="11" s="1"/>
  <c r="BA33" i="11" s="1"/>
  <c r="BB33" i="11" s="1"/>
  <c r="BC33" i="11" s="1"/>
  <c r="BD33" i="11" s="1"/>
  <c r="BE33" i="11" s="1"/>
  <c r="BF33" i="11" s="1"/>
  <c r="BG33" i="11" s="1"/>
  <c r="BH33" i="11" s="1"/>
  <c r="BI33" i="11" s="1"/>
  <c r="BJ33" i="11" s="1"/>
  <c r="BK33" i="11" s="1"/>
  <c r="BL33" i="11" s="1"/>
  <c r="BM33" i="11" s="1"/>
  <c r="BN33" i="11" s="1"/>
  <c r="BO33" i="11" s="1"/>
  <c r="F76" i="11"/>
  <c r="G76" i="11" s="1"/>
  <c r="H76" i="11" s="1"/>
  <c r="I76" i="11" s="1"/>
  <c r="J76" i="11" s="1"/>
  <c r="K76" i="11" s="1"/>
  <c r="L76" i="11" s="1"/>
  <c r="M76" i="11" s="1"/>
  <c r="N76" i="11" s="1"/>
  <c r="O76" i="11" s="1"/>
  <c r="P76" i="11" s="1"/>
  <c r="Q76" i="11" s="1"/>
  <c r="R76" i="11" s="1"/>
  <c r="S76" i="11" s="1"/>
  <c r="T76" i="11" s="1"/>
  <c r="U76" i="11" s="1"/>
  <c r="V76" i="11" s="1"/>
  <c r="W76" i="11" s="1"/>
  <c r="X76" i="11" s="1"/>
  <c r="Y76" i="11" s="1"/>
  <c r="Z76" i="11" s="1"/>
  <c r="AA76" i="11" s="1"/>
  <c r="AB76" i="11" s="1"/>
  <c r="AC76" i="11" s="1"/>
  <c r="AD76" i="11" s="1"/>
  <c r="AE76" i="11" s="1"/>
  <c r="AF76" i="11" s="1"/>
  <c r="AG76" i="11" s="1"/>
  <c r="AH76" i="11" s="1"/>
  <c r="AI76" i="11" s="1"/>
  <c r="AJ76" i="11" s="1"/>
  <c r="AK76" i="11" s="1"/>
  <c r="AL76" i="11" s="1"/>
  <c r="AM76" i="11" s="1"/>
  <c r="AN76" i="11" s="1"/>
  <c r="AO76" i="11" s="1"/>
  <c r="AP76" i="11" s="1"/>
  <c r="AQ76" i="11" s="1"/>
  <c r="AR76" i="11" s="1"/>
  <c r="AS76" i="11" s="1"/>
  <c r="AT76" i="11" s="1"/>
  <c r="AU76" i="11" s="1"/>
  <c r="AV76" i="11" s="1"/>
  <c r="AW76" i="11" s="1"/>
  <c r="AX76" i="11" s="1"/>
  <c r="AY76" i="11" s="1"/>
  <c r="AZ76" i="11" s="1"/>
  <c r="BA76" i="11" s="1"/>
  <c r="BB76" i="11" s="1"/>
  <c r="BC76" i="11" s="1"/>
  <c r="BD76" i="11" s="1"/>
  <c r="BE76" i="11" s="1"/>
  <c r="BF76" i="11" s="1"/>
  <c r="BG76" i="11" s="1"/>
  <c r="BH76" i="11" s="1"/>
  <c r="BI76" i="11" s="1"/>
  <c r="BJ76" i="11" s="1"/>
  <c r="BK76" i="11" s="1"/>
  <c r="BL76" i="11" s="1"/>
  <c r="BM76" i="11" s="1"/>
  <c r="BN76" i="11" s="1"/>
  <c r="BO76" i="11" s="1"/>
  <c r="F90" i="11"/>
  <c r="G90" i="11" s="1"/>
  <c r="H90" i="11" s="1"/>
  <c r="I90" i="11" s="1"/>
  <c r="J90" i="11" s="1"/>
  <c r="K90" i="11" s="1"/>
  <c r="L90" i="11" s="1"/>
  <c r="M90" i="11" s="1"/>
  <c r="N90" i="11" s="1"/>
  <c r="O90" i="11" s="1"/>
  <c r="P90" i="11" s="1"/>
  <c r="Q90" i="11" s="1"/>
  <c r="R90" i="11" s="1"/>
  <c r="S90" i="11" s="1"/>
  <c r="T90" i="11" s="1"/>
  <c r="U90" i="11" s="1"/>
  <c r="V90" i="11" s="1"/>
  <c r="W90" i="11" s="1"/>
  <c r="X90" i="11" s="1"/>
  <c r="Y90" i="11" s="1"/>
  <c r="Z90" i="11" s="1"/>
  <c r="AA90" i="11" s="1"/>
  <c r="AB90" i="11" s="1"/>
  <c r="AC90" i="11" s="1"/>
  <c r="AD90" i="11" s="1"/>
  <c r="AE90" i="11" s="1"/>
  <c r="AF90" i="11" s="1"/>
  <c r="AG90" i="11" s="1"/>
  <c r="AH90" i="11" s="1"/>
  <c r="AI90" i="11" s="1"/>
  <c r="AJ90" i="11" s="1"/>
  <c r="AK90" i="11" s="1"/>
  <c r="AL90" i="11" s="1"/>
  <c r="AM90" i="11" s="1"/>
  <c r="AN90" i="11" s="1"/>
  <c r="AO90" i="11" s="1"/>
  <c r="AP90" i="11" s="1"/>
  <c r="AQ90" i="11" s="1"/>
  <c r="AR90" i="11" s="1"/>
  <c r="AS90" i="11" s="1"/>
  <c r="AT90" i="11" s="1"/>
  <c r="AU90" i="11" s="1"/>
  <c r="AV90" i="11" s="1"/>
  <c r="AW90" i="11" s="1"/>
  <c r="AX90" i="11" s="1"/>
  <c r="AY90" i="11" s="1"/>
  <c r="AZ90" i="11" s="1"/>
  <c r="BA90" i="11" s="1"/>
  <c r="BB90" i="11" s="1"/>
  <c r="BC90" i="11" s="1"/>
  <c r="BD90" i="11" s="1"/>
  <c r="BE90" i="11" s="1"/>
  <c r="BF90" i="11" s="1"/>
  <c r="BG90" i="11" s="1"/>
  <c r="BH90" i="11" s="1"/>
  <c r="BI90" i="11" s="1"/>
  <c r="BJ90" i="11" s="1"/>
  <c r="BK90" i="11" s="1"/>
  <c r="BL90" i="11" s="1"/>
  <c r="BM90" i="11" s="1"/>
  <c r="BN90" i="11" s="1"/>
  <c r="BO90" i="11" s="1"/>
  <c r="F70" i="11"/>
  <c r="G70" i="11" s="1"/>
  <c r="H70" i="11" s="1"/>
  <c r="I70" i="11" s="1"/>
  <c r="J70" i="11" s="1"/>
  <c r="K70" i="11" s="1"/>
  <c r="L70" i="11" s="1"/>
  <c r="M70" i="11" s="1"/>
  <c r="N70" i="11" s="1"/>
  <c r="O70" i="11" s="1"/>
  <c r="P70" i="11" s="1"/>
  <c r="Q70" i="11" s="1"/>
  <c r="R70" i="11" s="1"/>
  <c r="S70" i="11" s="1"/>
  <c r="T70" i="11" s="1"/>
  <c r="U70" i="11" s="1"/>
  <c r="V70" i="11" s="1"/>
  <c r="W70" i="11" s="1"/>
  <c r="X70" i="11" s="1"/>
  <c r="Y70" i="11" s="1"/>
  <c r="Z70" i="11" s="1"/>
  <c r="AA70" i="11" s="1"/>
  <c r="AB70" i="11" s="1"/>
  <c r="AC70" i="11" s="1"/>
  <c r="AD70" i="11" s="1"/>
  <c r="AE70" i="11" s="1"/>
  <c r="AF70" i="11" s="1"/>
  <c r="AG70" i="11" s="1"/>
  <c r="AH70" i="11" s="1"/>
  <c r="AI70" i="11" s="1"/>
  <c r="AJ70" i="11" s="1"/>
  <c r="AK70" i="11" s="1"/>
  <c r="AL70" i="11" s="1"/>
  <c r="AM70" i="11" s="1"/>
  <c r="AN70" i="11" s="1"/>
  <c r="AO70" i="11" s="1"/>
  <c r="AP70" i="11" s="1"/>
  <c r="AQ70" i="11" s="1"/>
  <c r="AR70" i="11" s="1"/>
  <c r="AS70" i="11" s="1"/>
  <c r="AT70" i="11" s="1"/>
  <c r="AU70" i="11" s="1"/>
  <c r="AV70" i="11" s="1"/>
  <c r="AW70" i="11" s="1"/>
  <c r="AX70" i="11" s="1"/>
  <c r="AY70" i="11" s="1"/>
  <c r="AZ70" i="11" s="1"/>
  <c r="BA70" i="11" s="1"/>
  <c r="BB70" i="11" s="1"/>
  <c r="BC70" i="11" s="1"/>
  <c r="BD70" i="11" s="1"/>
  <c r="BE70" i="11" s="1"/>
  <c r="BF70" i="11" s="1"/>
  <c r="BG70" i="11" s="1"/>
  <c r="BH70" i="11" s="1"/>
  <c r="BI70" i="11" s="1"/>
  <c r="BJ70" i="11" s="1"/>
  <c r="BK70" i="11" s="1"/>
  <c r="BL70" i="11" s="1"/>
  <c r="BM70" i="11" s="1"/>
  <c r="BN70" i="11" s="1"/>
  <c r="BO70" i="11" s="1"/>
  <c r="F80" i="11"/>
  <c r="G80" i="11" s="1"/>
  <c r="H80" i="11" s="1"/>
  <c r="I80" i="11" s="1"/>
  <c r="J80" i="11" s="1"/>
  <c r="K80" i="11" s="1"/>
  <c r="L80" i="11" s="1"/>
  <c r="M80" i="11" s="1"/>
  <c r="N80" i="11" s="1"/>
  <c r="O80" i="11" s="1"/>
  <c r="P80" i="11" s="1"/>
  <c r="Q80" i="11" s="1"/>
  <c r="R80" i="11" s="1"/>
  <c r="S80" i="11" s="1"/>
  <c r="T80" i="11" s="1"/>
  <c r="U80" i="11" s="1"/>
  <c r="V80" i="11" s="1"/>
  <c r="W80" i="11" s="1"/>
  <c r="X80" i="11" s="1"/>
  <c r="Y80" i="11" s="1"/>
  <c r="Z80" i="11" s="1"/>
  <c r="AA80" i="11" s="1"/>
  <c r="AB80" i="11" s="1"/>
  <c r="AC80" i="11" s="1"/>
  <c r="AD80" i="11" s="1"/>
  <c r="AE80" i="11" s="1"/>
  <c r="AF80" i="11" s="1"/>
  <c r="AG80" i="11" s="1"/>
  <c r="AH80" i="11" s="1"/>
  <c r="AI80" i="11" s="1"/>
  <c r="AJ80" i="11" s="1"/>
  <c r="AK80" i="11" s="1"/>
  <c r="AL80" i="11" s="1"/>
  <c r="AM80" i="11" s="1"/>
  <c r="AN80" i="11" s="1"/>
  <c r="AO80" i="11" s="1"/>
  <c r="AP80" i="11" s="1"/>
  <c r="AQ80" i="11" s="1"/>
  <c r="AR80" i="11" s="1"/>
  <c r="AS80" i="11" s="1"/>
  <c r="AT80" i="11" s="1"/>
  <c r="AU80" i="11" s="1"/>
  <c r="AV80" i="11" s="1"/>
  <c r="AW80" i="11" s="1"/>
  <c r="AX80" i="11" s="1"/>
  <c r="AY80" i="11" s="1"/>
  <c r="AZ80" i="11" s="1"/>
  <c r="BA80" i="11" s="1"/>
  <c r="BB80" i="11" s="1"/>
  <c r="BC80" i="11" s="1"/>
  <c r="BD80" i="11" s="1"/>
  <c r="BE80" i="11" s="1"/>
  <c r="BF80" i="11" s="1"/>
  <c r="BG80" i="11" s="1"/>
  <c r="BH80" i="11" s="1"/>
  <c r="BI80" i="11" s="1"/>
  <c r="BJ80" i="11" s="1"/>
  <c r="BK80" i="11" s="1"/>
  <c r="BL80" i="11" s="1"/>
  <c r="BM80" i="11" s="1"/>
  <c r="BN80" i="11" s="1"/>
  <c r="BO80" i="11" s="1"/>
  <c r="F88" i="11"/>
  <c r="G88" i="11" s="1"/>
  <c r="H88" i="11" s="1"/>
  <c r="I88" i="11" s="1"/>
  <c r="J88" i="11" s="1"/>
  <c r="K88" i="11" s="1"/>
  <c r="L88" i="11" s="1"/>
  <c r="M88" i="11" s="1"/>
  <c r="N88" i="11" s="1"/>
  <c r="O88" i="11" s="1"/>
  <c r="P88" i="11" s="1"/>
  <c r="Q88" i="11" s="1"/>
  <c r="R88" i="11" s="1"/>
  <c r="S88" i="11" s="1"/>
  <c r="T88" i="11" s="1"/>
  <c r="U88" i="11" s="1"/>
  <c r="V88" i="11" s="1"/>
  <c r="W88" i="11" s="1"/>
  <c r="X88" i="11" s="1"/>
  <c r="Y88" i="11" s="1"/>
  <c r="Z88" i="11" s="1"/>
  <c r="AA88" i="11" s="1"/>
  <c r="AB88" i="11" s="1"/>
  <c r="AC88" i="11" s="1"/>
  <c r="AD88" i="11" s="1"/>
  <c r="AE88" i="11" s="1"/>
  <c r="AF88" i="11" s="1"/>
  <c r="AG88" i="11" s="1"/>
  <c r="AH88" i="11" s="1"/>
  <c r="AI88" i="11" s="1"/>
  <c r="AJ88" i="11" s="1"/>
  <c r="AK88" i="11" s="1"/>
  <c r="AL88" i="11" s="1"/>
  <c r="AM88" i="11" s="1"/>
  <c r="AN88" i="11" s="1"/>
  <c r="AO88" i="11" s="1"/>
  <c r="AP88" i="11" s="1"/>
  <c r="AQ88" i="11" s="1"/>
  <c r="AR88" i="11" s="1"/>
  <c r="AS88" i="11" s="1"/>
  <c r="AT88" i="11" s="1"/>
  <c r="AU88" i="11" s="1"/>
  <c r="AV88" i="11" s="1"/>
  <c r="AW88" i="11" s="1"/>
  <c r="AX88" i="11" s="1"/>
  <c r="AY88" i="11" s="1"/>
  <c r="AZ88" i="11" s="1"/>
  <c r="BA88" i="11" s="1"/>
  <c r="BB88" i="11" s="1"/>
  <c r="BC88" i="11" s="1"/>
  <c r="BD88" i="11" s="1"/>
  <c r="BE88" i="11" s="1"/>
  <c r="BF88" i="11" s="1"/>
  <c r="BG88" i="11" s="1"/>
  <c r="BH88" i="11" s="1"/>
  <c r="BI88" i="11" s="1"/>
  <c r="BJ88" i="11" s="1"/>
  <c r="BK88" i="11" s="1"/>
  <c r="BL88" i="11" s="1"/>
  <c r="BM88" i="11" s="1"/>
  <c r="BN88" i="11" s="1"/>
  <c r="BO88" i="11" s="1"/>
  <c r="F43" i="1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S43" i="11" s="1"/>
  <c r="T43" i="11" s="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AM43" i="11" s="1"/>
  <c r="AN43" i="11" s="1"/>
  <c r="AO43" i="11" s="1"/>
  <c r="AP43" i="11" s="1"/>
  <c r="AQ43" i="11" s="1"/>
  <c r="AR43" i="11" s="1"/>
  <c r="AS43" i="11" s="1"/>
  <c r="AT43" i="11" s="1"/>
  <c r="AU43" i="11" s="1"/>
  <c r="AV43" i="11" s="1"/>
  <c r="AW43" i="11" s="1"/>
  <c r="AX43" i="11" s="1"/>
  <c r="AY43" i="11" s="1"/>
  <c r="AZ43" i="11" s="1"/>
  <c r="BA43" i="11" s="1"/>
  <c r="BB43" i="11" s="1"/>
  <c r="BC43" i="11" s="1"/>
  <c r="BD43" i="11" s="1"/>
  <c r="BE43" i="11" s="1"/>
  <c r="BF43" i="11" s="1"/>
  <c r="BG43" i="11" s="1"/>
  <c r="BH43" i="11" s="1"/>
  <c r="BI43" i="11" s="1"/>
  <c r="BJ43" i="11" s="1"/>
  <c r="BK43" i="11" s="1"/>
  <c r="BL43" i="11" s="1"/>
  <c r="BM43" i="11" s="1"/>
  <c r="BN43" i="11" s="1"/>
  <c r="BO43" i="11" s="1"/>
  <c r="G20" i="4"/>
  <c r="H20" i="4" s="1"/>
  <c r="F21" i="4"/>
  <c r="G21" i="4" s="1"/>
  <c r="D22" i="4"/>
  <c r="B9" i="8" l="1"/>
  <c r="C9" i="8"/>
  <c r="BO2" i="11"/>
  <c r="BO103" i="11" s="1"/>
  <c r="BN103" i="11"/>
  <c r="H21" i="4"/>
  <c r="F22" i="4"/>
  <c r="D23" i="4"/>
  <c r="G22" i="4"/>
  <c r="H22" i="4" l="1"/>
  <c r="D24" i="4"/>
  <c r="F23" i="4"/>
  <c r="D25" i="4" l="1"/>
  <c r="F24" i="4"/>
  <c r="G23" i="4"/>
  <c r="H23" i="4" s="1"/>
  <c r="D26" i="4" l="1"/>
  <c r="F25" i="4"/>
  <c r="G25" i="4" s="1"/>
  <c r="G24" i="4"/>
  <c r="H24" i="4" s="1"/>
  <c r="H25" i="4" l="1"/>
  <c r="F26" i="4"/>
  <c r="D27" i="4"/>
  <c r="F27" i="4" l="1"/>
  <c r="D28" i="4"/>
  <c r="G26" i="4"/>
  <c r="H26" i="4" s="1"/>
  <c r="D29" i="4" l="1"/>
  <c r="F28" i="4"/>
  <c r="G27" i="4"/>
  <c r="H27" i="4" s="1"/>
  <c r="G28" i="4" l="1"/>
  <c r="H28" i="4" s="1"/>
  <c r="F29" i="4"/>
  <c r="D30" i="4"/>
  <c r="F30" i="4" l="1"/>
  <c r="D31" i="4"/>
  <c r="G29" i="4"/>
  <c r="H29" i="4" s="1"/>
  <c r="D32" i="4" l="1"/>
  <c r="F31" i="4"/>
  <c r="G30" i="4"/>
  <c r="H30" i="4" s="1"/>
  <c r="D33" i="4" l="1"/>
  <c r="F32" i="4"/>
  <c r="G31" i="4"/>
  <c r="H31" i="4" s="1"/>
  <c r="G32" i="4" l="1"/>
  <c r="H32" i="4" s="1"/>
  <c r="D34" i="4"/>
  <c r="F33" i="4"/>
  <c r="G33" i="4" l="1"/>
  <c r="H33" i="4" s="1"/>
  <c r="F34" i="4"/>
  <c r="D35" i="4"/>
  <c r="D36" i="4" l="1"/>
  <c r="F35" i="4"/>
  <c r="G34" i="4"/>
  <c r="H34" i="4" s="1"/>
  <c r="G35" i="4" l="1"/>
  <c r="H35" i="4" s="1"/>
  <c r="D37" i="4"/>
  <c r="F36" i="4"/>
  <c r="G36" i="4" l="1"/>
  <c r="H36" i="4" s="1"/>
  <c r="F37" i="4"/>
  <c r="D38" i="4"/>
  <c r="F38" i="4" l="1"/>
  <c r="D39" i="4"/>
  <c r="G37" i="4"/>
  <c r="H37" i="4" s="1"/>
  <c r="D40" i="4" l="1"/>
  <c r="F39" i="4"/>
  <c r="G38" i="4"/>
  <c r="H38" i="4" s="1"/>
  <c r="G39" i="4" l="1"/>
  <c r="H39" i="4" s="1"/>
  <c r="D41" i="4"/>
  <c r="F40" i="4"/>
  <c r="F41" i="4" l="1"/>
  <c r="D42" i="4"/>
  <c r="G40" i="4"/>
  <c r="H40" i="4" s="1"/>
  <c r="F42" i="4" l="1"/>
  <c r="D43" i="4"/>
  <c r="G41" i="4"/>
  <c r="H41" i="4" s="1"/>
  <c r="D44" i="4" l="1"/>
  <c r="F43" i="4"/>
  <c r="G42" i="4"/>
  <c r="H42" i="4" s="1"/>
  <c r="G43" i="4" l="1"/>
  <c r="H43" i="4" s="1"/>
  <c r="D45" i="4"/>
  <c r="F44" i="4"/>
  <c r="G44" i="4" l="1"/>
  <c r="H44" i="4" s="1"/>
  <c r="F45" i="4"/>
  <c r="D46" i="4"/>
  <c r="G45" i="4" l="1"/>
  <c r="H45" i="4" s="1"/>
  <c r="F46" i="4"/>
  <c r="D47" i="4"/>
  <c r="D48" i="4" l="1"/>
  <c r="F47" i="4"/>
  <c r="G46" i="4"/>
  <c r="H46" i="4" s="1"/>
  <c r="G47" i="4" l="1"/>
  <c r="H47" i="4" s="1"/>
  <c r="D49" i="4"/>
  <c r="F48" i="4"/>
  <c r="F49" i="4" l="1"/>
  <c r="D50" i="4"/>
  <c r="G48" i="4"/>
  <c r="H48" i="4" s="1"/>
  <c r="F50" i="4" l="1"/>
  <c r="D51" i="4"/>
  <c r="G49" i="4"/>
  <c r="H49" i="4" s="1"/>
  <c r="F51" i="4" l="1"/>
  <c r="D52" i="4"/>
  <c r="G50" i="4"/>
  <c r="H50" i="4" s="1"/>
  <c r="D53" i="4" l="1"/>
  <c r="F52" i="4"/>
  <c r="G51" i="4"/>
  <c r="H51" i="4" s="1"/>
  <c r="G52" i="4" l="1"/>
  <c r="H52" i="4" s="1"/>
  <c r="F53" i="4"/>
  <c r="D54" i="4"/>
  <c r="F54" i="4" l="1"/>
  <c r="D55" i="4"/>
  <c r="G53" i="4"/>
  <c r="H53" i="4" s="1"/>
  <c r="D56" i="4" l="1"/>
  <c r="F55" i="4"/>
  <c r="G54" i="4"/>
  <c r="H54" i="4" s="1"/>
  <c r="G55" i="4" l="1"/>
  <c r="H55" i="4" s="1"/>
  <c r="D57" i="4"/>
  <c r="F56" i="4"/>
  <c r="G56" i="4" l="1"/>
  <c r="H56" i="4" s="1"/>
  <c r="F57" i="4"/>
  <c r="D58" i="4"/>
  <c r="F58" i="4" l="1"/>
  <c r="D59" i="4"/>
  <c r="G57" i="4"/>
  <c r="H57" i="4" s="1"/>
  <c r="F59" i="4" l="1"/>
  <c r="D60" i="4"/>
  <c r="G58" i="4"/>
  <c r="H58" i="4" s="1"/>
  <c r="D61" i="4" l="1"/>
  <c r="F60" i="4"/>
  <c r="G59" i="4"/>
  <c r="H59" i="4" s="1"/>
  <c r="G60" i="4" l="1"/>
  <c r="H60" i="4" s="1"/>
  <c r="F61" i="4"/>
  <c r="D62" i="4"/>
  <c r="F62" i="4" l="1"/>
  <c r="D63" i="4"/>
  <c r="G61" i="4"/>
  <c r="H61" i="4" s="1"/>
  <c r="D64" i="4" l="1"/>
  <c r="F63" i="4"/>
  <c r="G62" i="4"/>
  <c r="H62" i="4" s="1"/>
  <c r="G63" i="4" l="1"/>
  <c r="H63" i="4" s="1"/>
  <c r="D65" i="4"/>
  <c r="F64" i="4"/>
  <c r="G64" i="4" l="1"/>
  <c r="H64" i="4" s="1"/>
  <c r="F65" i="4"/>
  <c r="D66" i="4"/>
  <c r="F66" i="4" l="1"/>
  <c r="D67" i="4"/>
  <c r="G65" i="4"/>
  <c r="H65" i="4" s="1"/>
  <c r="F67" i="4" l="1"/>
  <c r="D68" i="4"/>
  <c r="G66" i="4"/>
  <c r="H66" i="4" s="1"/>
  <c r="D69" i="4" l="1"/>
  <c r="F68" i="4"/>
  <c r="G67" i="4"/>
  <c r="H67" i="4" s="1"/>
  <c r="G68" i="4" l="1"/>
  <c r="H68" i="4" s="1"/>
  <c r="F69" i="4"/>
  <c r="D70" i="4"/>
  <c r="G69" i="4" l="1"/>
  <c r="H69" i="4" s="1"/>
  <c r="F70" i="4"/>
  <c r="D71" i="4"/>
  <c r="D72" i="4" l="1"/>
  <c r="F71" i="4"/>
  <c r="G70" i="4"/>
  <c r="H70" i="4" s="1"/>
  <c r="G71" i="4" l="1"/>
  <c r="H71" i="4" s="1"/>
  <c r="D73" i="4"/>
  <c r="F72" i="4"/>
  <c r="G72" i="4" l="1"/>
  <c r="H72" i="4" s="1"/>
  <c r="F73" i="4"/>
  <c r="D74" i="4"/>
  <c r="F74" i="4" l="1"/>
  <c r="D75" i="4"/>
  <c r="G73" i="4"/>
  <c r="H73" i="4" s="1"/>
  <c r="F75" i="4" l="1"/>
  <c r="D76" i="4"/>
  <c r="G74" i="4"/>
  <c r="H74" i="4" s="1"/>
  <c r="D77" i="4" l="1"/>
  <c r="F76" i="4"/>
  <c r="G75" i="4"/>
  <c r="H75" i="4" s="1"/>
  <c r="G76" i="4" l="1"/>
  <c r="H76" i="4" s="1"/>
  <c r="F77" i="4"/>
  <c r="D78" i="4"/>
  <c r="G77" i="4" l="1"/>
  <c r="H77" i="4" s="1"/>
  <c r="F78" i="4"/>
  <c r="D79" i="4"/>
  <c r="D80" i="4" l="1"/>
  <c r="F79" i="4"/>
  <c r="G78" i="4"/>
  <c r="H78" i="4" s="1"/>
  <c r="G79" i="4" l="1"/>
  <c r="H79" i="4" s="1"/>
  <c r="D81" i="4"/>
  <c r="F80" i="4"/>
  <c r="D82" i="4" l="1"/>
  <c r="F81" i="4"/>
  <c r="G80" i="4"/>
  <c r="H80" i="4" s="1"/>
  <c r="G81" i="4" l="1"/>
  <c r="H81" i="4" s="1"/>
  <c r="F82" i="4"/>
  <c r="D83" i="4"/>
  <c r="D84" i="4" l="1"/>
  <c r="F83" i="4"/>
  <c r="G82" i="4"/>
  <c r="H82" i="4" s="1"/>
  <c r="G83" i="4" l="1"/>
  <c r="H83" i="4" s="1"/>
  <c r="D85" i="4"/>
  <c r="F84" i="4"/>
  <c r="G84" i="4" l="1"/>
  <c r="H84" i="4" s="1"/>
  <c r="F85" i="4"/>
  <c r="D86" i="4"/>
  <c r="F86" i="4" l="1"/>
  <c r="D87" i="4"/>
  <c r="G85" i="4"/>
  <c r="H85" i="4" s="1"/>
  <c r="D88" i="4" l="1"/>
  <c r="F87" i="4"/>
  <c r="G86" i="4"/>
  <c r="H86" i="4" s="1"/>
  <c r="G87" i="4" l="1"/>
  <c r="H87" i="4" s="1"/>
  <c r="D89" i="4"/>
  <c r="F88" i="4"/>
  <c r="G88" i="4" l="1"/>
  <c r="H88" i="4" s="1"/>
  <c r="D90" i="4"/>
  <c r="F89" i="4"/>
  <c r="F90" i="4" l="1"/>
  <c r="D91" i="4"/>
  <c r="G89" i="4"/>
  <c r="H89" i="4" s="1"/>
  <c r="D92" i="4" l="1"/>
  <c r="F91" i="4"/>
  <c r="G90" i="4"/>
  <c r="H90" i="4" s="1"/>
  <c r="G91" i="4" l="1"/>
  <c r="H91" i="4" s="1"/>
  <c r="D93" i="4"/>
  <c r="F92" i="4"/>
  <c r="F93" i="4" l="1"/>
  <c r="D94" i="4"/>
  <c r="G92" i="4"/>
  <c r="H92" i="4" s="1"/>
  <c r="F94" i="4" l="1"/>
  <c r="D95" i="4"/>
  <c r="G93" i="4"/>
  <c r="H93" i="4" s="1"/>
  <c r="D96" i="4" l="1"/>
  <c r="F95" i="4"/>
  <c r="G94" i="4"/>
  <c r="H94" i="4" s="1"/>
  <c r="G95" i="4" l="1"/>
  <c r="H95" i="4" s="1"/>
  <c r="D97" i="4"/>
  <c r="F96" i="4"/>
  <c r="G96" i="4" l="1"/>
  <c r="H96" i="4" s="1"/>
  <c r="D98" i="4"/>
  <c r="F97" i="4"/>
  <c r="G97" i="4" l="1"/>
  <c r="H97" i="4" s="1"/>
  <c r="F98" i="4"/>
  <c r="D99" i="4"/>
  <c r="D100" i="4" l="1"/>
  <c r="F99" i="4"/>
  <c r="G98" i="4"/>
  <c r="H98" i="4" s="1"/>
  <c r="G99" i="4" l="1"/>
  <c r="H99" i="4" s="1"/>
  <c r="D101" i="4"/>
  <c r="F100" i="4"/>
  <c r="G100" i="4" l="1"/>
  <c r="H100" i="4" s="1"/>
  <c r="F101" i="4"/>
  <c r="D102" i="4"/>
  <c r="G101" i="4" l="1"/>
  <c r="H101" i="4" s="1"/>
  <c r="F102" i="4"/>
  <c r="D103" i="4"/>
  <c r="G102" i="4" l="1"/>
  <c r="H102" i="4" s="1"/>
  <c r="D104" i="4"/>
  <c r="F103" i="4"/>
  <c r="D105" i="4" l="1"/>
  <c r="F104" i="4"/>
  <c r="G103" i="4"/>
  <c r="H103" i="4" s="1"/>
  <c r="G104" i="4" l="1"/>
  <c r="H104" i="4" s="1"/>
  <c r="F105" i="4"/>
  <c r="D106" i="4"/>
  <c r="F106" i="4" l="1"/>
  <c r="D107" i="4"/>
  <c r="G105" i="4"/>
  <c r="H105" i="4" s="1"/>
  <c r="F107" i="4" l="1"/>
  <c r="D108" i="4"/>
  <c r="G106" i="4"/>
  <c r="H106" i="4" s="1"/>
  <c r="D109" i="4" l="1"/>
  <c r="F108" i="4"/>
  <c r="G107" i="4"/>
  <c r="H107" i="4" s="1"/>
  <c r="G108" i="4" l="1"/>
  <c r="H108" i="4" s="1"/>
  <c r="F109" i="4"/>
  <c r="D110" i="4"/>
  <c r="F110" i="4" l="1"/>
  <c r="D111" i="4"/>
  <c r="G109" i="4"/>
  <c r="H109" i="4" s="1"/>
  <c r="D112" i="4" l="1"/>
  <c r="F111" i="4"/>
  <c r="G110" i="4"/>
  <c r="H110" i="4" s="1"/>
  <c r="G111" i="4" l="1"/>
  <c r="H111" i="4" s="1"/>
  <c r="D113" i="4"/>
  <c r="F112" i="4"/>
  <c r="G112" i="4" l="1"/>
  <c r="H112" i="4" s="1"/>
  <c r="F113" i="4"/>
  <c r="D114" i="4"/>
  <c r="F114" i="4" l="1"/>
  <c r="D115" i="4"/>
  <c r="G113" i="4"/>
  <c r="H113" i="4" s="1"/>
  <c r="F115" i="4" l="1"/>
  <c r="D116" i="4"/>
  <c r="G114" i="4"/>
  <c r="H114" i="4" s="1"/>
  <c r="D117" i="4" l="1"/>
  <c r="F116" i="4"/>
  <c r="G115" i="4"/>
  <c r="H115" i="4" s="1"/>
  <c r="G116" i="4" l="1"/>
  <c r="H116" i="4" s="1"/>
  <c r="F117" i="4"/>
  <c r="D118" i="4"/>
  <c r="F118" i="4" l="1"/>
  <c r="D119" i="4"/>
  <c r="G117" i="4"/>
  <c r="H117" i="4" s="1"/>
  <c r="D120" i="4" l="1"/>
  <c r="F119" i="4"/>
  <c r="G118" i="4"/>
  <c r="H118" i="4" s="1"/>
  <c r="G119" i="4" l="1"/>
  <c r="H119" i="4" s="1"/>
  <c r="D121" i="4"/>
  <c r="F120" i="4"/>
  <c r="G120" i="4" l="1"/>
  <c r="H120" i="4" s="1"/>
  <c r="F121" i="4"/>
  <c r="D122" i="4"/>
  <c r="G121" i="4" l="1"/>
  <c r="H121" i="4" s="1"/>
  <c r="F122" i="4"/>
  <c r="D123" i="4"/>
  <c r="F123" i="4" l="1"/>
  <c r="D124" i="4"/>
  <c r="G122" i="4"/>
  <c r="H122" i="4" s="1"/>
  <c r="D125" i="4" l="1"/>
  <c r="F124" i="4"/>
  <c r="G123" i="4"/>
  <c r="H123" i="4" s="1"/>
  <c r="G124" i="4" l="1"/>
  <c r="H124" i="4" s="1"/>
  <c r="F125" i="4"/>
  <c r="D126" i="4"/>
  <c r="F126" i="4" l="1"/>
  <c r="D127" i="4"/>
  <c r="G125" i="4"/>
  <c r="H125" i="4" s="1"/>
  <c r="D128" i="4" l="1"/>
  <c r="F127" i="4"/>
  <c r="G126" i="4"/>
  <c r="H126" i="4" s="1"/>
  <c r="G127" i="4" l="1"/>
  <c r="H127" i="4" s="1"/>
  <c r="D129" i="4"/>
  <c r="F128" i="4"/>
  <c r="F129" i="4" l="1"/>
  <c r="D130" i="4"/>
  <c r="G128" i="4"/>
  <c r="H128" i="4" s="1"/>
  <c r="F130" i="4" l="1"/>
  <c r="D131" i="4"/>
  <c r="G129" i="4"/>
  <c r="H129" i="4" s="1"/>
  <c r="F131" i="4" l="1"/>
  <c r="D132" i="4"/>
  <c r="G130" i="4"/>
  <c r="H130" i="4" s="1"/>
  <c r="D133" i="4" l="1"/>
  <c r="F132" i="4"/>
  <c r="G131" i="4"/>
  <c r="H131" i="4" s="1"/>
  <c r="G132" i="4" l="1"/>
  <c r="H132" i="4" s="1"/>
  <c r="F133" i="4"/>
  <c r="D134" i="4"/>
  <c r="F134" i="4" l="1"/>
  <c r="D135" i="4"/>
  <c r="G133" i="4"/>
  <c r="H133" i="4" s="1"/>
  <c r="D136" i="4" l="1"/>
  <c r="F135" i="4"/>
  <c r="G134" i="4"/>
  <c r="H134" i="4" s="1"/>
  <c r="G135" i="4" l="1"/>
  <c r="H135" i="4" s="1"/>
  <c r="D137" i="4"/>
  <c r="F136" i="4"/>
  <c r="D138" i="4" l="1"/>
  <c r="F137" i="4"/>
  <c r="G136" i="4"/>
  <c r="H136" i="4" s="1"/>
  <c r="G137" i="4" l="1"/>
  <c r="H137" i="4" s="1"/>
  <c r="F138" i="4"/>
  <c r="D139" i="4"/>
  <c r="F139" i="4" l="1"/>
  <c r="D140" i="4"/>
  <c r="G138" i="4"/>
  <c r="H138" i="4" s="1"/>
  <c r="D141" i="4" l="1"/>
  <c r="F140" i="4"/>
  <c r="G139" i="4"/>
  <c r="H139" i="4" s="1"/>
  <c r="G140" i="4" l="1"/>
  <c r="H140" i="4" s="1"/>
  <c r="F141" i="4"/>
  <c r="D142" i="4"/>
  <c r="F142" i="4" l="1"/>
  <c r="D143" i="4"/>
  <c r="G141" i="4"/>
  <c r="H141" i="4" s="1"/>
  <c r="D144" i="4" l="1"/>
  <c r="F143" i="4"/>
  <c r="G142" i="4"/>
  <c r="H142" i="4" s="1"/>
  <c r="G143" i="4" l="1"/>
  <c r="H143" i="4" s="1"/>
  <c r="D145" i="4"/>
  <c r="F144" i="4"/>
  <c r="G144" i="4" l="1"/>
  <c r="H144" i="4" s="1"/>
  <c r="D146" i="4"/>
  <c r="F145" i="4"/>
  <c r="F146" i="4" l="1"/>
  <c r="D147" i="4"/>
  <c r="G145" i="4"/>
  <c r="H145" i="4" s="1"/>
  <c r="D148" i="4" l="1"/>
  <c r="F147" i="4"/>
  <c r="G146" i="4"/>
  <c r="H146" i="4" s="1"/>
  <c r="G147" i="4" l="1"/>
  <c r="H147" i="4" s="1"/>
  <c r="D149" i="4"/>
  <c r="F148" i="4"/>
  <c r="G148" i="4" l="1"/>
  <c r="H148" i="4" s="1"/>
  <c r="F149" i="4"/>
  <c r="D150" i="4"/>
  <c r="F150" i="4" l="1"/>
  <c r="D151" i="4"/>
  <c r="G149" i="4"/>
  <c r="H149" i="4" s="1"/>
  <c r="D152" i="4" l="1"/>
  <c r="F151" i="4"/>
  <c r="G150" i="4"/>
  <c r="H150" i="4" s="1"/>
  <c r="G151" i="4" l="1"/>
  <c r="H151" i="4" s="1"/>
  <c r="D153" i="4"/>
  <c r="F152" i="4"/>
  <c r="G152" i="4" l="1"/>
  <c r="H152" i="4" s="1"/>
  <c r="D154" i="4"/>
  <c r="F153" i="4"/>
  <c r="G153" i="4" l="1"/>
  <c r="H153" i="4" s="1"/>
  <c r="F154" i="4"/>
  <c r="D155" i="4"/>
  <c r="G154" i="4" l="1"/>
  <c r="H154" i="4" s="1"/>
  <c r="D156" i="4"/>
  <c r="F155" i="4"/>
  <c r="G155" i="4" l="1"/>
  <c r="H155" i="4" s="1"/>
  <c r="D157" i="4"/>
  <c r="F156" i="4"/>
  <c r="F157" i="4" l="1"/>
  <c r="D158" i="4"/>
  <c r="G156" i="4"/>
  <c r="H156" i="4" s="1"/>
  <c r="F158" i="4" l="1"/>
  <c r="D159" i="4"/>
  <c r="G157" i="4"/>
  <c r="H157" i="4" s="1"/>
  <c r="D160" i="4" l="1"/>
  <c r="F159" i="4"/>
  <c r="G158" i="4"/>
  <c r="H158" i="4" s="1"/>
  <c r="G159" i="4" l="1"/>
  <c r="H159" i="4" s="1"/>
  <c r="D161" i="4"/>
  <c r="F160" i="4"/>
  <c r="G160" i="4" l="1"/>
  <c r="H160" i="4" s="1"/>
  <c r="F161" i="4"/>
  <c r="D162" i="4"/>
  <c r="F162" i="4" l="1"/>
  <c r="D163" i="4"/>
  <c r="G161" i="4"/>
  <c r="H161" i="4" s="1"/>
  <c r="F163" i="4" l="1"/>
  <c r="D164" i="4"/>
  <c r="G162" i="4"/>
  <c r="H162" i="4" s="1"/>
  <c r="D165" i="4" l="1"/>
  <c r="F164" i="4"/>
  <c r="G163" i="4"/>
  <c r="H163" i="4" s="1"/>
  <c r="G164" i="4" l="1"/>
  <c r="H164" i="4" s="1"/>
  <c r="F165" i="4"/>
  <c r="D166" i="4"/>
  <c r="F166" i="4" l="1"/>
  <c r="D167" i="4"/>
  <c r="G165" i="4"/>
  <c r="H165" i="4" s="1"/>
  <c r="D168" i="4" l="1"/>
  <c r="F167" i="4"/>
  <c r="G166" i="4"/>
  <c r="H166" i="4" s="1"/>
  <c r="G167" i="4" l="1"/>
  <c r="H167" i="4" s="1"/>
  <c r="D169" i="4"/>
  <c r="F168" i="4"/>
  <c r="D170" i="4" l="1"/>
  <c r="F169" i="4"/>
  <c r="G168" i="4"/>
  <c r="H168" i="4" s="1"/>
  <c r="G169" i="4" l="1"/>
  <c r="H169" i="4" s="1"/>
  <c r="F170" i="4"/>
  <c r="D171" i="4"/>
  <c r="F171" i="4" l="1"/>
  <c r="D172" i="4"/>
  <c r="G170" i="4"/>
  <c r="H170" i="4" s="1"/>
  <c r="D173" i="4" l="1"/>
  <c r="F172" i="4"/>
  <c r="G171" i="4"/>
  <c r="H171" i="4" s="1"/>
  <c r="G172" i="4" l="1"/>
  <c r="H172" i="4" s="1"/>
  <c r="F173" i="4"/>
  <c r="D174" i="4"/>
  <c r="F174" i="4" l="1"/>
  <c r="D175" i="4"/>
  <c r="G173" i="4"/>
  <c r="H173" i="4" s="1"/>
  <c r="D176" i="4" l="1"/>
  <c r="F175" i="4"/>
  <c r="G174" i="4"/>
  <c r="H174" i="4" s="1"/>
  <c r="G175" i="4" l="1"/>
  <c r="H175" i="4" s="1"/>
  <c r="D177" i="4"/>
  <c r="F176" i="4"/>
  <c r="D178" i="4" l="1"/>
  <c r="F177" i="4"/>
  <c r="G176" i="4"/>
  <c r="H176" i="4" s="1"/>
  <c r="G177" i="4" l="1"/>
  <c r="H177" i="4" s="1"/>
  <c r="F178" i="4"/>
  <c r="D179" i="4"/>
  <c r="G178" i="4" l="1"/>
  <c r="H178" i="4" s="1"/>
  <c r="D180" i="4"/>
  <c r="F179" i="4"/>
  <c r="D181" i="4" l="1"/>
  <c r="F180" i="4"/>
  <c r="G179" i="4"/>
  <c r="H179" i="4" s="1"/>
  <c r="G180" i="4" l="1"/>
  <c r="H180" i="4" s="1"/>
  <c r="F181" i="4"/>
  <c r="D182" i="4"/>
  <c r="F182" i="4" l="1"/>
  <c r="D183" i="4"/>
  <c r="G181" i="4"/>
  <c r="H181" i="4" s="1"/>
  <c r="D184" i="4" l="1"/>
  <c r="F183" i="4"/>
  <c r="G182" i="4"/>
  <c r="H182" i="4" s="1"/>
  <c r="G183" i="4" l="1"/>
  <c r="H183" i="4" s="1"/>
  <c r="D185" i="4"/>
  <c r="F184" i="4"/>
  <c r="G184" i="4" l="1"/>
  <c r="H184" i="4" s="1"/>
  <c r="F185" i="4"/>
  <c r="D186" i="4"/>
  <c r="G185" i="4" l="1"/>
  <c r="H185" i="4" s="1"/>
  <c r="F186" i="4"/>
  <c r="D187" i="4"/>
  <c r="G186" i="4" l="1"/>
  <c r="H186" i="4" s="1"/>
  <c r="D188" i="4"/>
  <c r="F187" i="4"/>
  <c r="D189" i="4" l="1"/>
  <c r="F188" i="4"/>
  <c r="G187" i="4"/>
  <c r="H187" i="4" s="1"/>
  <c r="G188" i="4" l="1"/>
  <c r="H188" i="4" s="1"/>
  <c r="F189" i="4"/>
  <c r="D190" i="4"/>
  <c r="F190" i="4" l="1"/>
  <c r="D191" i="4"/>
  <c r="G189" i="4"/>
  <c r="H189" i="4" s="1"/>
  <c r="D192" i="4" l="1"/>
  <c r="F191" i="4"/>
  <c r="G190" i="4"/>
  <c r="H190" i="4" s="1"/>
  <c r="G191" i="4" l="1"/>
  <c r="H191" i="4" s="1"/>
  <c r="F192" i="4"/>
  <c r="G192" i="4" l="1"/>
  <c r="H19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tc={F7FAB356-B400-4922-8779-F5D8670915BA}</author>
  </authors>
  <commentList>
    <comment ref="M13" authorId="0" shapeId="0" xr:uid="{F7FAB356-B400-4922-8779-F5D8670915BA}">
      <text>
        <t>[Threaded comment]
Your version of Excel allows you to read this threaded comment; however, any edits to it will get removed if the file is opened in a newer version of Excel. Learn more: https://go.microsoft.com/fwlink/?linkid=870924
Comment:
    Last stock price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<sst xmlns="http://schemas.openxmlformats.org/spreadsheetml/2006/main" count="84" uniqueCount="75">
  <si>
    <t>Date</t>
  </si>
  <si>
    <t xml:space="preserve">PM </t>
  </si>
  <si>
    <t>log return</t>
  </si>
  <si>
    <t>return</t>
  </si>
  <si>
    <t xml:space="preserve">Daily </t>
  </si>
  <si>
    <t xml:space="preserve">Annualised </t>
  </si>
  <si>
    <t>Volatility</t>
  </si>
  <si>
    <t>SP500</t>
  </si>
  <si>
    <t>Log returns SP500</t>
  </si>
  <si>
    <t>Risk-Free rate</t>
  </si>
  <si>
    <t>Excess Return SP500</t>
  </si>
  <si>
    <t>Beta</t>
  </si>
  <si>
    <t>Regression</t>
  </si>
  <si>
    <t>z value</t>
  </si>
  <si>
    <t>Standard Deviation</t>
  </si>
  <si>
    <t>1 day</t>
  </si>
  <si>
    <t xml:space="preserve">Holding Period </t>
  </si>
  <si>
    <t>Confidence level</t>
  </si>
  <si>
    <t>Histogram</t>
  </si>
  <si>
    <t>Signal Line</t>
  </si>
  <si>
    <t>MACD Line</t>
  </si>
  <si>
    <t>26-Day EMA</t>
  </si>
  <si>
    <t>12-Day EMA</t>
  </si>
  <si>
    <t>9-Day EMA</t>
  </si>
  <si>
    <t>Weight</t>
  </si>
  <si>
    <t>n</t>
  </si>
  <si>
    <t>pm</t>
  </si>
  <si>
    <t>Change</t>
    <phoneticPr fontId="18" type="noConversion"/>
  </si>
  <si>
    <t>Gain</t>
    <phoneticPr fontId="18" type="noConversion"/>
  </si>
  <si>
    <t>Loss</t>
    <phoneticPr fontId="18" type="noConversion"/>
  </si>
  <si>
    <t>Avg Gain</t>
    <phoneticPr fontId="18" type="noConversion"/>
  </si>
  <si>
    <t>Avg Loss</t>
    <phoneticPr fontId="18" type="noConversion"/>
  </si>
  <si>
    <t>RS</t>
    <phoneticPr fontId="18" type="noConversion"/>
  </si>
  <si>
    <t>14-Day RSI</t>
    <phoneticPr fontId="18" type="noConversion"/>
  </si>
  <si>
    <t>20 Day MA</t>
    <phoneticPr fontId="18" type="noConversion"/>
  </si>
  <si>
    <t>STD DEV</t>
    <phoneticPr fontId="18" type="noConversion"/>
  </si>
  <si>
    <t>Upper Band</t>
    <phoneticPr fontId="18" type="noConversion"/>
  </si>
  <si>
    <t>Lower Band</t>
    <phoneticPr fontId="18" type="noConversion"/>
  </si>
  <si>
    <t>%K Line</t>
  </si>
  <si>
    <t>%D Line</t>
    <phoneticPr fontId="18" type="noConversion"/>
  </si>
  <si>
    <t>Stock Price</t>
    <phoneticPr fontId="2" type="noConversion"/>
  </si>
  <si>
    <t>d1</t>
    <phoneticPr fontId="2" type="noConversion"/>
  </si>
  <si>
    <t>Strike Price</t>
  </si>
  <si>
    <t>d2</t>
    <phoneticPr fontId="2" type="noConversion"/>
  </si>
  <si>
    <t>Risk-free rate</t>
  </si>
  <si>
    <t>Time</t>
    <phoneticPr fontId="2" type="noConversion"/>
  </si>
  <si>
    <t>Call/Put</t>
    <phoneticPr fontId="2" type="noConversion"/>
  </si>
  <si>
    <t>Option Price</t>
    <phoneticPr fontId="2" type="noConversion"/>
  </si>
  <si>
    <t>Parameter</t>
  </si>
  <si>
    <t>Value</t>
  </si>
  <si>
    <t>Option Type</t>
  </si>
  <si>
    <t>European Call Option</t>
  </si>
  <si>
    <t>Time to Maturity (T)</t>
  </si>
  <si>
    <t>0.25 years (3 months)</t>
  </si>
  <si>
    <t>Risk-Free Interest Rate (r)</t>
  </si>
  <si>
    <t>Annualised Volatility (σ)</t>
  </si>
  <si>
    <t>Asset</t>
  </si>
  <si>
    <t>Time</t>
  </si>
  <si>
    <t>Drift</t>
  </si>
  <si>
    <t>Price</t>
  </si>
  <si>
    <t>Timestep</t>
  </si>
  <si>
    <t>Strike</t>
    <phoneticPr fontId="1" type="noConversion"/>
  </si>
  <si>
    <t>Call Price</t>
  </si>
  <si>
    <t>Expire</t>
  </si>
  <si>
    <t>risk free rate</t>
  </si>
  <si>
    <t>Payoff-Call</t>
  </si>
  <si>
    <t>Discounted Payoff</t>
  </si>
  <si>
    <t>Apple</t>
  </si>
  <si>
    <t>AAPL</t>
  </si>
  <si>
    <t>Excess Return AAPL</t>
  </si>
  <si>
    <t>Log returns AAPL</t>
  </si>
  <si>
    <t xml:space="preserve">AAPL </t>
  </si>
  <si>
    <t>Strike Price (K)($)</t>
  </si>
  <si>
    <t>Underlying Stock Price (S)($)</t>
  </si>
  <si>
    <t>Portfolio Value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</si>
</sst>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6" formatCode="_(* #,##0.00_);_(* \(#,##0.00\);_(* &quot;-&quot;??_);_(@_)"/>
    <numFmt numFmtId="167" formatCode="0.0000"/>
    <numFmt numFmtId="168" formatCode="0.00_);[Red]\(0.00\)"/>
    <numFmt numFmtId="169" formatCode="0_);[Red]\(0\)"/>
    <numFmt numFmtId="172" formatCode="0.00000%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Segoe UI"/>
      <family val="2"/>
    </font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b/>
      <sz val="11"/>
      <name val="Aptos Narrow"/>
      <family val="3"/>
      <charset val="134"/>
      <scheme val="minor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4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43" applyFont="1" applyAlignment="1">
      <alignment horizontal="center"/>
    </xf>
    <xf numFmtId="166" fontId="0" fillId="0" borderId="0" xfId="43" applyFont="1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43" applyNumberFormat="1" applyFont="1" applyAlignment="1">
      <alignment horizontal="center"/>
    </xf>
    <xf numFmtId="0" fontId="19" fillId="0" borderId="0" xfId="44">
      <alignment vertical="center"/>
    </xf>
    <xf numFmtId="167" fontId="19" fillId="0" borderId="0" xfId="44" applyNumberFormat="1">
      <alignment vertical="center"/>
    </xf>
    <xf numFmtId="0" fontId="19" fillId="0" borderId="0" xfId="44" applyAlignment="1"/>
    <xf numFmtId="9" fontId="0" fillId="0" borderId="0" xfId="45" applyFont="1" applyAlignment="1"/>
    <xf numFmtId="168" fontId="0" fillId="0" borderId="0" xfId="45" applyNumberFormat="1" applyFont="1" applyAlignment="1"/>
    <xf numFmtId="169" fontId="0" fillId="0" borderId="0" xfId="45" applyNumberFormat="1" applyFont="1" applyAlignment="1"/>
    <xf numFmtId="0" fontId="20" fillId="0" borderId="0" xfId="44" applyFont="1" applyAlignment="1"/>
    <xf numFmtId="2" fontId="20" fillId="0" borderId="0" xfId="44" applyNumberFormat="1" applyFont="1">
      <alignment vertical="center"/>
    </xf>
    <xf numFmtId="0" fontId="0" fillId="0" borderId="0" xfId="0" applyAlignment="1">
      <alignment horizontal="center" vertical="center"/>
    </xf>
    <xf numFmtId="2" fontId="19" fillId="0" borderId="0" xfId="44" applyNumberFormat="1" applyAlignment="1"/>
    <xf numFmtId="2" fontId="0" fillId="0" borderId="0" xfId="0" applyNumberFormat="1"/>
    <xf numFmtId="2" fontId="20" fillId="0" borderId="0" xfId="0" applyNumberFormat="1" applyFont="1"/>
    <xf numFmtId="2" fontId="21" fillId="33" borderId="0" xfId="0" applyNumberFormat="1" applyFont="1" applyFill="1"/>
    <xf numFmtId="10" fontId="0" fillId="0" borderId="0" xfId="45" applyNumberFormat="1" applyFont="1" applyAlignment="1"/>
    <xf numFmtId="0" fontId="16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/>
    </xf>
    <xf numFmtId="10" fontId="0" fillId="34" borderId="10" xfId="1" applyNumberFormat="1" applyFont="1" applyFill="1" applyBorder="1" applyAlignment="1">
      <alignment horizontal="center" vertical="center"/>
    </xf>
    <xf numFmtId="10" fontId="0" fillId="35" borderId="10" xfId="1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top"/>
    </xf>
    <xf numFmtId="0" fontId="0" fillId="34" borderId="10" xfId="0" applyFont="1" applyFill="1" applyBorder="1" applyAlignment="1">
      <alignment horizontal="left" vertical="top"/>
    </xf>
    <xf numFmtId="0" fontId="0" fillId="35" borderId="10" xfId="0" applyFont="1" applyFill="1" applyBorder="1" applyAlignment="1">
      <alignment horizontal="left" vertical="top"/>
    </xf>
    <xf numFmtId="164" fontId="0" fillId="33" borderId="0" xfId="0" applyNumberFormat="1" applyFill="1"/>
    <xf numFmtId="0" fontId="0" fillId="34" borderId="10" xfId="0" applyFill="1" applyBorder="1"/>
    <xf numFmtId="9" fontId="0" fillId="34" borderId="10" xfId="0" applyNumberForma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10" fontId="0" fillId="37" borderId="10" xfId="1" applyNumberFormat="1" applyFont="1" applyFill="1" applyBorder="1"/>
    <xf numFmtId="172" fontId="0" fillId="36" borderId="10" xfId="1" applyNumberFormat="1" applyFont="1" applyFill="1" applyBorder="1"/>
    <xf numFmtId="10" fontId="0" fillId="36" borderId="10" xfId="1" applyNumberFormat="1" applyFont="1" applyFill="1" applyBorder="1"/>
    <xf numFmtId="2" fontId="0" fillId="34" borderId="10" xfId="0" applyNumberFormat="1" applyFill="1" applyBorder="1" applyAlignment="1">
      <alignment horizontal="center" vertic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3" xr:uid="{6710F9FD-7AF6-48D7-8DA9-3F298E87E2C8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7042747C-09CA-4FB5-87B9-8143FCE2BAC7}"/>
    <cellStyle name="Note" xfId="16" builtinId="10" customBuiltin="1"/>
    <cellStyle name="Output" xfId="11" builtinId="21" customBuiltin="1"/>
    <cellStyle name="Per cent" xfId="1" builtinId="5"/>
    <cellStyle name="Per cent 2" xfId="45" xr:uid="{8650EB21-05CA-4C62-87EE-967BF3F6AD32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MACD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MACD!$H$4:$H$16</c:f>
              <c:strCache>
                <c:ptCount val="13"/>
                <c:pt idx="0">
                  <c:v>Histogram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MACD!$H$17:$H$192</c:f>
              <c:numCache>
                <c:formatCode>_(* #,##0.00_);_(* \(#,##0.00\);_(* "-"??_);_(@_)</c:formatCode>
                <c:ptCount val="176"/>
                <c:pt idx="0">
                  <c:v>0</c:v>
                </c:pt>
                <c:pt idx="1">
                  <c:v>3.178641870949761E-2</c:v>
                </c:pt>
                <c:pt idx="2">
                  <c:v>6.710946384318342E-2</c:v>
                </c:pt>
                <c:pt idx="3">
                  <c:v>0.15065048112352386</c:v>
                </c:pt>
                <c:pt idx="4">
                  <c:v>0.22738632838524209</c:v>
                </c:pt>
                <c:pt idx="5">
                  <c:v>0.35967195021274279</c:v>
                </c:pt>
                <c:pt idx="6">
                  <c:v>0.43060379432878904</c:v>
                </c:pt>
                <c:pt idx="7">
                  <c:v>0.55341302641029522</c:v>
                </c:pt>
                <c:pt idx="8">
                  <c:v>0.54655974211685532</c:v>
                </c:pt>
                <c:pt idx="9">
                  <c:v>0.5795225436635747</c:v>
                </c:pt>
                <c:pt idx="10">
                  <c:v>0.69704969330874977</c:v>
                </c:pt>
                <c:pt idx="11">
                  <c:v>0.63379318687534081</c:v>
                </c:pt>
                <c:pt idx="12">
                  <c:v>0.55940410921188288</c:v>
                </c:pt>
                <c:pt idx="13">
                  <c:v>0.52260419686906512</c:v>
                </c:pt>
                <c:pt idx="14">
                  <c:v>0.40073751300211358</c:v>
                </c:pt>
                <c:pt idx="15">
                  <c:v>0.28703472878160063</c:v>
                </c:pt>
                <c:pt idx="16">
                  <c:v>0.1543990709680727</c:v>
                </c:pt>
                <c:pt idx="17">
                  <c:v>6.7551859469441533E-2</c:v>
                </c:pt>
                <c:pt idx="18">
                  <c:v>2.9536661852789248E-3</c:v>
                </c:pt>
                <c:pt idx="19">
                  <c:v>-4.751054467535476E-2</c:v>
                </c:pt>
                <c:pt idx="20">
                  <c:v>-5.7006020354339437E-2</c:v>
                </c:pt>
                <c:pt idx="21">
                  <c:v>-8.6782284327514558E-2</c:v>
                </c:pt>
                <c:pt idx="22">
                  <c:v>-8.9220839868098256E-2</c:v>
                </c:pt>
                <c:pt idx="23">
                  <c:v>-8.7595173331709741E-2</c:v>
                </c:pt>
                <c:pt idx="24">
                  <c:v>-0.11074929958356527</c:v>
                </c:pt>
                <c:pt idx="25">
                  <c:v>-0.10329635760382838</c:v>
                </c:pt>
                <c:pt idx="26">
                  <c:v>-3.9162338801842278E-2</c:v>
                </c:pt>
                <c:pt idx="27">
                  <c:v>3.2336639618303575E-2</c:v>
                </c:pt>
                <c:pt idx="28">
                  <c:v>7.8464793540942157E-2</c:v>
                </c:pt>
                <c:pt idx="29">
                  <c:v>0.10928493818590579</c:v>
                </c:pt>
                <c:pt idx="30">
                  <c:v>0.1363037134488061</c:v>
                </c:pt>
                <c:pt idx="31">
                  <c:v>0.16687095110587125</c:v>
                </c:pt>
                <c:pt idx="32">
                  <c:v>0.13450009130692164</c:v>
                </c:pt>
                <c:pt idx="33">
                  <c:v>4.0826283938169006E-3</c:v>
                </c:pt>
                <c:pt idx="34">
                  <c:v>-9.4169129306260757E-2</c:v>
                </c:pt>
                <c:pt idx="35">
                  <c:v>-0.11966982492088651</c:v>
                </c:pt>
                <c:pt idx="36">
                  <c:v>-0.16241786435874372</c:v>
                </c:pt>
                <c:pt idx="37">
                  <c:v>-0.22421410158568689</c:v>
                </c:pt>
                <c:pt idx="38">
                  <c:v>-0.25463193843472665</c:v>
                </c:pt>
                <c:pt idx="39">
                  <c:v>-0.26129296094784382</c:v>
                </c:pt>
                <c:pt idx="40">
                  <c:v>-0.21957194261507507</c:v>
                </c:pt>
                <c:pt idx="41">
                  <c:v>-0.21239212142514741</c:v>
                </c:pt>
                <c:pt idx="42">
                  <c:v>-0.21079993095938265</c:v>
                </c:pt>
                <c:pt idx="43">
                  <c:v>-0.2812360456762808</c:v>
                </c:pt>
                <c:pt idx="44">
                  <c:v>-0.25527675809362371</c:v>
                </c:pt>
                <c:pt idx="45">
                  <c:v>-0.22902812857120836</c:v>
                </c:pt>
                <c:pt idx="46">
                  <c:v>-0.23472279549782227</c:v>
                </c:pt>
                <c:pt idx="47">
                  <c:v>-0.22642021202823792</c:v>
                </c:pt>
                <c:pt idx="48">
                  <c:v>-0.22011260371267005</c:v>
                </c:pt>
                <c:pt idx="49">
                  <c:v>-0.18680460919742259</c:v>
                </c:pt>
                <c:pt idx="50">
                  <c:v>-0.15831524273858044</c:v>
                </c:pt>
                <c:pt idx="51">
                  <c:v>-0.14801861223717139</c:v>
                </c:pt>
                <c:pt idx="52">
                  <c:v>-0.18442695330862036</c:v>
                </c:pt>
                <c:pt idx="53">
                  <c:v>-0.23437842460134894</c:v>
                </c:pt>
                <c:pt idx="54">
                  <c:v>-0.28073126010265509</c:v>
                </c:pt>
                <c:pt idx="55">
                  <c:v>-0.37345111254008984</c:v>
                </c:pt>
                <c:pt idx="56">
                  <c:v>-0.40464372153327971</c:v>
                </c:pt>
                <c:pt idx="57">
                  <c:v>-0.3806749272773603</c:v>
                </c:pt>
                <c:pt idx="58">
                  <c:v>-0.36783142406897484</c:v>
                </c:pt>
                <c:pt idx="59">
                  <c:v>-0.3209526483541314</c:v>
                </c:pt>
                <c:pt idx="60">
                  <c:v>-0.22574922136593187</c:v>
                </c:pt>
                <c:pt idx="61">
                  <c:v>-0.15387263312233129</c:v>
                </c:pt>
                <c:pt idx="62">
                  <c:v>-8.5355975479852519E-2</c:v>
                </c:pt>
                <c:pt idx="63">
                  <c:v>-7.9778367559534935E-2</c:v>
                </c:pt>
                <c:pt idx="64">
                  <c:v>-3.6540919840258118E-2</c:v>
                </c:pt>
                <c:pt idx="65">
                  <c:v>-6.9523334076525889E-2</c:v>
                </c:pt>
                <c:pt idx="66">
                  <c:v>-8.5211943586322392E-2</c:v>
                </c:pt>
                <c:pt idx="67">
                  <c:v>-0.18094192913693469</c:v>
                </c:pt>
                <c:pt idx="68">
                  <c:v>-0.27482267665774274</c:v>
                </c:pt>
                <c:pt idx="69">
                  <c:v>-0.3409367681606974</c:v>
                </c:pt>
                <c:pt idx="70">
                  <c:v>-0.37710808752089697</c:v>
                </c:pt>
                <c:pt idx="71">
                  <c:v>-0.44663938232936429</c:v>
                </c:pt>
                <c:pt idx="72">
                  <c:v>-0.43860517077967986</c:v>
                </c:pt>
                <c:pt idx="73">
                  <c:v>-0.44327903318181738</c:v>
                </c:pt>
                <c:pt idx="74">
                  <c:v>-0.43487926018412437</c:v>
                </c:pt>
                <c:pt idx="75">
                  <c:v>-0.39220727244867737</c:v>
                </c:pt>
                <c:pt idx="76">
                  <c:v>-0.31918631466783554</c:v>
                </c:pt>
                <c:pt idx="77">
                  <c:v>-0.35341169068028977</c:v>
                </c:pt>
                <c:pt idx="78">
                  <c:v>-0.34823455148861093</c:v>
                </c:pt>
                <c:pt idx="79">
                  <c:v>-0.29869307718305005</c:v>
                </c:pt>
                <c:pt idx="80">
                  <c:v>-0.27559164544279957</c:v>
                </c:pt>
                <c:pt idx="81">
                  <c:v>-0.24411814074537519</c:v>
                </c:pt>
                <c:pt idx="82">
                  <c:v>-0.21104338796607491</c:v>
                </c:pt>
                <c:pt idx="83">
                  <c:v>-0.19417224248806209</c:v>
                </c:pt>
                <c:pt idx="84">
                  <c:v>-0.21087341863138565</c:v>
                </c:pt>
                <c:pt idx="85">
                  <c:v>-0.18791052178539092</c:v>
                </c:pt>
                <c:pt idx="86">
                  <c:v>-0.10193364438922048</c:v>
                </c:pt>
                <c:pt idx="87">
                  <c:v>-1.7953764162430552E-3</c:v>
                </c:pt>
                <c:pt idx="88">
                  <c:v>0.12558619097932566</c:v>
                </c:pt>
                <c:pt idx="89">
                  <c:v>0.22415076715012594</c:v>
                </c:pt>
                <c:pt idx="90">
                  <c:v>0.31812090775194224</c:v>
                </c:pt>
                <c:pt idx="91">
                  <c:v>0.38505309069435811</c:v>
                </c:pt>
                <c:pt idx="92">
                  <c:v>0.41214497356907187</c:v>
                </c:pt>
                <c:pt idx="93">
                  <c:v>0.39722810248753282</c:v>
                </c:pt>
                <c:pt idx="94">
                  <c:v>0.35075214900010221</c:v>
                </c:pt>
                <c:pt idx="95">
                  <c:v>0.30527778438923958</c:v>
                </c:pt>
                <c:pt idx="96">
                  <c:v>0.18681440449111575</c:v>
                </c:pt>
                <c:pt idx="97">
                  <c:v>0.15729886306403917</c:v>
                </c:pt>
                <c:pt idx="98">
                  <c:v>0.11452341091171292</c:v>
                </c:pt>
                <c:pt idx="99">
                  <c:v>9.4774366825814971E-2</c:v>
                </c:pt>
                <c:pt idx="100">
                  <c:v>0.10559333610839716</c:v>
                </c:pt>
                <c:pt idx="101">
                  <c:v>9.7749682135649829E-2</c:v>
                </c:pt>
                <c:pt idx="102">
                  <c:v>0.17220900927747507</c:v>
                </c:pt>
                <c:pt idx="103">
                  <c:v>0.1714285558448706</c:v>
                </c:pt>
                <c:pt idx="104">
                  <c:v>0.13271210746101569</c:v>
                </c:pt>
                <c:pt idx="105">
                  <c:v>0.16256629746752504</c:v>
                </c:pt>
                <c:pt idx="106">
                  <c:v>0.14411897839080212</c:v>
                </c:pt>
                <c:pt idx="107">
                  <c:v>0.10560842139382365</c:v>
                </c:pt>
                <c:pt idx="108">
                  <c:v>8.8209531545480946E-2</c:v>
                </c:pt>
                <c:pt idx="109">
                  <c:v>6.7523287624982609E-2</c:v>
                </c:pt>
                <c:pt idx="110">
                  <c:v>8.5912229921475847E-2</c:v>
                </c:pt>
                <c:pt idx="111">
                  <c:v>8.1046057248010839E-2</c:v>
                </c:pt>
                <c:pt idx="112">
                  <c:v>7.1247051064581068E-2</c:v>
                </c:pt>
                <c:pt idx="113">
                  <c:v>3.9562234911727168E-2</c:v>
                </c:pt>
                <c:pt idx="114">
                  <c:v>3.7212098633545798E-2</c:v>
                </c:pt>
                <c:pt idx="115">
                  <c:v>1.1805274039232705E-2</c:v>
                </c:pt>
                <c:pt idx="116">
                  <c:v>-5.6882459289967491E-3</c:v>
                </c:pt>
                <c:pt idx="117">
                  <c:v>-7.153687022229982E-2</c:v>
                </c:pt>
                <c:pt idx="118">
                  <c:v>-0.10217546251658138</c:v>
                </c:pt>
                <c:pt idx="119">
                  <c:v>-5.5299247095727089E-2</c:v>
                </c:pt>
                <c:pt idx="120">
                  <c:v>-5.8534214776684079E-2</c:v>
                </c:pt>
                <c:pt idx="121">
                  <c:v>-1.5017357686274657E-2</c:v>
                </c:pt>
                <c:pt idx="122">
                  <c:v>4.3430283351108989E-2</c:v>
                </c:pt>
                <c:pt idx="123">
                  <c:v>6.5953684065319207E-2</c:v>
                </c:pt>
                <c:pt idx="124">
                  <c:v>0.11249267910575811</c:v>
                </c:pt>
                <c:pt idx="125">
                  <c:v>0.17011178554147521</c:v>
                </c:pt>
                <c:pt idx="126">
                  <c:v>0.18340423533933531</c:v>
                </c:pt>
                <c:pt idx="127">
                  <c:v>0.1454625856361107</c:v>
                </c:pt>
                <c:pt idx="128">
                  <c:v>0.10195470914026733</c:v>
                </c:pt>
                <c:pt idx="129">
                  <c:v>9.7849713743666078E-2</c:v>
                </c:pt>
                <c:pt idx="130">
                  <c:v>0.21798940776626174</c:v>
                </c:pt>
                <c:pt idx="131">
                  <c:v>0.18839938605094125</c:v>
                </c:pt>
                <c:pt idx="132">
                  <c:v>0.19244241114012817</c:v>
                </c:pt>
                <c:pt idx="133">
                  <c:v>0.26477866901119018</c:v>
                </c:pt>
                <c:pt idx="134">
                  <c:v>0.26129071358304046</c:v>
                </c:pt>
                <c:pt idx="135">
                  <c:v>0.23794469229501658</c:v>
                </c:pt>
                <c:pt idx="136">
                  <c:v>0.1677338178693617</c:v>
                </c:pt>
                <c:pt idx="137">
                  <c:v>0.14356119228945091</c:v>
                </c:pt>
                <c:pt idx="138">
                  <c:v>0.13578270375485091</c:v>
                </c:pt>
                <c:pt idx="139">
                  <c:v>0.15369426700373356</c:v>
                </c:pt>
                <c:pt idx="140">
                  <c:v>0.20109666562292786</c:v>
                </c:pt>
                <c:pt idx="141">
                  <c:v>0.41337342981015635</c:v>
                </c:pt>
                <c:pt idx="142">
                  <c:v>0.59311392396910423</c:v>
                </c:pt>
                <c:pt idx="143">
                  <c:v>0.72126554166674572</c:v>
                </c:pt>
                <c:pt idx="144">
                  <c:v>0.71809933879326859</c:v>
                </c:pt>
                <c:pt idx="145">
                  <c:v>0.6828472616639395</c:v>
                </c:pt>
                <c:pt idx="146">
                  <c:v>0.68138284286383333</c:v>
                </c:pt>
                <c:pt idx="147">
                  <c:v>0.63261108464510607</c:v>
                </c:pt>
                <c:pt idx="148">
                  <c:v>0.64081851962128011</c:v>
                </c:pt>
                <c:pt idx="149">
                  <c:v>0.55074604258496973</c:v>
                </c:pt>
                <c:pt idx="150">
                  <c:v>0.5084774290832863</c:v>
                </c:pt>
                <c:pt idx="151">
                  <c:v>0.39575813331032417</c:v>
                </c:pt>
                <c:pt idx="152">
                  <c:v>0.29239005815245545</c:v>
                </c:pt>
                <c:pt idx="153">
                  <c:v>0.21686622536409961</c:v>
                </c:pt>
                <c:pt idx="154">
                  <c:v>0.21139902751679029</c:v>
                </c:pt>
                <c:pt idx="155">
                  <c:v>4.2877518858676522E-2</c:v>
                </c:pt>
                <c:pt idx="156">
                  <c:v>-9.0195142603293199E-2</c:v>
                </c:pt>
                <c:pt idx="157">
                  <c:v>-0.16259703634978062</c:v>
                </c:pt>
                <c:pt idx="158">
                  <c:v>-0.1551532281833834</c:v>
                </c:pt>
                <c:pt idx="159">
                  <c:v>-0.15832705268616376</c:v>
                </c:pt>
                <c:pt idx="160">
                  <c:v>-0.19507016258558219</c:v>
                </c:pt>
                <c:pt idx="161">
                  <c:v>-0.29451729936546545</c:v>
                </c:pt>
                <c:pt idx="162">
                  <c:v>-0.37760387989878752</c:v>
                </c:pt>
                <c:pt idx="163">
                  <c:v>-0.4541542821985689</c:v>
                </c:pt>
                <c:pt idx="164">
                  <c:v>-0.43093884393010429</c:v>
                </c:pt>
                <c:pt idx="165">
                  <c:v>-0.45391693290943946</c:v>
                </c:pt>
                <c:pt idx="166">
                  <c:v>-0.46276580710523629</c:v>
                </c:pt>
                <c:pt idx="167">
                  <c:v>-0.42741679189000004</c:v>
                </c:pt>
                <c:pt idx="168">
                  <c:v>-0.45905624612211415</c:v>
                </c:pt>
                <c:pt idx="169">
                  <c:v>-0.44573858446719683</c:v>
                </c:pt>
                <c:pt idx="170">
                  <c:v>-0.43072829777446775</c:v>
                </c:pt>
                <c:pt idx="171">
                  <c:v>-0.32830840745954448</c:v>
                </c:pt>
                <c:pt idx="172">
                  <c:v>-0.20699326489089986</c:v>
                </c:pt>
                <c:pt idx="173">
                  <c:v>-0.14928395854883747</c:v>
                </c:pt>
                <c:pt idx="174">
                  <c:v>-3.0741911579151959E-2</c:v>
                </c:pt>
                <c:pt idx="175">
                  <c:v>5.5967151923588143E-2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2-4F21-BBB3-CDB364952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4873184"/>
        <c:axId val="1104873664"/>
      </c:barChart>
      <c:lineChart>
        <c:grouping val="standard"/>
        <c:varyColors val="0"/>
        <c:ser>
          <c:idx val="0"/>
          <c:order val="0"/>
          <c:tx>
            <c:strRef>
              <c:f>MACD!$F$4:$F$16</c:f>
              <c:strCache>
                <c:ptCount val="13"/>
                <c:pt idx="0">
                  <c:v>MACD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MACD!$F$17:$F$192</c:f>
              <c:numCache>
                <c:formatCode>_(* #,##0.00_);_(* \(#,##0.00\);_(* "-"??_);_(@_)</c:formatCode>
                <c:ptCount val="176"/>
                <c:pt idx="0">
                  <c:v>0.12743589743590178</c:v>
                </c:pt>
                <c:pt idx="1">
                  <c:v>0.191008734854897</c:v>
                </c:pt>
                <c:pt idx="2">
                  <c:v>0.25988651191017453</c:v>
                </c:pt>
                <c:pt idx="3">
                  <c:v>0.39364435623168959</c:v>
                </c:pt>
                <c:pt idx="4">
                  <c:v>0.52722678558971836</c:v>
                </c:pt>
                <c:pt idx="5">
                  <c:v>0.73144679745976759</c:v>
                </c:pt>
                <c:pt idx="6">
                  <c:v>0.87414594063061202</c:v>
                </c:pt>
                <c:pt idx="7">
                  <c:v>1.0760141764850175</c:v>
                </c:pt>
                <c:pt idx="8">
                  <c:v>1.1374808599561845</c:v>
                </c:pt>
                <c:pt idx="9">
                  <c:v>1.3153242974187975</c:v>
                </c:pt>
                <c:pt idx="10">
                  <c:v>1.60711387039116</c:v>
                </c:pt>
                <c:pt idx="11">
                  <c:v>1.7023056606765863</c:v>
                </c:pt>
                <c:pt idx="12">
                  <c:v>1.7677676103160991</c:v>
                </c:pt>
                <c:pt idx="13">
                  <c:v>1.8616187471905477</c:v>
                </c:pt>
                <c:pt idx="14">
                  <c:v>1.8399364415741246</c:v>
                </c:pt>
                <c:pt idx="15">
                  <c:v>1.7979923395490118</c:v>
                </c:pt>
                <c:pt idx="16">
                  <c:v>1.7039564494775021</c:v>
                </c:pt>
                <c:pt idx="17">
                  <c:v>1.6339972028462313</c:v>
                </c:pt>
                <c:pt idx="18">
                  <c:v>1.5701374261083885</c:v>
                </c:pt>
                <c:pt idx="19">
                  <c:v>1.5077955790789161</c:v>
                </c:pt>
                <c:pt idx="20">
                  <c:v>1.4840485983113467</c:v>
                </c:pt>
                <c:pt idx="21">
                  <c:v>1.4325767632562929</c:v>
                </c:pt>
                <c:pt idx="22">
                  <c:v>1.4078329977486845</c:v>
                </c:pt>
                <c:pt idx="23">
                  <c:v>1.3875598709521455</c:v>
                </c:pt>
                <c:pt idx="24">
                  <c:v>1.3367184198043986</c:v>
                </c:pt>
                <c:pt idx="25">
                  <c:v>1.3183472723831784</c:v>
                </c:pt>
                <c:pt idx="26">
                  <c:v>1.372690706484704</c:v>
                </c:pt>
                <c:pt idx="27">
                  <c:v>1.4522738448094259</c:v>
                </c:pt>
                <c:pt idx="28">
                  <c:v>1.5180181971172999</c:v>
                </c:pt>
                <c:pt idx="29">
                  <c:v>1.5761595763087399</c:v>
                </c:pt>
                <c:pt idx="30">
                  <c:v>1.6372542799338419</c:v>
                </c:pt>
                <c:pt idx="31">
                  <c:v>1.7095392553673747</c:v>
                </c:pt>
                <c:pt idx="32">
                  <c:v>1.7107934183951556</c:v>
                </c:pt>
                <c:pt idx="33">
                  <c:v>1.5813966125805052</c:v>
                </c:pt>
                <c:pt idx="34">
                  <c:v>1.4596025725538624</c:v>
                </c:pt>
                <c:pt idx="35">
                  <c:v>1.4041844207090151</c:v>
                </c:pt>
                <c:pt idx="36">
                  <c:v>1.320831915181472</c:v>
                </c:pt>
                <c:pt idx="37">
                  <c:v>1.202982152558107</c:v>
                </c:pt>
                <c:pt idx="38">
                  <c:v>1.1089063311003855</c:v>
                </c:pt>
                <c:pt idx="39">
                  <c:v>1.0369220683503073</c:v>
                </c:pt>
                <c:pt idx="40">
                  <c:v>1.0237501010293073</c:v>
                </c:pt>
                <c:pt idx="41">
                  <c:v>0.97783189186294805</c:v>
                </c:pt>
                <c:pt idx="42">
                  <c:v>0.92672409958886703</c:v>
                </c:pt>
                <c:pt idx="43">
                  <c:v>0.7859789734528988</c:v>
                </c:pt>
                <c:pt idx="44">
                  <c:v>0.74811907151214996</c:v>
                </c:pt>
                <c:pt idx="45">
                  <c:v>0.71711066889176323</c:v>
                </c:pt>
                <c:pt idx="46">
                  <c:v>0.65273530309069372</c:v>
                </c:pt>
                <c:pt idx="47">
                  <c:v>0.60443283355321853</c:v>
                </c:pt>
                <c:pt idx="48">
                  <c:v>0.55571229094061891</c:v>
                </c:pt>
                <c:pt idx="49">
                  <c:v>0.5423191331565107</c:v>
                </c:pt>
                <c:pt idx="50">
                  <c:v>0.53122968893070777</c:v>
                </c:pt>
                <c:pt idx="51">
                  <c:v>0.50452166637282403</c:v>
                </c:pt>
                <c:pt idx="52">
                  <c:v>0.42200658697422</c:v>
                </c:pt>
                <c:pt idx="53">
                  <c:v>0.31346050953115423</c:v>
                </c:pt>
                <c:pt idx="54">
                  <c:v>0.19692485900418433</c:v>
                </c:pt>
                <c:pt idx="55">
                  <c:v>1.0842228431727108E-2</c:v>
                </c:pt>
                <c:pt idx="56">
                  <c:v>-0.12151131094478274</c:v>
                </c:pt>
                <c:pt idx="57">
                  <c:v>-0.19271124850820343</c:v>
                </c:pt>
                <c:pt idx="58">
                  <c:v>-0.27182560131706168</c:v>
                </c:pt>
                <c:pt idx="59">
                  <c:v>-0.30518498769075109</c:v>
                </c:pt>
                <c:pt idx="60">
                  <c:v>-0.26641886604403453</c:v>
                </c:pt>
                <c:pt idx="61">
                  <c:v>-0.23301043608101679</c:v>
                </c:pt>
                <c:pt idx="62">
                  <c:v>-0.18583277230850115</c:v>
                </c:pt>
                <c:pt idx="63">
                  <c:v>-0.2001997562780673</c:v>
                </c:pt>
                <c:pt idx="64">
                  <c:v>-0.166097538518855</c:v>
                </c:pt>
                <c:pt idx="65">
                  <c:v>-0.21646078627425425</c:v>
                </c:pt>
                <c:pt idx="66">
                  <c:v>-0.25345238168063133</c:v>
                </c:pt>
                <c:pt idx="67">
                  <c:v>-0.39441784951547731</c:v>
                </c:pt>
                <c:pt idx="68">
                  <c:v>-0.55700426620072108</c:v>
                </c:pt>
                <c:pt idx="69">
                  <c:v>-0.70835254974385009</c:v>
                </c:pt>
                <c:pt idx="70">
                  <c:v>-0.83880089098427391</c:v>
                </c:pt>
                <c:pt idx="71">
                  <c:v>-1.0199920313750823</c:v>
                </c:pt>
                <c:pt idx="72">
                  <c:v>-1.1216091125203178</c:v>
                </c:pt>
                <c:pt idx="73">
                  <c:v>-1.2371027332179096</c:v>
                </c:pt>
                <c:pt idx="74">
                  <c:v>-1.3374227752662478</c:v>
                </c:pt>
                <c:pt idx="75">
                  <c:v>-1.3928026056429701</c:v>
                </c:pt>
                <c:pt idx="76">
                  <c:v>-1.399578226529087</c:v>
                </c:pt>
                <c:pt idx="77">
                  <c:v>-1.5221565252116136</c:v>
                </c:pt>
                <c:pt idx="78">
                  <c:v>-1.6040380238920875</c:v>
                </c:pt>
                <c:pt idx="79">
                  <c:v>-1.6291698188822892</c:v>
                </c:pt>
                <c:pt idx="80">
                  <c:v>-1.6749662985027385</c:v>
                </c:pt>
                <c:pt idx="81">
                  <c:v>-1.7045223289916578</c:v>
                </c:pt>
                <c:pt idx="82">
                  <c:v>-1.7242084232038764</c:v>
                </c:pt>
                <c:pt idx="83">
                  <c:v>-1.7558803383478789</c:v>
                </c:pt>
                <c:pt idx="84">
                  <c:v>-1.825299869149049</c:v>
                </c:pt>
                <c:pt idx="85">
                  <c:v>-1.8493146027494021</c:v>
                </c:pt>
                <c:pt idx="86">
                  <c:v>-1.7888211364505366</c:v>
                </c:pt>
                <c:pt idx="87">
                  <c:v>-1.6891317125816201</c:v>
                </c:pt>
                <c:pt idx="88">
                  <c:v>-1.5303535974412199</c:v>
                </c:pt>
                <c:pt idx="89">
                  <c:v>-1.3757513294828883</c:v>
                </c:pt>
                <c:pt idx="90">
                  <c:v>-1.2022509619430863</c:v>
                </c:pt>
                <c:pt idx="91">
                  <c:v>-1.039055506327081</c:v>
                </c:pt>
                <c:pt idx="92">
                  <c:v>-0.90892738006009921</c:v>
                </c:pt>
                <c:pt idx="93">
                  <c:v>-0.82453722551975517</c:v>
                </c:pt>
                <c:pt idx="94">
                  <c:v>-0.78332514175716028</c:v>
                </c:pt>
                <c:pt idx="95">
                  <c:v>-0.75248006027071312</c:v>
                </c:pt>
                <c:pt idx="96">
                  <c:v>-0.82423983904605791</c:v>
                </c:pt>
                <c:pt idx="97">
                  <c:v>-0.81443066470712466</c:v>
                </c:pt>
                <c:pt idx="98">
                  <c:v>-0.82857526413152272</c:v>
                </c:pt>
                <c:pt idx="99">
                  <c:v>-0.82463071651096698</c:v>
                </c:pt>
                <c:pt idx="100">
                  <c:v>-0.78741341320128555</c:v>
                </c:pt>
                <c:pt idx="101">
                  <c:v>-0.77081964664012048</c:v>
                </c:pt>
                <c:pt idx="102">
                  <c:v>-0.65330806717892642</c:v>
                </c:pt>
                <c:pt idx="103">
                  <c:v>-0.61123138165031321</c:v>
                </c:pt>
                <c:pt idx="104">
                  <c:v>-0.61676980316891417</c:v>
                </c:pt>
                <c:pt idx="105">
                  <c:v>-0.54627403879552361</c:v>
                </c:pt>
                <c:pt idx="106">
                  <c:v>-0.52869161327454606</c:v>
                </c:pt>
                <c:pt idx="107">
                  <c:v>-0.54080006492306865</c:v>
                </c:pt>
                <c:pt idx="108">
                  <c:v>-0.53614657188504111</c:v>
                </c:pt>
                <c:pt idx="109">
                  <c:v>-0.53995199389929383</c:v>
                </c:pt>
                <c:pt idx="110">
                  <c:v>-0.50008499412243168</c:v>
                </c:pt>
                <c:pt idx="111">
                  <c:v>-0.48468965248389395</c:v>
                </c:pt>
                <c:pt idx="112">
                  <c:v>-0.47667689590117845</c:v>
                </c:pt>
                <c:pt idx="113">
                  <c:v>-0.49847115332610059</c:v>
                </c:pt>
                <c:pt idx="114">
                  <c:v>-0.49151826494589557</c:v>
                </c:pt>
                <c:pt idx="115">
                  <c:v>-0.51397377103040043</c:v>
                </c:pt>
                <c:pt idx="116">
                  <c:v>-0.5328893524808791</c:v>
                </c:pt>
                <c:pt idx="117">
                  <c:v>-0.61662219432975718</c:v>
                </c:pt>
                <c:pt idx="118">
                  <c:v>-0.67280465225318409</c:v>
                </c:pt>
                <c:pt idx="119">
                  <c:v>-0.63975324860626159</c:v>
                </c:pt>
                <c:pt idx="120">
                  <c:v>-0.65762176998138955</c:v>
                </c:pt>
                <c:pt idx="121">
                  <c:v>-0.61785925231254879</c:v>
                </c:pt>
                <c:pt idx="122">
                  <c:v>-0.54855404043738787</c:v>
                </c:pt>
                <c:pt idx="123">
                  <c:v>-0.5095422187068479</c:v>
                </c:pt>
                <c:pt idx="124">
                  <c:v>-0.43488005388996953</c:v>
                </c:pt>
                <c:pt idx="125">
                  <c:v>-0.3347330010688836</c:v>
                </c:pt>
                <c:pt idx="126">
                  <c:v>-0.27558949243618969</c:v>
                </c:pt>
                <c:pt idx="127">
                  <c:v>-0.27716549573038662</c:v>
                </c:pt>
                <c:pt idx="128">
                  <c:v>-0.29518469494116317</c:v>
                </c:pt>
                <c:pt idx="129">
                  <c:v>-0.27482726190184792</c:v>
                </c:pt>
                <c:pt idx="130">
                  <c:v>-0.10019021593768684</c:v>
                </c:pt>
                <c:pt idx="131">
                  <c:v>-8.2680391140272036E-2</c:v>
                </c:pt>
                <c:pt idx="132">
                  <c:v>-3.0526763266053081E-2</c:v>
                </c:pt>
                <c:pt idx="133">
                  <c:v>0.10800416185780648</c:v>
                </c:pt>
                <c:pt idx="134">
                  <c:v>0.16983888482541687</c:v>
                </c:pt>
                <c:pt idx="135">
                  <c:v>0.20597903661114714</c:v>
                </c:pt>
                <c:pt idx="136">
                  <c:v>0.17770161665283268</c:v>
                </c:pt>
                <c:pt idx="137">
                  <c:v>0.18941928914528461</c:v>
                </c:pt>
                <c:pt idx="138">
                  <c:v>0.21558647654939733</c:v>
                </c:pt>
                <c:pt idx="139">
                  <c:v>0.27192160654921338</c:v>
                </c:pt>
                <c:pt idx="140">
                  <c:v>0.36959817157413966</c:v>
                </c:pt>
                <c:pt idx="141">
                  <c:v>0.68521829321390726</c:v>
                </c:pt>
                <c:pt idx="142">
                  <c:v>1.0132372683651312</c:v>
                </c:pt>
                <c:pt idx="143">
                  <c:v>1.321705271479459</c:v>
                </c:pt>
                <c:pt idx="144">
                  <c:v>1.4980639033042991</c:v>
                </c:pt>
                <c:pt idx="145">
                  <c:v>1.6335236415909549</c:v>
                </c:pt>
                <c:pt idx="146">
                  <c:v>1.8024049335068071</c:v>
                </c:pt>
                <c:pt idx="147">
                  <c:v>1.9117859464493563</c:v>
                </c:pt>
                <c:pt idx="148">
                  <c:v>2.0801980113308502</c:v>
                </c:pt>
                <c:pt idx="149">
                  <c:v>2.1278120449407822</c:v>
                </c:pt>
                <c:pt idx="150">
                  <c:v>2.2126627887099204</c:v>
                </c:pt>
                <c:pt idx="151">
                  <c:v>2.1988830262645394</c:v>
                </c:pt>
                <c:pt idx="152">
                  <c:v>2.1686124656447845</c:v>
                </c:pt>
                <c:pt idx="153">
                  <c:v>2.1473051891974535</c:v>
                </c:pt>
                <c:pt idx="154">
                  <c:v>2.1946877482293417</c:v>
                </c:pt>
                <c:pt idx="155">
                  <c:v>2.0368856192858971</c:v>
                </c:pt>
                <c:pt idx="156">
                  <c:v>1.881264172173104</c:v>
                </c:pt>
                <c:pt idx="157">
                  <c:v>1.7682130193391714</c:v>
                </c:pt>
                <c:pt idx="158">
                  <c:v>1.7368685204597227</c:v>
                </c:pt>
                <c:pt idx="159">
                  <c:v>1.6941129327854014</c:v>
                </c:pt>
                <c:pt idx="160">
                  <c:v>1.6086022822395876</c:v>
                </c:pt>
                <c:pt idx="161">
                  <c:v>1.4355258206183379</c:v>
                </c:pt>
                <c:pt idx="162">
                  <c:v>1.258038270110319</c:v>
                </c:pt>
                <c:pt idx="163">
                  <c:v>1.0679492972608955</c:v>
                </c:pt>
                <c:pt idx="164">
                  <c:v>0.98343002454683415</c:v>
                </c:pt>
                <c:pt idx="165">
                  <c:v>0.84697270234013899</c:v>
                </c:pt>
                <c:pt idx="166">
                  <c:v>0.72243237636803315</c:v>
                </c:pt>
                <c:pt idx="167">
                  <c:v>0.65092719361076945</c:v>
                </c:pt>
                <c:pt idx="168">
                  <c:v>0.50452367784812679</c:v>
                </c:pt>
                <c:pt idx="169">
                  <c:v>0.40640669338624491</c:v>
                </c:pt>
                <c:pt idx="170">
                  <c:v>0.31373490563535711</c:v>
                </c:pt>
                <c:pt idx="171">
                  <c:v>0.33407769408539423</c:v>
                </c:pt>
                <c:pt idx="172">
                  <c:v>0.40364452043131394</c:v>
                </c:pt>
                <c:pt idx="173">
                  <c:v>0.42403283713616702</c:v>
                </c:pt>
                <c:pt idx="174">
                  <c:v>0.53488940621106451</c:v>
                </c:pt>
                <c:pt idx="175">
                  <c:v>0.63559025769470168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B2-4F21-BBB3-CDB3649526BA}"/>
            </c:ext>
          </c:extLst>
        </c:ser>
        <c:ser>
          <c:idx val="1"/>
          <c:order val="1"/>
          <c:tx>
            <c:strRef>
              <c:f>MACD!$G$4:$G$16</c:f>
              <c:strCache>
                <c:ptCount val="13"/>
                <c:pt idx="0">
                  <c:v>Signal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MACD!$G$17:$G$192</c:f>
              <c:numCache>
                <c:formatCode>_(* #,##0.00_);_(* \(#,##0.00\);_(* "-"??_);_(@_)</c:formatCode>
                <c:ptCount val="176"/>
                <c:pt idx="0">
                  <c:v>0.12743589743590178</c:v>
                </c:pt>
                <c:pt idx="1">
                  <c:v>0.15922231614539939</c:v>
                </c:pt>
                <c:pt idx="2">
                  <c:v>0.19277704806699111</c:v>
                </c:pt>
                <c:pt idx="3">
                  <c:v>0.24299387510816572</c:v>
                </c:pt>
                <c:pt idx="4">
                  <c:v>0.29984045720447627</c:v>
                </c:pt>
                <c:pt idx="5">
                  <c:v>0.37177484724702481</c:v>
                </c:pt>
                <c:pt idx="6">
                  <c:v>0.44354214630182298</c:v>
                </c:pt>
                <c:pt idx="7">
                  <c:v>0.5226011500747223</c:v>
                </c:pt>
                <c:pt idx="8">
                  <c:v>0.59092111783932921</c:v>
                </c:pt>
                <c:pt idx="9">
                  <c:v>0.73580175375522283</c:v>
                </c:pt>
                <c:pt idx="10">
                  <c:v>0.91006417708241027</c:v>
                </c:pt>
                <c:pt idx="11">
                  <c:v>1.0685124738012455</c:v>
                </c:pt>
                <c:pt idx="12">
                  <c:v>1.2083635011042162</c:v>
                </c:pt>
                <c:pt idx="13">
                  <c:v>1.3390145503214825</c:v>
                </c:pt>
                <c:pt idx="14">
                  <c:v>1.439198928572011</c:v>
                </c:pt>
                <c:pt idx="15">
                  <c:v>1.5109576107674112</c:v>
                </c:pt>
                <c:pt idx="16">
                  <c:v>1.5495573785094294</c:v>
                </c:pt>
                <c:pt idx="17">
                  <c:v>1.5664453433767898</c:v>
                </c:pt>
                <c:pt idx="18">
                  <c:v>1.5671837599231095</c:v>
                </c:pt>
                <c:pt idx="19">
                  <c:v>1.5553061237542709</c:v>
                </c:pt>
                <c:pt idx="20">
                  <c:v>1.5410546186656862</c:v>
                </c:pt>
                <c:pt idx="21">
                  <c:v>1.5193590475838075</c:v>
                </c:pt>
                <c:pt idx="22">
                  <c:v>1.4970538376167828</c:v>
                </c:pt>
                <c:pt idx="23">
                  <c:v>1.4751550442838552</c:v>
                </c:pt>
                <c:pt idx="24">
                  <c:v>1.4474677193879639</c:v>
                </c:pt>
                <c:pt idx="25">
                  <c:v>1.4216436299870068</c:v>
                </c:pt>
                <c:pt idx="26">
                  <c:v>1.4118530452865463</c:v>
                </c:pt>
                <c:pt idx="27">
                  <c:v>1.4199372051911223</c:v>
                </c:pt>
                <c:pt idx="28">
                  <c:v>1.4395534035763577</c:v>
                </c:pt>
                <c:pt idx="29">
                  <c:v>1.4668746381228341</c:v>
                </c:pt>
                <c:pt idx="30">
                  <c:v>1.5009505664850358</c:v>
                </c:pt>
                <c:pt idx="31">
                  <c:v>1.5426683042615035</c:v>
                </c:pt>
                <c:pt idx="32">
                  <c:v>1.576293327088234</c:v>
                </c:pt>
                <c:pt idx="33">
                  <c:v>1.5773139841866883</c:v>
                </c:pt>
                <c:pt idx="34">
                  <c:v>1.5537717018601231</c:v>
                </c:pt>
                <c:pt idx="35">
                  <c:v>1.5238542456299016</c:v>
                </c:pt>
                <c:pt idx="36">
                  <c:v>1.4832497795402158</c:v>
                </c:pt>
                <c:pt idx="37">
                  <c:v>1.4271962541437939</c:v>
                </c:pt>
                <c:pt idx="38">
                  <c:v>1.3635382695351121</c:v>
                </c:pt>
                <c:pt idx="39">
                  <c:v>1.2982150292981511</c:v>
                </c:pt>
                <c:pt idx="40">
                  <c:v>1.2433220436443824</c:v>
                </c:pt>
                <c:pt idx="41">
                  <c:v>1.1902240132880955</c:v>
                </c:pt>
                <c:pt idx="42">
                  <c:v>1.1375240305482497</c:v>
                </c:pt>
                <c:pt idx="43">
                  <c:v>1.0672150191291796</c:v>
                </c:pt>
                <c:pt idx="44">
                  <c:v>1.0033958296057737</c:v>
                </c:pt>
                <c:pt idx="45">
                  <c:v>0.94613879746297158</c:v>
                </c:pt>
                <c:pt idx="46">
                  <c:v>0.88745809858851599</c:v>
                </c:pt>
                <c:pt idx="47">
                  <c:v>0.83085304558145645</c:v>
                </c:pt>
                <c:pt idx="48">
                  <c:v>0.77582489465328897</c:v>
                </c:pt>
                <c:pt idx="49">
                  <c:v>0.72912374235393329</c:v>
                </c:pt>
                <c:pt idx="50">
                  <c:v>0.68954493166928821</c:v>
                </c:pt>
                <c:pt idx="51">
                  <c:v>0.65254027860999542</c:v>
                </c:pt>
                <c:pt idx="52">
                  <c:v>0.60643354028284036</c:v>
                </c:pt>
                <c:pt idx="53">
                  <c:v>0.54783893413250317</c:v>
                </c:pt>
                <c:pt idx="54">
                  <c:v>0.47765611910683942</c:v>
                </c:pt>
                <c:pt idx="55">
                  <c:v>0.38429334097181694</c:v>
                </c:pt>
                <c:pt idx="56">
                  <c:v>0.28313241058849697</c:v>
                </c:pt>
                <c:pt idx="57">
                  <c:v>0.18796367876915687</c:v>
                </c:pt>
                <c:pt idx="58">
                  <c:v>9.6005822751913161E-2</c:v>
                </c:pt>
                <c:pt idx="59">
                  <c:v>1.5767660663380312E-2</c:v>
                </c:pt>
                <c:pt idx="60">
                  <c:v>-4.0669644678102662E-2</c:v>
                </c:pt>
                <c:pt idx="61">
                  <c:v>-7.9137802958685499E-2</c:v>
                </c:pt>
                <c:pt idx="62">
                  <c:v>-0.10047679682864863</c:v>
                </c:pt>
                <c:pt idx="63">
                  <c:v>-0.12042138871853236</c:v>
                </c:pt>
                <c:pt idx="64">
                  <c:v>-0.12955661867859689</c:v>
                </c:pt>
                <c:pt idx="65">
                  <c:v>-0.14693745219772836</c:v>
                </c:pt>
                <c:pt idx="66">
                  <c:v>-0.16824043809430894</c:v>
                </c:pt>
                <c:pt idx="67">
                  <c:v>-0.21347592037854263</c:v>
                </c:pt>
                <c:pt idx="68">
                  <c:v>-0.28218158954297834</c:v>
                </c:pt>
                <c:pt idx="69">
                  <c:v>-0.36741578158315269</c:v>
                </c:pt>
                <c:pt idx="70">
                  <c:v>-0.46169280346337693</c:v>
                </c:pt>
                <c:pt idx="71">
                  <c:v>-0.57335264904571803</c:v>
                </c:pt>
                <c:pt idx="72">
                  <c:v>-0.68300394174063794</c:v>
                </c:pt>
                <c:pt idx="73">
                  <c:v>-0.79382370003609226</c:v>
                </c:pt>
                <c:pt idx="74">
                  <c:v>-0.90254351508212338</c:v>
                </c:pt>
                <c:pt idx="75">
                  <c:v>-1.0005953331942927</c:v>
                </c:pt>
                <c:pt idx="76">
                  <c:v>-1.0803919118612515</c:v>
                </c:pt>
                <c:pt idx="77">
                  <c:v>-1.1687448345313238</c:v>
                </c:pt>
                <c:pt idx="78">
                  <c:v>-1.2558034724034766</c:v>
                </c:pt>
                <c:pt idx="79">
                  <c:v>-1.3304767416992391</c:v>
                </c:pt>
                <c:pt idx="80">
                  <c:v>-1.3993746530599389</c:v>
                </c:pt>
                <c:pt idx="81">
                  <c:v>-1.4604041882462826</c:v>
                </c:pt>
                <c:pt idx="82">
                  <c:v>-1.5131650352378014</c:v>
                </c:pt>
                <c:pt idx="83">
                  <c:v>-1.5617080958598168</c:v>
                </c:pt>
                <c:pt idx="84">
                  <c:v>-1.6144264505176633</c:v>
                </c:pt>
                <c:pt idx="85">
                  <c:v>-1.6614040809640112</c:v>
                </c:pt>
                <c:pt idx="86">
                  <c:v>-1.6868874920613162</c:v>
                </c:pt>
                <c:pt idx="87">
                  <c:v>-1.687336336165377</c:v>
                </c:pt>
                <c:pt idx="88">
                  <c:v>-1.6559397884205456</c:v>
                </c:pt>
                <c:pt idx="89">
                  <c:v>-1.5999020966330142</c:v>
                </c:pt>
                <c:pt idx="90">
                  <c:v>-1.5203718696950286</c:v>
                </c:pt>
                <c:pt idx="91">
                  <c:v>-1.4241085970214391</c:v>
                </c:pt>
                <c:pt idx="92">
                  <c:v>-1.3210723536291711</c:v>
                </c:pt>
                <c:pt idx="93">
                  <c:v>-1.221765328007288</c:v>
                </c:pt>
                <c:pt idx="94">
                  <c:v>-1.1340772907572625</c:v>
                </c:pt>
                <c:pt idx="95">
                  <c:v>-1.0577578446599527</c:v>
                </c:pt>
                <c:pt idx="96">
                  <c:v>-1.0110542435371737</c:v>
                </c:pt>
                <c:pt idx="97">
                  <c:v>-0.97172952777116384</c:v>
                </c:pt>
                <c:pt idx="98">
                  <c:v>-0.94309867504323563</c:v>
                </c:pt>
                <c:pt idx="99">
                  <c:v>-0.91940508333678195</c:v>
                </c:pt>
                <c:pt idx="100">
                  <c:v>-0.89300674930968271</c:v>
                </c:pt>
                <c:pt idx="101">
                  <c:v>-0.86856932877577031</c:v>
                </c:pt>
                <c:pt idx="102">
                  <c:v>-0.82551707645640149</c:v>
                </c:pt>
                <c:pt idx="103">
                  <c:v>-0.78265993749518381</c:v>
                </c:pt>
                <c:pt idx="104">
                  <c:v>-0.74948191062992986</c:v>
                </c:pt>
                <c:pt idx="105">
                  <c:v>-0.70884033626304865</c:v>
                </c:pt>
                <c:pt idx="106">
                  <c:v>-0.67281059166534818</c:v>
                </c:pt>
                <c:pt idx="107">
                  <c:v>-0.64640848631689229</c:v>
                </c:pt>
                <c:pt idx="108">
                  <c:v>-0.62435610343052206</c:v>
                </c:pt>
                <c:pt idx="109">
                  <c:v>-0.60747528152427643</c:v>
                </c:pt>
                <c:pt idx="110">
                  <c:v>-0.58599722404390753</c:v>
                </c:pt>
                <c:pt idx="111">
                  <c:v>-0.56573570973190479</c:v>
                </c:pt>
                <c:pt idx="112">
                  <c:v>-0.54792394696575952</c:v>
                </c:pt>
                <c:pt idx="113">
                  <c:v>-0.53803338823782776</c:v>
                </c:pt>
                <c:pt idx="114">
                  <c:v>-0.52873036357944136</c:v>
                </c:pt>
                <c:pt idx="115">
                  <c:v>-0.52577904506963313</c:v>
                </c:pt>
                <c:pt idx="116">
                  <c:v>-0.52720110655188235</c:v>
                </c:pt>
                <c:pt idx="117">
                  <c:v>-0.54508532410745736</c:v>
                </c:pt>
                <c:pt idx="118">
                  <c:v>-0.5706291897366027</c:v>
                </c:pt>
                <c:pt idx="119">
                  <c:v>-0.5844540015105345</c:v>
                </c:pt>
                <c:pt idx="120">
                  <c:v>-0.59908755520470547</c:v>
                </c:pt>
                <c:pt idx="121">
                  <c:v>-0.60284189462627413</c:v>
                </c:pt>
                <c:pt idx="122">
                  <c:v>-0.59198432378849686</c:v>
                </c:pt>
                <c:pt idx="123">
                  <c:v>-0.57549590277216711</c:v>
                </c:pt>
                <c:pt idx="124">
                  <c:v>-0.54737273299572764</c:v>
                </c:pt>
                <c:pt idx="125">
                  <c:v>-0.50484478661035881</c:v>
                </c:pt>
                <c:pt idx="126">
                  <c:v>-0.458993727775525</c:v>
                </c:pt>
                <c:pt idx="127">
                  <c:v>-0.42262808136649732</c:v>
                </c:pt>
                <c:pt idx="128">
                  <c:v>-0.3971394040814305</c:v>
                </c:pt>
                <c:pt idx="129">
                  <c:v>-0.372676975645514</c:v>
                </c:pt>
                <c:pt idx="130">
                  <c:v>-0.31817962370394859</c:v>
                </c:pt>
                <c:pt idx="131">
                  <c:v>-0.27107977719121329</c:v>
                </c:pt>
                <c:pt idx="132">
                  <c:v>-0.22296917440618125</c:v>
                </c:pt>
                <c:pt idx="133">
                  <c:v>-0.1567745071533837</c:v>
                </c:pt>
                <c:pt idx="134">
                  <c:v>-9.1451828757623588E-2</c:v>
                </c:pt>
                <c:pt idx="135">
                  <c:v>-3.1965655683869443E-2</c:v>
                </c:pt>
                <c:pt idx="136">
                  <c:v>9.9677987834709825E-3</c:v>
                </c:pt>
                <c:pt idx="137">
                  <c:v>4.585809685583371E-2</c:v>
                </c:pt>
                <c:pt idx="138">
                  <c:v>7.9803772794546438E-2</c:v>
                </c:pt>
                <c:pt idx="139">
                  <c:v>0.11822733954547983</c:v>
                </c:pt>
                <c:pt idx="140">
                  <c:v>0.1685015059512118</c:v>
                </c:pt>
                <c:pt idx="141">
                  <c:v>0.27184486340375091</c:v>
                </c:pt>
                <c:pt idx="142">
                  <c:v>0.42012334439602694</c:v>
                </c:pt>
                <c:pt idx="143">
                  <c:v>0.60043972981271332</c:v>
                </c:pt>
                <c:pt idx="144">
                  <c:v>0.77996456451103047</c:v>
                </c:pt>
                <c:pt idx="145">
                  <c:v>0.95067637992701537</c:v>
                </c:pt>
                <c:pt idx="146">
                  <c:v>1.1210220906429738</c:v>
                </c:pt>
                <c:pt idx="147">
                  <c:v>1.2791748618042502</c:v>
                </c:pt>
                <c:pt idx="148">
                  <c:v>1.4393794917095701</c:v>
                </c:pt>
                <c:pt idx="149">
                  <c:v>1.5770660023558125</c:v>
                </c:pt>
                <c:pt idx="150">
                  <c:v>1.7041853596266341</c:v>
                </c:pt>
                <c:pt idx="151">
                  <c:v>1.8031248929542152</c:v>
                </c:pt>
                <c:pt idx="152">
                  <c:v>1.876222407492329</c:v>
                </c:pt>
                <c:pt idx="153">
                  <c:v>1.9304389638333539</c:v>
                </c:pt>
                <c:pt idx="154">
                  <c:v>1.9832887207125514</c:v>
                </c:pt>
                <c:pt idx="155">
                  <c:v>1.9940081004272205</c:v>
                </c:pt>
                <c:pt idx="156">
                  <c:v>1.9714593147763972</c:v>
                </c:pt>
                <c:pt idx="157">
                  <c:v>1.930810055688952</c:v>
                </c:pt>
                <c:pt idx="158">
                  <c:v>1.8920217486431061</c:v>
                </c:pt>
                <c:pt idx="159">
                  <c:v>1.8524399854715652</c:v>
                </c:pt>
                <c:pt idx="160">
                  <c:v>1.8036724448251698</c:v>
                </c:pt>
                <c:pt idx="161">
                  <c:v>1.7300431199838033</c:v>
                </c:pt>
                <c:pt idx="162">
                  <c:v>1.6356421500091065</c:v>
                </c:pt>
                <c:pt idx="163">
                  <c:v>1.5221035794594644</c:v>
                </c:pt>
                <c:pt idx="164">
                  <c:v>1.4143688684769384</c:v>
                </c:pt>
                <c:pt idx="165">
                  <c:v>1.3008896352495785</c:v>
                </c:pt>
                <c:pt idx="166">
                  <c:v>1.1851981834732694</c:v>
                </c:pt>
                <c:pt idx="167">
                  <c:v>1.0783439855007695</c:v>
                </c:pt>
                <c:pt idx="168">
                  <c:v>0.96357992397024095</c:v>
                </c:pt>
                <c:pt idx="169">
                  <c:v>0.85214527785344174</c:v>
                </c:pt>
                <c:pt idx="170">
                  <c:v>0.74446320340982486</c:v>
                </c:pt>
                <c:pt idx="171">
                  <c:v>0.66238610154493871</c:v>
                </c:pt>
                <c:pt idx="172">
                  <c:v>0.6106377853222138</c:v>
                </c:pt>
                <c:pt idx="173">
                  <c:v>0.57331679568500449</c:v>
                </c:pt>
                <c:pt idx="174">
                  <c:v>0.56563131779021647</c:v>
                </c:pt>
                <c:pt idx="175">
                  <c:v>0.57962310577111353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B2-4F21-BBB3-CDB364952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873184"/>
        <c:axId val="1104873664"/>
      </c:lineChart>
      <c:dateAx>
        <c:axId val="1104873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4873664"/>
        <c:crosses val="autoZero"/>
        <c:auto val="1"/>
        <c:lblOffset val="100"/>
        <c:baseTimeUnit val="days"/>
      </c:dateAx>
      <c:valAx>
        <c:axId val="11048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48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EMA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MACD!$B$4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MACD!$B$17:$B$192</c:f>
              <c:numCache>
                <c:formatCode>General</c:formatCode>
                <c:ptCount val="176"/>
                <c:pt idx="0">
                  <c:v>65.290000000000006</c:v>
                </c:pt>
                <c:pt idx="1">
                  <c:v>64.77</c:v>
                </c:pt>
                <c:pt idx="2">
                  <c:v>64.959999999999994</c:v>
                </c:pt>
                <c:pt idx="3">
                  <c:v>65.81</c:v>
                </c:pt>
                <c:pt idx="4">
                  <c:v>66.069999999999993</c:v>
                </c:pt>
                <c:pt idx="5">
                  <c:v>67.05</c:v>
                </c:pt>
                <c:pt idx="6">
                  <c:v>66.83</c:v>
                </c:pt>
                <c:pt idx="7">
                  <c:v>67.680000000000007</c:v>
                </c:pt>
                <c:pt idx="8">
                  <c:v>66.739999999999995</c:v>
                </c:pt>
                <c:pt idx="9">
                  <c:v>67.959999999999994</c:v>
                </c:pt>
                <c:pt idx="10">
                  <c:v>69.33</c:v>
                </c:pt>
                <c:pt idx="11">
                  <c:v>68.099999999999994</c:v>
                </c:pt>
                <c:pt idx="12">
                  <c:v>68.05</c:v>
                </c:pt>
                <c:pt idx="13">
                  <c:v>68.459999999999994</c:v>
                </c:pt>
                <c:pt idx="14">
                  <c:v>68.73</c:v>
                </c:pt>
                <c:pt idx="15">
                  <c:v>68.680000000000007</c:v>
                </c:pt>
                <c:pt idx="16">
                  <c:v>68.17</c:v>
                </c:pt>
                <c:pt idx="17">
                  <c:v>68.459999999999994</c:v>
                </c:pt>
                <c:pt idx="18">
                  <c:v>68.58</c:v>
                </c:pt>
                <c:pt idx="19">
                  <c:v>68.650000000000006</c:v>
                </c:pt>
                <c:pt idx="20">
                  <c:v>69.180000000000007</c:v>
                </c:pt>
                <c:pt idx="21">
                  <c:v>68.98</c:v>
                </c:pt>
                <c:pt idx="22">
                  <c:v>69.38</c:v>
                </c:pt>
                <c:pt idx="23">
                  <c:v>69.569999999999993</c:v>
                </c:pt>
                <c:pt idx="24">
                  <c:v>69.33</c:v>
                </c:pt>
                <c:pt idx="25">
                  <c:v>69.790000000000006</c:v>
                </c:pt>
                <c:pt idx="26">
                  <c:v>70.84</c:v>
                </c:pt>
                <c:pt idx="27">
                  <c:v>71.5</c:v>
                </c:pt>
                <c:pt idx="28">
                  <c:v>71.75</c:v>
                </c:pt>
                <c:pt idx="29">
                  <c:v>72.05</c:v>
                </c:pt>
                <c:pt idx="30">
                  <c:v>72.47</c:v>
                </c:pt>
                <c:pt idx="31">
                  <c:v>73.010000000000005</c:v>
                </c:pt>
                <c:pt idx="32">
                  <c:v>72.56</c:v>
                </c:pt>
                <c:pt idx="33">
                  <c:v>71.17</c:v>
                </c:pt>
                <c:pt idx="34">
                  <c:v>71.14</c:v>
                </c:pt>
                <c:pt idx="35">
                  <c:v>71.849999999999994</c:v>
                </c:pt>
                <c:pt idx="36">
                  <c:v>71.55</c:v>
                </c:pt>
                <c:pt idx="37">
                  <c:v>71.08</c:v>
                </c:pt>
                <c:pt idx="38">
                  <c:v>71.23</c:v>
                </c:pt>
                <c:pt idx="39">
                  <c:v>71.41</c:v>
                </c:pt>
                <c:pt idx="40">
                  <c:v>72.099999999999994</c:v>
                </c:pt>
                <c:pt idx="41">
                  <c:v>71.8</c:v>
                </c:pt>
                <c:pt idx="42">
                  <c:v>71.75</c:v>
                </c:pt>
                <c:pt idx="43">
                  <c:v>70.62</c:v>
                </c:pt>
                <c:pt idx="44">
                  <c:v>71.64</c:v>
                </c:pt>
                <c:pt idx="45">
                  <c:v>71.73</c:v>
                </c:pt>
                <c:pt idx="46">
                  <c:v>71.33</c:v>
                </c:pt>
                <c:pt idx="47">
                  <c:v>71.45</c:v>
                </c:pt>
                <c:pt idx="48">
                  <c:v>71.400000000000006</c:v>
                </c:pt>
                <c:pt idx="49">
                  <c:v>71.790000000000006</c:v>
                </c:pt>
                <c:pt idx="50">
                  <c:v>71.86</c:v>
                </c:pt>
                <c:pt idx="51">
                  <c:v>71.709999999999994</c:v>
                </c:pt>
                <c:pt idx="52">
                  <c:v>71.010000000000005</c:v>
                </c:pt>
                <c:pt idx="53">
                  <c:v>70.52</c:v>
                </c:pt>
                <c:pt idx="54">
                  <c:v>70.17</c:v>
                </c:pt>
                <c:pt idx="55">
                  <c:v>69.010000000000005</c:v>
                </c:pt>
                <c:pt idx="56">
                  <c:v>69.180000000000007</c:v>
                </c:pt>
                <c:pt idx="57">
                  <c:v>69.569999999999993</c:v>
                </c:pt>
                <c:pt idx="58">
                  <c:v>69.25</c:v>
                </c:pt>
                <c:pt idx="59">
                  <c:v>69.569999999999993</c:v>
                </c:pt>
                <c:pt idx="60">
                  <c:v>70.34</c:v>
                </c:pt>
                <c:pt idx="61">
                  <c:v>70.34</c:v>
                </c:pt>
                <c:pt idx="62">
                  <c:v>70.569999999999993</c:v>
                </c:pt>
                <c:pt idx="63">
                  <c:v>69.900000000000006</c:v>
                </c:pt>
                <c:pt idx="64">
                  <c:v>70.44</c:v>
                </c:pt>
                <c:pt idx="65">
                  <c:v>69.45</c:v>
                </c:pt>
                <c:pt idx="66">
                  <c:v>69.45</c:v>
                </c:pt>
                <c:pt idx="67">
                  <c:v>68.010000000000005</c:v>
                </c:pt>
                <c:pt idx="68">
                  <c:v>67.3</c:v>
                </c:pt>
                <c:pt idx="69">
                  <c:v>66.92</c:v>
                </c:pt>
                <c:pt idx="70">
                  <c:v>66.67</c:v>
                </c:pt>
                <c:pt idx="71">
                  <c:v>65.56</c:v>
                </c:pt>
                <c:pt idx="72">
                  <c:v>65.92</c:v>
                </c:pt>
                <c:pt idx="73">
                  <c:v>65.31</c:v>
                </c:pt>
                <c:pt idx="74">
                  <c:v>65.010000000000005</c:v>
                </c:pt>
                <c:pt idx="75">
                  <c:v>65.11</c:v>
                </c:pt>
                <c:pt idx="76">
                  <c:v>65.37</c:v>
                </c:pt>
                <c:pt idx="77">
                  <c:v>63.7</c:v>
                </c:pt>
                <c:pt idx="78">
                  <c:v>63.66</c:v>
                </c:pt>
                <c:pt idx="79">
                  <c:v>63.92</c:v>
                </c:pt>
                <c:pt idx="80">
                  <c:v>63.36</c:v>
                </c:pt>
                <c:pt idx="81">
                  <c:v>63.2</c:v>
                </c:pt>
                <c:pt idx="82">
                  <c:v>63</c:v>
                </c:pt>
                <c:pt idx="83">
                  <c:v>62.55</c:v>
                </c:pt>
                <c:pt idx="84">
                  <c:v>61.74</c:v>
                </c:pt>
                <c:pt idx="85">
                  <c:v>61.86</c:v>
                </c:pt>
                <c:pt idx="86">
                  <c:v>62.59</c:v>
                </c:pt>
                <c:pt idx="87">
                  <c:v>62.99</c:v>
                </c:pt>
                <c:pt idx="88">
                  <c:v>63.76</c:v>
                </c:pt>
                <c:pt idx="89">
                  <c:v>63.92</c:v>
                </c:pt>
                <c:pt idx="90">
                  <c:v>64.38</c:v>
                </c:pt>
                <c:pt idx="91">
                  <c:v>64.55</c:v>
                </c:pt>
                <c:pt idx="92">
                  <c:v>64.430000000000007</c:v>
                </c:pt>
                <c:pt idx="93">
                  <c:v>64.08</c:v>
                </c:pt>
                <c:pt idx="94">
                  <c:v>63.65</c:v>
                </c:pt>
                <c:pt idx="95">
                  <c:v>63.52</c:v>
                </c:pt>
                <c:pt idx="96">
                  <c:v>62.21</c:v>
                </c:pt>
                <c:pt idx="97">
                  <c:v>62.92</c:v>
                </c:pt>
                <c:pt idx="98">
                  <c:v>62.53</c:v>
                </c:pt>
                <c:pt idx="99">
                  <c:v>62.6</c:v>
                </c:pt>
                <c:pt idx="100">
                  <c:v>62.91</c:v>
                </c:pt>
                <c:pt idx="101">
                  <c:v>62.64</c:v>
                </c:pt>
                <c:pt idx="102">
                  <c:v>63.84</c:v>
                </c:pt>
                <c:pt idx="103">
                  <c:v>63.12</c:v>
                </c:pt>
                <c:pt idx="104">
                  <c:v>62.55</c:v>
                </c:pt>
                <c:pt idx="105">
                  <c:v>63.4</c:v>
                </c:pt>
                <c:pt idx="106">
                  <c:v>62.85</c:v>
                </c:pt>
                <c:pt idx="107">
                  <c:v>62.45</c:v>
                </c:pt>
                <c:pt idx="108">
                  <c:v>62.55</c:v>
                </c:pt>
                <c:pt idx="109">
                  <c:v>62.38</c:v>
                </c:pt>
                <c:pt idx="110">
                  <c:v>62.84</c:v>
                </c:pt>
                <c:pt idx="111">
                  <c:v>62.57</c:v>
                </c:pt>
                <c:pt idx="112">
                  <c:v>62.45</c:v>
                </c:pt>
                <c:pt idx="113">
                  <c:v>62.03</c:v>
                </c:pt>
                <c:pt idx="114">
                  <c:v>62.26</c:v>
                </c:pt>
                <c:pt idx="115">
                  <c:v>61.84</c:v>
                </c:pt>
                <c:pt idx="116">
                  <c:v>61.75</c:v>
                </c:pt>
                <c:pt idx="117">
                  <c:v>60.81</c:v>
                </c:pt>
                <c:pt idx="118">
                  <c:v>60.84</c:v>
                </c:pt>
                <c:pt idx="119">
                  <c:v>61.71</c:v>
                </c:pt>
                <c:pt idx="120">
                  <c:v>61.07</c:v>
                </c:pt>
                <c:pt idx="121">
                  <c:v>61.65</c:v>
                </c:pt>
                <c:pt idx="122">
                  <c:v>62.04</c:v>
                </c:pt>
                <c:pt idx="123">
                  <c:v>61.77</c:v>
                </c:pt>
                <c:pt idx="124">
                  <c:v>62.25</c:v>
                </c:pt>
                <c:pt idx="125">
                  <c:v>62.71</c:v>
                </c:pt>
                <c:pt idx="126">
                  <c:v>62.42</c:v>
                </c:pt>
                <c:pt idx="127">
                  <c:v>61.78</c:v>
                </c:pt>
                <c:pt idx="128">
                  <c:v>61.53</c:v>
                </c:pt>
                <c:pt idx="129">
                  <c:v>61.92</c:v>
                </c:pt>
                <c:pt idx="130">
                  <c:v>63.87</c:v>
                </c:pt>
                <c:pt idx="131">
                  <c:v>62.36</c:v>
                </c:pt>
                <c:pt idx="132">
                  <c:v>62.83</c:v>
                </c:pt>
                <c:pt idx="133">
                  <c:v>64.05</c:v>
                </c:pt>
                <c:pt idx="134">
                  <c:v>63.48</c:v>
                </c:pt>
                <c:pt idx="135">
                  <c:v>63.35</c:v>
                </c:pt>
                <c:pt idx="136">
                  <c:v>62.67</c:v>
                </c:pt>
                <c:pt idx="137">
                  <c:v>63.12</c:v>
                </c:pt>
                <c:pt idx="138">
                  <c:v>63.36</c:v>
                </c:pt>
                <c:pt idx="139">
                  <c:v>63.84</c:v>
                </c:pt>
                <c:pt idx="140">
                  <c:v>64.55</c:v>
                </c:pt>
                <c:pt idx="141">
                  <c:v>67.599999999999994</c:v>
                </c:pt>
                <c:pt idx="142">
                  <c:v>68.709999999999994</c:v>
                </c:pt>
                <c:pt idx="143">
                  <c:v>69.5</c:v>
                </c:pt>
                <c:pt idx="144">
                  <c:v>68.87</c:v>
                </c:pt>
                <c:pt idx="145">
                  <c:v>69.05</c:v>
                </c:pt>
                <c:pt idx="146">
                  <c:v>70.069999999999993</c:v>
                </c:pt>
                <c:pt idx="147">
                  <c:v>70.040000000000006</c:v>
                </c:pt>
                <c:pt idx="148">
                  <c:v>71.349999999999994</c:v>
                </c:pt>
                <c:pt idx="149">
                  <c:v>70.59</c:v>
                </c:pt>
                <c:pt idx="150">
                  <c:v>71.489999999999995</c:v>
                </c:pt>
                <c:pt idx="151">
                  <c:v>70.8</c:v>
                </c:pt>
                <c:pt idx="152">
                  <c:v>70.87</c:v>
                </c:pt>
                <c:pt idx="153">
                  <c:v>71.209999999999994</c:v>
                </c:pt>
                <c:pt idx="154">
                  <c:v>72.319999999999993</c:v>
                </c:pt>
                <c:pt idx="155">
                  <c:v>70.19</c:v>
                </c:pt>
                <c:pt idx="156">
                  <c:v>70.08</c:v>
                </c:pt>
                <c:pt idx="157">
                  <c:v>70.459999999999994</c:v>
                </c:pt>
                <c:pt idx="158">
                  <c:v>71.430000000000007</c:v>
                </c:pt>
                <c:pt idx="159">
                  <c:v>71.45</c:v>
                </c:pt>
                <c:pt idx="160">
                  <c:v>71.040000000000006</c:v>
                </c:pt>
                <c:pt idx="161">
                  <c:v>69.94</c:v>
                </c:pt>
                <c:pt idx="162">
                  <c:v>69.62</c:v>
                </c:pt>
                <c:pt idx="163">
                  <c:v>69.16</c:v>
                </c:pt>
                <c:pt idx="164">
                  <c:v>70.12</c:v>
                </c:pt>
                <c:pt idx="165">
                  <c:v>69.38</c:v>
                </c:pt>
                <c:pt idx="166">
                  <c:v>69.28</c:v>
                </c:pt>
                <c:pt idx="167">
                  <c:v>69.709999999999994</c:v>
                </c:pt>
                <c:pt idx="168">
                  <c:v>68.67</c:v>
                </c:pt>
                <c:pt idx="169">
                  <c:v>68.95</c:v>
                </c:pt>
                <c:pt idx="170">
                  <c:v>68.81</c:v>
                </c:pt>
                <c:pt idx="171">
                  <c:v>70.02</c:v>
                </c:pt>
                <c:pt idx="172">
                  <c:v>70.739999999999995</c:v>
                </c:pt>
                <c:pt idx="173">
                  <c:v>70.37</c:v>
                </c:pt>
                <c:pt idx="174">
                  <c:v>71.62</c:v>
                </c:pt>
                <c:pt idx="175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D-4E07-849D-3AC5A7A5050C}"/>
            </c:ext>
          </c:extLst>
        </c:ser>
        <c:ser>
          <c:idx val="1"/>
          <c:order val="1"/>
          <c:tx>
            <c:strRef>
              <c:f>MACD!$D$4</c:f>
              <c:strCache>
                <c:ptCount val="1"/>
                <c:pt idx="0">
                  <c:v>12-Day EMA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MACD!$D$17:$D$192</c:f>
              <c:numCache>
                <c:formatCode>_(* #,##0.00_);_(* \(#,##0.00\);_(* "-"??_);_(@_)</c:formatCode>
                <c:ptCount val="176"/>
                <c:pt idx="0">
                  <c:v>63.888205128205122</c:v>
                </c:pt>
                <c:pt idx="1">
                  <c:v>64.023865877712026</c:v>
                </c:pt>
                <c:pt idx="2">
                  <c:v>64.167886511910169</c:v>
                </c:pt>
                <c:pt idx="3">
                  <c:v>64.420519356231679</c:v>
                </c:pt>
                <c:pt idx="4">
                  <c:v>64.67428560911911</c:v>
                </c:pt>
                <c:pt idx="5">
                  <c:v>65.039780130793091</c:v>
                </c:pt>
                <c:pt idx="6">
                  <c:v>65.315198572209539</c:v>
                </c:pt>
                <c:pt idx="7">
                  <c:v>65.679014176484998</c:v>
                </c:pt>
                <c:pt idx="8">
                  <c:v>65.84224276471808</c:v>
                </c:pt>
                <c:pt idx="9">
                  <c:v>66.168051570146062</c:v>
                </c:pt>
                <c:pt idx="10">
                  <c:v>66.654505174738972</c:v>
                </c:pt>
                <c:pt idx="11">
                  <c:v>66.876888994009903</c:v>
                </c:pt>
                <c:pt idx="12">
                  <c:v>67.057367610316078</c:v>
                </c:pt>
                <c:pt idx="13">
                  <c:v>67.273157208728989</c:v>
                </c:pt>
                <c:pt idx="14">
                  <c:v>67.497286868924533</c:v>
                </c:pt>
                <c:pt idx="15">
                  <c:v>67.679242735243832</c:v>
                </c:pt>
                <c:pt idx="16">
                  <c:v>67.754743852898628</c:v>
                </c:pt>
                <c:pt idx="17">
                  <c:v>67.86324479860653</c:v>
                </c:pt>
                <c:pt idx="18">
                  <c:v>67.973514829590144</c:v>
                </c:pt>
                <c:pt idx="19">
                  <c:v>68.077589471191658</c:v>
                </c:pt>
                <c:pt idx="20">
                  <c:v>68.247191091008332</c:v>
                </c:pt>
                <c:pt idx="21">
                  <c:v>68.359930923160903</c:v>
                </c:pt>
                <c:pt idx="22">
                  <c:v>68.516864627289991</c:v>
                </c:pt>
                <c:pt idx="23">
                  <c:v>68.678885453860758</c:v>
                </c:pt>
                <c:pt idx="24">
                  <c:v>68.77905692249756</c:v>
                </c:pt>
                <c:pt idx="25">
                  <c:v>68.934586626728702</c:v>
                </c:pt>
                <c:pt idx="26">
                  <c:v>69.227727145693521</c:v>
                </c:pt>
                <c:pt idx="27">
                  <c:v>69.577307584817589</c:v>
                </c:pt>
                <c:pt idx="28">
                  <c:v>69.911567956384118</c:v>
                </c:pt>
                <c:pt idx="29">
                  <c:v>70.240557501555799</c:v>
                </c:pt>
                <c:pt idx="30">
                  <c:v>70.583548655162602</c:v>
                </c:pt>
                <c:pt idx="31">
                  <c:v>70.956848862060667</c:v>
                </c:pt>
                <c:pt idx="32">
                  <c:v>71.203487498666718</c:v>
                </c:pt>
                <c:pt idx="33">
                  <c:v>71.198335575794914</c:v>
                </c:pt>
                <c:pt idx="34">
                  <c:v>71.189360871826466</c:v>
                </c:pt>
                <c:pt idx="35">
                  <c:v>71.290997660776242</c:v>
                </c:pt>
                <c:pt idx="36">
                  <c:v>71.330844174502971</c:v>
                </c:pt>
                <c:pt idx="37">
                  <c:v>71.292252763040977</c:v>
                </c:pt>
                <c:pt idx="38">
                  <c:v>71.282675414880828</c:v>
                </c:pt>
                <c:pt idx="39">
                  <c:v>71.302263812591463</c:v>
                </c:pt>
                <c:pt idx="40">
                  <c:v>71.424992456808155</c:v>
                </c:pt>
                <c:pt idx="41">
                  <c:v>71.482685924991515</c:v>
                </c:pt>
                <c:pt idx="42">
                  <c:v>71.523811167300508</c:v>
                </c:pt>
                <c:pt idx="43">
                  <c:v>71.384763295408121</c:v>
                </c:pt>
                <c:pt idx="44">
                  <c:v>71.424030480729954</c:v>
                </c:pt>
                <c:pt idx="45">
                  <c:v>71.471102714463811</c:v>
                </c:pt>
                <c:pt idx="46">
                  <c:v>71.449394604546299</c:v>
                </c:pt>
                <c:pt idx="47">
                  <c:v>71.449487742308406</c:v>
                </c:pt>
                <c:pt idx="48">
                  <c:v>71.441874243491725</c:v>
                </c:pt>
                <c:pt idx="49">
                  <c:v>71.495432052185308</c:v>
                </c:pt>
                <c:pt idx="50">
                  <c:v>71.551519428772181</c:v>
                </c:pt>
                <c:pt idx="51">
                  <c:v>71.575901055114926</c:v>
                </c:pt>
                <c:pt idx="52">
                  <c:v>71.488839354328022</c:v>
                </c:pt>
                <c:pt idx="53">
                  <c:v>71.339787145969865</c:v>
                </c:pt>
                <c:pt idx="54">
                  <c:v>71.159819892743727</c:v>
                </c:pt>
                <c:pt idx="55">
                  <c:v>70.829078370783151</c:v>
                </c:pt>
                <c:pt idx="56">
                  <c:v>70.575374006047284</c:v>
                </c:pt>
                <c:pt idx="57">
                  <c:v>70.420701082040011</c:v>
                </c:pt>
                <c:pt idx="58">
                  <c:v>70.240593223264625</c:v>
                </c:pt>
                <c:pt idx="59">
                  <c:v>70.137425035070066</c:v>
                </c:pt>
                <c:pt idx="60">
                  <c:v>70.168590414290051</c:v>
                </c:pt>
                <c:pt idx="61">
                  <c:v>70.194961119783883</c:v>
                </c:pt>
                <c:pt idx="62">
                  <c:v>70.252659409047894</c:v>
                </c:pt>
                <c:pt idx="63">
                  <c:v>70.198404115348225</c:v>
                </c:pt>
                <c:pt idx="64">
                  <c:v>70.235572712986965</c:v>
                </c:pt>
                <c:pt idx="65">
                  <c:v>70.114715372527428</c:v>
                </c:pt>
                <c:pt idx="66">
                  <c:v>70.012451469061673</c:v>
                </c:pt>
                <c:pt idx="67">
                  <c:v>69.704382012282949</c:v>
                </c:pt>
                <c:pt idx="68">
                  <c:v>69.334477087316344</c:v>
                </c:pt>
                <c:pt idx="69">
                  <c:v>68.963019073883061</c:v>
                </c:pt>
                <c:pt idx="70">
                  <c:v>68.610246908670277</c:v>
                </c:pt>
                <c:pt idx="71">
                  <c:v>68.140978153490238</c:v>
                </c:pt>
                <c:pt idx="72">
                  <c:v>67.799289206799429</c:v>
                </c:pt>
                <c:pt idx="73">
                  <c:v>67.416321636522596</c:v>
                </c:pt>
                <c:pt idx="74">
                  <c:v>67.046118307826816</c:v>
                </c:pt>
                <c:pt idx="75">
                  <c:v>66.748253952776537</c:v>
                </c:pt>
                <c:pt idx="76">
                  <c:v>66.536214883118603</c:v>
                </c:pt>
                <c:pt idx="77">
                  <c:v>66.099874131869583</c:v>
                </c:pt>
                <c:pt idx="78">
                  <c:v>65.724508880812721</c:v>
                </c:pt>
                <c:pt idx="79">
                  <c:v>65.446892129918453</c:v>
                </c:pt>
                <c:pt idx="80">
                  <c:v>65.125831802238693</c:v>
                </c:pt>
                <c:pt idx="81">
                  <c:v>64.829549986509662</c:v>
                </c:pt>
                <c:pt idx="82">
                  <c:v>64.548080757815868</c:v>
                </c:pt>
                <c:pt idx="83">
                  <c:v>64.240683718151885</c:v>
                </c:pt>
                <c:pt idx="84">
                  <c:v>63.855963146128516</c:v>
                </c:pt>
                <c:pt idx="85">
                  <c:v>63.548891892877975</c:v>
                </c:pt>
                <c:pt idx="86">
                  <c:v>63.401370063204439</c:v>
                </c:pt>
                <c:pt idx="87">
                  <c:v>63.338082361172987</c:v>
                </c:pt>
                <c:pt idx="88">
                  <c:v>63.402992767146372</c:v>
                </c:pt>
                <c:pt idx="89">
                  <c:v>63.482532341431543</c:v>
                </c:pt>
                <c:pt idx="90">
                  <c:v>63.620604288903614</c:v>
                </c:pt>
                <c:pt idx="91">
                  <c:v>63.763588244456905</c:v>
                </c:pt>
                <c:pt idx="92">
                  <c:v>63.866113129925075</c:v>
                </c:pt>
                <c:pt idx="93">
                  <c:v>63.899018802244292</c:v>
                </c:pt>
                <c:pt idx="94">
                  <c:v>63.86070821728363</c:v>
                </c:pt>
                <c:pt idx="95">
                  <c:v>63.808291568470764</c:v>
                </c:pt>
                <c:pt idx="96">
                  <c:v>63.562400557936797</c:v>
                </c:pt>
                <c:pt idx="97">
                  <c:v>63.463569702869599</c:v>
                </c:pt>
                <c:pt idx="98">
                  <c:v>63.319943594735811</c:v>
                </c:pt>
                <c:pt idx="99">
                  <c:v>63.209183041699532</c:v>
                </c:pt>
                <c:pt idx="100">
                  <c:v>63.163154881438068</c:v>
                </c:pt>
                <c:pt idx="101">
                  <c:v>63.082669515062982</c:v>
                </c:pt>
                <c:pt idx="102">
                  <c:v>63.199181897360987</c:v>
                </c:pt>
                <c:pt idx="103">
                  <c:v>63.187000066997754</c:v>
                </c:pt>
                <c:pt idx="104">
                  <c:v>63.089000056690409</c:v>
                </c:pt>
                <c:pt idx="105">
                  <c:v>63.136846201814961</c:v>
                </c:pt>
                <c:pt idx="106">
                  <c:v>63.092716016920349</c:v>
                </c:pt>
                <c:pt idx="107">
                  <c:v>62.993836629701832</c:v>
                </c:pt>
                <c:pt idx="108">
                  <c:v>62.925554071286165</c:v>
                </c:pt>
                <c:pt idx="109">
                  <c:v>62.841622675703675</c:v>
                </c:pt>
                <c:pt idx="110">
                  <c:v>62.841373033287724</c:v>
                </c:pt>
                <c:pt idx="111">
                  <c:v>62.79962333585884</c:v>
                </c:pt>
                <c:pt idx="112">
                  <c:v>62.745835130342094</c:v>
                </c:pt>
                <c:pt idx="113">
                  <c:v>62.635706648751004</c:v>
                </c:pt>
                <c:pt idx="114">
                  <c:v>62.577905625866237</c:v>
                </c:pt>
                <c:pt idx="115">
                  <c:v>62.46438168342528</c:v>
                </c:pt>
                <c:pt idx="116">
                  <c:v>62.354476809052159</c:v>
                </c:pt>
                <c:pt idx="117">
                  <c:v>62.116864992274905</c:v>
                </c:pt>
                <c:pt idx="118">
                  <c:v>61.920424224232612</c:v>
                </c:pt>
                <c:pt idx="119">
                  <c:v>61.888051266658366</c:v>
                </c:pt>
                <c:pt idx="120">
                  <c:v>61.762197225634004</c:v>
                </c:pt>
                <c:pt idx="121">
                  <c:v>61.744936113998001</c:v>
                </c:pt>
                <c:pt idx="122">
                  <c:v>61.79033055799831</c:v>
                </c:pt>
                <c:pt idx="123">
                  <c:v>61.787202779844726</c:v>
                </c:pt>
                <c:pt idx="124">
                  <c:v>61.858402352176306</c:v>
                </c:pt>
                <c:pt idx="125">
                  <c:v>61.989417374918411</c:v>
                </c:pt>
                <c:pt idx="126">
                  <c:v>62.055660855700197</c:v>
                </c:pt>
                <c:pt idx="127">
                  <c:v>62.013251493284784</c:v>
                </c:pt>
                <c:pt idx="128">
                  <c:v>61.93890510970251</c:v>
                </c:pt>
                <c:pt idx="129">
                  <c:v>61.935996631286741</c:v>
                </c:pt>
                <c:pt idx="130">
                  <c:v>62.233535611088783</c:v>
                </c:pt>
                <c:pt idx="131">
                  <c:v>62.252991670921276</c:v>
                </c:pt>
                <c:pt idx="132">
                  <c:v>62.341762183087233</c:v>
                </c:pt>
                <c:pt idx="133">
                  <c:v>62.604568001073815</c:v>
                </c:pt>
                <c:pt idx="134">
                  <c:v>62.73924984706246</c:v>
                </c:pt>
                <c:pt idx="135">
                  <c:v>62.833211409052851</c:v>
                </c:pt>
                <c:pt idx="136">
                  <c:v>62.80810196150626</c:v>
                </c:pt>
                <c:pt idx="137">
                  <c:v>62.856086275120681</c:v>
                </c:pt>
                <c:pt idx="138">
                  <c:v>62.933611463563651</c:v>
                </c:pt>
                <c:pt idx="139">
                  <c:v>63.073055853784631</c:v>
                </c:pt>
                <c:pt idx="140">
                  <c:v>63.300278030125455</c:v>
                </c:pt>
                <c:pt idx="141">
                  <c:v>63.961773717798458</c:v>
                </c:pt>
                <c:pt idx="142">
                  <c:v>64.692270068906382</c:v>
                </c:pt>
                <c:pt idx="143">
                  <c:v>65.431920827536175</c:v>
                </c:pt>
                <c:pt idx="144">
                  <c:v>65.960856084838298</c:v>
                </c:pt>
                <c:pt idx="145">
                  <c:v>66.436108994863176</c:v>
                </c:pt>
                <c:pt idx="146">
                  <c:v>66.995169149499603</c:v>
                </c:pt>
                <c:pt idx="147">
                  <c:v>67.46360466496121</c:v>
                </c:pt>
                <c:pt idx="148">
                  <c:v>68.061511639582562</c:v>
                </c:pt>
                <c:pt idx="149">
                  <c:v>68.450509848877559</c:v>
                </c:pt>
                <c:pt idx="150">
                  <c:v>68.918123718281009</c:v>
                </c:pt>
                <c:pt idx="151">
                  <c:v>69.207643146237771</c:v>
                </c:pt>
                <c:pt idx="152">
                  <c:v>69.463390354508888</c:v>
                </c:pt>
                <c:pt idx="153">
                  <c:v>69.732099530738296</c:v>
                </c:pt>
                <c:pt idx="154">
                  <c:v>70.130238064470859</c:v>
                </c:pt>
                <c:pt idx="155">
                  <c:v>70.139432208398418</c:v>
                </c:pt>
                <c:pt idx="156">
                  <c:v>70.130288791721739</c:v>
                </c:pt>
                <c:pt idx="157">
                  <c:v>70.181013592995313</c:v>
                </c:pt>
                <c:pt idx="158">
                  <c:v>70.373165347919112</c:v>
                </c:pt>
                <c:pt idx="159">
                  <c:v>70.538832217470016</c:v>
                </c:pt>
                <c:pt idx="160">
                  <c:v>70.615934953243865</c:v>
                </c:pt>
                <c:pt idx="161">
                  <c:v>70.51194496043712</c:v>
                </c:pt>
                <c:pt idx="162">
                  <c:v>70.374722658831416</c:v>
                </c:pt>
                <c:pt idx="163">
                  <c:v>70.187842249780431</c:v>
                </c:pt>
                <c:pt idx="164">
                  <c:v>70.177404980583447</c:v>
                </c:pt>
                <c:pt idx="165">
                  <c:v>70.054727291262921</c:v>
                </c:pt>
                <c:pt idx="166">
                  <c:v>69.935538477222465</c:v>
                </c:pt>
                <c:pt idx="167">
                  <c:v>69.900840249957469</c:v>
                </c:pt>
                <c:pt idx="168">
                  <c:v>69.711480211502476</c:v>
                </c:pt>
                <c:pt idx="169">
                  <c:v>69.594329409732865</c:v>
                </c:pt>
                <c:pt idx="170">
                  <c:v>69.473663346697037</c:v>
                </c:pt>
                <c:pt idx="171">
                  <c:v>69.557715139512879</c:v>
                </c:pt>
                <c:pt idx="172">
                  <c:v>69.739605118049354</c:v>
                </c:pt>
                <c:pt idx="173">
                  <c:v>69.836588946041758</c:v>
                </c:pt>
                <c:pt idx="174">
                  <c:v>70.110959877419944</c:v>
                </c:pt>
                <c:pt idx="175">
                  <c:v>70.381581434739957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DD-4E07-849D-3AC5A7A5050C}"/>
            </c:ext>
          </c:extLst>
        </c:ser>
        <c:ser>
          <c:idx val="2"/>
          <c:order val="2"/>
          <c:tx>
            <c:strRef>
              <c:f>MACD!$E$4</c:f>
              <c:strCache>
                <c:ptCount val="1"/>
                <c:pt idx="0">
                  <c:v>26-Day EMA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MACD!$E$17:$E$192</c:f>
              <c:numCache>
                <c:formatCode>_(* #,##0.00_);_(* \(#,##0.00\);_(* "-"??_);_(@_)</c:formatCode>
                <c:ptCount val="176"/>
                <c:pt idx="0">
                  <c:v>63.76076923076922</c:v>
                </c:pt>
                <c:pt idx="1">
                  <c:v>63.832857142857129</c:v>
                </c:pt>
                <c:pt idx="2">
                  <c:v>63.907999999999994</c:v>
                </c:pt>
                <c:pt idx="3">
                  <c:v>64.02687499999999</c:v>
                </c:pt>
                <c:pt idx="4">
                  <c:v>64.147058823529392</c:v>
                </c:pt>
                <c:pt idx="5">
                  <c:v>64.308333333333323</c:v>
                </c:pt>
                <c:pt idx="6">
                  <c:v>64.441052631578927</c:v>
                </c:pt>
                <c:pt idx="7">
                  <c:v>64.60299999999998</c:v>
                </c:pt>
                <c:pt idx="8">
                  <c:v>64.704761904761895</c:v>
                </c:pt>
                <c:pt idx="9">
                  <c:v>64.852727272727265</c:v>
                </c:pt>
                <c:pt idx="10">
                  <c:v>65.047391304347812</c:v>
                </c:pt>
                <c:pt idx="11">
                  <c:v>65.174583333333317</c:v>
                </c:pt>
                <c:pt idx="12">
                  <c:v>65.289599999999979</c:v>
                </c:pt>
                <c:pt idx="13">
                  <c:v>65.411538461538441</c:v>
                </c:pt>
                <c:pt idx="14">
                  <c:v>65.657350427350408</c:v>
                </c:pt>
                <c:pt idx="15">
                  <c:v>65.881250395694821</c:v>
                </c:pt>
                <c:pt idx="16">
                  <c:v>66.050787403421126</c:v>
                </c:pt>
                <c:pt idx="17">
                  <c:v>66.229247595760299</c:v>
                </c:pt>
                <c:pt idx="18">
                  <c:v>66.403377403481755</c:v>
                </c:pt>
                <c:pt idx="19">
                  <c:v>66.569793892112742</c:v>
                </c:pt>
                <c:pt idx="20">
                  <c:v>66.763142492696986</c:v>
                </c:pt>
                <c:pt idx="21">
                  <c:v>66.92735415990461</c:v>
                </c:pt>
                <c:pt idx="22">
                  <c:v>67.109031629541306</c:v>
                </c:pt>
                <c:pt idx="23">
                  <c:v>67.291325582908613</c:v>
                </c:pt>
                <c:pt idx="24">
                  <c:v>67.442338502693161</c:v>
                </c:pt>
                <c:pt idx="25">
                  <c:v>67.616239354345524</c:v>
                </c:pt>
                <c:pt idx="26">
                  <c:v>67.855036439208817</c:v>
                </c:pt>
                <c:pt idx="27">
                  <c:v>68.125033740008163</c:v>
                </c:pt>
                <c:pt idx="28">
                  <c:v>68.393549759266818</c:v>
                </c:pt>
                <c:pt idx="29">
                  <c:v>68.664397925247059</c:v>
                </c:pt>
                <c:pt idx="30">
                  <c:v>68.94629437522876</c:v>
                </c:pt>
                <c:pt idx="31">
                  <c:v>69.247309606693292</c:v>
                </c:pt>
                <c:pt idx="32">
                  <c:v>69.492694080271562</c:v>
                </c:pt>
                <c:pt idx="33">
                  <c:v>69.616938963214409</c:v>
                </c:pt>
                <c:pt idx="34">
                  <c:v>69.729758299272603</c:v>
                </c:pt>
                <c:pt idx="35">
                  <c:v>69.886813240067227</c:v>
                </c:pt>
                <c:pt idx="36">
                  <c:v>70.010012259321499</c:v>
                </c:pt>
                <c:pt idx="37">
                  <c:v>70.08927061048287</c:v>
                </c:pt>
                <c:pt idx="38">
                  <c:v>70.173769083780442</c:v>
                </c:pt>
                <c:pt idx="39">
                  <c:v>70.265341744241155</c:v>
                </c:pt>
                <c:pt idx="40">
                  <c:v>70.401242355778848</c:v>
                </c:pt>
                <c:pt idx="41">
                  <c:v>70.504854033128566</c:v>
                </c:pt>
                <c:pt idx="42">
                  <c:v>70.597087067711641</c:v>
                </c:pt>
                <c:pt idx="43">
                  <c:v>70.598784321955222</c:v>
                </c:pt>
                <c:pt idx="44">
                  <c:v>70.675911409217804</c:v>
                </c:pt>
                <c:pt idx="45">
                  <c:v>70.753992045572048</c:v>
                </c:pt>
                <c:pt idx="46">
                  <c:v>70.796659301455605</c:v>
                </c:pt>
                <c:pt idx="47">
                  <c:v>70.845054908755188</c:v>
                </c:pt>
                <c:pt idx="48">
                  <c:v>70.886161952551106</c:v>
                </c:pt>
                <c:pt idx="49">
                  <c:v>70.953112919028797</c:v>
                </c:pt>
                <c:pt idx="50">
                  <c:v>71.020289739841473</c:v>
                </c:pt>
                <c:pt idx="51">
                  <c:v>71.071379388742102</c:v>
                </c:pt>
                <c:pt idx="52">
                  <c:v>71.066832767353802</c:v>
                </c:pt>
                <c:pt idx="53">
                  <c:v>71.026326636438711</c:v>
                </c:pt>
                <c:pt idx="54">
                  <c:v>70.962895033739542</c:v>
                </c:pt>
                <c:pt idx="55">
                  <c:v>70.818236142351424</c:v>
                </c:pt>
                <c:pt idx="56">
                  <c:v>70.696885316992066</c:v>
                </c:pt>
                <c:pt idx="57">
                  <c:v>70.613412330548215</c:v>
                </c:pt>
                <c:pt idx="58">
                  <c:v>70.512418824581687</c:v>
                </c:pt>
                <c:pt idx="59">
                  <c:v>70.442610022760817</c:v>
                </c:pt>
                <c:pt idx="60">
                  <c:v>70.435009280334086</c:v>
                </c:pt>
                <c:pt idx="61">
                  <c:v>70.4279715558649</c:v>
                </c:pt>
                <c:pt idx="62">
                  <c:v>70.438492181356395</c:v>
                </c:pt>
                <c:pt idx="63">
                  <c:v>70.398603871626293</c:v>
                </c:pt>
                <c:pt idx="64">
                  <c:v>70.40167025150582</c:v>
                </c:pt>
                <c:pt idx="65">
                  <c:v>70.331176158801682</c:v>
                </c:pt>
                <c:pt idx="66">
                  <c:v>70.265903850742305</c:v>
                </c:pt>
                <c:pt idx="67">
                  <c:v>70.098799861798426</c:v>
                </c:pt>
                <c:pt idx="68">
                  <c:v>69.891481353517065</c:v>
                </c:pt>
                <c:pt idx="69">
                  <c:v>69.671371623626911</c:v>
                </c:pt>
                <c:pt idx="70">
                  <c:v>69.449047799654551</c:v>
                </c:pt>
                <c:pt idx="71">
                  <c:v>69.16097018486532</c:v>
                </c:pt>
                <c:pt idx="72">
                  <c:v>68.920898319319747</c:v>
                </c:pt>
                <c:pt idx="73">
                  <c:v>68.653424369740506</c:v>
                </c:pt>
                <c:pt idx="74">
                  <c:v>68.383541083093064</c:v>
                </c:pt>
                <c:pt idx="75">
                  <c:v>68.141056558419507</c:v>
                </c:pt>
                <c:pt idx="76">
                  <c:v>67.93579310964769</c:v>
                </c:pt>
                <c:pt idx="77">
                  <c:v>67.622030657081197</c:v>
                </c:pt>
                <c:pt idx="78">
                  <c:v>67.328546904704808</c:v>
                </c:pt>
                <c:pt idx="79">
                  <c:v>67.076061948800742</c:v>
                </c:pt>
                <c:pt idx="80">
                  <c:v>66.800798100741432</c:v>
                </c:pt>
                <c:pt idx="81">
                  <c:v>66.534072315501319</c:v>
                </c:pt>
                <c:pt idx="82">
                  <c:v>66.272289181019744</c:v>
                </c:pt>
                <c:pt idx="83">
                  <c:v>65.996564056499764</c:v>
                </c:pt>
                <c:pt idx="84">
                  <c:v>65.681263015277565</c:v>
                </c:pt>
                <c:pt idx="85">
                  <c:v>65.398206495627377</c:v>
                </c:pt>
                <c:pt idx="86">
                  <c:v>65.190191199654976</c:v>
                </c:pt>
                <c:pt idx="87">
                  <c:v>65.027214073754607</c:v>
                </c:pt>
                <c:pt idx="88">
                  <c:v>64.933346364587592</c:v>
                </c:pt>
                <c:pt idx="89">
                  <c:v>64.858283670914432</c:v>
                </c:pt>
                <c:pt idx="90">
                  <c:v>64.8228552508467</c:v>
                </c:pt>
                <c:pt idx="91">
                  <c:v>64.802643750783986</c:v>
                </c:pt>
                <c:pt idx="92">
                  <c:v>64.775040509985175</c:v>
                </c:pt>
                <c:pt idx="93">
                  <c:v>64.723556027764047</c:v>
                </c:pt>
                <c:pt idx="94">
                  <c:v>64.64403335904079</c:v>
                </c:pt>
                <c:pt idx="95">
                  <c:v>64.560771628741477</c:v>
                </c:pt>
                <c:pt idx="96">
                  <c:v>64.386640396982855</c:v>
                </c:pt>
                <c:pt idx="97">
                  <c:v>64.278000367576723</c:v>
                </c:pt>
                <c:pt idx="98">
                  <c:v>64.148518858867334</c:v>
                </c:pt>
                <c:pt idx="99">
                  <c:v>64.033813758210499</c:v>
                </c:pt>
                <c:pt idx="100">
                  <c:v>63.950568294639353</c:v>
                </c:pt>
                <c:pt idx="101">
                  <c:v>63.853489161703102</c:v>
                </c:pt>
                <c:pt idx="102">
                  <c:v>63.852489964539913</c:v>
                </c:pt>
                <c:pt idx="103">
                  <c:v>63.798231448648067</c:v>
                </c:pt>
                <c:pt idx="104">
                  <c:v>63.705769859859323</c:v>
                </c:pt>
                <c:pt idx="105">
                  <c:v>63.683120240610485</c:v>
                </c:pt>
                <c:pt idx="106">
                  <c:v>63.621407630194895</c:v>
                </c:pt>
                <c:pt idx="107">
                  <c:v>63.534636694624901</c:v>
                </c:pt>
                <c:pt idx="108">
                  <c:v>63.461700643171206</c:v>
                </c:pt>
                <c:pt idx="109">
                  <c:v>63.381574669602969</c:v>
                </c:pt>
                <c:pt idx="110">
                  <c:v>63.341458027410155</c:v>
                </c:pt>
                <c:pt idx="111">
                  <c:v>63.284312988342734</c:v>
                </c:pt>
                <c:pt idx="112">
                  <c:v>63.222512026243272</c:v>
                </c:pt>
                <c:pt idx="113">
                  <c:v>63.134177802077105</c:v>
                </c:pt>
                <c:pt idx="114">
                  <c:v>63.069423890812132</c:v>
                </c:pt>
                <c:pt idx="115">
                  <c:v>62.978355454455681</c:v>
                </c:pt>
                <c:pt idx="116">
                  <c:v>62.887366161533038</c:v>
                </c:pt>
                <c:pt idx="117">
                  <c:v>62.733487186604663</c:v>
                </c:pt>
                <c:pt idx="118">
                  <c:v>62.593228876485796</c:v>
                </c:pt>
                <c:pt idx="119">
                  <c:v>62.527804515264627</c:v>
                </c:pt>
                <c:pt idx="120">
                  <c:v>62.419818995615394</c:v>
                </c:pt>
                <c:pt idx="121">
                  <c:v>62.36279536631055</c:v>
                </c:pt>
                <c:pt idx="122">
                  <c:v>62.338884598435698</c:v>
                </c:pt>
                <c:pt idx="123">
                  <c:v>62.296744998551574</c:v>
                </c:pt>
                <c:pt idx="124">
                  <c:v>62.293282406066275</c:v>
                </c:pt>
                <c:pt idx="125">
                  <c:v>62.324150375987294</c:v>
                </c:pt>
                <c:pt idx="126">
                  <c:v>62.331250348136386</c:v>
                </c:pt>
                <c:pt idx="127">
                  <c:v>62.290416989015171</c:v>
                </c:pt>
                <c:pt idx="128">
                  <c:v>62.234089804643673</c:v>
                </c:pt>
                <c:pt idx="129">
                  <c:v>62.210823893188589</c:v>
                </c:pt>
                <c:pt idx="130">
                  <c:v>62.33372582702647</c:v>
                </c:pt>
                <c:pt idx="131">
                  <c:v>62.335672062061548</c:v>
                </c:pt>
                <c:pt idx="132">
                  <c:v>62.372288946353287</c:v>
                </c:pt>
                <c:pt idx="133">
                  <c:v>62.496563839216009</c:v>
                </c:pt>
                <c:pt idx="134">
                  <c:v>62.569410962237043</c:v>
                </c:pt>
                <c:pt idx="135">
                  <c:v>62.627232372441703</c:v>
                </c:pt>
                <c:pt idx="136">
                  <c:v>62.630400344853427</c:v>
                </c:pt>
                <c:pt idx="137">
                  <c:v>62.666666985975397</c:v>
                </c:pt>
                <c:pt idx="138">
                  <c:v>62.718024987014253</c:v>
                </c:pt>
                <c:pt idx="139">
                  <c:v>62.801134247235417</c:v>
                </c:pt>
                <c:pt idx="140">
                  <c:v>62.930679858551315</c:v>
                </c:pt>
                <c:pt idx="141">
                  <c:v>63.276555424584551</c:v>
                </c:pt>
                <c:pt idx="142">
                  <c:v>63.67903280054125</c:v>
                </c:pt>
                <c:pt idx="143">
                  <c:v>64.110215556056716</c:v>
                </c:pt>
                <c:pt idx="144">
                  <c:v>64.462792181533999</c:v>
                </c:pt>
                <c:pt idx="145">
                  <c:v>64.802585353272221</c:v>
                </c:pt>
                <c:pt idx="146">
                  <c:v>65.192764215992796</c:v>
                </c:pt>
                <c:pt idx="147">
                  <c:v>65.551818718511853</c:v>
                </c:pt>
                <c:pt idx="148">
                  <c:v>65.981313628251712</c:v>
                </c:pt>
                <c:pt idx="149">
                  <c:v>66.322697803936776</c:v>
                </c:pt>
                <c:pt idx="150">
                  <c:v>66.705460929571089</c:v>
                </c:pt>
                <c:pt idx="151">
                  <c:v>67.008760119973232</c:v>
                </c:pt>
                <c:pt idx="152">
                  <c:v>67.294777888864104</c:v>
                </c:pt>
                <c:pt idx="153">
                  <c:v>67.584794341540842</c:v>
                </c:pt>
                <c:pt idx="154">
                  <c:v>67.935550316241518</c:v>
                </c:pt>
                <c:pt idx="155">
                  <c:v>68.102546589112521</c:v>
                </c:pt>
                <c:pt idx="156">
                  <c:v>68.249024619548635</c:v>
                </c:pt>
                <c:pt idx="157">
                  <c:v>68.412800573656142</c:v>
                </c:pt>
                <c:pt idx="158">
                  <c:v>68.63629682745939</c:v>
                </c:pt>
                <c:pt idx="159">
                  <c:v>68.844719284684615</c:v>
                </c:pt>
                <c:pt idx="160">
                  <c:v>69.007332671004278</c:v>
                </c:pt>
                <c:pt idx="161">
                  <c:v>69.076419139818782</c:v>
                </c:pt>
                <c:pt idx="162">
                  <c:v>69.116684388721097</c:v>
                </c:pt>
                <c:pt idx="163">
                  <c:v>69.119892952519535</c:v>
                </c:pt>
                <c:pt idx="164">
                  <c:v>69.193974956036612</c:v>
                </c:pt>
                <c:pt idx="165">
                  <c:v>69.207754588922782</c:v>
                </c:pt>
                <c:pt idx="166">
                  <c:v>69.213106100854432</c:v>
                </c:pt>
                <c:pt idx="167">
                  <c:v>69.249913056346699</c:v>
                </c:pt>
                <c:pt idx="168">
                  <c:v>69.206956533654349</c:v>
                </c:pt>
                <c:pt idx="169">
                  <c:v>69.18792271634662</c:v>
                </c:pt>
                <c:pt idx="170">
                  <c:v>69.15992844106168</c:v>
                </c:pt>
                <c:pt idx="171">
                  <c:v>69.223637445427485</c:v>
                </c:pt>
                <c:pt idx="172">
                  <c:v>69.33596059761804</c:v>
                </c:pt>
                <c:pt idx="173">
                  <c:v>69.412556108905591</c:v>
                </c:pt>
                <c:pt idx="174">
                  <c:v>69.57607047120888</c:v>
                </c:pt>
                <c:pt idx="175">
                  <c:v>69.745991177045255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DD-4E07-849D-3AC5A7A50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553312"/>
        <c:axId val="989553792"/>
      </c:lineChart>
      <c:dateAx>
        <c:axId val="9895533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553792"/>
        <c:crosses val="autoZero"/>
        <c:auto val="1"/>
        <c:lblOffset val="100"/>
        <c:baseTimeUnit val="days"/>
      </c:dateAx>
      <c:valAx>
        <c:axId val="989553792"/>
        <c:scaling>
          <c:orientation val="minMax"/>
          <c:max val="8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5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MACD!$B$4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MACD!$B$5:$B$192</c:f>
              <c:numCache>
                <c:formatCode>General</c:formatCode>
                <c:ptCount val="188"/>
                <c:pt idx="0">
                  <c:v>63.15</c:v>
                </c:pt>
                <c:pt idx="1">
                  <c:v>63.33</c:v>
                </c:pt>
                <c:pt idx="2">
                  <c:v>63.76</c:v>
                </c:pt>
                <c:pt idx="3">
                  <c:v>62.96</c:v>
                </c:pt>
                <c:pt idx="4">
                  <c:v>62.69</c:v>
                </c:pt>
                <c:pt idx="5">
                  <c:v>62.83</c:v>
                </c:pt>
                <c:pt idx="6">
                  <c:v>63.1</c:v>
                </c:pt>
                <c:pt idx="7">
                  <c:v>63.7</c:v>
                </c:pt>
                <c:pt idx="8">
                  <c:v>63.41</c:v>
                </c:pt>
                <c:pt idx="9">
                  <c:v>64.27</c:v>
                </c:pt>
                <c:pt idx="10">
                  <c:v>65.209999999999994</c:v>
                </c:pt>
                <c:pt idx="11">
                  <c:v>65.19</c:v>
                </c:pt>
                <c:pt idx="12">
                  <c:v>65.290000000000006</c:v>
                </c:pt>
                <c:pt idx="13">
                  <c:v>64.77</c:v>
                </c:pt>
                <c:pt idx="14">
                  <c:v>64.959999999999994</c:v>
                </c:pt>
                <c:pt idx="15">
                  <c:v>65.81</c:v>
                </c:pt>
                <c:pt idx="16">
                  <c:v>66.069999999999993</c:v>
                </c:pt>
                <c:pt idx="17">
                  <c:v>67.05</c:v>
                </c:pt>
                <c:pt idx="18">
                  <c:v>66.83</c:v>
                </c:pt>
                <c:pt idx="19">
                  <c:v>67.680000000000007</c:v>
                </c:pt>
                <c:pt idx="20">
                  <c:v>66.739999999999995</c:v>
                </c:pt>
                <c:pt idx="21">
                  <c:v>67.959999999999994</c:v>
                </c:pt>
                <c:pt idx="22">
                  <c:v>69.33</c:v>
                </c:pt>
                <c:pt idx="23">
                  <c:v>68.099999999999994</c:v>
                </c:pt>
                <c:pt idx="24">
                  <c:v>68.05</c:v>
                </c:pt>
                <c:pt idx="25">
                  <c:v>68.459999999999994</c:v>
                </c:pt>
                <c:pt idx="26">
                  <c:v>68.73</c:v>
                </c:pt>
                <c:pt idx="27">
                  <c:v>68.680000000000007</c:v>
                </c:pt>
                <c:pt idx="28">
                  <c:v>68.17</c:v>
                </c:pt>
                <c:pt idx="29">
                  <c:v>68.459999999999994</c:v>
                </c:pt>
                <c:pt idx="30">
                  <c:v>68.58</c:v>
                </c:pt>
                <c:pt idx="31">
                  <c:v>68.650000000000006</c:v>
                </c:pt>
                <c:pt idx="32">
                  <c:v>69.180000000000007</c:v>
                </c:pt>
                <c:pt idx="33">
                  <c:v>68.98</c:v>
                </c:pt>
                <c:pt idx="34">
                  <c:v>69.38</c:v>
                </c:pt>
                <c:pt idx="35">
                  <c:v>69.569999999999993</c:v>
                </c:pt>
                <c:pt idx="36">
                  <c:v>69.33</c:v>
                </c:pt>
                <c:pt idx="37">
                  <c:v>69.790000000000006</c:v>
                </c:pt>
                <c:pt idx="38">
                  <c:v>70.84</c:v>
                </c:pt>
                <c:pt idx="39">
                  <c:v>71.5</c:v>
                </c:pt>
                <c:pt idx="40">
                  <c:v>71.75</c:v>
                </c:pt>
                <c:pt idx="41">
                  <c:v>72.05</c:v>
                </c:pt>
                <c:pt idx="42">
                  <c:v>72.47</c:v>
                </c:pt>
                <c:pt idx="43">
                  <c:v>73.010000000000005</c:v>
                </c:pt>
                <c:pt idx="44">
                  <c:v>72.56</c:v>
                </c:pt>
                <c:pt idx="45">
                  <c:v>71.17</c:v>
                </c:pt>
                <c:pt idx="46">
                  <c:v>71.14</c:v>
                </c:pt>
                <c:pt idx="47">
                  <c:v>71.849999999999994</c:v>
                </c:pt>
                <c:pt idx="48">
                  <c:v>71.55</c:v>
                </c:pt>
                <c:pt idx="49">
                  <c:v>71.08</c:v>
                </c:pt>
                <c:pt idx="50">
                  <c:v>71.23</c:v>
                </c:pt>
                <c:pt idx="51">
                  <c:v>71.41</c:v>
                </c:pt>
                <c:pt idx="52">
                  <c:v>72.099999999999994</c:v>
                </c:pt>
                <c:pt idx="53">
                  <c:v>71.8</c:v>
                </c:pt>
                <c:pt idx="54">
                  <c:v>71.75</c:v>
                </c:pt>
                <c:pt idx="55">
                  <c:v>70.62</c:v>
                </c:pt>
                <c:pt idx="56">
                  <c:v>71.64</c:v>
                </c:pt>
                <c:pt idx="57">
                  <c:v>71.73</c:v>
                </c:pt>
                <c:pt idx="58">
                  <c:v>71.33</c:v>
                </c:pt>
                <c:pt idx="59">
                  <c:v>71.45</c:v>
                </c:pt>
                <c:pt idx="60">
                  <c:v>71.400000000000006</c:v>
                </c:pt>
                <c:pt idx="61">
                  <c:v>71.790000000000006</c:v>
                </c:pt>
                <c:pt idx="62">
                  <c:v>71.86</c:v>
                </c:pt>
                <c:pt idx="63">
                  <c:v>71.709999999999994</c:v>
                </c:pt>
                <c:pt idx="64">
                  <c:v>71.010000000000005</c:v>
                </c:pt>
                <c:pt idx="65">
                  <c:v>70.52</c:v>
                </c:pt>
                <c:pt idx="66">
                  <c:v>70.17</c:v>
                </c:pt>
                <c:pt idx="67">
                  <c:v>69.010000000000005</c:v>
                </c:pt>
                <c:pt idx="68">
                  <c:v>69.180000000000007</c:v>
                </c:pt>
                <c:pt idx="69">
                  <c:v>69.569999999999993</c:v>
                </c:pt>
                <c:pt idx="70">
                  <c:v>69.25</c:v>
                </c:pt>
                <c:pt idx="71">
                  <c:v>69.569999999999993</c:v>
                </c:pt>
                <c:pt idx="72">
                  <c:v>70.34</c:v>
                </c:pt>
                <c:pt idx="73">
                  <c:v>70.34</c:v>
                </c:pt>
                <c:pt idx="74">
                  <c:v>70.569999999999993</c:v>
                </c:pt>
                <c:pt idx="75">
                  <c:v>69.900000000000006</c:v>
                </c:pt>
                <c:pt idx="76">
                  <c:v>70.44</c:v>
                </c:pt>
                <c:pt idx="77">
                  <c:v>69.45</c:v>
                </c:pt>
                <c:pt idx="78">
                  <c:v>69.45</c:v>
                </c:pt>
                <c:pt idx="79">
                  <c:v>68.010000000000005</c:v>
                </c:pt>
                <c:pt idx="80">
                  <c:v>67.3</c:v>
                </c:pt>
                <c:pt idx="81">
                  <c:v>66.92</c:v>
                </c:pt>
                <c:pt idx="82">
                  <c:v>66.67</c:v>
                </c:pt>
                <c:pt idx="83">
                  <c:v>65.56</c:v>
                </c:pt>
                <c:pt idx="84">
                  <c:v>65.92</c:v>
                </c:pt>
                <c:pt idx="85">
                  <c:v>65.31</c:v>
                </c:pt>
                <c:pt idx="86">
                  <c:v>65.010000000000005</c:v>
                </c:pt>
                <c:pt idx="87">
                  <c:v>65.11</c:v>
                </c:pt>
                <c:pt idx="88">
                  <c:v>65.37</c:v>
                </c:pt>
                <c:pt idx="89">
                  <c:v>63.7</c:v>
                </c:pt>
                <c:pt idx="90">
                  <c:v>63.66</c:v>
                </c:pt>
                <c:pt idx="91">
                  <c:v>63.92</c:v>
                </c:pt>
                <c:pt idx="92">
                  <c:v>63.36</c:v>
                </c:pt>
                <c:pt idx="93">
                  <c:v>63.2</c:v>
                </c:pt>
                <c:pt idx="94">
                  <c:v>63</c:v>
                </c:pt>
                <c:pt idx="95">
                  <c:v>62.55</c:v>
                </c:pt>
                <c:pt idx="96">
                  <c:v>61.74</c:v>
                </c:pt>
                <c:pt idx="97">
                  <c:v>61.86</c:v>
                </c:pt>
                <c:pt idx="98">
                  <c:v>62.59</c:v>
                </c:pt>
                <c:pt idx="99">
                  <c:v>62.99</c:v>
                </c:pt>
                <c:pt idx="100">
                  <c:v>63.76</c:v>
                </c:pt>
                <c:pt idx="101">
                  <c:v>63.92</c:v>
                </c:pt>
                <c:pt idx="102">
                  <c:v>64.38</c:v>
                </c:pt>
                <c:pt idx="103">
                  <c:v>64.55</c:v>
                </c:pt>
                <c:pt idx="104">
                  <c:v>64.430000000000007</c:v>
                </c:pt>
                <c:pt idx="105">
                  <c:v>64.08</c:v>
                </c:pt>
                <c:pt idx="106">
                  <c:v>63.65</c:v>
                </c:pt>
                <c:pt idx="107">
                  <c:v>63.52</c:v>
                </c:pt>
                <c:pt idx="108">
                  <c:v>62.21</c:v>
                </c:pt>
                <c:pt idx="109">
                  <c:v>62.92</c:v>
                </c:pt>
                <c:pt idx="110">
                  <c:v>62.53</c:v>
                </c:pt>
                <c:pt idx="111">
                  <c:v>62.6</c:v>
                </c:pt>
                <c:pt idx="112">
                  <c:v>62.91</c:v>
                </c:pt>
                <c:pt idx="113">
                  <c:v>62.64</c:v>
                </c:pt>
                <c:pt idx="114">
                  <c:v>63.84</c:v>
                </c:pt>
                <c:pt idx="115">
                  <c:v>63.12</c:v>
                </c:pt>
                <c:pt idx="116">
                  <c:v>62.55</c:v>
                </c:pt>
                <c:pt idx="117">
                  <c:v>63.4</c:v>
                </c:pt>
                <c:pt idx="118">
                  <c:v>62.85</c:v>
                </c:pt>
                <c:pt idx="119">
                  <c:v>62.45</c:v>
                </c:pt>
                <c:pt idx="120">
                  <c:v>62.55</c:v>
                </c:pt>
                <c:pt idx="121">
                  <c:v>62.38</c:v>
                </c:pt>
                <c:pt idx="122">
                  <c:v>62.84</c:v>
                </c:pt>
                <c:pt idx="123">
                  <c:v>62.57</c:v>
                </c:pt>
                <c:pt idx="124">
                  <c:v>62.45</c:v>
                </c:pt>
                <c:pt idx="125">
                  <c:v>62.03</c:v>
                </c:pt>
                <c:pt idx="126">
                  <c:v>62.26</c:v>
                </c:pt>
                <c:pt idx="127">
                  <c:v>61.84</c:v>
                </c:pt>
                <c:pt idx="128">
                  <c:v>61.75</c:v>
                </c:pt>
                <c:pt idx="129">
                  <c:v>60.81</c:v>
                </c:pt>
                <c:pt idx="130">
                  <c:v>60.84</c:v>
                </c:pt>
                <c:pt idx="131">
                  <c:v>61.71</c:v>
                </c:pt>
                <c:pt idx="132">
                  <c:v>61.07</c:v>
                </c:pt>
                <c:pt idx="133">
                  <c:v>61.65</c:v>
                </c:pt>
                <c:pt idx="134">
                  <c:v>62.04</c:v>
                </c:pt>
                <c:pt idx="135">
                  <c:v>61.77</c:v>
                </c:pt>
                <c:pt idx="136">
                  <c:v>62.25</c:v>
                </c:pt>
                <c:pt idx="137">
                  <c:v>62.71</c:v>
                </c:pt>
                <c:pt idx="138">
                  <c:v>62.42</c:v>
                </c:pt>
                <c:pt idx="139">
                  <c:v>61.78</c:v>
                </c:pt>
                <c:pt idx="140">
                  <c:v>61.53</c:v>
                </c:pt>
                <c:pt idx="141">
                  <c:v>61.92</c:v>
                </c:pt>
                <c:pt idx="142">
                  <c:v>63.87</c:v>
                </c:pt>
                <c:pt idx="143">
                  <c:v>62.36</c:v>
                </c:pt>
                <c:pt idx="144">
                  <c:v>62.83</c:v>
                </c:pt>
                <c:pt idx="145">
                  <c:v>64.05</c:v>
                </c:pt>
                <c:pt idx="146">
                  <c:v>63.48</c:v>
                </c:pt>
                <c:pt idx="147">
                  <c:v>63.35</c:v>
                </c:pt>
                <c:pt idx="148">
                  <c:v>62.67</c:v>
                </c:pt>
                <c:pt idx="149">
                  <c:v>63.12</c:v>
                </c:pt>
                <c:pt idx="150">
                  <c:v>63.36</c:v>
                </c:pt>
                <c:pt idx="151">
                  <c:v>63.84</c:v>
                </c:pt>
                <c:pt idx="152">
                  <c:v>64.55</c:v>
                </c:pt>
                <c:pt idx="153">
                  <c:v>67.599999999999994</c:v>
                </c:pt>
                <c:pt idx="154">
                  <c:v>68.709999999999994</c:v>
                </c:pt>
                <c:pt idx="155">
                  <c:v>69.5</c:v>
                </c:pt>
                <c:pt idx="156">
                  <c:v>68.87</c:v>
                </c:pt>
                <c:pt idx="157">
                  <c:v>69.05</c:v>
                </c:pt>
                <c:pt idx="158">
                  <c:v>70.069999999999993</c:v>
                </c:pt>
                <c:pt idx="159">
                  <c:v>70.040000000000006</c:v>
                </c:pt>
                <c:pt idx="160">
                  <c:v>71.349999999999994</c:v>
                </c:pt>
                <c:pt idx="161">
                  <c:v>70.59</c:v>
                </c:pt>
                <c:pt idx="162">
                  <c:v>71.489999999999995</c:v>
                </c:pt>
                <c:pt idx="163">
                  <c:v>70.8</c:v>
                </c:pt>
                <c:pt idx="164">
                  <c:v>70.87</c:v>
                </c:pt>
                <c:pt idx="165">
                  <c:v>71.209999999999994</c:v>
                </c:pt>
                <c:pt idx="166">
                  <c:v>72.319999999999993</c:v>
                </c:pt>
                <c:pt idx="167">
                  <c:v>70.19</c:v>
                </c:pt>
                <c:pt idx="168">
                  <c:v>70.08</c:v>
                </c:pt>
                <c:pt idx="169">
                  <c:v>70.459999999999994</c:v>
                </c:pt>
                <c:pt idx="170">
                  <c:v>71.430000000000007</c:v>
                </c:pt>
                <c:pt idx="171">
                  <c:v>71.45</c:v>
                </c:pt>
                <c:pt idx="172">
                  <c:v>71.040000000000006</c:v>
                </c:pt>
                <c:pt idx="173">
                  <c:v>69.94</c:v>
                </c:pt>
                <c:pt idx="174">
                  <c:v>69.62</c:v>
                </c:pt>
                <c:pt idx="175">
                  <c:v>69.16</c:v>
                </c:pt>
                <c:pt idx="176">
                  <c:v>70.12</c:v>
                </c:pt>
                <c:pt idx="177">
                  <c:v>69.38</c:v>
                </c:pt>
                <c:pt idx="178">
                  <c:v>69.28</c:v>
                </c:pt>
                <c:pt idx="179">
                  <c:v>69.709999999999994</c:v>
                </c:pt>
                <c:pt idx="180">
                  <c:v>68.67</c:v>
                </c:pt>
                <c:pt idx="181">
                  <c:v>68.95</c:v>
                </c:pt>
                <c:pt idx="182">
                  <c:v>68.81</c:v>
                </c:pt>
                <c:pt idx="183">
                  <c:v>70.02</c:v>
                </c:pt>
                <c:pt idx="184">
                  <c:v>70.739999999999995</c:v>
                </c:pt>
                <c:pt idx="185">
                  <c:v>70.37</c:v>
                </c:pt>
                <c:pt idx="186">
                  <c:v>71.62</c:v>
                </c:pt>
                <c:pt idx="187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9A2-BE9D-F645F3C2BD9A}"/>
            </c:ext>
          </c:extLst>
        </c:ser>
        <c:ser>
          <c:idx val="1"/>
          <c:order val="1"/>
          <c:tx>
            <c:strRef>
              <c:f>MACD!$D$4</c:f>
              <c:strCache>
                <c:ptCount val="1"/>
                <c:pt idx="0">
                  <c:v>12-Day EMA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MACD!$D$17:$D$192</c:f>
              <c:numCache>
                <c:formatCode>_(* #,##0.00_);_(* \(#,##0.00\);_(* "-"??_);_(@_)</c:formatCode>
                <c:ptCount val="176"/>
                <c:pt idx="0">
                  <c:v>63.888205128205122</c:v>
                </c:pt>
                <c:pt idx="1">
                  <c:v>64.023865877712026</c:v>
                </c:pt>
                <c:pt idx="2">
                  <c:v>64.167886511910169</c:v>
                </c:pt>
                <c:pt idx="3">
                  <c:v>64.420519356231679</c:v>
                </c:pt>
                <c:pt idx="4">
                  <c:v>64.67428560911911</c:v>
                </c:pt>
                <c:pt idx="5">
                  <c:v>65.039780130793091</c:v>
                </c:pt>
                <c:pt idx="6">
                  <c:v>65.315198572209539</c:v>
                </c:pt>
                <c:pt idx="7">
                  <c:v>65.679014176484998</c:v>
                </c:pt>
                <c:pt idx="8">
                  <c:v>65.84224276471808</c:v>
                </c:pt>
                <c:pt idx="9">
                  <c:v>66.168051570146062</c:v>
                </c:pt>
                <c:pt idx="10">
                  <c:v>66.654505174738972</c:v>
                </c:pt>
                <c:pt idx="11">
                  <c:v>66.876888994009903</c:v>
                </c:pt>
                <c:pt idx="12">
                  <c:v>67.057367610316078</c:v>
                </c:pt>
                <c:pt idx="13">
                  <c:v>67.273157208728989</c:v>
                </c:pt>
                <c:pt idx="14">
                  <c:v>67.497286868924533</c:v>
                </c:pt>
                <c:pt idx="15">
                  <c:v>67.679242735243832</c:v>
                </c:pt>
                <c:pt idx="16">
                  <c:v>67.754743852898628</c:v>
                </c:pt>
                <c:pt idx="17">
                  <c:v>67.86324479860653</c:v>
                </c:pt>
                <c:pt idx="18">
                  <c:v>67.973514829590144</c:v>
                </c:pt>
                <c:pt idx="19">
                  <c:v>68.077589471191658</c:v>
                </c:pt>
                <c:pt idx="20">
                  <c:v>68.247191091008332</c:v>
                </c:pt>
                <c:pt idx="21">
                  <c:v>68.359930923160903</c:v>
                </c:pt>
                <c:pt idx="22">
                  <c:v>68.516864627289991</c:v>
                </c:pt>
                <c:pt idx="23">
                  <c:v>68.678885453860758</c:v>
                </c:pt>
                <c:pt idx="24">
                  <c:v>68.77905692249756</c:v>
                </c:pt>
                <c:pt idx="25">
                  <c:v>68.934586626728702</c:v>
                </c:pt>
                <c:pt idx="26">
                  <c:v>69.227727145693521</c:v>
                </c:pt>
                <c:pt idx="27">
                  <c:v>69.577307584817589</c:v>
                </c:pt>
                <c:pt idx="28">
                  <c:v>69.911567956384118</c:v>
                </c:pt>
                <c:pt idx="29">
                  <c:v>70.240557501555799</c:v>
                </c:pt>
                <c:pt idx="30">
                  <c:v>70.583548655162602</c:v>
                </c:pt>
                <c:pt idx="31">
                  <c:v>70.956848862060667</c:v>
                </c:pt>
                <c:pt idx="32">
                  <c:v>71.203487498666718</c:v>
                </c:pt>
                <c:pt idx="33">
                  <c:v>71.198335575794914</c:v>
                </c:pt>
                <c:pt idx="34">
                  <c:v>71.189360871826466</c:v>
                </c:pt>
                <c:pt idx="35">
                  <c:v>71.290997660776242</c:v>
                </c:pt>
                <c:pt idx="36">
                  <c:v>71.330844174502971</c:v>
                </c:pt>
                <c:pt idx="37">
                  <c:v>71.292252763040977</c:v>
                </c:pt>
                <c:pt idx="38">
                  <c:v>71.282675414880828</c:v>
                </c:pt>
                <c:pt idx="39">
                  <c:v>71.302263812591463</c:v>
                </c:pt>
                <c:pt idx="40">
                  <c:v>71.424992456808155</c:v>
                </c:pt>
                <c:pt idx="41">
                  <c:v>71.482685924991515</c:v>
                </c:pt>
                <c:pt idx="42">
                  <c:v>71.523811167300508</c:v>
                </c:pt>
                <c:pt idx="43">
                  <c:v>71.384763295408121</c:v>
                </c:pt>
                <c:pt idx="44">
                  <c:v>71.424030480729954</c:v>
                </c:pt>
                <c:pt idx="45">
                  <c:v>71.471102714463811</c:v>
                </c:pt>
                <c:pt idx="46">
                  <c:v>71.449394604546299</c:v>
                </c:pt>
                <c:pt idx="47">
                  <c:v>71.449487742308406</c:v>
                </c:pt>
                <c:pt idx="48">
                  <c:v>71.441874243491725</c:v>
                </c:pt>
                <c:pt idx="49">
                  <c:v>71.495432052185308</c:v>
                </c:pt>
                <c:pt idx="50">
                  <c:v>71.551519428772181</c:v>
                </c:pt>
                <c:pt idx="51">
                  <c:v>71.575901055114926</c:v>
                </c:pt>
                <c:pt idx="52">
                  <c:v>71.488839354328022</c:v>
                </c:pt>
                <c:pt idx="53">
                  <c:v>71.339787145969865</c:v>
                </c:pt>
                <c:pt idx="54">
                  <c:v>71.159819892743727</c:v>
                </c:pt>
                <c:pt idx="55">
                  <c:v>70.829078370783151</c:v>
                </c:pt>
                <c:pt idx="56">
                  <c:v>70.575374006047284</c:v>
                </c:pt>
                <c:pt idx="57">
                  <c:v>70.420701082040011</c:v>
                </c:pt>
                <c:pt idx="58">
                  <c:v>70.240593223264625</c:v>
                </c:pt>
                <c:pt idx="59">
                  <c:v>70.137425035070066</c:v>
                </c:pt>
                <c:pt idx="60">
                  <c:v>70.168590414290051</c:v>
                </c:pt>
                <c:pt idx="61">
                  <c:v>70.194961119783883</c:v>
                </c:pt>
                <c:pt idx="62">
                  <c:v>70.252659409047894</c:v>
                </c:pt>
                <c:pt idx="63">
                  <c:v>70.198404115348225</c:v>
                </c:pt>
                <c:pt idx="64">
                  <c:v>70.235572712986965</c:v>
                </c:pt>
                <c:pt idx="65">
                  <c:v>70.114715372527428</c:v>
                </c:pt>
                <c:pt idx="66">
                  <c:v>70.012451469061673</c:v>
                </c:pt>
                <c:pt idx="67">
                  <c:v>69.704382012282949</c:v>
                </c:pt>
                <c:pt idx="68">
                  <c:v>69.334477087316344</c:v>
                </c:pt>
                <c:pt idx="69">
                  <c:v>68.963019073883061</c:v>
                </c:pt>
                <c:pt idx="70">
                  <c:v>68.610246908670277</c:v>
                </c:pt>
                <c:pt idx="71">
                  <c:v>68.140978153490238</c:v>
                </c:pt>
                <c:pt idx="72">
                  <c:v>67.799289206799429</c:v>
                </c:pt>
                <c:pt idx="73">
                  <c:v>67.416321636522596</c:v>
                </c:pt>
                <c:pt idx="74">
                  <c:v>67.046118307826816</c:v>
                </c:pt>
                <c:pt idx="75">
                  <c:v>66.748253952776537</c:v>
                </c:pt>
                <c:pt idx="76">
                  <c:v>66.536214883118603</c:v>
                </c:pt>
                <c:pt idx="77">
                  <c:v>66.099874131869583</c:v>
                </c:pt>
                <c:pt idx="78">
                  <c:v>65.724508880812721</c:v>
                </c:pt>
                <c:pt idx="79">
                  <c:v>65.446892129918453</c:v>
                </c:pt>
                <c:pt idx="80">
                  <c:v>65.125831802238693</c:v>
                </c:pt>
                <c:pt idx="81">
                  <c:v>64.829549986509662</c:v>
                </c:pt>
                <c:pt idx="82">
                  <c:v>64.548080757815868</c:v>
                </c:pt>
                <c:pt idx="83">
                  <c:v>64.240683718151885</c:v>
                </c:pt>
                <c:pt idx="84">
                  <c:v>63.855963146128516</c:v>
                </c:pt>
                <c:pt idx="85">
                  <c:v>63.548891892877975</c:v>
                </c:pt>
                <c:pt idx="86">
                  <c:v>63.401370063204439</c:v>
                </c:pt>
                <c:pt idx="87">
                  <c:v>63.338082361172987</c:v>
                </c:pt>
                <c:pt idx="88">
                  <c:v>63.402992767146372</c:v>
                </c:pt>
                <c:pt idx="89">
                  <c:v>63.482532341431543</c:v>
                </c:pt>
                <c:pt idx="90">
                  <c:v>63.620604288903614</c:v>
                </c:pt>
                <c:pt idx="91">
                  <c:v>63.763588244456905</c:v>
                </c:pt>
                <c:pt idx="92">
                  <c:v>63.866113129925075</c:v>
                </c:pt>
                <c:pt idx="93">
                  <c:v>63.899018802244292</c:v>
                </c:pt>
                <c:pt idx="94">
                  <c:v>63.86070821728363</c:v>
                </c:pt>
                <c:pt idx="95">
                  <c:v>63.808291568470764</c:v>
                </c:pt>
                <c:pt idx="96">
                  <c:v>63.562400557936797</c:v>
                </c:pt>
                <c:pt idx="97">
                  <c:v>63.463569702869599</c:v>
                </c:pt>
                <c:pt idx="98">
                  <c:v>63.319943594735811</c:v>
                </c:pt>
                <c:pt idx="99">
                  <c:v>63.209183041699532</c:v>
                </c:pt>
                <c:pt idx="100">
                  <c:v>63.163154881438068</c:v>
                </c:pt>
                <c:pt idx="101">
                  <c:v>63.082669515062982</c:v>
                </c:pt>
                <c:pt idx="102">
                  <c:v>63.199181897360987</c:v>
                </c:pt>
                <c:pt idx="103">
                  <c:v>63.187000066997754</c:v>
                </c:pt>
                <c:pt idx="104">
                  <c:v>63.089000056690409</c:v>
                </c:pt>
                <c:pt idx="105">
                  <c:v>63.136846201814961</c:v>
                </c:pt>
                <c:pt idx="106">
                  <c:v>63.092716016920349</c:v>
                </c:pt>
                <c:pt idx="107">
                  <c:v>62.993836629701832</c:v>
                </c:pt>
                <c:pt idx="108">
                  <c:v>62.925554071286165</c:v>
                </c:pt>
                <c:pt idx="109">
                  <c:v>62.841622675703675</c:v>
                </c:pt>
                <c:pt idx="110">
                  <c:v>62.841373033287724</c:v>
                </c:pt>
                <c:pt idx="111">
                  <c:v>62.79962333585884</c:v>
                </c:pt>
                <c:pt idx="112">
                  <c:v>62.745835130342094</c:v>
                </c:pt>
                <c:pt idx="113">
                  <c:v>62.635706648751004</c:v>
                </c:pt>
                <c:pt idx="114">
                  <c:v>62.577905625866237</c:v>
                </c:pt>
                <c:pt idx="115">
                  <c:v>62.46438168342528</c:v>
                </c:pt>
                <c:pt idx="116">
                  <c:v>62.354476809052159</c:v>
                </c:pt>
                <c:pt idx="117">
                  <c:v>62.116864992274905</c:v>
                </c:pt>
                <c:pt idx="118">
                  <c:v>61.920424224232612</c:v>
                </c:pt>
                <c:pt idx="119">
                  <c:v>61.888051266658366</c:v>
                </c:pt>
                <c:pt idx="120">
                  <c:v>61.762197225634004</c:v>
                </c:pt>
                <c:pt idx="121">
                  <c:v>61.744936113998001</c:v>
                </c:pt>
                <c:pt idx="122">
                  <c:v>61.79033055799831</c:v>
                </c:pt>
                <c:pt idx="123">
                  <c:v>61.787202779844726</c:v>
                </c:pt>
                <c:pt idx="124">
                  <c:v>61.858402352176306</c:v>
                </c:pt>
                <c:pt idx="125">
                  <c:v>61.989417374918411</c:v>
                </c:pt>
                <c:pt idx="126">
                  <c:v>62.055660855700197</c:v>
                </c:pt>
                <c:pt idx="127">
                  <c:v>62.013251493284784</c:v>
                </c:pt>
                <c:pt idx="128">
                  <c:v>61.93890510970251</c:v>
                </c:pt>
                <c:pt idx="129">
                  <c:v>61.935996631286741</c:v>
                </c:pt>
                <c:pt idx="130">
                  <c:v>62.233535611088783</c:v>
                </c:pt>
                <c:pt idx="131">
                  <c:v>62.252991670921276</c:v>
                </c:pt>
                <c:pt idx="132">
                  <c:v>62.341762183087233</c:v>
                </c:pt>
                <c:pt idx="133">
                  <c:v>62.604568001073815</c:v>
                </c:pt>
                <c:pt idx="134">
                  <c:v>62.73924984706246</c:v>
                </c:pt>
                <c:pt idx="135">
                  <c:v>62.833211409052851</c:v>
                </c:pt>
                <c:pt idx="136">
                  <c:v>62.80810196150626</c:v>
                </c:pt>
                <c:pt idx="137">
                  <c:v>62.856086275120681</c:v>
                </c:pt>
                <c:pt idx="138">
                  <c:v>62.933611463563651</c:v>
                </c:pt>
                <c:pt idx="139">
                  <c:v>63.073055853784631</c:v>
                </c:pt>
                <c:pt idx="140">
                  <c:v>63.300278030125455</c:v>
                </c:pt>
                <c:pt idx="141">
                  <c:v>63.961773717798458</c:v>
                </c:pt>
                <c:pt idx="142">
                  <c:v>64.692270068906382</c:v>
                </c:pt>
                <c:pt idx="143">
                  <c:v>65.431920827536175</c:v>
                </c:pt>
                <c:pt idx="144">
                  <c:v>65.960856084838298</c:v>
                </c:pt>
                <c:pt idx="145">
                  <c:v>66.436108994863176</c:v>
                </c:pt>
                <c:pt idx="146">
                  <c:v>66.995169149499603</c:v>
                </c:pt>
                <c:pt idx="147">
                  <c:v>67.46360466496121</c:v>
                </c:pt>
                <c:pt idx="148">
                  <c:v>68.061511639582562</c:v>
                </c:pt>
                <c:pt idx="149">
                  <c:v>68.450509848877559</c:v>
                </c:pt>
                <c:pt idx="150">
                  <c:v>68.918123718281009</c:v>
                </c:pt>
                <c:pt idx="151">
                  <c:v>69.207643146237771</c:v>
                </c:pt>
                <c:pt idx="152">
                  <c:v>69.463390354508888</c:v>
                </c:pt>
                <c:pt idx="153">
                  <c:v>69.732099530738296</c:v>
                </c:pt>
                <c:pt idx="154">
                  <c:v>70.130238064470859</c:v>
                </c:pt>
                <c:pt idx="155">
                  <c:v>70.139432208398418</c:v>
                </c:pt>
                <c:pt idx="156">
                  <c:v>70.130288791721739</c:v>
                </c:pt>
                <c:pt idx="157">
                  <c:v>70.181013592995313</c:v>
                </c:pt>
                <c:pt idx="158">
                  <c:v>70.373165347919112</c:v>
                </c:pt>
                <c:pt idx="159">
                  <c:v>70.538832217470016</c:v>
                </c:pt>
                <c:pt idx="160">
                  <c:v>70.615934953243865</c:v>
                </c:pt>
                <c:pt idx="161">
                  <c:v>70.51194496043712</c:v>
                </c:pt>
                <c:pt idx="162">
                  <c:v>70.374722658831416</c:v>
                </c:pt>
                <c:pt idx="163">
                  <c:v>70.187842249780431</c:v>
                </c:pt>
                <c:pt idx="164">
                  <c:v>70.177404980583447</c:v>
                </c:pt>
                <c:pt idx="165">
                  <c:v>70.054727291262921</c:v>
                </c:pt>
                <c:pt idx="166">
                  <c:v>69.935538477222465</c:v>
                </c:pt>
                <c:pt idx="167">
                  <c:v>69.900840249957469</c:v>
                </c:pt>
                <c:pt idx="168">
                  <c:v>69.711480211502476</c:v>
                </c:pt>
                <c:pt idx="169">
                  <c:v>69.594329409732865</c:v>
                </c:pt>
                <c:pt idx="170">
                  <c:v>69.473663346697037</c:v>
                </c:pt>
                <c:pt idx="171">
                  <c:v>69.557715139512879</c:v>
                </c:pt>
                <c:pt idx="172">
                  <c:v>69.739605118049354</c:v>
                </c:pt>
                <c:pt idx="173">
                  <c:v>69.836588946041758</c:v>
                </c:pt>
                <c:pt idx="174">
                  <c:v>70.110959877419944</c:v>
                </c:pt>
                <c:pt idx="175">
                  <c:v>70.381581434739957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4-49A2-BE9D-F645F3C2BD9A}"/>
            </c:ext>
          </c:extLst>
        </c:ser>
        <c:ser>
          <c:idx val="2"/>
          <c:order val="2"/>
          <c:tx>
            <c:strRef>
              <c:f>MACD!$E$4</c:f>
              <c:strCache>
                <c:ptCount val="1"/>
                <c:pt idx="0">
                  <c:v>26-Day EMA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MACD!$E$17:$E$192</c:f>
              <c:numCache>
                <c:formatCode>_(* #,##0.00_);_(* \(#,##0.00\);_(* "-"??_);_(@_)</c:formatCode>
                <c:ptCount val="176"/>
                <c:pt idx="0">
                  <c:v>63.76076923076922</c:v>
                </c:pt>
                <c:pt idx="1">
                  <c:v>63.832857142857129</c:v>
                </c:pt>
                <c:pt idx="2">
                  <c:v>63.907999999999994</c:v>
                </c:pt>
                <c:pt idx="3">
                  <c:v>64.02687499999999</c:v>
                </c:pt>
                <c:pt idx="4">
                  <c:v>64.147058823529392</c:v>
                </c:pt>
                <c:pt idx="5">
                  <c:v>64.308333333333323</c:v>
                </c:pt>
                <c:pt idx="6">
                  <c:v>64.441052631578927</c:v>
                </c:pt>
                <c:pt idx="7">
                  <c:v>64.60299999999998</c:v>
                </c:pt>
                <c:pt idx="8">
                  <c:v>64.704761904761895</c:v>
                </c:pt>
                <c:pt idx="9">
                  <c:v>64.852727272727265</c:v>
                </c:pt>
                <c:pt idx="10">
                  <c:v>65.047391304347812</c:v>
                </c:pt>
                <c:pt idx="11">
                  <c:v>65.174583333333317</c:v>
                </c:pt>
                <c:pt idx="12">
                  <c:v>65.289599999999979</c:v>
                </c:pt>
                <c:pt idx="13">
                  <c:v>65.411538461538441</c:v>
                </c:pt>
                <c:pt idx="14">
                  <c:v>65.657350427350408</c:v>
                </c:pt>
                <c:pt idx="15">
                  <c:v>65.881250395694821</c:v>
                </c:pt>
                <c:pt idx="16">
                  <c:v>66.050787403421126</c:v>
                </c:pt>
                <c:pt idx="17">
                  <c:v>66.229247595760299</c:v>
                </c:pt>
                <c:pt idx="18">
                  <c:v>66.403377403481755</c:v>
                </c:pt>
                <c:pt idx="19">
                  <c:v>66.569793892112742</c:v>
                </c:pt>
                <c:pt idx="20">
                  <c:v>66.763142492696986</c:v>
                </c:pt>
                <c:pt idx="21">
                  <c:v>66.92735415990461</c:v>
                </c:pt>
                <c:pt idx="22">
                  <c:v>67.109031629541306</c:v>
                </c:pt>
                <c:pt idx="23">
                  <c:v>67.291325582908613</c:v>
                </c:pt>
                <c:pt idx="24">
                  <c:v>67.442338502693161</c:v>
                </c:pt>
                <c:pt idx="25">
                  <c:v>67.616239354345524</c:v>
                </c:pt>
                <c:pt idx="26">
                  <c:v>67.855036439208817</c:v>
                </c:pt>
                <c:pt idx="27">
                  <c:v>68.125033740008163</c:v>
                </c:pt>
                <c:pt idx="28">
                  <c:v>68.393549759266818</c:v>
                </c:pt>
                <c:pt idx="29">
                  <c:v>68.664397925247059</c:v>
                </c:pt>
                <c:pt idx="30">
                  <c:v>68.94629437522876</c:v>
                </c:pt>
                <c:pt idx="31">
                  <c:v>69.247309606693292</c:v>
                </c:pt>
                <c:pt idx="32">
                  <c:v>69.492694080271562</c:v>
                </c:pt>
                <c:pt idx="33">
                  <c:v>69.616938963214409</c:v>
                </c:pt>
                <c:pt idx="34">
                  <c:v>69.729758299272603</c:v>
                </c:pt>
                <c:pt idx="35">
                  <c:v>69.886813240067227</c:v>
                </c:pt>
                <c:pt idx="36">
                  <c:v>70.010012259321499</c:v>
                </c:pt>
                <c:pt idx="37">
                  <c:v>70.08927061048287</c:v>
                </c:pt>
                <c:pt idx="38">
                  <c:v>70.173769083780442</c:v>
                </c:pt>
                <c:pt idx="39">
                  <c:v>70.265341744241155</c:v>
                </c:pt>
                <c:pt idx="40">
                  <c:v>70.401242355778848</c:v>
                </c:pt>
                <c:pt idx="41">
                  <c:v>70.504854033128566</c:v>
                </c:pt>
                <c:pt idx="42">
                  <c:v>70.597087067711641</c:v>
                </c:pt>
                <c:pt idx="43">
                  <c:v>70.598784321955222</c:v>
                </c:pt>
                <c:pt idx="44">
                  <c:v>70.675911409217804</c:v>
                </c:pt>
                <c:pt idx="45">
                  <c:v>70.753992045572048</c:v>
                </c:pt>
                <c:pt idx="46">
                  <c:v>70.796659301455605</c:v>
                </c:pt>
                <c:pt idx="47">
                  <c:v>70.845054908755188</c:v>
                </c:pt>
                <c:pt idx="48">
                  <c:v>70.886161952551106</c:v>
                </c:pt>
                <c:pt idx="49">
                  <c:v>70.953112919028797</c:v>
                </c:pt>
                <c:pt idx="50">
                  <c:v>71.020289739841473</c:v>
                </c:pt>
                <c:pt idx="51">
                  <c:v>71.071379388742102</c:v>
                </c:pt>
                <c:pt idx="52">
                  <c:v>71.066832767353802</c:v>
                </c:pt>
                <c:pt idx="53">
                  <c:v>71.026326636438711</c:v>
                </c:pt>
                <c:pt idx="54">
                  <c:v>70.962895033739542</c:v>
                </c:pt>
                <c:pt idx="55">
                  <c:v>70.818236142351424</c:v>
                </c:pt>
                <c:pt idx="56">
                  <c:v>70.696885316992066</c:v>
                </c:pt>
                <c:pt idx="57">
                  <c:v>70.613412330548215</c:v>
                </c:pt>
                <c:pt idx="58">
                  <c:v>70.512418824581687</c:v>
                </c:pt>
                <c:pt idx="59">
                  <c:v>70.442610022760817</c:v>
                </c:pt>
                <c:pt idx="60">
                  <c:v>70.435009280334086</c:v>
                </c:pt>
                <c:pt idx="61">
                  <c:v>70.4279715558649</c:v>
                </c:pt>
                <c:pt idx="62">
                  <c:v>70.438492181356395</c:v>
                </c:pt>
                <c:pt idx="63">
                  <c:v>70.398603871626293</c:v>
                </c:pt>
                <c:pt idx="64">
                  <c:v>70.40167025150582</c:v>
                </c:pt>
                <c:pt idx="65">
                  <c:v>70.331176158801682</c:v>
                </c:pt>
                <c:pt idx="66">
                  <c:v>70.265903850742305</c:v>
                </c:pt>
                <c:pt idx="67">
                  <c:v>70.098799861798426</c:v>
                </c:pt>
                <c:pt idx="68">
                  <c:v>69.891481353517065</c:v>
                </c:pt>
                <c:pt idx="69">
                  <c:v>69.671371623626911</c:v>
                </c:pt>
                <c:pt idx="70">
                  <c:v>69.449047799654551</c:v>
                </c:pt>
                <c:pt idx="71">
                  <c:v>69.16097018486532</c:v>
                </c:pt>
                <c:pt idx="72">
                  <c:v>68.920898319319747</c:v>
                </c:pt>
                <c:pt idx="73">
                  <c:v>68.653424369740506</c:v>
                </c:pt>
                <c:pt idx="74">
                  <c:v>68.383541083093064</c:v>
                </c:pt>
                <c:pt idx="75">
                  <c:v>68.141056558419507</c:v>
                </c:pt>
                <c:pt idx="76">
                  <c:v>67.93579310964769</c:v>
                </c:pt>
                <c:pt idx="77">
                  <c:v>67.622030657081197</c:v>
                </c:pt>
                <c:pt idx="78">
                  <c:v>67.328546904704808</c:v>
                </c:pt>
                <c:pt idx="79">
                  <c:v>67.076061948800742</c:v>
                </c:pt>
                <c:pt idx="80">
                  <c:v>66.800798100741432</c:v>
                </c:pt>
                <c:pt idx="81">
                  <c:v>66.534072315501319</c:v>
                </c:pt>
                <c:pt idx="82">
                  <c:v>66.272289181019744</c:v>
                </c:pt>
                <c:pt idx="83">
                  <c:v>65.996564056499764</c:v>
                </c:pt>
                <c:pt idx="84">
                  <c:v>65.681263015277565</c:v>
                </c:pt>
                <c:pt idx="85">
                  <c:v>65.398206495627377</c:v>
                </c:pt>
                <c:pt idx="86">
                  <c:v>65.190191199654976</c:v>
                </c:pt>
                <c:pt idx="87">
                  <c:v>65.027214073754607</c:v>
                </c:pt>
                <c:pt idx="88">
                  <c:v>64.933346364587592</c:v>
                </c:pt>
                <c:pt idx="89">
                  <c:v>64.858283670914432</c:v>
                </c:pt>
                <c:pt idx="90">
                  <c:v>64.8228552508467</c:v>
                </c:pt>
                <c:pt idx="91">
                  <c:v>64.802643750783986</c:v>
                </c:pt>
                <c:pt idx="92">
                  <c:v>64.775040509985175</c:v>
                </c:pt>
                <c:pt idx="93">
                  <c:v>64.723556027764047</c:v>
                </c:pt>
                <c:pt idx="94">
                  <c:v>64.64403335904079</c:v>
                </c:pt>
                <c:pt idx="95">
                  <c:v>64.560771628741477</c:v>
                </c:pt>
                <c:pt idx="96">
                  <c:v>64.386640396982855</c:v>
                </c:pt>
                <c:pt idx="97">
                  <c:v>64.278000367576723</c:v>
                </c:pt>
                <c:pt idx="98">
                  <c:v>64.148518858867334</c:v>
                </c:pt>
                <c:pt idx="99">
                  <c:v>64.033813758210499</c:v>
                </c:pt>
                <c:pt idx="100">
                  <c:v>63.950568294639353</c:v>
                </c:pt>
                <c:pt idx="101">
                  <c:v>63.853489161703102</c:v>
                </c:pt>
                <c:pt idx="102">
                  <c:v>63.852489964539913</c:v>
                </c:pt>
                <c:pt idx="103">
                  <c:v>63.798231448648067</c:v>
                </c:pt>
                <c:pt idx="104">
                  <c:v>63.705769859859323</c:v>
                </c:pt>
                <c:pt idx="105">
                  <c:v>63.683120240610485</c:v>
                </c:pt>
                <c:pt idx="106">
                  <c:v>63.621407630194895</c:v>
                </c:pt>
                <c:pt idx="107">
                  <c:v>63.534636694624901</c:v>
                </c:pt>
                <c:pt idx="108">
                  <c:v>63.461700643171206</c:v>
                </c:pt>
                <c:pt idx="109">
                  <c:v>63.381574669602969</c:v>
                </c:pt>
                <c:pt idx="110">
                  <c:v>63.341458027410155</c:v>
                </c:pt>
                <c:pt idx="111">
                  <c:v>63.284312988342734</c:v>
                </c:pt>
                <c:pt idx="112">
                  <c:v>63.222512026243272</c:v>
                </c:pt>
                <c:pt idx="113">
                  <c:v>63.134177802077105</c:v>
                </c:pt>
                <c:pt idx="114">
                  <c:v>63.069423890812132</c:v>
                </c:pt>
                <c:pt idx="115">
                  <c:v>62.978355454455681</c:v>
                </c:pt>
                <c:pt idx="116">
                  <c:v>62.887366161533038</c:v>
                </c:pt>
                <c:pt idx="117">
                  <c:v>62.733487186604663</c:v>
                </c:pt>
                <c:pt idx="118">
                  <c:v>62.593228876485796</c:v>
                </c:pt>
                <c:pt idx="119">
                  <c:v>62.527804515264627</c:v>
                </c:pt>
                <c:pt idx="120">
                  <c:v>62.419818995615394</c:v>
                </c:pt>
                <c:pt idx="121">
                  <c:v>62.36279536631055</c:v>
                </c:pt>
                <c:pt idx="122">
                  <c:v>62.338884598435698</c:v>
                </c:pt>
                <c:pt idx="123">
                  <c:v>62.296744998551574</c:v>
                </c:pt>
                <c:pt idx="124">
                  <c:v>62.293282406066275</c:v>
                </c:pt>
                <c:pt idx="125">
                  <c:v>62.324150375987294</c:v>
                </c:pt>
                <c:pt idx="126">
                  <c:v>62.331250348136386</c:v>
                </c:pt>
                <c:pt idx="127">
                  <c:v>62.290416989015171</c:v>
                </c:pt>
                <c:pt idx="128">
                  <c:v>62.234089804643673</c:v>
                </c:pt>
                <c:pt idx="129">
                  <c:v>62.210823893188589</c:v>
                </c:pt>
                <c:pt idx="130">
                  <c:v>62.33372582702647</c:v>
                </c:pt>
                <c:pt idx="131">
                  <c:v>62.335672062061548</c:v>
                </c:pt>
                <c:pt idx="132">
                  <c:v>62.372288946353287</c:v>
                </c:pt>
                <c:pt idx="133">
                  <c:v>62.496563839216009</c:v>
                </c:pt>
                <c:pt idx="134">
                  <c:v>62.569410962237043</c:v>
                </c:pt>
                <c:pt idx="135">
                  <c:v>62.627232372441703</c:v>
                </c:pt>
                <c:pt idx="136">
                  <c:v>62.630400344853427</c:v>
                </c:pt>
                <c:pt idx="137">
                  <c:v>62.666666985975397</c:v>
                </c:pt>
                <c:pt idx="138">
                  <c:v>62.718024987014253</c:v>
                </c:pt>
                <c:pt idx="139">
                  <c:v>62.801134247235417</c:v>
                </c:pt>
                <c:pt idx="140">
                  <c:v>62.930679858551315</c:v>
                </c:pt>
                <c:pt idx="141">
                  <c:v>63.276555424584551</c:v>
                </c:pt>
                <c:pt idx="142">
                  <c:v>63.67903280054125</c:v>
                </c:pt>
                <c:pt idx="143">
                  <c:v>64.110215556056716</c:v>
                </c:pt>
                <c:pt idx="144">
                  <c:v>64.462792181533999</c:v>
                </c:pt>
                <c:pt idx="145">
                  <c:v>64.802585353272221</c:v>
                </c:pt>
                <c:pt idx="146">
                  <c:v>65.192764215992796</c:v>
                </c:pt>
                <c:pt idx="147">
                  <c:v>65.551818718511853</c:v>
                </c:pt>
                <c:pt idx="148">
                  <c:v>65.981313628251712</c:v>
                </c:pt>
                <c:pt idx="149">
                  <c:v>66.322697803936776</c:v>
                </c:pt>
                <c:pt idx="150">
                  <c:v>66.705460929571089</c:v>
                </c:pt>
                <c:pt idx="151">
                  <c:v>67.008760119973232</c:v>
                </c:pt>
                <c:pt idx="152">
                  <c:v>67.294777888864104</c:v>
                </c:pt>
                <c:pt idx="153">
                  <c:v>67.584794341540842</c:v>
                </c:pt>
                <c:pt idx="154">
                  <c:v>67.935550316241518</c:v>
                </c:pt>
                <c:pt idx="155">
                  <c:v>68.102546589112521</c:v>
                </c:pt>
                <c:pt idx="156">
                  <c:v>68.249024619548635</c:v>
                </c:pt>
                <c:pt idx="157">
                  <c:v>68.412800573656142</c:v>
                </c:pt>
                <c:pt idx="158">
                  <c:v>68.63629682745939</c:v>
                </c:pt>
                <c:pt idx="159">
                  <c:v>68.844719284684615</c:v>
                </c:pt>
                <c:pt idx="160">
                  <c:v>69.007332671004278</c:v>
                </c:pt>
                <c:pt idx="161">
                  <c:v>69.076419139818782</c:v>
                </c:pt>
                <c:pt idx="162">
                  <c:v>69.116684388721097</c:v>
                </c:pt>
                <c:pt idx="163">
                  <c:v>69.119892952519535</c:v>
                </c:pt>
                <c:pt idx="164">
                  <c:v>69.193974956036612</c:v>
                </c:pt>
                <c:pt idx="165">
                  <c:v>69.207754588922782</c:v>
                </c:pt>
                <c:pt idx="166">
                  <c:v>69.213106100854432</c:v>
                </c:pt>
                <c:pt idx="167">
                  <c:v>69.249913056346699</c:v>
                </c:pt>
                <c:pt idx="168">
                  <c:v>69.206956533654349</c:v>
                </c:pt>
                <c:pt idx="169">
                  <c:v>69.18792271634662</c:v>
                </c:pt>
                <c:pt idx="170">
                  <c:v>69.15992844106168</c:v>
                </c:pt>
                <c:pt idx="171">
                  <c:v>69.223637445427485</c:v>
                </c:pt>
                <c:pt idx="172">
                  <c:v>69.33596059761804</c:v>
                </c:pt>
                <c:pt idx="173">
                  <c:v>69.412556108905591</c:v>
                </c:pt>
                <c:pt idx="174">
                  <c:v>69.57607047120888</c:v>
                </c:pt>
                <c:pt idx="175">
                  <c:v>69.745991177045255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F4-49A2-BE9D-F645F3C2B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2176048"/>
        <c:axId val="1142175088"/>
      </c:lineChart>
      <c:dateAx>
        <c:axId val="11421760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75088"/>
        <c:crosses val="autoZero"/>
        <c:auto val="1"/>
        <c:lblOffset val="100"/>
        <c:baseTimeUnit val="days"/>
      </c:dateAx>
      <c:valAx>
        <c:axId val="114217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7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RSI!$I$1</c:f>
              <c:strCache>
                <c:ptCount val="1"/>
                <c:pt idx="0">
                  <c:v>14-Day RSI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RSI!$A$11:$A$189</c:f>
              <c:numCache>
                <c:formatCode>m/d/yyyy</c:formatCode>
                <c:ptCount val="179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45494</c:v>
                </c:pt>
                <c:pt idx="5">
                  <c:v>45495</c:v>
                </c:pt>
                <c:pt idx="6">
                  <c:v>45496</c:v>
                </c:pt>
                <c:pt idx="7">
                  <c:v>45497</c:v>
                </c:pt>
                <c:pt idx="8">
                  <c:v>45498</c:v>
                </c:pt>
                <c:pt idx="9">
                  <c:v>45501</c:v>
                </c:pt>
                <c:pt idx="10">
                  <c:v>45502</c:v>
                </c:pt>
                <c:pt idx="11">
                  <c:v>45503</c:v>
                </c:pt>
                <c:pt idx="12">
                  <c:v>45504</c:v>
                </c:pt>
                <c:pt idx="13">
                  <c:v>45505</c:v>
                </c:pt>
                <c:pt idx="14">
                  <c:v>45508</c:v>
                </c:pt>
                <c:pt idx="15">
                  <c:v>45509</c:v>
                </c:pt>
                <c:pt idx="16">
                  <c:v>45510</c:v>
                </c:pt>
                <c:pt idx="17">
                  <c:v>45511</c:v>
                </c:pt>
                <c:pt idx="18">
                  <c:v>45512</c:v>
                </c:pt>
                <c:pt idx="19">
                  <c:v>45515</c:v>
                </c:pt>
                <c:pt idx="20">
                  <c:v>45516</c:v>
                </c:pt>
                <c:pt idx="21">
                  <c:v>45517</c:v>
                </c:pt>
                <c:pt idx="22">
                  <c:v>45518</c:v>
                </c:pt>
                <c:pt idx="23">
                  <c:v>45519</c:v>
                </c:pt>
                <c:pt idx="24">
                  <c:v>45522</c:v>
                </c:pt>
                <c:pt idx="25">
                  <c:v>45523</c:v>
                </c:pt>
                <c:pt idx="26">
                  <c:v>45524</c:v>
                </c:pt>
                <c:pt idx="27">
                  <c:v>45525</c:v>
                </c:pt>
                <c:pt idx="28">
                  <c:v>45526</c:v>
                </c:pt>
                <c:pt idx="29">
                  <c:v>45529</c:v>
                </c:pt>
                <c:pt idx="30">
                  <c:v>45530</c:v>
                </c:pt>
                <c:pt idx="31">
                  <c:v>45531</c:v>
                </c:pt>
                <c:pt idx="32">
                  <c:v>45532</c:v>
                </c:pt>
                <c:pt idx="33">
                  <c:v>45533</c:v>
                </c:pt>
                <c:pt idx="34">
                  <c:v>45537</c:v>
                </c:pt>
                <c:pt idx="35">
                  <c:v>45538</c:v>
                </c:pt>
                <c:pt idx="36">
                  <c:v>45539</c:v>
                </c:pt>
                <c:pt idx="37">
                  <c:v>45540</c:v>
                </c:pt>
                <c:pt idx="38">
                  <c:v>45543</c:v>
                </c:pt>
                <c:pt idx="39">
                  <c:v>45544</c:v>
                </c:pt>
                <c:pt idx="40">
                  <c:v>45545</c:v>
                </c:pt>
                <c:pt idx="41">
                  <c:v>45546</c:v>
                </c:pt>
                <c:pt idx="42">
                  <c:v>45547</c:v>
                </c:pt>
                <c:pt idx="43">
                  <c:v>45550</c:v>
                </c:pt>
                <c:pt idx="44">
                  <c:v>45551</c:v>
                </c:pt>
                <c:pt idx="45">
                  <c:v>45552</c:v>
                </c:pt>
                <c:pt idx="46">
                  <c:v>45553</c:v>
                </c:pt>
                <c:pt idx="47">
                  <c:v>45554</c:v>
                </c:pt>
                <c:pt idx="48">
                  <c:v>45557</c:v>
                </c:pt>
                <c:pt idx="49">
                  <c:v>45558</c:v>
                </c:pt>
                <c:pt idx="50">
                  <c:v>45559</c:v>
                </c:pt>
                <c:pt idx="51">
                  <c:v>45560</c:v>
                </c:pt>
                <c:pt idx="52">
                  <c:v>45561</c:v>
                </c:pt>
                <c:pt idx="53">
                  <c:v>45564</c:v>
                </c:pt>
                <c:pt idx="54">
                  <c:v>45565</c:v>
                </c:pt>
                <c:pt idx="55">
                  <c:v>45566</c:v>
                </c:pt>
                <c:pt idx="56">
                  <c:v>45567</c:v>
                </c:pt>
                <c:pt idx="57">
                  <c:v>45568</c:v>
                </c:pt>
                <c:pt idx="58">
                  <c:v>45571</c:v>
                </c:pt>
                <c:pt idx="59">
                  <c:v>45572</c:v>
                </c:pt>
                <c:pt idx="60">
                  <c:v>45573</c:v>
                </c:pt>
                <c:pt idx="61">
                  <c:v>45574</c:v>
                </c:pt>
                <c:pt idx="62">
                  <c:v>45575</c:v>
                </c:pt>
                <c:pt idx="63">
                  <c:v>45578</c:v>
                </c:pt>
                <c:pt idx="64">
                  <c:v>45579</c:v>
                </c:pt>
                <c:pt idx="65">
                  <c:v>45580</c:v>
                </c:pt>
                <c:pt idx="66">
                  <c:v>45581</c:v>
                </c:pt>
                <c:pt idx="67">
                  <c:v>45582</c:v>
                </c:pt>
                <c:pt idx="68">
                  <c:v>45585</c:v>
                </c:pt>
                <c:pt idx="69">
                  <c:v>45586</c:v>
                </c:pt>
                <c:pt idx="70">
                  <c:v>45587</c:v>
                </c:pt>
                <c:pt idx="71">
                  <c:v>45588</c:v>
                </c:pt>
                <c:pt idx="72">
                  <c:v>45589</c:v>
                </c:pt>
                <c:pt idx="73">
                  <c:v>45593</c:v>
                </c:pt>
                <c:pt idx="74">
                  <c:v>45594</c:v>
                </c:pt>
                <c:pt idx="75">
                  <c:v>45595</c:v>
                </c:pt>
                <c:pt idx="76">
                  <c:v>45596</c:v>
                </c:pt>
                <c:pt idx="77">
                  <c:v>45597</c:v>
                </c:pt>
                <c:pt idx="78">
                  <c:v>45600</c:v>
                </c:pt>
                <c:pt idx="79">
                  <c:v>45601</c:v>
                </c:pt>
                <c:pt idx="80">
                  <c:v>45602</c:v>
                </c:pt>
                <c:pt idx="81">
                  <c:v>45603</c:v>
                </c:pt>
                <c:pt idx="82">
                  <c:v>45604</c:v>
                </c:pt>
                <c:pt idx="83">
                  <c:v>45607</c:v>
                </c:pt>
                <c:pt idx="84">
                  <c:v>45608</c:v>
                </c:pt>
                <c:pt idx="85">
                  <c:v>45609</c:v>
                </c:pt>
                <c:pt idx="86">
                  <c:v>45610</c:v>
                </c:pt>
                <c:pt idx="87">
                  <c:v>45611</c:v>
                </c:pt>
                <c:pt idx="88">
                  <c:v>45614</c:v>
                </c:pt>
                <c:pt idx="89">
                  <c:v>45615</c:v>
                </c:pt>
                <c:pt idx="90">
                  <c:v>45616</c:v>
                </c:pt>
                <c:pt idx="91">
                  <c:v>45617</c:v>
                </c:pt>
                <c:pt idx="92">
                  <c:v>45618</c:v>
                </c:pt>
                <c:pt idx="93">
                  <c:v>45621</c:v>
                </c:pt>
                <c:pt idx="94">
                  <c:v>45622</c:v>
                </c:pt>
                <c:pt idx="95">
                  <c:v>45623</c:v>
                </c:pt>
                <c:pt idx="96">
                  <c:v>45625</c:v>
                </c:pt>
                <c:pt idx="97">
                  <c:v>45628</c:v>
                </c:pt>
                <c:pt idx="98">
                  <c:v>45629</c:v>
                </c:pt>
                <c:pt idx="99">
                  <c:v>45630</c:v>
                </c:pt>
                <c:pt idx="100">
                  <c:v>45631</c:v>
                </c:pt>
                <c:pt idx="101">
                  <c:v>45632</c:v>
                </c:pt>
                <c:pt idx="102">
                  <c:v>45635</c:v>
                </c:pt>
                <c:pt idx="103">
                  <c:v>45636</c:v>
                </c:pt>
                <c:pt idx="104">
                  <c:v>45637</c:v>
                </c:pt>
                <c:pt idx="105">
                  <c:v>45638</c:v>
                </c:pt>
                <c:pt idx="106">
                  <c:v>45639</c:v>
                </c:pt>
                <c:pt idx="107">
                  <c:v>45642</c:v>
                </c:pt>
                <c:pt idx="108">
                  <c:v>45643</c:v>
                </c:pt>
                <c:pt idx="109">
                  <c:v>45644</c:v>
                </c:pt>
                <c:pt idx="110">
                  <c:v>45645</c:v>
                </c:pt>
                <c:pt idx="111">
                  <c:v>45646</c:v>
                </c:pt>
                <c:pt idx="112">
                  <c:v>45649</c:v>
                </c:pt>
                <c:pt idx="113">
                  <c:v>45650</c:v>
                </c:pt>
                <c:pt idx="114">
                  <c:v>45652</c:v>
                </c:pt>
                <c:pt idx="115">
                  <c:v>45653</c:v>
                </c:pt>
                <c:pt idx="116">
                  <c:v>45656</c:v>
                </c:pt>
                <c:pt idx="117">
                  <c:v>45657</c:v>
                </c:pt>
                <c:pt idx="118">
                  <c:v>45659</c:v>
                </c:pt>
                <c:pt idx="119">
                  <c:v>45660</c:v>
                </c:pt>
                <c:pt idx="120">
                  <c:v>45663</c:v>
                </c:pt>
                <c:pt idx="121">
                  <c:v>45664</c:v>
                </c:pt>
                <c:pt idx="122">
                  <c:v>45665</c:v>
                </c:pt>
                <c:pt idx="123">
                  <c:v>45667</c:v>
                </c:pt>
                <c:pt idx="124">
                  <c:v>45670</c:v>
                </c:pt>
                <c:pt idx="125">
                  <c:v>45671</c:v>
                </c:pt>
                <c:pt idx="126">
                  <c:v>45672</c:v>
                </c:pt>
                <c:pt idx="127">
                  <c:v>45673</c:v>
                </c:pt>
                <c:pt idx="128">
                  <c:v>45674</c:v>
                </c:pt>
                <c:pt idx="129">
                  <c:v>45678</c:v>
                </c:pt>
                <c:pt idx="130">
                  <c:v>45679</c:v>
                </c:pt>
                <c:pt idx="131">
                  <c:v>45680</c:v>
                </c:pt>
                <c:pt idx="132">
                  <c:v>45681</c:v>
                </c:pt>
                <c:pt idx="133">
                  <c:v>45684</c:v>
                </c:pt>
                <c:pt idx="134">
                  <c:v>45685</c:v>
                </c:pt>
                <c:pt idx="135">
                  <c:v>45686</c:v>
                </c:pt>
                <c:pt idx="136">
                  <c:v>45687</c:v>
                </c:pt>
                <c:pt idx="137">
                  <c:v>45688</c:v>
                </c:pt>
                <c:pt idx="138">
                  <c:v>45691</c:v>
                </c:pt>
                <c:pt idx="139">
                  <c:v>45692</c:v>
                </c:pt>
                <c:pt idx="140">
                  <c:v>45693</c:v>
                </c:pt>
                <c:pt idx="141">
                  <c:v>45694</c:v>
                </c:pt>
                <c:pt idx="142">
                  <c:v>45695</c:v>
                </c:pt>
                <c:pt idx="143">
                  <c:v>45698</c:v>
                </c:pt>
                <c:pt idx="144">
                  <c:v>45699</c:v>
                </c:pt>
                <c:pt idx="145">
                  <c:v>45700</c:v>
                </c:pt>
                <c:pt idx="146">
                  <c:v>45701</c:v>
                </c:pt>
                <c:pt idx="147">
                  <c:v>45702</c:v>
                </c:pt>
                <c:pt idx="148">
                  <c:v>45706</c:v>
                </c:pt>
                <c:pt idx="149">
                  <c:v>45707</c:v>
                </c:pt>
                <c:pt idx="150">
                  <c:v>45708</c:v>
                </c:pt>
                <c:pt idx="151">
                  <c:v>45709</c:v>
                </c:pt>
                <c:pt idx="152">
                  <c:v>45712</c:v>
                </c:pt>
                <c:pt idx="153">
                  <c:v>45713</c:v>
                </c:pt>
                <c:pt idx="154">
                  <c:v>45714</c:v>
                </c:pt>
                <c:pt idx="155">
                  <c:v>45715</c:v>
                </c:pt>
                <c:pt idx="156">
                  <c:v>45716</c:v>
                </c:pt>
                <c:pt idx="157">
                  <c:v>45719</c:v>
                </c:pt>
                <c:pt idx="158">
                  <c:v>45720</c:v>
                </c:pt>
                <c:pt idx="159">
                  <c:v>45721</c:v>
                </c:pt>
                <c:pt idx="160">
                  <c:v>45722</c:v>
                </c:pt>
                <c:pt idx="161">
                  <c:v>45723</c:v>
                </c:pt>
                <c:pt idx="162">
                  <c:v>45726</c:v>
                </c:pt>
                <c:pt idx="163">
                  <c:v>45727</c:v>
                </c:pt>
                <c:pt idx="164">
                  <c:v>45728</c:v>
                </c:pt>
                <c:pt idx="165">
                  <c:v>45729</c:v>
                </c:pt>
                <c:pt idx="166">
                  <c:v>45730</c:v>
                </c:pt>
                <c:pt idx="167">
                  <c:v>45733</c:v>
                </c:pt>
                <c:pt idx="168">
                  <c:v>45734</c:v>
                </c:pt>
                <c:pt idx="169">
                  <c:v>45735</c:v>
                </c:pt>
                <c:pt idx="170">
                  <c:v>45736</c:v>
                </c:pt>
                <c:pt idx="171">
                  <c:v>45737</c:v>
                </c:pt>
                <c:pt idx="172">
                  <c:v>45740</c:v>
                </c:pt>
                <c:pt idx="173">
                  <c:v>45741</c:v>
                </c:pt>
                <c:pt idx="174">
                  <c:v>45742</c:v>
                </c:pt>
                <c:pt idx="175">
                  <c:v>45743</c:v>
                </c:pt>
                <c:pt idx="176">
                  <c:v>45744</c:v>
                </c:pt>
                <c:pt idx="177">
                  <c:v>45746</c:v>
                </c:pt>
                <c:pt idx="178">
                  <c:v>45747</c:v>
                </c:pt>
              </c:numCache>
            </c:numRef>
          </c:cat>
          <c:val>
            <c:numRef>
              <c:f>RSI!$I$11:$I$189</c:f>
              <c:numCache>
                <c:formatCode>General</c:formatCode>
                <c:ptCount val="179"/>
                <c:pt idx="0">
                  <c:v>64.583333333333258</c:v>
                </c:pt>
                <c:pt idx="1">
                  <c:v>71.97209892200371</c:v>
                </c:pt>
                <c:pt idx="2">
                  <c:v>71.629690761687442</c:v>
                </c:pt>
                <c:pt idx="3">
                  <c:v>72.338310631465149</c:v>
                </c:pt>
                <c:pt idx="4">
                  <c:v>63.461667459904135</c:v>
                </c:pt>
                <c:pt idx="5">
                  <c:v>65.144669142978785</c:v>
                </c:pt>
                <c:pt idx="6">
                  <c:v>71.474822003215067</c:v>
                </c:pt>
                <c:pt idx="7">
                  <c:v>73.085016057312643</c:v>
                </c:pt>
                <c:pt idx="8">
                  <c:v>78.102460619477256</c:v>
                </c:pt>
                <c:pt idx="9">
                  <c:v>74.734322831632824</c:v>
                </c:pt>
                <c:pt idx="10">
                  <c:v>78.578143872435319</c:v>
                </c:pt>
                <c:pt idx="11">
                  <c:v>66.524756317499637</c:v>
                </c:pt>
                <c:pt idx="12">
                  <c:v>72.43473805717143</c:v>
                </c:pt>
                <c:pt idx="13">
                  <c:v>77.284589182317987</c:v>
                </c:pt>
                <c:pt idx="14">
                  <c:v>66.048869405469787</c:v>
                </c:pt>
                <c:pt idx="15">
                  <c:v>65.631166308966698</c:v>
                </c:pt>
                <c:pt idx="16">
                  <c:v>67.449043724801442</c:v>
                </c:pt>
                <c:pt idx="17">
                  <c:v>68.62593196819833</c:v>
                </c:pt>
                <c:pt idx="18">
                  <c:v>68.134650447708452</c:v>
                </c:pt>
                <c:pt idx="19">
                  <c:v>63.16735788045181</c:v>
                </c:pt>
                <c:pt idx="20">
                  <c:v>64.741444852869577</c:v>
                </c:pt>
                <c:pt idx="21">
                  <c:v>65.400368742210446</c:v>
                </c:pt>
                <c:pt idx="22">
                  <c:v>65.801858731491535</c:v>
                </c:pt>
                <c:pt idx="23">
                  <c:v>68.757871949859037</c:v>
                </c:pt>
                <c:pt idx="24">
                  <c:v>66.424567472804654</c:v>
                </c:pt>
                <c:pt idx="25">
                  <c:v>68.711475749650106</c:v>
                </c:pt>
                <c:pt idx="26">
                  <c:v>69.764931692218383</c:v>
                </c:pt>
                <c:pt idx="27">
                  <c:v>66.709575827131957</c:v>
                </c:pt>
                <c:pt idx="28">
                  <c:v>69.469457265508794</c:v>
                </c:pt>
                <c:pt idx="29">
                  <c:v>74.638026044009337</c:v>
                </c:pt>
                <c:pt idx="30">
                  <c:v>77.245620731434528</c:v>
                </c:pt>
                <c:pt idx="31">
                  <c:v>78.161545274598083</c:v>
                </c:pt>
                <c:pt idx="32">
                  <c:v>79.241384308291146</c:v>
                </c:pt>
                <c:pt idx="33">
                  <c:v>80.681579792808222</c:v>
                </c:pt>
                <c:pt idx="34">
                  <c:v>82.374703321346374</c:v>
                </c:pt>
                <c:pt idx="35">
                  <c:v>76.368055024380226</c:v>
                </c:pt>
                <c:pt idx="36">
                  <c:v>61.460086219510401</c:v>
                </c:pt>
                <c:pt idx="37">
                  <c:v>61.182482692745886</c:v>
                </c:pt>
                <c:pt idx="38">
                  <c:v>65.189852774643242</c:v>
                </c:pt>
                <c:pt idx="39">
                  <c:v>62.264876056996101</c:v>
                </c:pt>
                <c:pt idx="40">
                  <c:v>57.883050249885443</c:v>
                </c:pt>
                <c:pt idx="41">
                  <c:v>58.877693927919161</c:v>
                </c:pt>
                <c:pt idx="42">
                  <c:v>60.095555194583575</c:v>
                </c:pt>
                <c:pt idx="43">
                  <c:v>64.442756146634167</c:v>
                </c:pt>
                <c:pt idx="44">
                  <c:v>61.31514295734658</c:v>
                </c:pt>
                <c:pt idx="45">
                  <c:v>60.785633997511326</c:v>
                </c:pt>
                <c:pt idx="46">
                  <c:v>50.22844244232374</c:v>
                </c:pt>
                <c:pt idx="47">
                  <c:v>57.417684919986037</c:v>
                </c:pt>
                <c:pt idx="48">
                  <c:v>57.994236024810832</c:v>
                </c:pt>
                <c:pt idx="49">
                  <c:v>54.464637400384909</c:v>
                </c:pt>
                <c:pt idx="50">
                  <c:v>55.342726591404983</c:v>
                </c:pt>
                <c:pt idx="51">
                  <c:v>54.867957901482477</c:v>
                </c:pt>
                <c:pt idx="52">
                  <c:v>57.901613372123741</c:v>
                </c:pt>
                <c:pt idx="53">
                  <c:v>58.441569563741858</c:v>
                </c:pt>
                <c:pt idx="54">
                  <c:v>56.761509110588648</c:v>
                </c:pt>
                <c:pt idx="55">
                  <c:v>49.596085041828125</c:v>
                </c:pt>
                <c:pt idx="56">
                  <c:v>45.286463845142094</c:v>
                </c:pt>
                <c:pt idx="57">
                  <c:v>42.449088936255556</c:v>
                </c:pt>
                <c:pt idx="58">
                  <c:v>34.691218882255143</c:v>
                </c:pt>
                <c:pt idx="59">
                  <c:v>36.522149777097887</c:v>
                </c:pt>
                <c:pt idx="60">
                  <c:v>40.634011019511952</c:v>
                </c:pt>
                <c:pt idx="61">
                  <c:v>38.434110082126388</c:v>
                </c:pt>
                <c:pt idx="62">
                  <c:v>41.825891456827101</c:v>
                </c:pt>
                <c:pt idx="63">
                  <c:v>49.093424318869978</c:v>
                </c:pt>
                <c:pt idx="64">
                  <c:v>49.093424318869978</c:v>
                </c:pt>
                <c:pt idx="65">
                  <c:v>51.205151075149701</c:v>
                </c:pt>
                <c:pt idx="66">
                  <c:v>45.308863499129934</c:v>
                </c:pt>
                <c:pt idx="67">
                  <c:v>50.278377698522078</c:v>
                </c:pt>
                <c:pt idx="68">
                  <c:v>42.630461210942187</c:v>
                </c:pt>
                <c:pt idx="69">
                  <c:v>42.630461210942187</c:v>
                </c:pt>
                <c:pt idx="70">
                  <c:v>33.925213485581054</c:v>
                </c:pt>
                <c:pt idx="71">
                  <c:v>30.606599605653301</c:v>
                </c:pt>
                <c:pt idx="72">
                  <c:v>28.973028792693214</c:v>
                </c:pt>
                <c:pt idx="73">
                  <c:v>27.917335073618759</c:v>
                </c:pt>
                <c:pt idx="74">
                  <c:v>23.775105654903641</c:v>
                </c:pt>
                <c:pt idx="75">
                  <c:v>27.530698231402837</c:v>
                </c:pt>
                <c:pt idx="76">
                  <c:v>25.259675767156267</c:v>
                </c:pt>
                <c:pt idx="77">
                  <c:v>24.202282284648021</c:v>
                </c:pt>
                <c:pt idx="78">
                  <c:v>25.324432043776298</c:v>
                </c:pt>
                <c:pt idx="79">
                  <c:v>28.296725675106472</c:v>
                </c:pt>
                <c:pt idx="80">
                  <c:v>22.187906055975191</c:v>
                </c:pt>
                <c:pt idx="81">
                  <c:v>22.065033775958511</c:v>
                </c:pt>
                <c:pt idx="82">
                  <c:v>24.973411683084748</c:v>
                </c:pt>
                <c:pt idx="83">
                  <c:v>22.983920753702606</c:v>
                </c:pt>
                <c:pt idx="84">
                  <c:v>22.434015657386865</c:v>
                </c:pt>
                <c:pt idx="85">
                  <c:v>21.734015249896501</c:v>
                </c:pt>
                <c:pt idx="86">
                  <c:v>20.206290651676539</c:v>
                </c:pt>
                <c:pt idx="87">
                  <c:v>17.783187512458071</c:v>
                </c:pt>
                <c:pt idx="88">
                  <c:v>19.326650794726845</c:v>
                </c:pt>
                <c:pt idx="89">
                  <c:v>28.161863737873617</c:v>
                </c:pt>
                <c:pt idx="90">
                  <c:v>32.522668542708999</c:v>
                </c:pt>
                <c:pt idx="91">
                  <c:v>40.065029365143182</c:v>
                </c:pt>
                <c:pt idx="92">
                  <c:v>41.527591513659701</c:v>
                </c:pt>
                <c:pt idx="93">
                  <c:v>45.635070886835848</c:v>
                </c:pt>
                <c:pt idx="94">
                  <c:v>47.113647381185174</c:v>
                </c:pt>
                <c:pt idx="95">
                  <c:v>46.159311393891798</c:v>
                </c:pt>
                <c:pt idx="96">
                  <c:v>43.398117245512672</c:v>
                </c:pt>
                <c:pt idx="97">
                  <c:v>40.215284191025539</c:v>
                </c:pt>
                <c:pt idx="98">
                  <c:v>39.277408295192551</c:v>
                </c:pt>
                <c:pt idx="99">
                  <c:v>31.344561638061535</c:v>
                </c:pt>
                <c:pt idx="100">
                  <c:v>38.584516338913723</c:v>
                </c:pt>
                <c:pt idx="101">
                  <c:v>36.318909012741962</c:v>
                </c:pt>
                <c:pt idx="102">
                  <c:v>37.03356787161723</c:v>
                </c:pt>
                <c:pt idx="103">
                  <c:v>40.232476844329682</c:v>
                </c:pt>
                <c:pt idx="104">
                  <c:v>38.402526329266784</c:v>
                </c:pt>
                <c:pt idx="105">
                  <c:v>49.415033575107429</c:v>
                </c:pt>
                <c:pt idx="106">
                  <c:v>44.297734958390734</c:v>
                </c:pt>
                <c:pt idx="107">
                  <c:v>40.704001871552073</c:v>
                </c:pt>
                <c:pt idx="108">
                  <c:v>47.538877691605208</c:v>
                </c:pt>
                <c:pt idx="109">
                  <c:v>44.004365718910002</c:v>
                </c:pt>
                <c:pt idx="110">
                  <c:v>41.582905445216802</c:v>
                </c:pt>
                <c:pt idx="111">
                  <c:v>42.435729188031289</c:v>
                </c:pt>
                <c:pt idx="112">
                  <c:v>41.33106684395522</c:v>
                </c:pt>
                <c:pt idx="113">
                  <c:v>45.467684781621152</c:v>
                </c:pt>
                <c:pt idx="114">
                  <c:v>43.527720388482066</c:v>
                </c:pt>
                <c:pt idx="115">
                  <c:v>42.656597755957804</c:v>
                </c:pt>
                <c:pt idx="116">
                  <c:v>39.66454928017437</c:v>
                </c:pt>
                <c:pt idx="117">
                  <c:v>42.061255065197066</c:v>
                </c:pt>
                <c:pt idx="118">
                  <c:v>39.013609661821718</c:v>
                </c:pt>
                <c:pt idx="119">
                  <c:v>38.371994695537964</c:v>
                </c:pt>
                <c:pt idx="120">
                  <c:v>32.381934708957331</c:v>
                </c:pt>
                <c:pt idx="121">
                  <c:v>32.742790537622056</c:v>
                </c:pt>
                <c:pt idx="122">
                  <c:v>42.351056536755209</c:v>
                </c:pt>
                <c:pt idx="123">
                  <c:v>38.045272197115132</c:v>
                </c:pt>
                <c:pt idx="124">
                  <c:v>43.637806003646972</c:v>
                </c:pt>
                <c:pt idx="125">
                  <c:v>47.095959780293754</c:v>
                </c:pt>
                <c:pt idx="126">
                  <c:v>45.035812569621761</c:v>
                </c:pt>
                <c:pt idx="127">
                  <c:v>49.283260692903809</c:v>
                </c:pt>
                <c:pt idx="128">
                  <c:v>53.029333962429376</c:v>
                </c:pt>
                <c:pt idx="129">
                  <c:v>50.497031142575743</c:v>
                </c:pt>
                <c:pt idx="130">
                  <c:v>45.350142397966358</c:v>
                </c:pt>
                <c:pt idx="131">
                  <c:v>43.485612940544179</c:v>
                </c:pt>
                <c:pt idx="132">
                  <c:v>47.136951316352572</c:v>
                </c:pt>
                <c:pt idx="133">
                  <c:v>60.781023381757691</c:v>
                </c:pt>
                <c:pt idx="134">
                  <c:v>50.01573897551576</c:v>
                </c:pt>
                <c:pt idx="135">
                  <c:v>52.816969957970144</c:v>
                </c:pt>
                <c:pt idx="136">
                  <c:v>59.207573059108697</c:v>
                </c:pt>
                <c:pt idx="137">
                  <c:v>55.430099891840037</c:v>
                </c:pt>
                <c:pt idx="138">
                  <c:v>54.574894920629134</c:v>
                </c:pt>
                <c:pt idx="139">
                  <c:v>50.211005680560469</c:v>
                </c:pt>
                <c:pt idx="140">
                  <c:v>52.895318743694773</c:v>
                </c:pt>
                <c:pt idx="141">
                  <c:v>54.31014465562982</c:v>
                </c:pt>
                <c:pt idx="142">
                  <c:v>57.086334891848395</c:v>
                </c:pt>
                <c:pt idx="143">
                  <c:v>60.873404555069826</c:v>
                </c:pt>
                <c:pt idx="144">
                  <c:v>72.216300229386889</c:v>
                </c:pt>
                <c:pt idx="145">
                  <c:v>75.051033848828624</c:v>
                </c:pt>
                <c:pt idx="146">
                  <c:v>76.860555955367516</c:v>
                </c:pt>
                <c:pt idx="147">
                  <c:v>72.353733722052766</c:v>
                </c:pt>
                <c:pt idx="148">
                  <c:v>72.843686649489541</c:v>
                </c:pt>
                <c:pt idx="149">
                  <c:v>75.494029876590474</c:v>
                </c:pt>
                <c:pt idx="150">
                  <c:v>75.261376568270947</c:v>
                </c:pt>
                <c:pt idx="151">
                  <c:v>78.392724699985507</c:v>
                </c:pt>
                <c:pt idx="152">
                  <c:v>72.647543417867581</c:v>
                </c:pt>
                <c:pt idx="153">
                  <c:v>74.9854850466362</c:v>
                </c:pt>
                <c:pt idx="154">
                  <c:v>70.042490076186795</c:v>
                </c:pt>
                <c:pt idx="155">
                  <c:v>70.256698119987348</c:v>
                </c:pt>
                <c:pt idx="156">
                  <c:v>71.32905092713797</c:v>
                </c:pt>
                <c:pt idx="157">
                  <c:v>74.554487206737321</c:v>
                </c:pt>
                <c:pt idx="158">
                  <c:v>60.491382363978985</c:v>
                </c:pt>
                <c:pt idx="159">
                  <c:v>59.863372633215263</c:v>
                </c:pt>
                <c:pt idx="160">
                  <c:v>61.355930947702333</c:v>
                </c:pt>
                <c:pt idx="161">
                  <c:v>64.93999098572985</c:v>
                </c:pt>
                <c:pt idx="162">
                  <c:v>65.012044296242593</c:v>
                </c:pt>
                <c:pt idx="163">
                  <c:v>62.190390391607522</c:v>
                </c:pt>
                <c:pt idx="164">
                  <c:v>55.260615168283415</c:v>
                </c:pt>
                <c:pt idx="165">
                  <c:v>53.39659168981661</c:v>
                </c:pt>
                <c:pt idx="166">
                  <c:v>50.746654291245761</c:v>
                </c:pt>
                <c:pt idx="167">
                  <c:v>55.68898559666092</c:v>
                </c:pt>
                <c:pt idx="168">
                  <c:v>51.406833021653917</c:v>
                </c:pt>
                <c:pt idx="169">
                  <c:v>50.837935943183204</c:v>
                </c:pt>
                <c:pt idx="170">
                  <c:v>53.234513298712137</c:v>
                </c:pt>
                <c:pt idx="171">
                  <c:v>47.236730425232579</c:v>
                </c:pt>
                <c:pt idx="172">
                  <c:v>48.9058148509204</c:v>
                </c:pt>
                <c:pt idx="173">
                  <c:v>48.0867343684274</c:v>
                </c:pt>
                <c:pt idx="174">
                  <c:v>55.087915427642059</c:v>
                </c:pt>
                <c:pt idx="175">
                  <c:v>58.660556565638871</c:v>
                </c:pt>
                <c:pt idx="176">
                  <c:v>56.187032237631101</c:v>
                </c:pt>
                <c:pt idx="177">
                  <c:v>62.014511016401556</c:v>
                </c:pt>
                <c:pt idx="178">
                  <c:v>63.072408752278506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B-432F-B142-4864AC456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51199"/>
        <c:axId val="30227615"/>
      </c:lineChart>
      <c:dateAx>
        <c:axId val="340511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227615"/>
        <c:crosses val="autoZero"/>
        <c:auto val="1"/>
        <c:lblOffset val="100"/>
        <c:baseTimeUnit val="days"/>
      </c:dateAx>
      <c:valAx>
        <c:axId val="302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05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Bollinger Bands</a:t>
            </a:r>
            <a:r>
              <a:rPr lang="zh-CN" altLang="en-US" baseline="0"/>
              <a:t> </a:t>
            </a:r>
            <a:r>
              <a:rPr lang="en-US" altLang="zh-CN" baseline="0"/>
              <a:t>of AAPL</a:t>
            </a:r>
            <a:endParaRPr lang="en-GB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 alt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9257783528066E-2"/>
          <c:y val="0.10266754314803571"/>
          <c:w val="0.95117098279514645"/>
          <c:h val="0.77001976006322526"/>
        </c:manualLayout>
      </c:layout>
      <c:lineChart>
        <c:grouping val="standard"/>
        <c:varyColors val="0"/>
        <c:ser>
          <c:idx val="0"/>
          <c:order val="0"/>
          <c:tx>
            <c:strRef>
              <c:f>BB!$B$1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BB!$B$16:$B$189</c:f>
              <c:numCache>
                <c:formatCode>General</c:formatCode>
                <c:ptCount val="174"/>
                <c:pt idx="0">
                  <c:v>64.959999999999994</c:v>
                </c:pt>
                <c:pt idx="1">
                  <c:v>65.81</c:v>
                </c:pt>
                <c:pt idx="2">
                  <c:v>66.069999999999993</c:v>
                </c:pt>
                <c:pt idx="3">
                  <c:v>67.05</c:v>
                </c:pt>
                <c:pt idx="4">
                  <c:v>66.83</c:v>
                </c:pt>
                <c:pt idx="5">
                  <c:v>67.680000000000007</c:v>
                </c:pt>
                <c:pt idx="6">
                  <c:v>66.739999999999995</c:v>
                </c:pt>
                <c:pt idx="7">
                  <c:v>67.959999999999994</c:v>
                </c:pt>
                <c:pt idx="8">
                  <c:v>69.33</c:v>
                </c:pt>
                <c:pt idx="9">
                  <c:v>68.099999999999994</c:v>
                </c:pt>
                <c:pt idx="10">
                  <c:v>68.05</c:v>
                </c:pt>
                <c:pt idx="11">
                  <c:v>68.459999999999994</c:v>
                </c:pt>
                <c:pt idx="12">
                  <c:v>68.73</c:v>
                </c:pt>
                <c:pt idx="13">
                  <c:v>68.680000000000007</c:v>
                </c:pt>
                <c:pt idx="14">
                  <c:v>68.17</c:v>
                </c:pt>
                <c:pt idx="15">
                  <c:v>68.459999999999994</c:v>
                </c:pt>
                <c:pt idx="16">
                  <c:v>68.58</c:v>
                </c:pt>
                <c:pt idx="17">
                  <c:v>68.650000000000006</c:v>
                </c:pt>
                <c:pt idx="18">
                  <c:v>69.180000000000007</c:v>
                </c:pt>
                <c:pt idx="19">
                  <c:v>68.98</c:v>
                </c:pt>
                <c:pt idx="20">
                  <c:v>69.38</c:v>
                </c:pt>
                <c:pt idx="21">
                  <c:v>69.569999999999993</c:v>
                </c:pt>
                <c:pt idx="22">
                  <c:v>69.33</c:v>
                </c:pt>
                <c:pt idx="23">
                  <c:v>69.790000000000006</c:v>
                </c:pt>
                <c:pt idx="24">
                  <c:v>70.84</c:v>
                </c:pt>
                <c:pt idx="25">
                  <c:v>71.5</c:v>
                </c:pt>
                <c:pt idx="26">
                  <c:v>71.75</c:v>
                </c:pt>
                <c:pt idx="27">
                  <c:v>72.05</c:v>
                </c:pt>
                <c:pt idx="28">
                  <c:v>72.47</c:v>
                </c:pt>
                <c:pt idx="29">
                  <c:v>73.010000000000005</c:v>
                </c:pt>
                <c:pt idx="30">
                  <c:v>72.56</c:v>
                </c:pt>
                <c:pt idx="31">
                  <c:v>71.17</c:v>
                </c:pt>
                <c:pt idx="32">
                  <c:v>71.14</c:v>
                </c:pt>
                <c:pt idx="33">
                  <c:v>71.849999999999994</c:v>
                </c:pt>
                <c:pt idx="34">
                  <c:v>71.55</c:v>
                </c:pt>
                <c:pt idx="35">
                  <c:v>71.08</c:v>
                </c:pt>
                <c:pt idx="36">
                  <c:v>71.23</c:v>
                </c:pt>
                <c:pt idx="37">
                  <c:v>71.41</c:v>
                </c:pt>
                <c:pt idx="38">
                  <c:v>72.099999999999994</c:v>
                </c:pt>
                <c:pt idx="39">
                  <c:v>71.8</c:v>
                </c:pt>
                <c:pt idx="40">
                  <c:v>71.75</c:v>
                </c:pt>
                <c:pt idx="41">
                  <c:v>70.62</c:v>
                </c:pt>
                <c:pt idx="42">
                  <c:v>71.64</c:v>
                </c:pt>
                <c:pt idx="43">
                  <c:v>71.73</c:v>
                </c:pt>
                <c:pt idx="44">
                  <c:v>71.33</c:v>
                </c:pt>
                <c:pt idx="45">
                  <c:v>71.45</c:v>
                </c:pt>
                <c:pt idx="46">
                  <c:v>71.400000000000006</c:v>
                </c:pt>
                <c:pt idx="47">
                  <c:v>71.790000000000006</c:v>
                </c:pt>
                <c:pt idx="48">
                  <c:v>71.86</c:v>
                </c:pt>
                <c:pt idx="49">
                  <c:v>71.709999999999994</c:v>
                </c:pt>
                <c:pt idx="50">
                  <c:v>71.010000000000005</c:v>
                </c:pt>
                <c:pt idx="51">
                  <c:v>70.52</c:v>
                </c:pt>
                <c:pt idx="52">
                  <c:v>70.17</c:v>
                </c:pt>
                <c:pt idx="53">
                  <c:v>69.010000000000005</c:v>
                </c:pt>
                <c:pt idx="54">
                  <c:v>69.180000000000007</c:v>
                </c:pt>
                <c:pt idx="55">
                  <c:v>69.569999999999993</c:v>
                </c:pt>
                <c:pt idx="56">
                  <c:v>69.25</c:v>
                </c:pt>
                <c:pt idx="57">
                  <c:v>69.569999999999993</c:v>
                </c:pt>
                <c:pt idx="58">
                  <c:v>70.34</c:v>
                </c:pt>
                <c:pt idx="59">
                  <c:v>70.34</c:v>
                </c:pt>
                <c:pt idx="60">
                  <c:v>70.569999999999993</c:v>
                </c:pt>
                <c:pt idx="61">
                  <c:v>69.900000000000006</c:v>
                </c:pt>
                <c:pt idx="62">
                  <c:v>70.44</c:v>
                </c:pt>
                <c:pt idx="63">
                  <c:v>69.45</c:v>
                </c:pt>
                <c:pt idx="64">
                  <c:v>69.45</c:v>
                </c:pt>
                <c:pt idx="65">
                  <c:v>68.010000000000005</c:v>
                </c:pt>
                <c:pt idx="66">
                  <c:v>67.3</c:v>
                </c:pt>
                <c:pt idx="67">
                  <c:v>66.92</c:v>
                </c:pt>
                <c:pt idx="68">
                  <c:v>66.67</c:v>
                </c:pt>
                <c:pt idx="69">
                  <c:v>65.56</c:v>
                </c:pt>
                <c:pt idx="70">
                  <c:v>65.92</c:v>
                </c:pt>
                <c:pt idx="71">
                  <c:v>65.31</c:v>
                </c:pt>
                <c:pt idx="72">
                  <c:v>65.010000000000005</c:v>
                </c:pt>
                <c:pt idx="73">
                  <c:v>65.11</c:v>
                </c:pt>
                <c:pt idx="74">
                  <c:v>65.37</c:v>
                </c:pt>
                <c:pt idx="75">
                  <c:v>63.7</c:v>
                </c:pt>
                <c:pt idx="76">
                  <c:v>63.66</c:v>
                </c:pt>
                <c:pt idx="77">
                  <c:v>63.92</c:v>
                </c:pt>
                <c:pt idx="78">
                  <c:v>63.36</c:v>
                </c:pt>
                <c:pt idx="79">
                  <c:v>63.2</c:v>
                </c:pt>
                <c:pt idx="80">
                  <c:v>63</c:v>
                </c:pt>
                <c:pt idx="81">
                  <c:v>62.55</c:v>
                </c:pt>
                <c:pt idx="82">
                  <c:v>61.74</c:v>
                </c:pt>
                <c:pt idx="83">
                  <c:v>61.86</c:v>
                </c:pt>
                <c:pt idx="84">
                  <c:v>62.59</c:v>
                </c:pt>
                <c:pt idx="85">
                  <c:v>62.99</c:v>
                </c:pt>
                <c:pt idx="86">
                  <c:v>63.76</c:v>
                </c:pt>
                <c:pt idx="87">
                  <c:v>63.92</c:v>
                </c:pt>
                <c:pt idx="88">
                  <c:v>64.38</c:v>
                </c:pt>
                <c:pt idx="89">
                  <c:v>64.55</c:v>
                </c:pt>
                <c:pt idx="90">
                  <c:v>64.430000000000007</c:v>
                </c:pt>
                <c:pt idx="91">
                  <c:v>64.08</c:v>
                </c:pt>
                <c:pt idx="92">
                  <c:v>63.65</c:v>
                </c:pt>
                <c:pt idx="93">
                  <c:v>63.52</c:v>
                </c:pt>
                <c:pt idx="94">
                  <c:v>62.21</c:v>
                </c:pt>
                <c:pt idx="95">
                  <c:v>62.92</c:v>
                </c:pt>
                <c:pt idx="96">
                  <c:v>62.53</c:v>
                </c:pt>
                <c:pt idx="97">
                  <c:v>62.6</c:v>
                </c:pt>
                <c:pt idx="98">
                  <c:v>62.91</c:v>
                </c:pt>
                <c:pt idx="99">
                  <c:v>62.64</c:v>
                </c:pt>
                <c:pt idx="100">
                  <c:v>63.84</c:v>
                </c:pt>
                <c:pt idx="101">
                  <c:v>63.12</c:v>
                </c:pt>
                <c:pt idx="102">
                  <c:v>62.55</c:v>
                </c:pt>
                <c:pt idx="103">
                  <c:v>63.4</c:v>
                </c:pt>
                <c:pt idx="104">
                  <c:v>62.85</c:v>
                </c:pt>
                <c:pt idx="105">
                  <c:v>62.45</c:v>
                </c:pt>
                <c:pt idx="106">
                  <c:v>62.55</c:v>
                </c:pt>
                <c:pt idx="107">
                  <c:v>62.38</c:v>
                </c:pt>
                <c:pt idx="108">
                  <c:v>62.84</c:v>
                </c:pt>
                <c:pt idx="109">
                  <c:v>62.57</c:v>
                </c:pt>
                <c:pt idx="110">
                  <c:v>62.45</c:v>
                </c:pt>
                <c:pt idx="111">
                  <c:v>62.03</c:v>
                </c:pt>
                <c:pt idx="112">
                  <c:v>62.26</c:v>
                </c:pt>
                <c:pt idx="113">
                  <c:v>61.84</c:v>
                </c:pt>
                <c:pt idx="114">
                  <c:v>61.75</c:v>
                </c:pt>
                <c:pt idx="115">
                  <c:v>60.81</c:v>
                </c:pt>
                <c:pt idx="116">
                  <c:v>60.84</c:v>
                </c:pt>
                <c:pt idx="117">
                  <c:v>61.71</c:v>
                </c:pt>
                <c:pt idx="118">
                  <c:v>61.07</c:v>
                </c:pt>
                <c:pt idx="119">
                  <c:v>61.65</c:v>
                </c:pt>
                <c:pt idx="120">
                  <c:v>62.04</c:v>
                </c:pt>
                <c:pt idx="121">
                  <c:v>61.77</c:v>
                </c:pt>
                <c:pt idx="122">
                  <c:v>62.25</c:v>
                </c:pt>
                <c:pt idx="123">
                  <c:v>62.71</c:v>
                </c:pt>
                <c:pt idx="124">
                  <c:v>62.42</c:v>
                </c:pt>
                <c:pt idx="125">
                  <c:v>61.78</c:v>
                </c:pt>
                <c:pt idx="126">
                  <c:v>61.53</c:v>
                </c:pt>
                <c:pt idx="127">
                  <c:v>61.92</c:v>
                </c:pt>
                <c:pt idx="128">
                  <c:v>63.87</c:v>
                </c:pt>
                <c:pt idx="129">
                  <c:v>62.36</c:v>
                </c:pt>
                <c:pt idx="130">
                  <c:v>62.83</c:v>
                </c:pt>
                <c:pt idx="131">
                  <c:v>64.05</c:v>
                </c:pt>
                <c:pt idx="132">
                  <c:v>63.48</c:v>
                </c:pt>
                <c:pt idx="133">
                  <c:v>63.35</c:v>
                </c:pt>
                <c:pt idx="134">
                  <c:v>62.67</c:v>
                </c:pt>
                <c:pt idx="135">
                  <c:v>63.12</c:v>
                </c:pt>
                <c:pt idx="136">
                  <c:v>63.36</c:v>
                </c:pt>
                <c:pt idx="137">
                  <c:v>63.84</c:v>
                </c:pt>
                <c:pt idx="138">
                  <c:v>64.55</c:v>
                </c:pt>
                <c:pt idx="139">
                  <c:v>67.599999999999994</c:v>
                </c:pt>
                <c:pt idx="140">
                  <c:v>68.709999999999994</c:v>
                </c:pt>
                <c:pt idx="141">
                  <c:v>69.5</c:v>
                </c:pt>
                <c:pt idx="142">
                  <c:v>68.87</c:v>
                </c:pt>
                <c:pt idx="143">
                  <c:v>69.05</c:v>
                </c:pt>
                <c:pt idx="144">
                  <c:v>70.069999999999993</c:v>
                </c:pt>
                <c:pt idx="145">
                  <c:v>70.040000000000006</c:v>
                </c:pt>
                <c:pt idx="146">
                  <c:v>71.349999999999994</c:v>
                </c:pt>
                <c:pt idx="147">
                  <c:v>70.59</c:v>
                </c:pt>
                <c:pt idx="148">
                  <c:v>71.489999999999995</c:v>
                </c:pt>
                <c:pt idx="149">
                  <c:v>70.8</c:v>
                </c:pt>
                <c:pt idx="150">
                  <c:v>70.87</c:v>
                </c:pt>
                <c:pt idx="151">
                  <c:v>71.209999999999994</c:v>
                </c:pt>
                <c:pt idx="152">
                  <c:v>72.319999999999993</c:v>
                </c:pt>
                <c:pt idx="153">
                  <c:v>70.19</c:v>
                </c:pt>
                <c:pt idx="154">
                  <c:v>70.08</c:v>
                </c:pt>
                <c:pt idx="155">
                  <c:v>70.459999999999994</c:v>
                </c:pt>
                <c:pt idx="156">
                  <c:v>71.430000000000007</c:v>
                </c:pt>
                <c:pt idx="157">
                  <c:v>71.45</c:v>
                </c:pt>
                <c:pt idx="158">
                  <c:v>71.040000000000006</c:v>
                </c:pt>
                <c:pt idx="159">
                  <c:v>69.94</c:v>
                </c:pt>
                <c:pt idx="160">
                  <c:v>69.62</c:v>
                </c:pt>
                <c:pt idx="161">
                  <c:v>69.16</c:v>
                </c:pt>
                <c:pt idx="162">
                  <c:v>70.12</c:v>
                </c:pt>
                <c:pt idx="163">
                  <c:v>69.38</c:v>
                </c:pt>
                <c:pt idx="164">
                  <c:v>69.28</c:v>
                </c:pt>
                <c:pt idx="165">
                  <c:v>69.709999999999994</c:v>
                </c:pt>
                <c:pt idx="166">
                  <c:v>68.67</c:v>
                </c:pt>
                <c:pt idx="167">
                  <c:v>68.95</c:v>
                </c:pt>
                <c:pt idx="168">
                  <c:v>68.81</c:v>
                </c:pt>
                <c:pt idx="169">
                  <c:v>70.02</c:v>
                </c:pt>
                <c:pt idx="170">
                  <c:v>70.739999999999995</c:v>
                </c:pt>
                <c:pt idx="171">
                  <c:v>70.37</c:v>
                </c:pt>
                <c:pt idx="172">
                  <c:v>71.62</c:v>
                </c:pt>
                <c:pt idx="173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C-43B3-B142-A4CDDABADB4A}"/>
            </c:ext>
          </c:extLst>
        </c:ser>
        <c:ser>
          <c:idx val="1"/>
          <c:order val="1"/>
          <c:tx>
            <c:strRef>
              <c:f>BB!$C$1</c:f>
              <c:strCache>
                <c:ptCount val="1"/>
                <c:pt idx="0">
                  <c:v>20 Day MA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BB!$C$16:$C$189</c:f>
              <c:numCache>
                <c:formatCode>General</c:formatCode>
                <c:ptCount val="174"/>
                <c:pt idx="5">
                  <c:v>64.60299999999998</c:v>
                </c:pt>
                <c:pt idx="6">
                  <c:v>64.782499999999999</c:v>
                </c:pt>
                <c:pt idx="7">
                  <c:v>65.013999999999996</c:v>
                </c:pt>
                <c:pt idx="8">
                  <c:v>65.29249999999999</c:v>
                </c:pt>
                <c:pt idx="9">
                  <c:v>65.549499999999995</c:v>
                </c:pt>
                <c:pt idx="10">
                  <c:v>65.817499999999981</c:v>
                </c:pt>
                <c:pt idx="11">
                  <c:v>66.09899999999999</c:v>
                </c:pt>
                <c:pt idx="12">
                  <c:v>66.380499999999984</c:v>
                </c:pt>
                <c:pt idx="13">
                  <c:v>66.629500000000007</c:v>
                </c:pt>
                <c:pt idx="14">
                  <c:v>66.867500000000007</c:v>
                </c:pt>
                <c:pt idx="15">
                  <c:v>67.077000000000012</c:v>
                </c:pt>
                <c:pt idx="16">
                  <c:v>67.245500000000021</c:v>
                </c:pt>
                <c:pt idx="17">
                  <c:v>67.418500000000023</c:v>
                </c:pt>
                <c:pt idx="18">
                  <c:v>67.613000000000014</c:v>
                </c:pt>
                <c:pt idx="19">
                  <c:v>67.823499999999996</c:v>
                </c:pt>
                <c:pt idx="20">
                  <c:v>68.044500000000014</c:v>
                </c:pt>
                <c:pt idx="21">
                  <c:v>68.232500000000016</c:v>
                </c:pt>
                <c:pt idx="22">
                  <c:v>68.395499999999984</c:v>
                </c:pt>
                <c:pt idx="23">
                  <c:v>68.532499999999999</c:v>
                </c:pt>
                <c:pt idx="24">
                  <c:v>68.73299999999999</c:v>
                </c:pt>
                <c:pt idx="25">
                  <c:v>68.923999999999978</c:v>
                </c:pt>
                <c:pt idx="26">
                  <c:v>69.174499999999995</c:v>
                </c:pt>
                <c:pt idx="27">
                  <c:v>69.378999999999991</c:v>
                </c:pt>
                <c:pt idx="28">
                  <c:v>69.536000000000001</c:v>
                </c:pt>
                <c:pt idx="29">
                  <c:v>69.781500000000008</c:v>
                </c:pt>
                <c:pt idx="30">
                  <c:v>70.007000000000005</c:v>
                </c:pt>
                <c:pt idx="31">
                  <c:v>70.142499999999998</c:v>
                </c:pt>
                <c:pt idx="32">
                  <c:v>70.263000000000005</c:v>
                </c:pt>
                <c:pt idx="33">
                  <c:v>70.421500000000009</c:v>
                </c:pt>
                <c:pt idx="34">
                  <c:v>70.590499999999992</c:v>
                </c:pt>
                <c:pt idx="35">
                  <c:v>70.721500000000006</c:v>
                </c:pt>
                <c:pt idx="36">
                  <c:v>70.853999999999999</c:v>
                </c:pt>
                <c:pt idx="37">
                  <c:v>70.99199999999999</c:v>
                </c:pt>
                <c:pt idx="38">
                  <c:v>71.137999999999991</c:v>
                </c:pt>
                <c:pt idx="39">
                  <c:v>71.278999999999996</c:v>
                </c:pt>
                <c:pt idx="40">
                  <c:v>71.397499999999994</c:v>
                </c:pt>
                <c:pt idx="41">
                  <c:v>71.45</c:v>
                </c:pt>
                <c:pt idx="42">
                  <c:v>71.565500000000014</c:v>
                </c:pt>
                <c:pt idx="43">
                  <c:v>71.662500000000009</c:v>
                </c:pt>
                <c:pt idx="44">
                  <c:v>71.686999999999998</c:v>
                </c:pt>
                <c:pt idx="45">
                  <c:v>71.6845</c:v>
                </c:pt>
                <c:pt idx="46">
                  <c:v>71.667000000000002</c:v>
                </c:pt>
                <c:pt idx="47">
                  <c:v>71.654000000000011</c:v>
                </c:pt>
                <c:pt idx="48">
                  <c:v>71.623499999999993</c:v>
                </c:pt>
                <c:pt idx="49">
                  <c:v>71.558500000000009</c:v>
                </c:pt>
                <c:pt idx="50">
                  <c:v>71.480999999999995</c:v>
                </c:pt>
                <c:pt idx="51">
                  <c:v>71.448499999999996</c:v>
                </c:pt>
                <c:pt idx="52">
                  <c:v>71.400000000000006</c:v>
                </c:pt>
                <c:pt idx="53">
                  <c:v>71.25800000000001</c:v>
                </c:pt>
                <c:pt idx="54">
                  <c:v>71.139500000000012</c:v>
                </c:pt>
                <c:pt idx="55">
                  <c:v>71.064000000000007</c:v>
                </c:pt>
                <c:pt idx="56">
                  <c:v>70.965000000000003</c:v>
                </c:pt>
                <c:pt idx="57">
                  <c:v>70.87299999999999</c:v>
                </c:pt>
                <c:pt idx="58">
                  <c:v>70.784999999999997</c:v>
                </c:pt>
                <c:pt idx="59">
                  <c:v>70.711999999999975</c:v>
                </c:pt>
                <c:pt idx="60">
                  <c:v>70.652999999999977</c:v>
                </c:pt>
                <c:pt idx="61">
                  <c:v>70.61699999999999</c:v>
                </c:pt>
                <c:pt idx="62">
                  <c:v>70.556999999999988</c:v>
                </c:pt>
                <c:pt idx="63">
                  <c:v>70.442999999999998</c:v>
                </c:pt>
                <c:pt idx="64">
                  <c:v>70.349000000000004</c:v>
                </c:pt>
                <c:pt idx="65">
                  <c:v>70.177000000000007</c:v>
                </c:pt>
                <c:pt idx="66">
                  <c:v>69.972000000000008</c:v>
                </c:pt>
                <c:pt idx="67">
                  <c:v>69.728499999999997</c:v>
                </c:pt>
                <c:pt idx="68">
                  <c:v>69.469000000000008</c:v>
                </c:pt>
                <c:pt idx="69">
                  <c:v>69.161500000000004</c:v>
                </c:pt>
                <c:pt idx="70">
                  <c:v>68.907000000000011</c:v>
                </c:pt>
                <c:pt idx="71">
                  <c:v>68.646500000000003</c:v>
                </c:pt>
                <c:pt idx="72">
                  <c:v>68.388499999999993</c:v>
                </c:pt>
                <c:pt idx="73">
                  <c:v>68.1935</c:v>
                </c:pt>
                <c:pt idx="74">
                  <c:v>68.003</c:v>
                </c:pt>
                <c:pt idx="75">
                  <c:v>67.709499999999991</c:v>
                </c:pt>
                <c:pt idx="76">
                  <c:v>67.429999999999993</c:v>
                </c:pt>
                <c:pt idx="77">
                  <c:v>67.147499999999994</c:v>
                </c:pt>
                <c:pt idx="78">
                  <c:v>66.798500000000004</c:v>
                </c:pt>
                <c:pt idx="79">
                  <c:v>66.441500000000005</c:v>
                </c:pt>
                <c:pt idx="80">
                  <c:v>66.063000000000017</c:v>
                </c:pt>
                <c:pt idx="81">
                  <c:v>65.695499999999996</c:v>
                </c:pt>
                <c:pt idx="82">
                  <c:v>65.260500000000008</c:v>
                </c:pt>
                <c:pt idx="83">
                  <c:v>64.881</c:v>
                </c:pt>
                <c:pt idx="84">
                  <c:v>64.537999999999982</c:v>
                </c:pt>
                <c:pt idx="85">
                  <c:v>64.286999999999992</c:v>
                </c:pt>
                <c:pt idx="86">
                  <c:v>64.109999999999985</c:v>
                </c:pt>
                <c:pt idx="87">
                  <c:v>63.96</c:v>
                </c:pt>
                <c:pt idx="88">
                  <c:v>63.845499999999994</c:v>
                </c:pt>
                <c:pt idx="89">
                  <c:v>63.795000000000016</c:v>
                </c:pt>
                <c:pt idx="90">
                  <c:v>63.720499999999994</c:v>
                </c:pt>
                <c:pt idx="91">
                  <c:v>63.658999999999992</c:v>
                </c:pt>
                <c:pt idx="92">
                  <c:v>63.591000000000008</c:v>
                </c:pt>
                <c:pt idx="93">
                  <c:v>63.511499999999998</c:v>
                </c:pt>
                <c:pt idx="94">
                  <c:v>63.353499999999997</c:v>
                </c:pt>
                <c:pt idx="95">
                  <c:v>63.314499999999995</c:v>
                </c:pt>
                <c:pt idx="96">
                  <c:v>63.258000000000003</c:v>
                </c:pt>
                <c:pt idx="97">
                  <c:v>63.191999999999993</c:v>
                </c:pt>
                <c:pt idx="98">
                  <c:v>63.169500000000006</c:v>
                </c:pt>
                <c:pt idx="99">
                  <c:v>63.141500000000008</c:v>
                </c:pt>
                <c:pt idx="100">
                  <c:v>63.183500000000002</c:v>
                </c:pt>
                <c:pt idx="101">
                  <c:v>63.212000000000003</c:v>
                </c:pt>
                <c:pt idx="102">
                  <c:v>63.252499999999984</c:v>
                </c:pt>
                <c:pt idx="103">
                  <c:v>63.329499999999996</c:v>
                </c:pt>
                <c:pt idx="104">
                  <c:v>63.342499999999994</c:v>
                </c:pt>
                <c:pt idx="105">
                  <c:v>63.3155</c:v>
                </c:pt>
                <c:pt idx="106">
                  <c:v>63.254999999999995</c:v>
                </c:pt>
                <c:pt idx="107">
                  <c:v>63.177999999999997</c:v>
                </c:pt>
                <c:pt idx="108">
                  <c:v>63.100999999999999</c:v>
                </c:pt>
                <c:pt idx="109">
                  <c:v>63.001999999999995</c:v>
                </c:pt>
                <c:pt idx="110">
                  <c:v>62.902999999999999</c:v>
                </c:pt>
                <c:pt idx="111">
                  <c:v>62.8005</c:v>
                </c:pt>
                <c:pt idx="112">
                  <c:v>62.731000000000009</c:v>
                </c:pt>
                <c:pt idx="113">
                  <c:v>62.646999999999991</c:v>
                </c:pt>
                <c:pt idx="114">
                  <c:v>62.624000000000009</c:v>
                </c:pt>
                <c:pt idx="115">
                  <c:v>62.518499999999996</c:v>
                </c:pt>
                <c:pt idx="116">
                  <c:v>62.43399999999999</c:v>
                </c:pt>
                <c:pt idx="117">
                  <c:v>62.389499999999998</c:v>
                </c:pt>
                <c:pt idx="118">
                  <c:v>62.297499999999999</c:v>
                </c:pt>
                <c:pt idx="119">
                  <c:v>62.248000000000005</c:v>
                </c:pt>
                <c:pt idx="120">
                  <c:v>62.158000000000001</c:v>
                </c:pt>
                <c:pt idx="121">
                  <c:v>62.090500000000006</c:v>
                </c:pt>
                <c:pt idx="122">
                  <c:v>62.075500000000012</c:v>
                </c:pt>
                <c:pt idx="123">
                  <c:v>62.041000000000011</c:v>
                </c:pt>
                <c:pt idx="124">
                  <c:v>62.019500000000015</c:v>
                </c:pt>
                <c:pt idx="125">
                  <c:v>61.986000000000004</c:v>
                </c:pt>
                <c:pt idx="126">
                  <c:v>61.935000000000002</c:v>
                </c:pt>
                <c:pt idx="127">
                  <c:v>61.911999999999999</c:v>
                </c:pt>
                <c:pt idx="128">
                  <c:v>61.963499999999996</c:v>
                </c:pt>
                <c:pt idx="129">
                  <c:v>61.952999999999989</c:v>
                </c:pt>
                <c:pt idx="130">
                  <c:v>61.97199999999998</c:v>
                </c:pt>
                <c:pt idx="131">
                  <c:v>62.072999999999979</c:v>
                </c:pt>
                <c:pt idx="132">
                  <c:v>62.133999999999993</c:v>
                </c:pt>
                <c:pt idx="133">
                  <c:v>62.209499999999991</c:v>
                </c:pt>
                <c:pt idx="134">
                  <c:v>62.255499999999998</c:v>
                </c:pt>
                <c:pt idx="135">
                  <c:v>62.370999999999981</c:v>
                </c:pt>
                <c:pt idx="136">
                  <c:v>62.496999999999993</c:v>
                </c:pt>
                <c:pt idx="137">
                  <c:v>62.603499999999983</c:v>
                </c:pt>
                <c:pt idx="138">
                  <c:v>62.777499999999989</c:v>
                </c:pt>
                <c:pt idx="139">
                  <c:v>63.074999999999989</c:v>
                </c:pt>
                <c:pt idx="140">
                  <c:v>63.408499999999989</c:v>
                </c:pt>
                <c:pt idx="141">
                  <c:v>63.795000000000002</c:v>
                </c:pt>
                <c:pt idx="142">
                  <c:v>64.126000000000005</c:v>
                </c:pt>
                <c:pt idx="143">
                  <c:v>64.442999999999998</c:v>
                </c:pt>
                <c:pt idx="144">
                  <c:v>64.825499999999991</c:v>
                </c:pt>
                <c:pt idx="145">
                  <c:v>65.238500000000002</c:v>
                </c:pt>
                <c:pt idx="146">
                  <c:v>65.729499999999987</c:v>
                </c:pt>
                <c:pt idx="147">
                  <c:v>66.162999999999982</c:v>
                </c:pt>
                <c:pt idx="148">
                  <c:v>66.543999999999997</c:v>
                </c:pt>
                <c:pt idx="149">
                  <c:v>66.96599999999998</c:v>
                </c:pt>
                <c:pt idx="150">
                  <c:v>67.367999999999981</c:v>
                </c:pt>
                <c:pt idx="151">
                  <c:v>67.725999999999999</c:v>
                </c:pt>
                <c:pt idx="152">
                  <c:v>68.167999999999992</c:v>
                </c:pt>
                <c:pt idx="153">
                  <c:v>68.510000000000005</c:v>
                </c:pt>
                <c:pt idx="154">
                  <c:v>68.880499999999998</c:v>
                </c:pt>
                <c:pt idx="155">
                  <c:v>69.247500000000002</c:v>
                </c:pt>
                <c:pt idx="156">
                  <c:v>69.650999999999996</c:v>
                </c:pt>
                <c:pt idx="157">
                  <c:v>70.031500000000008</c:v>
                </c:pt>
                <c:pt idx="158">
                  <c:v>70.356000000000009</c:v>
                </c:pt>
                <c:pt idx="159">
                  <c:v>70.473000000000013</c:v>
                </c:pt>
                <c:pt idx="160">
                  <c:v>70.518500000000017</c:v>
                </c:pt>
                <c:pt idx="161">
                  <c:v>70.501500000000021</c:v>
                </c:pt>
                <c:pt idx="162">
                  <c:v>70.564000000000007</c:v>
                </c:pt>
                <c:pt idx="163">
                  <c:v>70.580500000000029</c:v>
                </c:pt>
                <c:pt idx="164">
                  <c:v>70.541000000000025</c:v>
                </c:pt>
                <c:pt idx="165">
                  <c:v>70.524500000000018</c:v>
                </c:pt>
                <c:pt idx="166">
                  <c:v>70.390500000000003</c:v>
                </c:pt>
                <c:pt idx="167">
                  <c:v>70.308500000000009</c:v>
                </c:pt>
                <c:pt idx="168">
                  <c:v>70.174499999999995</c:v>
                </c:pt>
                <c:pt idx="169">
                  <c:v>70.135500000000008</c:v>
                </c:pt>
                <c:pt idx="170">
                  <c:v>70.128999999999991</c:v>
                </c:pt>
                <c:pt idx="171">
                  <c:v>70.086999999999989</c:v>
                </c:pt>
                <c:pt idx="172">
                  <c:v>70.051999999999992</c:v>
                </c:pt>
                <c:pt idx="173">
                  <c:v>70.135999999999996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DC-43B3-B142-A4CDDABADB4A}"/>
            </c:ext>
          </c:extLst>
        </c:ser>
        <c:ser>
          <c:idx val="2"/>
          <c:order val="2"/>
          <c:tx>
            <c:strRef>
              <c:f>BB!$E$1</c:f>
              <c:strCache>
                <c:ptCount val="1"/>
                <c:pt idx="0">
                  <c:v>Upper Band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BB!$E$16:$E$189</c:f>
              <c:numCache>
                <c:formatCode>General</c:formatCode>
                <c:ptCount val="174"/>
                <c:pt idx="5">
                  <c:v>67.643706981504181</c:v>
                </c:pt>
                <c:pt idx="6">
                  <c:v>67.885272105205615</c:v>
                </c:pt>
                <c:pt idx="7">
                  <c:v>68.343108621016484</c:v>
                </c:pt>
                <c:pt idx="8">
                  <c:v>69.080241307233933</c:v>
                </c:pt>
                <c:pt idx="9">
                  <c:v>69.368254136874313</c:v>
                </c:pt>
                <c:pt idx="10">
                  <c:v>69.542464853242862</c:v>
                </c:pt>
                <c:pt idx="11">
                  <c:v>69.722919947994654</c:v>
                </c:pt>
                <c:pt idx="12">
                  <c:v>69.896601160151818</c:v>
                </c:pt>
                <c:pt idx="13">
                  <c:v>70.050386157892902</c:v>
                </c:pt>
                <c:pt idx="14">
                  <c:v>69.995027188657119</c:v>
                </c:pt>
                <c:pt idx="15">
                  <c:v>70.02828945948788</c:v>
                </c:pt>
                <c:pt idx="16">
                  <c:v>70.132074914469086</c:v>
                </c:pt>
                <c:pt idx="17">
                  <c:v>70.199164630888419</c:v>
                </c:pt>
                <c:pt idx="18">
                  <c:v>70.309712228270811</c:v>
                </c:pt>
                <c:pt idx="19">
                  <c:v>70.227140002820278</c:v>
                </c:pt>
                <c:pt idx="20">
                  <c:v>70.131517262178647</c:v>
                </c:pt>
                <c:pt idx="21">
                  <c:v>70.141844059315176</c:v>
                </c:pt>
                <c:pt idx="22">
                  <c:v>70.069656189657451</c:v>
                </c:pt>
                <c:pt idx="23">
                  <c:v>70.191426412504569</c:v>
                </c:pt>
                <c:pt idx="24">
                  <c:v>70.49184052716555</c:v>
                </c:pt>
                <c:pt idx="25">
                  <c:v>71.002059823869104</c:v>
                </c:pt>
                <c:pt idx="26">
                  <c:v>71.349646456049143</c:v>
                </c:pt>
                <c:pt idx="27">
                  <c:v>71.825504703277275</c:v>
                </c:pt>
                <c:pt idx="28">
                  <c:v>72.345363291791074</c:v>
                </c:pt>
                <c:pt idx="29">
                  <c:v>72.903262491387139</c:v>
                </c:pt>
                <c:pt idx="30">
                  <c:v>73.251286313538088</c:v>
                </c:pt>
                <c:pt idx="31">
                  <c:v>73.340781610983925</c:v>
                </c:pt>
                <c:pt idx="32">
                  <c:v>73.418520475877827</c:v>
                </c:pt>
                <c:pt idx="33">
                  <c:v>73.560640177282892</c:v>
                </c:pt>
                <c:pt idx="34">
                  <c:v>73.579620447996618</c:v>
                </c:pt>
                <c:pt idx="35">
                  <c:v>73.542394035212027</c:v>
                </c:pt>
                <c:pt idx="36">
                  <c:v>73.494545398208487</c:v>
                </c:pt>
                <c:pt idx="37">
                  <c:v>73.428128075450871</c:v>
                </c:pt>
                <c:pt idx="38">
                  <c:v>73.464412191381939</c:v>
                </c:pt>
                <c:pt idx="39">
                  <c:v>73.386209679073005</c:v>
                </c:pt>
                <c:pt idx="40">
                  <c:v>73.31288782660738</c:v>
                </c:pt>
                <c:pt idx="41">
                  <c:v>73.205352716092904</c:v>
                </c:pt>
                <c:pt idx="42">
                  <c:v>73.009973679416262</c:v>
                </c:pt>
                <c:pt idx="43">
                  <c:v>72.841024947818923</c:v>
                </c:pt>
                <c:pt idx="44">
                  <c:v>72.81272035416859</c:v>
                </c:pt>
                <c:pt idx="45">
                  <c:v>72.812189300248406</c:v>
                </c:pt>
                <c:pt idx="46">
                  <c:v>72.801253290193941</c:v>
                </c:pt>
                <c:pt idx="47">
                  <c:v>72.775660423329256</c:v>
                </c:pt>
                <c:pt idx="48">
                  <c:v>72.683197573540866</c:v>
                </c:pt>
                <c:pt idx="49">
                  <c:v>72.396373875699055</c:v>
                </c:pt>
                <c:pt idx="50">
                  <c:v>72.20827031100076</c:v>
                </c:pt>
                <c:pt idx="51">
                  <c:v>72.284285794768508</c:v>
                </c:pt>
                <c:pt idx="52">
                  <c:v>72.406337810813895</c:v>
                </c:pt>
                <c:pt idx="53">
                  <c:v>72.702898102398848</c:v>
                </c:pt>
                <c:pt idx="54">
                  <c:v>72.84822035838458</c:v>
                </c:pt>
                <c:pt idx="55">
                  <c:v>72.911586191992711</c:v>
                </c:pt>
                <c:pt idx="56">
                  <c:v>72.979761315365849</c:v>
                </c:pt>
                <c:pt idx="57">
                  <c:v>72.968620495976751</c:v>
                </c:pt>
                <c:pt idx="58">
                  <c:v>72.810308293621119</c:v>
                </c:pt>
                <c:pt idx="59">
                  <c:v>72.68791391246522</c:v>
                </c:pt>
                <c:pt idx="60">
                  <c:v>72.567939603280067</c:v>
                </c:pt>
                <c:pt idx="61">
                  <c:v>72.561396537421516</c:v>
                </c:pt>
                <c:pt idx="62">
                  <c:v>72.441620302397936</c:v>
                </c:pt>
                <c:pt idx="63">
                  <c:v>72.304556790487609</c:v>
                </c:pt>
                <c:pt idx="64">
                  <c:v>72.21183202621566</c:v>
                </c:pt>
                <c:pt idx="65">
                  <c:v>72.236648411488574</c:v>
                </c:pt>
                <c:pt idx="66">
                  <c:v>72.315686704408478</c:v>
                </c:pt>
                <c:pt idx="67">
                  <c:v>72.279654743702494</c:v>
                </c:pt>
                <c:pt idx="68">
                  <c:v>72.159301489659327</c:v>
                </c:pt>
                <c:pt idx="69">
                  <c:v>72.16136859361329</c:v>
                </c:pt>
                <c:pt idx="70">
                  <c:v>72.103749006494937</c:v>
                </c:pt>
                <c:pt idx="71">
                  <c:v>72.126386719269377</c:v>
                </c:pt>
                <c:pt idx="72">
                  <c:v>72.146787824052467</c:v>
                </c:pt>
                <c:pt idx="73">
                  <c:v>72.211728334399183</c:v>
                </c:pt>
                <c:pt idx="74">
                  <c:v>72.18233311225103</c:v>
                </c:pt>
                <c:pt idx="75">
                  <c:v>72.23556242252927</c:v>
                </c:pt>
                <c:pt idx="76">
                  <c:v>72.237183221629451</c:v>
                </c:pt>
                <c:pt idx="77">
                  <c:v>72.08739505535236</c:v>
                </c:pt>
                <c:pt idx="78">
                  <c:v>71.77484943349144</c:v>
                </c:pt>
                <c:pt idx="79">
                  <c:v>71.372332213307359</c:v>
                </c:pt>
                <c:pt idx="80">
                  <c:v>70.818526867706026</c:v>
                </c:pt>
                <c:pt idx="81">
                  <c:v>70.337162474406739</c:v>
                </c:pt>
                <c:pt idx="82">
                  <c:v>69.654038197710008</c:v>
                </c:pt>
                <c:pt idx="83">
                  <c:v>69.056648200547656</c:v>
                </c:pt>
                <c:pt idx="84">
                  <c:v>68.232693776926993</c:v>
                </c:pt>
                <c:pt idx="85">
                  <c:v>67.656292288643968</c:v>
                </c:pt>
                <c:pt idx="86">
                  <c:v>67.170636328746369</c:v>
                </c:pt>
                <c:pt idx="87">
                  <c:v>66.720076276596643</c:v>
                </c:pt>
                <c:pt idx="88">
                  <c:v>66.305953317239684</c:v>
                </c:pt>
                <c:pt idx="89">
                  <c:v>66.146326613234606</c:v>
                </c:pt>
                <c:pt idx="90">
                  <c:v>65.874472828837071</c:v>
                </c:pt>
                <c:pt idx="91">
                  <c:v>65.68852833514535</c:v>
                </c:pt>
                <c:pt idx="92">
                  <c:v>65.518506160820252</c:v>
                </c:pt>
                <c:pt idx="93">
                  <c:v>65.30146353976393</c:v>
                </c:pt>
                <c:pt idx="94">
                  <c:v>65.005258552509858</c:v>
                </c:pt>
                <c:pt idx="95">
                  <c:v>64.968642805519707</c:v>
                </c:pt>
                <c:pt idx="96">
                  <c:v>64.939422956276843</c:v>
                </c:pt>
                <c:pt idx="97">
                  <c:v>64.867628397442516</c:v>
                </c:pt>
                <c:pt idx="98">
                  <c:v>64.847713022047088</c:v>
                </c:pt>
                <c:pt idx="99">
                  <c:v>64.836176183942257</c:v>
                </c:pt>
                <c:pt idx="100">
                  <c:v>64.9048369956611</c:v>
                </c:pt>
                <c:pt idx="101">
                  <c:v>64.907859974358615</c:v>
                </c:pt>
                <c:pt idx="102">
                  <c:v>64.835260745958564</c:v>
                </c:pt>
                <c:pt idx="103">
                  <c:v>64.77051535840458</c:v>
                </c:pt>
                <c:pt idx="104">
                  <c:v>64.759923533628609</c:v>
                </c:pt>
                <c:pt idx="105">
                  <c:v>64.780954483122983</c:v>
                </c:pt>
                <c:pt idx="106">
                  <c:v>64.742923314379368</c:v>
                </c:pt>
                <c:pt idx="107">
                  <c:v>64.680343432599116</c:v>
                </c:pt>
                <c:pt idx="108">
                  <c:v>64.498123360412578</c:v>
                </c:pt>
                <c:pt idx="109">
                  <c:v>64.238133189894157</c:v>
                </c:pt>
                <c:pt idx="110">
                  <c:v>63.962058171455332</c:v>
                </c:pt>
                <c:pt idx="111">
                  <c:v>63.773211348973092</c:v>
                </c:pt>
                <c:pt idx="112">
                  <c:v>63.645005643193457</c:v>
                </c:pt>
                <c:pt idx="113">
                  <c:v>63.564481679151648</c:v>
                </c:pt>
                <c:pt idx="114">
                  <c:v>63.608242161045219</c:v>
                </c:pt>
                <c:pt idx="115">
                  <c:v>63.781900174133277</c:v>
                </c:pt>
                <c:pt idx="116">
                  <c:v>63.903427385788504</c:v>
                </c:pt>
                <c:pt idx="117">
                  <c:v>63.891309084509672</c:v>
                </c:pt>
                <c:pt idx="118">
                  <c:v>63.887877313721496</c:v>
                </c:pt>
                <c:pt idx="119">
                  <c:v>63.855031915970365</c:v>
                </c:pt>
                <c:pt idx="120">
                  <c:v>63.580667620315701</c:v>
                </c:pt>
                <c:pt idx="121">
                  <c:v>63.44757851845911</c:v>
                </c:pt>
                <c:pt idx="122">
                  <c:v>63.417744389073775</c:v>
                </c:pt>
                <c:pt idx="123">
                  <c:v>63.270649500767135</c:v>
                </c:pt>
                <c:pt idx="124">
                  <c:v>63.203791482612921</c:v>
                </c:pt>
                <c:pt idx="125">
                  <c:v>63.156845848094449</c:v>
                </c:pt>
                <c:pt idx="126">
                  <c:v>63.091173361613762</c:v>
                </c:pt>
                <c:pt idx="127">
                  <c:v>63.049043257057996</c:v>
                </c:pt>
                <c:pt idx="128">
                  <c:v>63.344625018160727</c:v>
                </c:pt>
                <c:pt idx="129">
                  <c:v>63.317807293125441</c:v>
                </c:pt>
                <c:pt idx="130">
                  <c:v>63.375958313971026</c:v>
                </c:pt>
                <c:pt idx="131">
                  <c:v>63.757194013076919</c:v>
                </c:pt>
                <c:pt idx="132">
                  <c:v>63.931289186817914</c:v>
                </c:pt>
                <c:pt idx="133">
                  <c:v>64.080153980775023</c:v>
                </c:pt>
                <c:pt idx="134">
                  <c:v>64.123822918104835</c:v>
                </c:pt>
                <c:pt idx="135">
                  <c:v>64.146362379613606</c:v>
                </c:pt>
                <c:pt idx="136">
                  <c:v>64.169578847169831</c:v>
                </c:pt>
                <c:pt idx="137">
                  <c:v>64.335286725655862</c:v>
                </c:pt>
                <c:pt idx="138">
                  <c:v>64.559124037367667</c:v>
                </c:pt>
                <c:pt idx="139">
                  <c:v>65.800802634087788</c:v>
                </c:pt>
                <c:pt idx="140">
                  <c:v>67.07197706564763</c:v>
                </c:pt>
                <c:pt idx="141">
                  <c:v>68.271467122043546</c:v>
                </c:pt>
                <c:pt idx="142">
                  <c:v>69.075459938640833</c:v>
                </c:pt>
                <c:pt idx="143">
                  <c:v>69.805489995083292</c:v>
                </c:pt>
                <c:pt idx="144">
                  <c:v>70.65170026034842</c:v>
                </c:pt>
                <c:pt idx="145">
                  <c:v>71.32111465593799</c:v>
                </c:pt>
                <c:pt idx="146">
                  <c:v>72.128797576584788</c:v>
                </c:pt>
                <c:pt idx="147">
                  <c:v>72.649764175895712</c:v>
                </c:pt>
                <c:pt idx="148">
                  <c:v>73.350914131969049</c:v>
                </c:pt>
                <c:pt idx="149">
                  <c:v>73.727078705588156</c:v>
                </c:pt>
                <c:pt idx="150">
                  <c:v>74.049246653290467</c:v>
                </c:pt>
                <c:pt idx="151">
                  <c:v>74.425946268441265</c:v>
                </c:pt>
                <c:pt idx="152">
                  <c:v>74.854878274100059</c:v>
                </c:pt>
                <c:pt idx="153">
                  <c:v>74.850001660301956</c:v>
                </c:pt>
                <c:pt idx="154">
                  <c:v>74.621270074879462</c:v>
                </c:pt>
                <c:pt idx="155">
                  <c:v>74.339511803847898</c:v>
                </c:pt>
                <c:pt idx="156">
                  <c:v>74.00398276442354</c:v>
                </c:pt>
                <c:pt idx="157">
                  <c:v>73.482762316739695</c:v>
                </c:pt>
                <c:pt idx="158">
                  <c:v>72.670370665850101</c:v>
                </c:pt>
                <c:pt idx="159">
                  <c:v>72.405885489569812</c:v>
                </c:pt>
                <c:pt idx="160">
                  <c:v>72.314651148252423</c:v>
                </c:pt>
                <c:pt idx="161">
                  <c:v>72.344075714362361</c:v>
                </c:pt>
                <c:pt idx="162">
                  <c:v>72.251868790111246</c:v>
                </c:pt>
                <c:pt idx="163">
                  <c:v>72.211547128945753</c:v>
                </c:pt>
                <c:pt idx="164">
                  <c:v>72.259994810316428</c:v>
                </c:pt>
                <c:pt idx="165">
                  <c:v>72.269875543965753</c:v>
                </c:pt>
                <c:pt idx="166">
                  <c:v>72.274990437897287</c:v>
                </c:pt>
                <c:pt idx="167">
                  <c:v>72.296329019439639</c:v>
                </c:pt>
                <c:pt idx="168">
                  <c:v>72.188132224822127</c:v>
                </c:pt>
                <c:pt idx="169">
                  <c:v>72.12822862387759</c:v>
                </c:pt>
                <c:pt idx="170">
                  <c:v>72.112467458239408</c:v>
                </c:pt>
                <c:pt idx="171">
                  <c:v>72.008699905374343</c:v>
                </c:pt>
                <c:pt idx="172">
                  <c:v>71.821966993447816</c:v>
                </c:pt>
                <c:pt idx="173">
                  <c:v>72.084045174014193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DC-43B3-B142-A4CDDABADB4A}"/>
            </c:ext>
          </c:extLst>
        </c:ser>
        <c:ser>
          <c:idx val="3"/>
          <c:order val="3"/>
          <c:tx>
            <c:strRef>
              <c:f>BB!$F$1</c:f>
              <c:strCache>
                <c:ptCount val="1"/>
                <c:pt idx="0">
                  <c:v>Lower Band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BB!$F$16:$F$189</c:f>
              <c:numCache>
                <c:formatCode>General</c:formatCode>
                <c:ptCount val="174"/>
                <c:pt idx="5">
                  <c:v>61.562293018495772</c:v>
                </c:pt>
                <c:pt idx="6">
                  <c:v>61.679727894794382</c:v>
                </c:pt>
                <c:pt idx="7">
                  <c:v>61.684891378983508</c:v>
                </c:pt>
                <c:pt idx="8">
                  <c:v>61.504758692766046</c:v>
                </c:pt>
                <c:pt idx="9">
                  <c:v>61.730745863125676</c:v>
                </c:pt>
                <c:pt idx="10">
                  <c:v>62.092535146757101</c:v>
                </c:pt>
                <c:pt idx="11">
                  <c:v>62.475080052005325</c:v>
                </c:pt>
                <c:pt idx="12">
                  <c:v>62.86439883984815</c:v>
                </c:pt>
                <c:pt idx="13">
                  <c:v>63.20861384210712</c:v>
                </c:pt>
                <c:pt idx="14">
                  <c:v>63.739972811342888</c:v>
                </c:pt>
                <c:pt idx="15">
                  <c:v>64.125710540512145</c:v>
                </c:pt>
                <c:pt idx="16">
                  <c:v>64.358925085530956</c:v>
                </c:pt>
                <c:pt idx="17">
                  <c:v>64.637835369111627</c:v>
                </c:pt>
                <c:pt idx="18">
                  <c:v>64.916287771729216</c:v>
                </c:pt>
                <c:pt idx="19">
                  <c:v>65.419859997179714</c:v>
                </c:pt>
                <c:pt idx="20">
                  <c:v>65.95748273782138</c:v>
                </c:pt>
                <c:pt idx="21">
                  <c:v>66.323155940684856</c:v>
                </c:pt>
                <c:pt idx="22">
                  <c:v>66.721343810342518</c:v>
                </c:pt>
                <c:pt idx="23">
                  <c:v>66.873573587495429</c:v>
                </c:pt>
                <c:pt idx="24">
                  <c:v>66.97415947283443</c:v>
                </c:pt>
                <c:pt idx="25">
                  <c:v>66.845940176130853</c:v>
                </c:pt>
                <c:pt idx="26">
                  <c:v>66.999353543950846</c:v>
                </c:pt>
                <c:pt idx="27">
                  <c:v>66.932495296722706</c:v>
                </c:pt>
                <c:pt idx="28">
                  <c:v>66.726636708208929</c:v>
                </c:pt>
                <c:pt idx="29">
                  <c:v>66.659737508612878</c:v>
                </c:pt>
                <c:pt idx="30">
                  <c:v>66.762713686461922</c:v>
                </c:pt>
                <c:pt idx="31">
                  <c:v>66.944218389016072</c:v>
                </c:pt>
                <c:pt idx="32">
                  <c:v>67.107479524122184</c:v>
                </c:pt>
                <c:pt idx="33">
                  <c:v>67.282359822717126</c:v>
                </c:pt>
                <c:pt idx="34">
                  <c:v>67.601379552003365</c:v>
                </c:pt>
                <c:pt idx="35">
                  <c:v>67.900605964787985</c:v>
                </c:pt>
                <c:pt idx="36">
                  <c:v>68.213454601791511</c:v>
                </c:pt>
                <c:pt idx="37">
                  <c:v>68.555871924549109</c:v>
                </c:pt>
                <c:pt idx="38">
                  <c:v>68.811587808618043</c:v>
                </c:pt>
                <c:pt idx="39">
                  <c:v>69.171790320926988</c:v>
                </c:pt>
                <c:pt idx="40">
                  <c:v>69.482112173392608</c:v>
                </c:pt>
                <c:pt idx="41">
                  <c:v>69.694647283907102</c:v>
                </c:pt>
                <c:pt idx="42">
                  <c:v>70.121026320583766</c:v>
                </c:pt>
                <c:pt idx="43">
                  <c:v>70.483975052181094</c:v>
                </c:pt>
                <c:pt idx="44">
                  <c:v>70.561279645831405</c:v>
                </c:pt>
                <c:pt idx="45">
                  <c:v>70.556810699751594</c:v>
                </c:pt>
                <c:pt idx="46">
                  <c:v>70.532746709806062</c:v>
                </c:pt>
                <c:pt idx="47">
                  <c:v>70.532339576670765</c:v>
                </c:pt>
                <c:pt idx="48">
                  <c:v>70.563802426459119</c:v>
                </c:pt>
                <c:pt idx="49">
                  <c:v>70.720626124300964</c:v>
                </c:pt>
                <c:pt idx="50">
                  <c:v>70.753729688999229</c:v>
                </c:pt>
                <c:pt idx="51">
                  <c:v>70.612714205231484</c:v>
                </c:pt>
                <c:pt idx="52">
                  <c:v>70.393662189186117</c:v>
                </c:pt>
                <c:pt idx="53">
                  <c:v>69.813101897601172</c:v>
                </c:pt>
                <c:pt idx="54">
                  <c:v>69.430779641615445</c:v>
                </c:pt>
                <c:pt idx="55">
                  <c:v>69.216413808007303</c:v>
                </c:pt>
                <c:pt idx="56">
                  <c:v>68.950238684634158</c:v>
                </c:pt>
                <c:pt idx="57">
                  <c:v>68.77737950402323</c:v>
                </c:pt>
                <c:pt idx="58">
                  <c:v>68.759691706378874</c:v>
                </c:pt>
                <c:pt idx="59">
                  <c:v>68.73608608753473</c:v>
                </c:pt>
                <c:pt idx="60">
                  <c:v>68.738060396719888</c:v>
                </c:pt>
                <c:pt idx="61">
                  <c:v>68.672603462578465</c:v>
                </c:pt>
                <c:pt idx="62">
                  <c:v>68.67237969760204</c:v>
                </c:pt>
                <c:pt idx="63">
                  <c:v>68.581443209512386</c:v>
                </c:pt>
                <c:pt idx="64">
                  <c:v>68.486167973784347</c:v>
                </c:pt>
                <c:pt idx="65">
                  <c:v>68.11735158851144</c:v>
                </c:pt>
                <c:pt idx="66">
                  <c:v>67.628313295591539</c:v>
                </c:pt>
                <c:pt idx="67">
                  <c:v>67.1773452562975</c:v>
                </c:pt>
                <c:pt idx="68">
                  <c:v>66.778698510340689</c:v>
                </c:pt>
                <c:pt idx="69">
                  <c:v>66.161631406386718</c:v>
                </c:pt>
                <c:pt idx="70">
                  <c:v>65.710250993505085</c:v>
                </c:pt>
                <c:pt idx="71">
                  <c:v>65.16661328073063</c:v>
                </c:pt>
                <c:pt idx="72">
                  <c:v>64.63021217594752</c:v>
                </c:pt>
                <c:pt idx="73">
                  <c:v>64.175271665600818</c:v>
                </c:pt>
                <c:pt idx="74">
                  <c:v>63.823666887748971</c:v>
                </c:pt>
                <c:pt idx="75">
                  <c:v>63.18343757747072</c:v>
                </c:pt>
                <c:pt idx="76">
                  <c:v>62.622816778370535</c:v>
                </c:pt>
                <c:pt idx="77">
                  <c:v>62.207604944647628</c:v>
                </c:pt>
                <c:pt idx="78">
                  <c:v>61.822150566508569</c:v>
                </c:pt>
                <c:pt idx="79">
                  <c:v>61.510667786692657</c:v>
                </c:pt>
                <c:pt idx="80">
                  <c:v>61.307473132294014</c:v>
                </c:pt>
                <c:pt idx="81">
                  <c:v>61.053837525593245</c:v>
                </c:pt>
                <c:pt idx="82">
                  <c:v>60.866961802290007</c:v>
                </c:pt>
                <c:pt idx="83">
                  <c:v>60.705351799452345</c:v>
                </c:pt>
                <c:pt idx="84">
                  <c:v>60.843306223072972</c:v>
                </c:pt>
                <c:pt idx="85">
                  <c:v>60.917707711356009</c:v>
                </c:pt>
                <c:pt idx="86">
                  <c:v>61.049363671253609</c:v>
                </c:pt>
                <c:pt idx="87">
                  <c:v>61.199923723403359</c:v>
                </c:pt>
                <c:pt idx="88">
                  <c:v>61.385046682760304</c:v>
                </c:pt>
                <c:pt idx="89">
                  <c:v>61.443673386765418</c:v>
                </c:pt>
                <c:pt idx="90">
                  <c:v>61.56652717116291</c:v>
                </c:pt>
                <c:pt idx="91">
                  <c:v>61.629471664854634</c:v>
                </c:pt>
                <c:pt idx="92">
                  <c:v>61.663493839179765</c:v>
                </c:pt>
                <c:pt idx="93">
                  <c:v>61.721536460236067</c:v>
                </c:pt>
                <c:pt idx="94">
                  <c:v>61.701741447490136</c:v>
                </c:pt>
                <c:pt idx="95">
                  <c:v>61.660357194480284</c:v>
                </c:pt>
                <c:pt idx="96">
                  <c:v>61.576577043723169</c:v>
                </c:pt>
                <c:pt idx="97">
                  <c:v>61.51637160255747</c:v>
                </c:pt>
                <c:pt idx="98">
                  <c:v>61.491286977952917</c:v>
                </c:pt>
                <c:pt idx="99">
                  <c:v>61.446823816057766</c:v>
                </c:pt>
                <c:pt idx="100">
                  <c:v>61.462163004338905</c:v>
                </c:pt>
                <c:pt idx="101">
                  <c:v>61.516140025641398</c:v>
                </c:pt>
                <c:pt idx="102">
                  <c:v>61.669739254041403</c:v>
                </c:pt>
                <c:pt idx="103">
                  <c:v>61.888484641595412</c:v>
                </c:pt>
                <c:pt idx="104">
                  <c:v>61.925076466371387</c:v>
                </c:pt>
                <c:pt idx="105">
                  <c:v>61.85004551687701</c:v>
                </c:pt>
                <c:pt idx="106">
                  <c:v>61.76707668562063</c:v>
                </c:pt>
                <c:pt idx="107">
                  <c:v>61.675656567400885</c:v>
                </c:pt>
                <c:pt idx="108">
                  <c:v>61.703876639587421</c:v>
                </c:pt>
                <c:pt idx="109">
                  <c:v>61.765866810105841</c:v>
                </c:pt>
                <c:pt idx="110">
                  <c:v>61.843941828544665</c:v>
                </c:pt>
                <c:pt idx="111">
                  <c:v>61.827788651026907</c:v>
                </c:pt>
                <c:pt idx="112">
                  <c:v>61.816994356806561</c:v>
                </c:pt>
                <c:pt idx="113">
                  <c:v>61.729518320848335</c:v>
                </c:pt>
                <c:pt idx="114">
                  <c:v>61.6397578389548</c:v>
                </c:pt>
                <c:pt idx="115">
                  <c:v>61.255099825866715</c:v>
                </c:pt>
                <c:pt idx="116">
                  <c:v>60.964572614211477</c:v>
                </c:pt>
                <c:pt idx="117">
                  <c:v>60.887690915490325</c:v>
                </c:pt>
                <c:pt idx="118">
                  <c:v>60.707122686278502</c:v>
                </c:pt>
                <c:pt idx="119">
                  <c:v>60.640968084029645</c:v>
                </c:pt>
                <c:pt idx="120">
                  <c:v>60.735332379684301</c:v>
                </c:pt>
                <c:pt idx="121">
                  <c:v>60.733421481540901</c:v>
                </c:pt>
                <c:pt idx="122">
                  <c:v>60.73325561092625</c:v>
                </c:pt>
                <c:pt idx="123">
                  <c:v>60.811350499232887</c:v>
                </c:pt>
                <c:pt idx="124">
                  <c:v>60.835208517387109</c:v>
                </c:pt>
                <c:pt idx="125">
                  <c:v>60.81515415190556</c:v>
                </c:pt>
                <c:pt idx="126">
                  <c:v>60.778826638386242</c:v>
                </c:pt>
                <c:pt idx="127">
                  <c:v>60.774956742942003</c:v>
                </c:pt>
                <c:pt idx="128">
                  <c:v>60.582374981839266</c:v>
                </c:pt>
                <c:pt idx="129">
                  <c:v>60.588192706874537</c:v>
                </c:pt>
                <c:pt idx="130">
                  <c:v>60.568041686028934</c:v>
                </c:pt>
                <c:pt idx="131">
                  <c:v>60.388805986923039</c:v>
                </c:pt>
                <c:pt idx="132">
                  <c:v>60.336710813182073</c:v>
                </c:pt>
                <c:pt idx="133">
                  <c:v>60.33884601922496</c:v>
                </c:pt>
                <c:pt idx="134">
                  <c:v>60.38717708189516</c:v>
                </c:pt>
                <c:pt idx="135">
                  <c:v>60.595637620386356</c:v>
                </c:pt>
                <c:pt idx="136">
                  <c:v>60.824421152830155</c:v>
                </c:pt>
                <c:pt idx="137">
                  <c:v>60.87171327434411</c:v>
                </c:pt>
                <c:pt idx="138">
                  <c:v>60.995875962632311</c:v>
                </c:pt>
                <c:pt idx="139">
                  <c:v>60.34919736591219</c:v>
                </c:pt>
                <c:pt idx="140">
                  <c:v>59.745022934352342</c:v>
                </c:pt>
                <c:pt idx="141">
                  <c:v>59.318532877956457</c:v>
                </c:pt>
                <c:pt idx="142">
                  <c:v>59.176540061359169</c:v>
                </c:pt>
                <c:pt idx="143">
                  <c:v>59.080510004916704</c:v>
                </c:pt>
                <c:pt idx="144">
                  <c:v>58.999299739651555</c:v>
                </c:pt>
                <c:pt idx="145">
                  <c:v>59.155885344062014</c:v>
                </c:pt>
                <c:pt idx="146">
                  <c:v>59.33020242341518</c:v>
                </c:pt>
                <c:pt idx="147">
                  <c:v>59.676235824104253</c:v>
                </c:pt>
                <c:pt idx="148">
                  <c:v>59.737085868030945</c:v>
                </c:pt>
                <c:pt idx="149">
                  <c:v>60.204921294411804</c:v>
                </c:pt>
                <c:pt idx="150">
                  <c:v>60.686753346709501</c:v>
                </c:pt>
                <c:pt idx="151">
                  <c:v>61.02605373155874</c:v>
                </c:pt>
                <c:pt idx="152">
                  <c:v>61.481121725899925</c:v>
                </c:pt>
                <c:pt idx="153">
                  <c:v>62.169998339698047</c:v>
                </c:pt>
                <c:pt idx="154">
                  <c:v>63.139729925120534</c:v>
                </c:pt>
                <c:pt idx="155">
                  <c:v>64.155488196152106</c:v>
                </c:pt>
                <c:pt idx="156">
                  <c:v>65.298017235576452</c:v>
                </c:pt>
                <c:pt idx="157">
                  <c:v>66.580237683260322</c:v>
                </c:pt>
                <c:pt idx="158">
                  <c:v>68.041629334149917</c:v>
                </c:pt>
                <c:pt idx="159">
                  <c:v>68.540114510430215</c:v>
                </c:pt>
                <c:pt idx="160">
                  <c:v>68.722348851747611</c:v>
                </c:pt>
                <c:pt idx="161">
                  <c:v>68.658924285637681</c:v>
                </c:pt>
                <c:pt idx="162">
                  <c:v>68.876131209888769</c:v>
                </c:pt>
                <c:pt idx="163">
                  <c:v>68.949452871054305</c:v>
                </c:pt>
                <c:pt idx="164">
                  <c:v>68.822005189683622</c:v>
                </c:pt>
                <c:pt idx="165">
                  <c:v>68.779124456034282</c:v>
                </c:pt>
                <c:pt idx="166">
                  <c:v>68.506009562102719</c:v>
                </c:pt>
                <c:pt idx="167">
                  <c:v>68.320670980560379</c:v>
                </c:pt>
                <c:pt idx="168">
                  <c:v>68.160867775177863</c:v>
                </c:pt>
                <c:pt idx="169">
                  <c:v>68.142771376122425</c:v>
                </c:pt>
                <c:pt idx="170">
                  <c:v>68.145532541760574</c:v>
                </c:pt>
                <c:pt idx="171">
                  <c:v>68.165300094625636</c:v>
                </c:pt>
                <c:pt idx="172">
                  <c:v>68.282033006552169</c:v>
                </c:pt>
                <c:pt idx="173">
                  <c:v>68.187954825985798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DC-43B3-B142-A4CDDABA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87359"/>
        <c:axId val="183685919"/>
      </c:lineChart>
      <c:dateAx>
        <c:axId val="1836873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685919"/>
        <c:crosses val="autoZero"/>
        <c:auto val="1"/>
        <c:lblOffset val="100"/>
        <c:baseTimeUnit val="days"/>
      </c:dateAx>
      <c:valAx>
        <c:axId val="183685919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68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KD</a:t>
            </a:r>
            <a:r>
              <a:rPr lang="en-US" altLang="zh-CN" baseline="0"/>
              <a:t> Oscillator of AAPL</a:t>
            </a:r>
          </a:p>
          <a:p>
            <a:pPr>
              <a:defRPr/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KD!$C$1</c:f>
              <c:strCache>
                <c:ptCount val="1"/>
                <c:pt idx="0">
                  <c:v>%K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KD!$A$12:$A$1048576</c:f>
              <c:numCache>
                <c:formatCode>m/d/yyyy</c:formatCode>
                <c:ptCount val="1048565"/>
                <c:pt idx="0">
                  <c:v>45489</c:v>
                </c:pt>
                <c:pt idx="1">
                  <c:v>45490</c:v>
                </c:pt>
                <c:pt idx="2">
                  <c:v>45491</c:v>
                </c:pt>
                <c:pt idx="3">
                  <c:v>45494</c:v>
                </c:pt>
                <c:pt idx="4">
                  <c:v>45495</c:v>
                </c:pt>
                <c:pt idx="5">
                  <c:v>45496</c:v>
                </c:pt>
                <c:pt idx="6">
                  <c:v>45497</c:v>
                </c:pt>
                <c:pt idx="7">
                  <c:v>45498</c:v>
                </c:pt>
                <c:pt idx="8">
                  <c:v>45501</c:v>
                </c:pt>
                <c:pt idx="9">
                  <c:v>45502</c:v>
                </c:pt>
                <c:pt idx="10">
                  <c:v>45503</c:v>
                </c:pt>
                <c:pt idx="11">
                  <c:v>45504</c:v>
                </c:pt>
                <c:pt idx="12">
                  <c:v>45505</c:v>
                </c:pt>
                <c:pt idx="13">
                  <c:v>45508</c:v>
                </c:pt>
                <c:pt idx="14">
                  <c:v>45509</c:v>
                </c:pt>
                <c:pt idx="15">
                  <c:v>45510</c:v>
                </c:pt>
                <c:pt idx="16">
                  <c:v>45511</c:v>
                </c:pt>
                <c:pt idx="17">
                  <c:v>45512</c:v>
                </c:pt>
                <c:pt idx="18">
                  <c:v>45515</c:v>
                </c:pt>
                <c:pt idx="19">
                  <c:v>45516</c:v>
                </c:pt>
                <c:pt idx="20">
                  <c:v>45517</c:v>
                </c:pt>
                <c:pt idx="21">
                  <c:v>45518</c:v>
                </c:pt>
                <c:pt idx="22">
                  <c:v>45519</c:v>
                </c:pt>
                <c:pt idx="23">
                  <c:v>45522</c:v>
                </c:pt>
                <c:pt idx="24">
                  <c:v>45523</c:v>
                </c:pt>
                <c:pt idx="25">
                  <c:v>45524</c:v>
                </c:pt>
                <c:pt idx="26">
                  <c:v>45525</c:v>
                </c:pt>
                <c:pt idx="27">
                  <c:v>45526</c:v>
                </c:pt>
                <c:pt idx="28">
                  <c:v>45529</c:v>
                </c:pt>
                <c:pt idx="29">
                  <c:v>45530</c:v>
                </c:pt>
                <c:pt idx="30">
                  <c:v>45531</c:v>
                </c:pt>
                <c:pt idx="31">
                  <c:v>45532</c:v>
                </c:pt>
                <c:pt idx="32">
                  <c:v>45533</c:v>
                </c:pt>
                <c:pt idx="33">
                  <c:v>45537</c:v>
                </c:pt>
                <c:pt idx="34">
                  <c:v>45538</c:v>
                </c:pt>
                <c:pt idx="35">
                  <c:v>45539</c:v>
                </c:pt>
                <c:pt idx="36">
                  <c:v>45540</c:v>
                </c:pt>
                <c:pt idx="37">
                  <c:v>45543</c:v>
                </c:pt>
                <c:pt idx="38">
                  <c:v>45544</c:v>
                </c:pt>
                <c:pt idx="39">
                  <c:v>45545</c:v>
                </c:pt>
                <c:pt idx="40">
                  <c:v>45546</c:v>
                </c:pt>
                <c:pt idx="41">
                  <c:v>45547</c:v>
                </c:pt>
                <c:pt idx="42">
                  <c:v>45550</c:v>
                </c:pt>
                <c:pt idx="43">
                  <c:v>45551</c:v>
                </c:pt>
                <c:pt idx="44">
                  <c:v>45552</c:v>
                </c:pt>
                <c:pt idx="45">
                  <c:v>45553</c:v>
                </c:pt>
                <c:pt idx="46">
                  <c:v>45554</c:v>
                </c:pt>
                <c:pt idx="47">
                  <c:v>45557</c:v>
                </c:pt>
                <c:pt idx="48">
                  <c:v>45558</c:v>
                </c:pt>
                <c:pt idx="49">
                  <c:v>45559</c:v>
                </c:pt>
                <c:pt idx="50">
                  <c:v>45560</c:v>
                </c:pt>
                <c:pt idx="51">
                  <c:v>45561</c:v>
                </c:pt>
                <c:pt idx="52">
                  <c:v>45564</c:v>
                </c:pt>
                <c:pt idx="53">
                  <c:v>45565</c:v>
                </c:pt>
                <c:pt idx="54">
                  <c:v>45566</c:v>
                </c:pt>
                <c:pt idx="55">
                  <c:v>45567</c:v>
                </c:pt>
                <c:pt idx="56">
                  <c:v>45568</c:v>
                </c:pt>
                <c:pt idx="57">
                  <c:v>45571</c:v>
                </c:pt>
                <c:pt idx="58">
                  <c:v>45572</c:v>
                </c:pt>
                <c:pt idx="59">
                  <c:v>45573</c:v>
                </c:pt>
                <c:pt idx="60">
                  <c:v>45574</c:v>
                </c:pt>
                <c:pt idx="61">
                  <c:v>45575</c:v>
                </c:pt>
                <c:pt idx="62">
                  <c:v>45578</c:v>
                </c:pt>
                <c:pt idx="63">
                  <c:v>45579</c:v>
                </c:pt>
                <c:pt idx="64">
                  <c:v>45580</c:v>
                </c:pt>
                <c:pt idx="65">
                  <c:v>45581</c:v>
                </c:pt>
                <c:pt idx="66">
                  <c:v>45582</c:v>
                </c:pt>
                <c:pt idx="67">
                  <c:v>45585</c:v>
                </c:pt>
                <c:pt idx="68">
                  <c:v>45586</c:v>
                </c:pt>
                <c:pt idx="69">
                  <c:v>45587</c:v>
                </c:pt>
                <c:pt idx="70">
                  <c:v>45588</c:v>
                </c:pt>
                <c:pt idx="71">
                  <c:v>45589</c:v>
                </c:pt>
                <c:pt idx="72">
                  <c:v>45593</c:v>
                </c:pt>
                <c:pt idx="73">
                  <c:v>45594</c:v>
                </c:pt>
                <c:pt idx="74">
                  <c:v>45595</c:v>
                </c:pt>
                <c:pt idx="75">
                  <c:v>45596</c:v>
                </c:pt>
                <c:pt idx="76">
                  <c:v>45597</c:v>
                </c:pt>
                <c:pt idx="77">
                  <c:v>45600</c:v>
                </c:pt>
                <c:pt idx="78">
                  <c:v>45601</c:v>
                </c:pt>
                <c:pt idx="79">
                  <c:v>45602</c:v>
                </c:pt>
                <c:pt idx="80">
                  <c:v>45603</c:v>
                </c:pt>
                <c:pt idx="81">
                  <c:v>45604</c:v>
                </c:pt>
                <c:pt idx="82">
                  <c:v>45607</c:v>
                </c:pt>
                <c:pt idx="83">
                  <c:v>45608</c:v>
                </c:pt>
                <c:pt idx="84">
                  <c:v>45609</c:v>
                </c:pt>
                <c:pt idx="85">
                  <c:v>45610</c:v>
                </c:pt>
                <c:pt idx="86">
                  <c:v>45611</c:v>
                </c:pt>
                <c:pt idx="87">
                  <c:v>45614</c:v>
                </c:pt>
                <c:pt idx="88">
                  <c:v>45615</c:v>
                </c:pt>
                <c:pt idx="89">
                  <c:v>45616</c:v>
                </c:pt>
                <c:pt idx="90">
                  <c:v>45617</c:v>
                </c:pt>
                <c:pt idx="91">
                  <c:v>45618</c:v>
                </c:pt>
                <c:pt idx="92">
                  <c:v>45621</c:v>
                </c:pt>
                <c:pt idx="93">
                  <c:v>45622</c:v>
                </c:pt>
                <c:pt idx="94">
                  <c:v>45623</c:v>
                </c:pt>
                <c:pt idx="95">
                  <c:v>45625</c:v>
                </c:pt>
                <c:pt idx="96">
                  <c:v>45628</c:v>
                </c:pt>
                <c:pt idx="97">
                  <c:v>45629</c:v>
                </c:pt>
                <c:pt idx="98">
                  <c:v>45630</c:v>
                </c:pt>
                <c:pt idx="99">
                  <c:v>45631</c:v>
                </c:pt>
                <c:pt idx="100">
                  <c:v>45632</c:v>
                </c:pt>
                <c:pt idx="101">
                  <c:v>45635</c:v>
                </c:pt>
                <c:pt idx="102">
                  <c:v>45636</c:v>
                </c:pt>
                <c:pt idx="103">
                  <c:v>45637</c:v>
                </c:pt>
                <c:pt idx="104">
                  <c:v>45638</c:v>
                </c:pt>
                <c:pt idx="105">
                  <c:v>45639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45649</c:v>
                </c:pt>
                <c:pt idx="112">
                  <c:v>45650</c:v>
                </c:pt>
                <c:pt idx="113">
                  <c:v>45652</c:v>
                </c:pt>
                <c:pt idx="114">
                  <c:v>45653</c:v>
                </c:pt>
                <c:pt idx="115">
                  <c:v>45656</c:v>
                </c:pt>
                <c:pt idx="116">
                  <c:v>45657</c:v>
                </c:pt>
                <c:pt idx="117">
                  <c:v>45659</c:v>
                </c:pt>
                <c:pt idx="118">
                  <c:v>45660</c:v>
                </c:pt>
                <c:pt idx="119">
                  <c:v>45663</c:v>
                </c:pt>
                <c:pt idx="120">
                  <c:v>45664</c:v>
                </c:pt>
                <c:pt idx="121">
                  <c:v>45665</c:v>
                </c:pt>
                <c:pt idx="122">
                  <c:v>45667</c:v>
                </c:pt>
                <c:pt idx="123">
                  <c:v>45670</c:v>
                </c:pt>
                <c:pt idx="124">
                  <c:v>45671</c:v>
                </c:pt>
                <c:pt idx="125">
                  <c:v>45672</c:v>
                </c:pt>
                <c:pt idx="126">
                  <c:v>45673</c:v>
                </c:pt>
                <c:pt idx="127">
                  <c:v>45674</c:v>
                </c:pt>
                <c:pt idx="128">
                  <c:v>45678</c:v>
                </c:pt>
                <c:pt idx="129">
                  <c:v>45679</c:v>
                </c:pt>
                <c:pt idx="130">
                  <c:v>45680</c:v>
                </c:pt>
                <c:pt idx="131">
                  <c:v>45681</c:v>
                </c:pt>
                <c:pt idx="132">
                  <c:v>45684</c:v>
                </c:pt>
                <c:pt idx="133">
                  <c:v>45685</c:v>
                </c:pt>
                <c:pt idx="134">
                  <c:v>45686</c:v>
                </c:pt>
                <c:pt idx="135">
                  <c:v>45687</c:v>
                </c:pt>
                <c:pt idx="136">
                  <c:v>45688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45698</c:v>
                </c:pt>
                <c:pt idx="143">
                  <c:v>45699</c:v>
                </c:pt>
                <c:pt idx="144">
                  <c:v>45700</c:v>
                </c:pt>
                <c:pt idx="145">
                  <c:v>45701</c:v>
                </c:pt>
                <c:pt idx="146">
                  <c:v>45702</c:v>
                </c:pt>
                <c:pt idx="147">
                  <c:v>45706</c:v>
                </c:pt>
                <c:pt idx="148">
                  <c:v>45707</c:v>
                </c:pt>
                <c:pt idx="149">
                  <c:v>45708</c:v>
                </c:pt>
                <c:pt idx="150">
                  <c:v>45709</c:v>
                </c:pt>
                <c:pt idx="151">
                  <c:v>45712</c:v>
                </c:pt>
                <c:pt idx="152">
                  <c:v>45713</c:v>
                </c:pt>
                <c:pt idx="153">
                  <c:v>45714</c:v>
                </c:pt>
                <c:pt idx="154">
                  <c:v>45715</c:v>
                </c:pt>
                <c:pt idx="155">
                  <c:v>45716</c:v>
                </c:pt>
                <c:pt idx="156">
                  <c:v>45719</c:v>
                </c:pt>
                <c:pt idx="157">
                  <c:v>45720</c:v>
                </c:pt>
                <c:pt idx="158">
                  <c:v>45721</c:v>
                </c:pt>
                <c:pt idx="159">
                  <c:v>45722</c:v>
                </c:pt>
                <c:pt idx="160">
                  <c:v>45723</c:v>
                </c:pt>
                <c:pt idx="161">
                  <c:v>45726</c:v>
                </c:pt>
                <c:pt idx="162">
                  <c:v>45727</c:v>
                </c:pt>
                <c:pt idx="163">
                  <c:v>45728</c:v>
                </c:pt>
                <c:pt idx="164">
                  <c:v>45729</c:v>
                </c:pt>
                <c:pt idx="165">
                  <c:v>45730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45740</c:v>
                </c:pt>
                <c:pt idx="172">
                  <c:v>45741</c:v>
                </c:pt>
                <c:pt idx="173">
                  <c:v>45742</c:v>
                </c:pt>
                <c:pt idx="174">
                  <c:v>45743</c:v>
                </c:pt>
                <c:pt idx="175">
                  <c:v>45744</c:v>
                </c:pt>
                <c:pt idx="176">
                  <c:v>45746</c:v>
                </c:pt>
                <c:pt idx="177">
                  <c:v>45747</c:v>
                </c:pt>
              </c:numCache>
            </c:numRef>
          </c:cat>
          <c:val>
            <c:numRef>
              <c:f>KD!$C$12:$C$1048576</c:f>
              <c:numCache>
                <c:formatCode>General</c:formatCode>
                <c:ptCount val="1048565"/>
                <c:pt idx="3">
                  <c:v>79.999999999999673</c:v>
                </c:pt>
                <c:pt idx="4">
                  <c:v>87.307692307691866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94.786729857819935</c:v>
                </c:pt>
                <c:pt idx="9">
                  <c:v>100</c:v>
                </c:pt>
                <c:pt idx="10">
                  <c:v>77.985948477751535</c:v>
                </c:pt>
                <c:pt idx="11">
                  <c:v>100</c:v>
                </c:pt>
                <c:pt idx="12">
                  <c:v>100</c:v>
                </c:pt>
                <c:pt idx="13">
                  <c:v>73.0263157894736</c:v>
                </c:pt>
                <c:pt idx="14">
                  <c:v>71.929824561403493</c:v>
                </c:pt>
                <c:pt idx="15">
                  <c:v>80.92105263157886</c:v>
                </c:pt>
                <c:pt idx="16">
                  <c:v>86.842105263158032</c:v>
                </c:pt>
                <c:pt idx="17">
                  <c:v>85.125858123570012</c:v>
                </c:pt>
                <c:pt idx="18">
                  <c:v>67.045454545454604</c:v>
                </c:pt>
                <c:pt idx="19">
                  <c:v>73.312883435582719</c:v>
                </c:pt>
                <c:pt idx="20">
                  <c:v>71.042471042471078</c:v>
                </c:pt>
                <c:pt idx="21">
                  <c:v>73.745173745174071</c:v>
                </c:pt>
                <c:pt idx="22">
                  <c:v>94.208494208494542</c:v>
                </c:pt>
                <c:pt idx="23">
                  <c:v>86.486486486486726</c:v>
                </c:pt>
                <c:pt idx="24">
                  <c:v>100</c:v>
                </c:pt>
                <c:pt idx="25">
                  <c:v>100</c:v>
                </c:pt>
                <c:pt idx="26">
                  <c:v>84.210526315789764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89.678899082568748</c:v>
                </c:pt>
                <c:pt idx="35">
                  <c:v>54.342431761786528</c:v>
                </c:pt>
                <c:pt idx="36">
                  <c:v>53.598014888337367</c:v>
                </c:pt>
                <c:pt idx="37">
                  <c:v>68.478260869564977</c:v>
                </c:pt>
                <c:pt idx="38">
                  <c:v>60.326086956521593</c:v>
                </c:pt>
                <c:pt idx="39">
                  <c:v>47.554347826086868</c:v>
                </c:pt>
                <c:pt idx="40">
                  <c:v>44.720496894409884</c:v>
                </c:pt>
                <c:pt idx="41">
                  <c:v>26.267281105990449</c:v>
                </c:pt>
                <c:pt idx="42">
                  <c:v>52.849740932642099</c:v>
                </c:pt>
                <c:pt idx="43">
                  <c:v>37.305699481865098</c:v>
                </c:pt>
                <c:pt idx="44">
                  <c:v>34.715025906735718</c:v>
                </c:pt>
                <c:pt idx="45">
                  <c:v>0</c:v>
                </c:pt>
                <c:pt idx="46">
                  <c:v>42.677824267782249</c:v>
                </c:pt>
                <c:pt idx="47">
                  <c:v>57.216494845360863</c:v>
                </c:pt>
                <c:pt idx="48">
                  <c:v>47.972972972972883</c:v>
                </c:pt>
                <c:pt idx="49">
                  <c:v>56.081081081081351</c:v>
                </c:pt>
                <c:pt idx="50">
                  <c:v>52.702702702703142</c:v>
                </c:pt>
                <c:pt idx="51">
                  <c:v>79.054054054054717</c:v>
                </c:pt>
                <c:pt idx="52">
                  <c:v>83.783783783784017</c:v>
                </c:pt>
                <c:pt idx="53">
                  <c:v>73.648648648648432</c:v>
                </c:pt>
                <c:pt idx="54">
                  <c:v>26.351351351351571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5.9649122807018262</c:v>
                </c:pt>
                <c:pt idx="59">
                  <c:v>19.649122807017164</c:v>
                </c:pt>
                <c:pt idx="60">
                  <c:v>8.4210526315787853</c:v>
                </c:pt>
                <c:pt idx="61">
                  <c:v>19.649122807017164</c:v>
                </c:pt>
                <c:pt idx="62">
                  <c:v>46.6666666666667</c:v>
                </c:pt>
                <c:pt idx="63">
                  <c:v>46.6666666666667</c:v>
                </c:pt>
                <c:pt idx="64">
                  <c:v>54.736842105262852</c:v>
                </c:pt>
                <c:pt idx="65">
                  <c:v>31.228070175438678</c:v>
                </c:pt>
                <c:pt idx="66">
                  <c:v>52.962962962962912</c:v>
                </c:pt>
                <c:pt idx="67">
                  <c:v>21.999999999999886</c:v>
                </c:pt>
                <c:pt idx="68">
                  <c:v>28.205128205128275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7.1856287425149716</c:v>
                </c:pt>
                <c:pt idx="75">
                  <c:v>0</c:v>
                </c:pt>
                <c:pt idx="76">
                  <c:v>0</c:v>
                </c:pt>
                <c:pt idx="77">
                  <c:v>1.7985611510790385</c:v>
                </c:pt>
                <c:pt idx="78">
                  <c:v>6.6298342541436446</c:v>
                </c:pt>
                <c:pt idx="79">
                  <c:v>0</c:v>
                </c:pt>
                <c:pt idx="80">
                  <c:v>0</c:v>
                </c:pt>
                <c:pt idx="81">
                  <c:v>4.4905008635579415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2.8708133971291256</c:v>
                </c:pt>
                <c:pt idx="88">
                  <c:v>23.415977961432528</c:v>
                </c:pt>
                <c:pt idx="89">
                  <c:v>34.435261707988957</c:v>
                </c:pt>
                <c:pt idx="90">
                  <c:v>55.647382920110047</c:v>
                </c:pt>
                <c:pt idx="91">
                  <c:v>60.055096418732731</c:v>
                </c:pt>
                <c:pt idx="92">
                  <c:v>100</c:v>
                </c:pt>
                <c:pt idx="93">
                  <c:v>100</c:v>
                </c:pt>
                <c:pt idx="94">
                  <c:v>95.729537366548385</c:v>
                </c:pt>
                <c:pt idx="95">
                  <c:v>83.27402135231317</c:v>
                </c:pt>
                <c:pt idx="96">
                  <c:v>67.971530249110316</c:v>
                </c:pt>
                <c:pt idx="97">
                  <c:v>63.345195729537515</c:v>
                </c:pt>
                <c:pt idx="98">
                  <c:v>16.725978647686819</c:v>
                </c:pt>
                <c:pt idx="99">
                  <c:v>41.992882562277643</c:v>
                </c:pt>
                <c:pt idx="100">
                  <c:v>24.907063197026108</c:v>
                </c:pt>
                <c:pt idx="101">
                  <c:v>16.666666666666718</c:v>
                </c:pt>
                <c:pt idx="102">
                  <c:v>29.91452991452978</c:v>
                </c:pt>
                <c:pt idx="103">
                  <c:v>18.376068376068392</c:v>
                </c:pt>
                <c:pt idx="104">
                  <c:v>69.658119658119872</c:v>
                </c:pt>
                <c:pt idx="105">
                  <c:v>38.888888888888808</c:v>
                </c:pt>
                <c:pt idx="106">
                  <c:v>14.529914529914395</c:v>
                </c:pt>
                <c:pt idx="107">
                  <c:v>53.603603603603354</c:v>
                </c:pt>
                <c:pt idx="108">
                  <c:v>34.224598930481356</c:v>
                </c:pt>
                <c:pt idx="109">
                  <c:v>14.723926380368196</c:v>
                </c:pt>
                <c:pt idx="110">
                  <c:v>20.858895705521213</c:v>
                </c:pt>
                <c:pt idx="111">
                  <c:v>10.429447852760825</c:v>
                </c:pt>
                <c:pt idx="112">
                  <c:v>31.506849315068536</c:v>
                </c:pt>
                <c:pt idx="113">
                  <c:v>13.013698630136822</c:v>
                </c:pt>
                <c:pt idx="114">
                  <c:v>4.794520547945222</c:v>
                </c:pt>
                <c:pt idx="115">
                  <c:v>0</c:v>
                </c:pt>
                <c:pt idx="116">
                  <c:v>12.707182320441801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1.1583011583012039</c:v>
                </c:pt>
                <c:pt idx="121">
                  <c:v>44.117647058823479</c:v>
                </c:pt>
                <c:pt idx="122">
                  <c:v>12.807881773398911</c:v>
                </c:pt>
                <c:pt idx="123">
                  <c:v>41.379310344827381</c:v>
                </c:pt>
                <c:pt idx="124">
                  <c:v>60.591133004925922</c:v>
                </c:pt>
                <c:pt idx="125">
                  <c:v>47.290640394088683</c:v>
                </c:pt>
                <c:pt idx="126">
                  <c:v>81.818181818181785</c:v>
                </c:pt>
                <c:pt idx="127">
                  <c:v>100</c:v>
                </c:pt>
                <c:pt idx="128">
                  <c:v>84.736842105263193</c:v>
                </c:pt>
                <c:pt idx="129">
                  <c:v>51.052631578947349</c:v>
                </c:pt>
                <c:pt idx="130">
                  <c:v>37.894736842105232</c:v>
                </c:pt>
                <c:pt idx="131">
                  <c:v>58.421052631578959</c:v>
                </c:pt>
                <c:pt idx="132">
                  <c:v>100</c:v>
                </c:pt>
                <c:pt idx="133">
                  <c:v>50.165016501650129</c:v>
                </c:pt>
                <c:pt idx="134">
                  <c:v>62.857142857142847</c:v>
                </c:pt>
                <c:pt idx="135">
                  <c:v>100</c:v>
                </c:pt>
                <c:pt idx="136">
                  <c:v>77.380952380952337</c:v>
                </c:pt>
                <c:pt idx="137">
                  <c:v>72.222222222222342</c:v>
                </c:pt>
                <c:pt idx="138">
                  <c:v>45.238095238095333</c:v>
                </c:pt>
                <c:pt idx="139">
                  <c:v>63.095238095238045</c:v>
                </c:pt>
                <c:pt idx="140">
                  <c:v>72.619047619047663</c:v>
                </c:pt>
                <c:pt idx="141">
                  <c:v>91.666666666666899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91.176470588235361</c:v>
                </c:pt>
                <c:pt idx="147">
                  <c:v>93.411420204977986</c:v>
                </c:pt>
                <c:pt idx="148">
                  <c:v>100</c:v>
                </c:pt>
                <c:pt idx="149">
                  <c:v>99.594594594594767</c:v>
                </c:pt>
                <c:pt idx="150">
                  <c:v>100</c:v>
                </c:pt>
                <c:pt idx="151">
                  <c:v>91.244239631336498</c:v>
                </c:pt>
                <c:pt idx="152">
                  <c:v>100</c:v>
                </c:pt>
                <c:pt idx="153">
                  <c:v>91.512915129151324</c:v>
                </c:pt>
                <c:pt idx="154">
                  <c:v>91.895424836601421</c:v>
                </c:pt>
                <c:pt idx="155">
                  <c:v>95.96541786743515</c:v>
                </c:pt>
                <c:pt idx="156">
                  <c:v>100</c:v>
                </c:pt>
                <c:pt idx="157">
                  <c:v>40.997229916897624</c:v>
                </c:pt>
                <c:pt idx="158">
                  <c:v>35.072463768115874</c:v>
                </c:pt>
                <c:pt idx="159">
                  <c:v>46.086956521738969</c:v>
                </c:pt>
                <c:pt idx="160">
                  <c:v>72.782874617737392</c:v>
                </c:pt>
                <c:pt idx="161">
                  <c:v>61.842105263158096</c:v>
                </c:pt>
                <c:pt idx="162">
                  <c:v>43.859649122807269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30.379746835443321</c:v>
                </c:pt>
                <c:pt idx="167">
                  <c:v>6.9620253164556685</c:v>
                </c:pt>
                <c:pt idx="168">
                  <c:v>3.7974683544305279</c:v>
                </c:pt>
                <c:pt idx="169">
                  <c:v>17.405063291139168</c:v>
                </c:pt>
                <c:pt idx="170">
                  <c:v>0</c:v>
                </c:pt>
                <c:pt idx="171">
                  <c:v>10.071942446043202</c:v>
                </c:pt>
                <c:pt idx="172">
                  <c:v>5.0359712230216012</c:v>
                </c:pt>
                <c:pt idx="173">
                  <c:v>48.561151079136465</c:v>
                </c:pt>
                <c:pt idx="174">
                  <c:v>74.460431654675986</c:v>
                </c:pt>
                <c:pt idx="175">
                  <c:v>71.729957805907148</c:v>
                </c:pt>
                <c:pt idx="176">
                  <c:v>100</c:v>
                </c:pt>
                <c:pt idx="17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5B-4ECC-AEFC-D8F24CAB4420}"/>
            </c:ext>
          </c:extLst>
        </c:ser>
        <c:ser>
          <c:idx val="1"/>
          <c:order val="1"/>
          <c:tx>
            <c:strRef>
              <c:f>KD!$D$1</c:f>
              <c:strCache>
                <c:ptCount val="1"/>
                <c:pt idx="0">
                  <c:v>%D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KD!$A$12:$A$1048576</c:f>
              <c:numCache>
                <c:formatCode>m/d/yyyy</c:formatCode>
                <c:ptCount val="1048565"/>
                <c:pt idx="0">
                  <c:v>45489</c:v>
                </c:pt>
                <c:pt idx="1">
                  <c:v>45490</c:v>
                </c:pt>
                <c:pt idx="2">
                  <c:v>45491</c:v>
                </c:pt>
                <c:pt idx="3">
                  <c:v>45494</c:v>
                </c:pt>
                <c:pt idx="4">
                  <c:v>45495</c:v>
                </c:pt>
                <c:pt idx="5">
                  <c:v>45496</c:v>
                </c:pt>
                <c:pt idx="6">
                  <c:v>45497</c:v>
                </c:pt>
                <c:pt idx="7">
                  <c:v>45498</c:v>
                </c:pt>
                <c:pt idx="8">
                  <c:v>45501</c:v>
                </c:pt>
                <c:pt idx="9">
                  <c:v>45502</c:v>
                </c:pt>
                <c:pt idx="10">
                  <c:v>45503</c:v>
                </c:pt>
                <c:pt idx="11">
                  <c:v>45504</c:v>
                </c:pt>
                <c:pt idx="12">
                  <c:v>45505</c:v>
                </c:pt>
                <c:pt idx="13">
                  <c:v>45508</c:v>
                </c:pt>
                <c:pt idx="14">
                  <c:v>45509</c:v>
                </c:pt>
                <c:pt idx="15">
                  <c:v>45510</c:v>
                </c:pt>
                <c:pt idx="16">
                  <c:v>45511</c:v>
                </c:pt>
                <c:pt idx="17">
                  <c:v>45512</c:v>
                </c:pt>
                <c:pt idx="18">
                  <c:v>45515</c:v>
                </c:pt>
                <c:pt idx="19">
                  <c:v>45516</c:v>
                </c:pt>
                <c:pt idx="20">
                  <c:v>45517</c:v>
                </c:pt>
                <c:pt idx="21">
                  <c:v>45518</c:v>
                </c:pt>
                <c:pt idx="22">
                  <c:v>45519</c:v>
                </c:pt>
                <c:pt idx="23">
                  <c:v>45522</c:v>
                </c:pt>
                <c:pt idx="24">
                  <c:v>45523</c:v>
                </c:pt>
                <c:pt idx="25">
                  <c:v>45524</c:v>
                </c:pt>
                <c:pt idx="26">
                  <c:v>45525</c:v>
                </c:pt>
                <c:pt idx="27">
                  <c:v>45526</c:v>
                </c:pt>
                <c:pt idx="28">
                  <c:v>45529</c:v>
                </c:pt>
                <c:pt idx="29">
                  <c:v>45530</c:v>
                </c:pt>
                <c:pt idx="30">
                  <c:v>45531</c:v>
                </c:pt>
                <c:pt idx="31">
                  <c:v>45532</c:v>
                </c:pt>
                <c:pt idx="32">
                  <c:v>45533</c:v>
                </c:pt>
                <c:pt idx="33">
                  <c:v>45537</c:v>
                </c:pt>
                <c:pt idx="34">
                  <c:v>45538</c:v>
                </c:pt>
                <c:pt idx="35">
                  <c:v>45539</c:v>
                </c:pt>
                <c:pt idx="36">
                  <c:v>45540</c:v>
                </c:pt>
                <c:pt idx="37">
                  <c:v>45543</c:v>
                </c:pt>
                <c:pt idx="38">
                  <c:v>45544</c:v>
                </c:pt>
                <c:pt idx="39">
                  <c:v>45545</c:v>
                </c:pt>
                <c:pt idx="40">
                  <c:v>45546</c:v>
                </c:pt>
                <c:pt idx="41">
                  <c:v>45547</c:v>
                </c:pt>
                <c:pt idx="42">
                  <c:v>45550</c:v>
                </c:pt>
                <c:pt idx="43">
                  <c:v>45551</c:v>
                </c:pt>
                <c:pt idx="44">
                  <c:v>45552</c:v>
                </c:pt>
                <c:pt idx="45">
                  <c:v>45553</c:v>
                </c:pt>
                <c:pt idx="46">
                  <c:v>45554</c:v>
                </c:pt>
                <c:pt idx="47">
                  <c:v>45557</c:v>
                </c:pt>
                <c:pt idx="48">
                  <c:v>45558</c:v>
                </c:pt>
                <c:pt idx="49">
                  <c:v>45559</c:v>
                </c:pt>
                <c:pt idx="50">
                  <c:v>45560</c:v>
                </c:pt>
                <c:pt idx="51">
                  <c:v>45561</c:v>
                </c:pt>
                <c:pt idx="52">
                  <c:v>45564</c:v>
                </c:pt>
                <c:pt idx="53">
                  <c:v>45565</c:v>
                </c:pt>
                <c:pt idx="54">
                  <c:v>45566</c:v>
                </c:pt>
                <c:pt idx="55">
                  <c:v>45567</c:v>
                </c:pt>
                <c:pt idx="56">
                  <c:v>45568</c:v>
                </c:pt>
                <c:pt idx="57">
                  <c:v>45571</c:v>
                </c:pt>
                <c:pt idx="58">
                  <c:v>45572</c:v>
                </c:pt>
                <c:pt idx="59">
                  <c:v>45573</c:v>
                </c:pt>
                <c:pt idx="60">
                  <c:v>45574</c:v>
                </c:pt>
                <c:pt idx="61">
                  <c:v>45575</c:v>
                </c:pt>
                <c:pt idx="62">
                  <c:v>45578</c:v>
                </c:pt>
                <c:pt idx="63">
                  <c:v>45579</c:v>
                </c:pt>
                <c:pt idx="64">
                  <c:v>45580</c:v>
                </c:pt>
                <c:pt idx="65">
                  <c:v>45581</c:v>
                </c:pt>
                <c:pt idx="66">
                  <c:v>45582</c:v>
                </c:pt>
                <c:pt idx="67">
                  <c:v>45585</c:v>
                </c:pt>
                <c:pt idx="68">
                  <c:v>45586</c:v>
                </c:pt>
                <c:pt idx="69">
                  <c:v>45587</c:v>
                </c:pt>
                <c:pt idx="70">
                  <c:v>45588</c:v>
                </c:pt>
                <c:pt idx="71">
                  <c:v>45589</c:v>
                </c:pt>
                <c:pt idx="72">
                  <c:v>45593</c:v>
                </c:pt>
                <c:pt idx="73">
                  <c:v>45594</c:v>
                </c:pt>
                <c:pt idx="74">
                  <c:v>45595</c:v>
                </c:pt>
                <c:pt idx="75">
                  <c:v>45596</c:v>
                </c:pt>
                <c:pt idx="76">
                  <c:v>45597</c:v>
                </c:pt>
                <c:pt idx="77">
                  <c:v>45600</c:v>
                </c:pt>
                <c:pt idx="78">
                  <c:v>45601</c:v>
                </c:pt>
                <c:pt idx="79">
                  <c:v>45602</c:v>
                </c:pt>
                <c:pt idx="80">
                  <c:v>45603</c:v>
                </c:pt>
                <c:pt idx="81">
                  <c:v>45604</c:v>
                </c:pt>
                <c:pt idx="82">
                  <c:v>45607</c:v>
                </c:pt>
                <c:pt idx="83">
                  <c:v>45608</c:v>
                </c:pt>
                <c:pt idx="84">
                  <c:v>45609</c:v>
                </c:pt>
                <c:pt idx="85">
                  <c:v>45610</c:v>
                </c:pt>
                <c:pt idx="86">
                  <c:v>45611</c:v>
                </c:pt>
                <c:pt idx="87">
                  <c:v>45614</c:v>
                </c:pt>
                <c:pt idx="88">
                  <c:v>45615</c:v>
                </c:pt>
                <c:pt idx="89">
                  <c:v>45616</c:v>
                </c:pt>
                <c:pt idx="90">
                  <c:v>45617</c:v>
                </c:pt>
                <c:pt idx="91">
                  <c:v>45618</c:v>
                </c:pt>
                <c:pt idx="92">
                  <c:v>45621</c:v>
                </c:pt>
                <c:pt idx="93">
                  <c:v>45622</c:v>
                </c:pt>
                <c:pt idx="94">
                  <c:v>45623</c:v>
                </c:pt>
                <c:pt idx="95">
                  <c:v>45625</c:v>
                </c:pt>
                <c:pt idx="96">
                  <c:v>45628</c:v>
                </c:pt>
                <c:pt idx="97">
                  <c:v>45629</c:v>
                </c:pt>
                <c:pt idx="98">
                  <c:v>45630</c:v>
                </c:pt>
                <c:pt idx="99">
                  <c:v>45631</c:v>
                </c:pt>
                <c:pt idx="100">
                  <c:v>45632</c:v>
                </c:pt>
                <c:pt idx="101">
                  <c:v>45635</c:v>
                </c:pt>
                <c:pt idx="102">
                  <c:v>45636</c:v>
                </c:pt>
                <c:pt idx="103">
                  <c:v>45637</c:v>
                </c:pt>
                <c:pt idx="104">
                  <c:v>45638</c:v>
                </c:pt>
                <c:pt idx="105">
                  <c:v>45639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45649</c:v>
                </c:pt>
                <c:pt idx="112">
                  <c:v>45650</c:v>
                </c:pt>
                <c:pt idx="113">
                  <c:v>45652</c:v>
                </c:pt>
                <c:pt idx="114">
                  <c:v>45653</c:v>
                </c:pt>
                <c:pt idx="115">
                  <c:v>45656</c:v>
                </c:pt>
                <c:pt idx="116">
                  <c:v>45657</c:v>
                </c:pt>
                <c:pt idx="117">
                  <c:v>45659</c:v>
                </c:pt>
                <c:pt idx="118">
                  <c:v>45660</c:v>
                </c:pt>
                <c:pt idx="119">
                  <c:v>45663</c:v>
                </c:pt>
                <c:pt idx="120">
                  <c:v>45664</c:v>
                </c:pt>
                <c:pt idx="121">
                  <c:v>45665</c:v>
                </c:pt>
                <c:pt idx="122">
                  <c:v>45667</c:v>
                </c:pt>
                <c:pt idx="123">
                  <c:v>45670</c:v>
                </c:pt>
                <c:pt idx="124">
                  <c:v>45671</c:v>
                </c:pt>
                <c:pt idx="125">
                  <c:v>45672</c:v>
                </c:pt>
                <c:pt idx="126">
                  <c:v>45673</c:v>
                </c:pt>
                <c:pt idx="127">
                  <c:v>45674</c:v>
                </c:pt>
                <c:pt idx="128">
                  <c:v>45678</c:v>
                </c:pt>
                <c:pt idx="129">
                  <c:v>45679</c:v>
                </c:pt>
                <c:pt idx="130">
                  <c:v>45680</c:v>
                </c:pt>
                <c:pt idx="131">
                  <c:v>45681</c:v>
                </c:pt>
                <c:pt idx="132">
                  <c:v>45684</c:v>
                </c:pt>
                <c:pt idx="133">
                  <c:v>45685</c:v>
                </c:pt>
                <c:pt idx="134">
                  <c:v>45686</c:v>
                </c:pt>
                <c:pt idx="135">
                  <c:v>45687</c:v>
                </c:pt>
                <c:pt idx="136">
                  <c:v>45688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45698</c:v>
                </c:pt>
                <c:pt idx="143">
                  <c:v>45699</c:v>
                </c:pt>
                <c:pt idx="144">
                  <c:v>45700</c:v>
                </c:pt>
                <c:pt idx="145">
                  <c:v>45701</c:v>
                </c:pt>
                <c:pt idx="146">
                  <c:v>45702</c:v>
                </c:pt>
                <c:pt idx="147">
                  <c:v>45706</c:v>
                </c:pt>
                <c:pt idx="148">
                  <c:v>45707</c:v>
                </c:pt>
                <c:pt idx="149">
                  <c:v>45708</c:v>
                </c:pt>
                <c:pt idx="150">
                  <c:v>45709</c:v>
                </c:pt>
                <c:pt idx="151">
                  <c:v>45712</c:v>
                </c:pt>
                <c:pt idx="152">
                  <c:v>45713</c:v>
                </c:pt>
                <c:pt idx="153">
                  <c:v>45714</c:v>
                </c:pt>
                <c:pt idx="154">
                  <c:v>45715</c:v>
                </c:pt>
                <c:pt idx="155">
                  <c:v>45716</c:v>
                </c:pt>
                <c:pt idx="156">
                  <c:v>45719</c:v>
                </c:pt>
                <c:pt idx="157">
                  <c:v>45720</c:v>
                </c:pt>
                <c:pt idx="158">
                  <c:v>45721</c:v>
                </c:pt>
                <c:pt idx="159">
                  <c:v>45722</c:v>
                </c:pt>
                <c:pt idx="160">
                  <c:v>45723</c:v>
                </c:pt>
                <c:pt idx="161">
                  <c:v>45726</c:v>
                </c:pt>
                <c:pt idx="162">
                  <c:v>45727</c:v>
                </c:pt>
                <c:pt idx="163">
                  <c:v>45728</c:v>
                </c:pt>
                <c:pt idx="164">
                  <c:v>45729</c:v>
                </c:pt>
                <c:pt idx="165">
                  <c:v>45730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45740</c:v>
                </c:pt>
                <c:pt idx="172">
                  <c:v>45741</c:v>
                </c:pt>
                <c:pt idx="173">
                  <c:v>45742</c:v>
                </c:pt>
                <c:pt idx="174">
                  <c:v>45743</c:v>
                </c:pt>
                <c:pt idx="175">
                  <c:v>45744</c:v>
                </c:pt>
                <c:pt idx="176">
                  <c:v>45746</c:v>
                </c:pt>
                <c:pt idx="177">
                  <c:v>45747</c:v>
                </c:pt>
              </c:numCache>
            </c:numRef>
          </c:cat>
          <c:val>
            <c:numRef>
              <c:f>KD!$D$12:$D$1048576</c:f>
              <c:numCache>
                <c:formatCode>General</c:formatCode>
                <c:ptCount val="1048565"/>
                <c:pt idx="5">
                  <c:v>89.102564102563846</c:v>
                </c:pt>
                <c:pt idx="6">
                  <c:v>95.769230769230617</c:v>
                </c:pt>
                <c:pt idx="7">
                  <c:v>100</c:v>
                </c:pt>
                <c:pt idx="8">
                  <c:v>98.262243285939974</c:v>
                </c:pt>
                <c:pt idx="9">
                  <c:v>98.262243285939974</c:v>
                </c:pt>
                <c:pt idx="10">
                  <c:v>90.924226111857152</c:v>
                </c:pt>
                <c:pt idx="11">
                  <c:v>92.661982825917178</c:v>
                </c:pt>
                <c:pt idx="12">
                  <c:v>92.661982825917178</c:v>
                </c:pt>
                <c:pt idx="13">
                  <c:v>91.008771929824533</c:v>
                </c:pt>
                <c:pt idx="14">
                  <c:v>81.652046783625693</c:v>
                </c:pt>
                <c:pt idx="15">
                  <c:v>75.292397660818651</c:v>
                </c:pt>
                <c:pt idx="16">
                  <c:v>79.897660818713462</c:v>
                </c:pt>
                <c:pt idx="17">
                  <c:v>84.296338672768968</c:v>
                </c:pt>
                <c:pt idx="18">
                  <c:v>79.671139310727554</c:v>
                </c:pt>
                <c:pt idx="19">
                  <c:v>75.161398701535788</c:v>
                </c:pt>
                <c:pt idx="20">
                  <c:v>70.466936341169472</c:v>
                </c:pt>
                <c:pt idx="21">
                  <c:v>72.700176074409299</c:v>
                </c:pt>
                <c:pt idx="22">
                  <c:v>79.665379665379888</c:v>
                </c:pt>
                <c:pt idx="23">
                  <c:v>84.813384813385127</c:v>
                </c:pt>
                <c:pt idx="24">
                  <c:v>93.564993564993756</c:v>
                </c:pt>
                <c:pt idx="25">
                  <c:v>95.495495495495575</c:v>
                </c:pt>
                <c:pt idx="26">
                  <c:v>94.73684210526325</c:v>
                </c:pt>
                <c:pt idx="27">
                  <c:v>94.73684210526325</c:v>
                </c:pt>
                <c:pt idx="28">
                  <c:v>94.73684210526325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96.559633027522921</c:v>
                </c:pt>
                <c:pt idx="35">
                  <c:v>81.340443614785102</c:v>
                </c:pt>
                <c:pt idx="36">
                  <c:v>65.873115244230874</c:v>
                </c:pt>
                <c:pt idx="37">
                  <c:v>58.806235839896296</c:v>
                </c:pt>
                <c:pt idx="38">
                  <c:v>60.800787571474643</c:v>
                </c:pt>
                <c:pt idx="39">
                  <c:v>58.786231884057806</c:v>
                </c:pt>
                <c:pt idx="40">
                  <c:v>50.866977225672777</c:v>
                </c:pt>
                <c:pt idx="41">
                  <c:v>39.5140419421624</c:v>
                </c:pt>
                <c:pt idx="42">
                  <c:v>41.279172977680815</c:v>
                </c:pt>
                <c:pt idx="43">
                  <c:v>38.80757384016588</c:v>
                </c:pt>
                <c:pt idx="44">
                  <c:v>41.623488773747638</c:v>
                </c:pt>
                <c:pt idx="45">
                  <c:v>24.006908462866942</c:v>
                </c:pt>
                <c:pt idx="46">
                  <c:v>25.797616724839326</c:v>
                </c:pt>
                <c:pt idx="47">
                  <c:v>33.298106371047702</c:v>
                </c:pt>
                <c:pt idx="48">
                  <c:v>49.28909736203866</c:v>
                </c:pt>
                <c:pt idx="49">
                  <c:v>53.756849633138366</c:v>
                </c:pt>
                <c:pt idx="50">
                  <c:v>52.252252252252454</c:v>
                </c:pt>
                <c:pt idx="51">
                  <c:v>62.61261261261307</c:v>
                </c:pt>
                <c:pt idx="52">
                  <c:v>71.846846846847299</c:v>
                </c:pt>
                <c:pt idx="53">
                  <c:v>78.828828828829046</c:v>
                </c:pt>
                <c:pt idx="54">
                  <c:v>61.261261261261346</c:v>
                </c:pt>
                <c:pt idx="55">
                  <c:v>33.333333333333336</c:v>
                </c:pt>
                <c:pt idx="56">
                  <c:v>8.783783783783857</c:v>
                </c:pt>
                <c:pt idx="57">
                  <c:v>0</c:v>
                </c:pt>
                <c:pt idx="58">
                  <c:v>1.9883040935672753</c:v>
                </c:pt>
                <c:pt idx="59">
                  <c:v>8.538011695906329</c:v>
                </c:pt>
                <c:pt idx="60">
                  <c:v>11.345029239765926</c:v>
                </c:pt>
                <c:pt idx="61">
                  <c:v>15.906432748537705</c:v>
                </c:pt>
                <c:pt idx="62">
                  <c:v>24.912280701754216</c:v>
                </c:pt>
                <c:pt idx="63">
                  <c:v>37.66081871345019</c:v>
                </c:pt>
                <c:pt idx="64">
                  <c:v>49.356725146198755</c:v>
                </c:pt>
                <c:pt idx="65">
                  <c:v>44.210526315789416</c:v>
                </c:pt>
                <c:pt idx="66">
                  <c:v>46.309291747888146</c:v>
                </c:pt>
                <c:pt idx="67">
                  <c:v>35.397011046133827</c:v>
                </c:pt>
                <c:pt idx="68">
                  <c:v>34.38936372269702</c:v>
                </c:pt>
                <c:pt idx="69">
                  <c:v>16.735042735042722</c:v>
                </c:pt>
                <c:pt idx="70">
                  <c:v>9.4017094017094252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2.395209580838324</c:v>
                </c:pt>
                <c:pt idx="75">
                  <c:v>2.395209580838324</c:v>
                </c:pt>
                <c:pt idx="76">
                  <c:v>2.395209580838324</c:v>
                </c:pt>
                <c:pt idx="77">
                  <c:v>0.59952038369301286</c:v>
                </c:pt>
                <c:pt idx="78">
                  <c:v>2.8094651350742281</c:v>
                </c:pt>
                <c:pt idx="79">
                  <c:v>2.8094651350742281</c:v>
                </c:pt>
                <c:pt idx="80">
                  <c:v>2.2099447513812147</c:v>
                </c:pt>
                <c:pt idx="81">
                  <c:v>1.4968336211859805</c:v>
                </c:pt>
                <c:pt idx="82">
                  <c:v>1.4968336211859805</c:v>
                </c:pt>
                <c:pt idx="83">
                  <c:v>1.4968336211859805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0.95693779904304188</c:v>
                </c:pt>
                <c:pt idx="88">
                  <c:v>8.7622637861872175</c:v>
                </c:pt>
                <c:pt idx="89">
                  <c:v>20.240684355516873</c:v>
                </c:pt>
                <c:pt idx="90">
                  <c:v>37.83287419651051</c:v>
                </c:pt>
                <c:pt idx="91">
                  <c:v>50.045913682277245</c:v>
                </c:pt>
                <c:pt idx="92">
                  <c:v>71.900826446280931</c:v>
                </c:pt>
                <c:pt idx="93">
                  <c:v>86.685032139577572</c:v>
                </c:pt>
                <c:pt idx="94">
                  <c:v>98.576512455516124</c:v>
                </c:pt>
                <c:pt idx="95">
                  <c:v>93.001186239620509</c:v>
                </c:pt>
                <c:pt idx="96">
                  <c:v>82.325029655990619</c:v>
                </c:pt>
                <c:pt idx="97">
                  <c:v>71.530249110320327</c:v>
                </c:pt>
                <c:pt idx="98">
                  <c:v>49.34756820877822</c:v>
                </c:pt>
                <c:pt idx="99">
                  <c:v>40.688018979833991</c:v>
                </c:pt>
                <c:pt idx="100">
                  <c:v>27.87530813566352</c:v>
                </c:pt>
                <c:pt idx="101">
                  <c:v>27.855537475323487</c:v>
                </c:pt>
                <c:pt idx="102">
                  <c:v>23.829419926074205</c:v>
                </c:pt>
                <c:pt idx="103">
                  <c:v>21.652421652421626</c:v>
                </c:pt>
                <c:pt idx="104">
                  <c:v>39.316239316239347</c:v>
                </c:pt>
                <c:pt idx="105">
                  <c:v>42.307692307692356</c:v>
                </c:pt>
                <c:pt idx="106">
                  <c:v>41.025641025641029</c:v>
                </c:pt>
                <c:pt idx="107">
                  <c:v>35.67413567413552</c:v>
                </c:pt>
                <c:pt idx="108">
                  <c:v>34.119372354666375</c:v>
                </c:pt>
                <c:pt idx="109">
                  <c:v>34.184042971484303</c:v>
                </c:pt>
                <c:pt idx="110">
                  <c:v>23.269140338790255</c:v>
                </c:pt>
                <c:pt idx="111">
                  <c:v>15.337423312883411</c:v>
                </c:pt>
                <c:pt idx="112">
                  <c:v>20.931730957783525</c:v>
                </c:pt>
                <c:pt idx="113">
                  <c:v>18.316665265988728</c:v>
                </c:pt>
                <c:pt idx="114">
                  <c:v>16.438356164383524</c:v>
                </c:pt>
                <c:pt idx="115">
                  <c:v>5.9360730593606812</c:v>
                </c:pt>
                <c:pt idx="116">
                  <c:v>5.8339009561290069</c:v>
                </c:pt>
                <c:pt idx="117">
                  <c:v>4.2357274401472669</c:v>
                </c:pt>
                <c:pt idx="118">
                  <c:v>4.2357274401472669</c:v>
                </c:pt>
                <c:pt idx="119">
                  <c:v>0</c:v>
                </c:pt>
                <c:pt idx="120">
                  <c:v>0.38610038610040132</c:v>
                </c:pt>
                <c:pt idx="121">
                  <c:v>15.091982739041562</c:v>
                </c:pt>
                <c:pt idx="122">
                  <c:v>19.361276663507866</c:v>
                </c:pt>
                <c:pt idx="123">
                  <c:v>32.768279725683257</c:v>
                </c:pt>
                <c:pt idx="124">
                  <c:v>38.259441707717407</c:v>
                </c:pt>
                <c:pt idx="125">
                  <c:v>49.753694581280662</c:v>
                </c:pt>
                <c:pt idx="126">
                  <c:v>63.233318405732128</c:v>
                </c:pt>
                <c:pt idx="127">
                  <c:v>76.369607404090161</c:v>
                </c:pt>
                <c:pt idx="128">
                  <c:v>88.851674641148335</c:v>
                </c:pt>
                <c:pt idx="129">
                  <c:v>78.596491228070178</c:v>
                </c:pt>
                <c:pt idx="130">
                  <c:v>57.89473684210526</c:v>
                </c:pt>
                <c:pt idx="131">
                  <c:v>49.122807017543842</c:v>
                </c:pt>
                <c:pt idx="132">
                  <c:v>65.438596491228068</c:v>
                </c:pt>
                <c:pt idx="133">
                  <c:v>69.528689711076368</c:v>
                </c:pt>
                <c:pt idx="134">
                  <c:v>71.007386452930987</c:v>
                </c:pt>
                <c:pt idx="135">
                  <c:v>71.007386452930987</c:v>
                </c:pt>
                <c:pt idx="136">
                  <c:v>80.079365079365061</c:v>
                </c:pt>
                <c:pt idx="137">
                  <c:v>83.201058201058231</c:v>
                </c:pt>
                <c:pt idx="138">
                  <c:v>64.947089947090006</c:v>
                </c:pt>
                <c:pt idx="139">
                  <c:v>60.18518518518524</c:v>
                </c:pt>
                <c:pt idx="140">
                  <c:v>60.317460317460338</c:v>
                </c:pt>
                <c:pt idx="141">
                  <c:v>75.793650793650883</c:v>
                </c:pt>
                <c:pt idx="142">
                  <c:v>88.095238095238187</c:v>
                </c:pt>
                <c:pt idx="143">
                  <c:v>97.2222222222223</c:v>
                </c:pt>
                <c:pt idx="144">
                  <c:v>100</c:v>
                </c:pt>
                <c:pt idx="145">
                  <c:v>100</c:v>
                </c:pt>
                <c:pt idx="146">
                  <c:v>97.058823529411782</c:v>
                </c:pt>
                <c:pt idx="147">
                  <c:v>94.862630264404444</c:v>
                </c:pt>
                <c:pt idx="148">
                  <c:v>94.862630264404444</c:v>
                </c:pt>
                <c:pt idx="149">
                  <c:v>97.668671599857589</c:v>
                </c:pt>
                <c:pt idx="150">
                  <c:v>99.864864864864913</c:v>
                </c:pt>
                <c:pt idx="151">
                  <c:v>96.946278075310417</c:v>
                </c:pt>
                <c:pt idx="152">
                  <c:v>97.08141321044549</c:v>
                </c:pt>
                <c:pt idx="153">
                  <c:v>94.252384920162612</c:v>
                </c:pt>
                <c:pt idx="154">
                  <c:v>94.46944665525092</c:v>
                </c:pt>
                <c:pt idx="155">
                  <c:v>93.124585944395974</c:v>
                </c:pt>
                <c:pt idx="156">
                  <c:v>95.953614234678867</c:v>
                </c:pt>
                <c:pt idx="157">
                  <c:v>78.987549261444258</c:v>
                </c:pt>
                <c:pt idx="158">
                  <c:v>58.689897895004499</c:v>
                </c:pt>
                <c:pt idx="159">
                  <c:v>40.718883402250825</c:v>
                </c:pt>
                <c:pt idx="160">
                  <c:v>51.314098302530738</c:v>
                </c:pt>
                <c:pt idx="161">
                  <c:v>60.237312134211486</c:v>
                </c:pt>
                <c:pt idx="162">
                  <c:v>59.494876334567586</c:v>
                </c:pt>
                <c:pt idx="163">
                  <c:v>35.23391812865512</c:v>
                </c:pt>
                <c:pt idx="164">
                  <c:v>14.619883040935756</c:v>
                </c:pt>
                <c:pt idx="165">
                  <c:v>0</c:v>
                </c:pt>
                <c:pt idx="166">
                  <c:v>10.126582278481107</c:v>
                </c:pt>
                <c:pt idx="167">
                  <c:v>12.447257383966329</c:v>
                </c:pt>
                <c:pt idx="168">
                  <c:v>13.713080168776505</c:v>
                </c:pt>
                <c:pt idx="169">
                  <c:v>9.3881856540084545</c:v>
                </c:pt>
                <c:pt idx="170">
                  <c:v>7.0675105485232317</c:v>
                </c:pt>
                <c:pt idx="171">
                  <c:v>9.1590019123941229</c:v>
                </c:pt>
                <c:pt idx="172">
                  <c:v>5.0359712230216012</c:v>
                </c:pt>
                <c:pt idx="173">
                  <c:v>21.223021582733754</c:v>
                </c:pt>
                <c:pt idx="174">
                  <c:v>42.685851318944685</c:v>
                </c:pt>
                <c:pt idx="175">
                  <c:v>64.917180179906538</c:v>
                </c:pt>
                <c:pt idx="176">
                  <c:v>82.063463153527707</c:v>
                </c:pt>
                <c:pt idx="177">
                  <c:v>90.576652601969045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5B-4ECC-AEFC-D8F24CAB4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311871"/>
        <c:axId val="239310911"/>
      </c:lineChart>
      <c:dateAx>
        <c:axId val="2393118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310911"/>
        <c:crosses val="autoZero"/>
        <c:auto val="1"/>
        <c:lblOffset val="100"/>
        <c:baseTimeUnit val="days"/>
      </c:dateAx>
      <c:valAx>
        <c:axId val="23931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31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26749948003504E-2"/>
          <c:y val="0.14165254039298431"/>
          <c:w val="0.89406169152316439"/>
          <c:h val="0.724208835964322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6'!$E$2:$AD$2</c:f>
              <c:numCache>
                <c:formatCode>General</c:formatCode>
                <c:ptCount val="26"/>
                <c:pt idx="0">
                  <c:v>223.19</c:v>
                </c:pt>
                <c:pt idx="1">
                  <c:v>225.22677666030251</c:v>
                </c:pt>
                <c:pt idx="2">
                  <c:v>221.83474846020673</c:v>
                </c:pt>
                <c:pt idx="3">
                  <c:v>225.88968708615826</c:v>
                </c:pt>
                <c:pt idx="4">
                  <c:v>229.61371770274968</c:v>
                </c:pt>
                <c:pt idx="5">
                  <c:v>226.91197042033426</c:v>
                </c:pt>
                <c:pt idx="6">
                  <c:v>220.25870259353013</c:v>
                </c:pt>
                <c:pt idx="7">
                  <c:v>220.68681054744789</c:v>
                </c:pt>
                <c:pt idx="8">
                  <c:v>212.8717608279849</c:v>
                </c:pt>
                <c:pt idx="9">
                  <c:v>210.73896069325889</c:v>
                </c:pt>
                <c:pt idx="10">
                  <c:v>206.68588496845459</c:v>
                </c:pt>
                <c:pt idx="11">
                  <c:v>208.11594062243543</c:v>
                </c:pt>
                <c:pt idx="12">
                  <c:v>212.70897716203871</c:v>
                </c:pt>
                <c:pt idx="13">
                  <c:v>211.24688138685687</c:v>
                </c:pt>
                <c:pt idx="14">
                  <c:v>206.23595056620854</c:v>
                </c:pt>
                <c:pt idx="15">
                  <c:v>203.04563724480599</c:v>
                </c:pt>
                <c:pt idx="16">
                  <c:v>201.0954939624792</c:v>
                </c:pt>
                <c:pt idx="17">
                  <c:v>201.3131067468027</c:v>
                </c:pt>
                <c:pt idx="18">
                  <c:v>196.55824248707307</c:v>
                </c:pt>
                <c:pt idx="19">
                  <c:v>196.04199874050224</c:v>
                </c:pt>
                <c:pt idx="20">
                  <c:v>194.48389193851776</c:v>
                </c:pt>
                <c:pt idx="21">
                  <c:v>196.84416414645841</c:v>
                </c:pt>
                <c:pt idx="22">
                  <c:v>195.12920126496579</c:v>
                </c:pt>
                <c:pt idx="23">
                  <c:v>199.67816637165205</c:v>
                </c:pt>
                <c:pt idx="24">
                  <c:v>194.17728531649203</c:v>
                </c:pt>
                <c:pt idx="25">
                  <c:v>195.30741049287175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C-4A8B-9B78-07A25C46E9A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6'!$E$3:$AD$3</c:f>
              <c:numCache>
                <c:formatCode>General</c:formatCode>
                <c:ptCount val="26"/>
                <c:pt idx="0">
                  <c:v>223.19</c:v>
                </c:pt>
                <c:pt idx="1">
                  <c:v>219.45544109230946</c:v>
                </c:pt>
                <c:pt idx="2">
                  <c:v>215.7836319502907</c:v>
                </c:pt>
                <c:pt idx="3">
                  <c:v>217.34582121437697</c:v>
                </c:pt>
                <c:pt idx="4">
                  <c:v>221.65279076942733</c:v>
                </c:pt>
                <c:pt idx="5">
                  <c:v>224.18181853734683</c:v>
                </c:pt>
                <c:pt idx="6">
                  <c:v>223.02575948288978</c:v>
                </c:pt>
                <c:pt idx="7">
                  <c:v>226.55755567174825</c:v>
                </c:pt>
                <c:pt idx="8">
                  <c:v>226.06168048176215</c:v>
                </c:pt>
                <c:pt idx="9">
                  <c:v>224.39426155121279</c:v>
                </c:pt>
                <c:pt idx="10">
                  <c:v>227.45534558976695</c:v>
                </c:pt>
                <c:pt idx="11">
                  <c:v>234.41419303254324</c:v>
                </c:pt>
                <c:pt idx="12">
                  <c:v>232.59716305762993</c:v>
                </c:pt>
                <c:pt idx="13">
                  <c:v>238.74207937197423</c:v>
                </c:pt>
                <c:pt idx="14">
                  <c:v>243.42376424269298</c:v>
                </c:pt>
                <c:pt idx="15">
                  <c:v>243.30667846566502</c:v>
                </c:pt>
                <c:pt idx="16">
                  <c:v>243.12857291465303</c:v>
                </c:pt>
                <c:pt idx="17">
                  <c:v>244.17517928134035</c:v>
                </c:pt>
                <c:pt idx="18">
                  <c:v>241.6406312212055</c:v>
                </c:pt>
                <c:pt idx="19">
                  <c:v>244.05827154966181</c:v>
                </c:pt>
                <c:pt idx="20">
                  <c:v>245.27345246038729</c:v>
                </c:pt>
                <c:pt idx="21">
                  <c:v>241.86510332454694</c:v>
                </c:pt>
                <c:pt idx="22">
                  <c:v>244.32742639527387</c:v>
                </c:pt>
                <c:pt idx="23">
                  <c:v>242.83372762383993</c:v>
                </c:pt>
                <c:pt idx="24">
                  <c:v>245.49818003408998</c:v>
                </c:pt>
                <c:pt idx="25">
                  <c:v>250.23122476393584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C-4A8B-9B78-07A25C46E9A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6'!$E$4:$AD$4</c:f>
              <c:numCache>
                <c:formatCode>General</c:formatCode>
                <c:ptCount val="26"/>
                <c:pt idx="0">
                  <c:v>223.19</c:v>
                </c:pt>
                <c:pt idx="1">
                  <c:v>221.56724451581016</c:v>
                </c:pt>
                <c:pt idx="2">
                  <c:v>222.29017247308286</c:v>
                </c:pt>
                <c:pt idx="3">
                  <c:v>221.56096230301864</c:v>
                </c:pt>
                <c:pt idx="4">
                  <c:v>218.27915468761387</c:v>
                </c:pt>
                <c:pt idx="5">
                  <c:v>219.10472066351838</c:v>
                </c:pt>
                <c:pt idx="6">
                  <c:v>219.438303953706</c:v>
                </c:pt>
                <c:pt idx="7">
                  <c:v>219.62334624723798</c:v>
                </c:pt>
                <c:pt idx="8">
                  <c:v>221.05047837384225</c:v>
                </c:pt>
                <c:pt idx="9">
                  <c:v>218.35331407697012</c:v>
                </c:pt>
                <c:pt idx="10">
                  <c:v>222.27239987266432</c:v>
                </c:pt>
                <c:pt idx="11">
                  <c:v>222.60495563058677</c:v>
                </c:pt>
                <c:pt idx="12">
                  <c:v>220.238761617731</c:v>
                </c:pt>
                <c:pt idx="13">
                  <c:v>219.02432318157543</c:v>
                </c:pt>
                <c:pt idx="14">
                  <c:v>215.72219808272129</c:v>
                </c:pt>
                <c:pt idx="15">
                  <c:v>216.43307486506058</c:v>
                </c:pt>
                <c:pt idx="16">
                  <c:v>215.25063893839331</c:v>
                </c:pt>
                <c:pt idx="17">
                  <c:v>212.43288442308719</c:v>
                </c:pt>
                <c:pt idx="18">
                  <c:v>213.40348103161588</c:v>
                </c:pt>
                <c:pt idx="19">
                  <c:v>214.61306282720318</c:v>
                </c:pt>
                <c:pt idx="20">
                  <c:v>216.33304382915927</c:v>
                </c:pt>
                <c:pt idx="21">
                  <c:v>216.92190988935741</c:v>
                </c:pt>
                <c:pt idx="22">
                  <c:v>219.07145559812199</c:v>
                </c:pt>
                <c:pt idx="23">
                  <c:v>221.43077872826905</c:v>
                </c:pt>
                <c:pt idx="24">
                  <c:v>218.26775038640446</c:v>
                </c:pt>
                <c:pt idx="25">
                  <c:v>218.61248873269113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C-4A8B-9B78-07A25C46E9A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6'!$E$5:$AD$5</c:f>
              <c:numCache>
                <c:formatCode>General</c:formatCode>
                <c:ptCount val="26"/>
                <c:pt idx="0">
                  <c:v>223.19</c:v>
                </c:pt>
                <c:pt idx="1">
                  <c:v>224.79591285718544</c:v>
                </c:pt>
                <c:pt idx="2">
                  <c:v>225.93205290599658</c:v>
                </c:pt>
                <c:pt idx="3">
                  <c:v>223.31348856118851</c:v>
                </c:pt>
                <c:pt idx="4">
                  <c:v>221.07359559820875</c:v>
                </c:pt>
                <c:pt idx="5">
                  <c:v>230.02662353529118</c:v>
                </c:pt>
                <c:pt idx="6">
                  <c:v>232.64442990417382</c:v>
                </c:pt>
                <c:pt idx="7">
                  <c:v>234.05143829411278</c:v>
                </c:pt>
                <c:pt idx="8">
                  <c:v>227.8900292280596</c:v>
                </c:pt>
                <c:pt idx="9">
                  <c:v>228.26133832580939</c:v>
                </c:pt>
                <c:pt idx="10">
                  <c:v>230.17453269851109</c:v>
                </c:pt>
                <c:pt idx="11">
                  <c:v>230.71009037782881</c:v>
                </c:pt>
                <c:pt idx="12">
                  <c:v>237.46065580018072</c:v>
                </c:pt>
                <c:pt idx="13">
                  <c:v>235.2792114432518</c:v>
                </c:pt>
                <c:pt idx="14">
                  <c:v>239.62105476252941</c:v>
                </c:pt>
                <c:pt idx="15">
                  <c:v>242.36942756115747</c:v>
                </c:pt>
                <c:pt idx="16">
                  <c:v>242.67928639718741</c:v>
                </c:pt>
                <c:pt idx="17">
                  <c:v>239.67872183378901</c:v>
                </c:pt>
                <c:pt idx="18">
                  <c:v>239.59203071099023</c:v>
                </c:pt>
                <c:pt idx="19">
                  <c:v>244.99434286150162</c:v>
                </c:pt>
                <c:pt idx="20">
                  <c:v>245.22534630276851</c:v>
                </c:pt>
                <c:pt idx="21">
                  <c:v>240.97714105897921</c:v>
                </c:pt>
                <c:pt idx="22">
                  <c:v>240.64788774292805</c:v>
                </c:pt>
                <c:pt idx="23">
                  <c:v>240.07893129810213</c:v>
                </c:pt>
                <c:pt idx="24">
                  <c:v>239.70743910017774</c:v>
                </c:pt>
                <c:pt idx="25">
                  <c:v>238.88387097621467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BC-4A8B-9B78-07A25C46E9A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6'!$E$6:$AD$6</c:f>
              <c:numCache>
                <c:formatCode>General</c:formatCode>
                <c:ptCount val="26"/>
                <c:pt idx="0">
                  <c:v>223.19</c:v>
                </c:pt>
                <c:pt idx="1">
                  <c:v>221.95806711329064</c:v>
                </c:pt>
                <c:pt idx="2">
                  <c:v>223.48604169865305</c:v>
                </c:pt>
                <c:pt idx="3">
                  <c:v>232.1882224231193</c:v>
                </c:pt>
                <c:pt idx="4">
                  <c:v>233.28327305312087</c:v>
                </c:pt>
                <c:pt idx="5">
                  <c:v>235.57781807814376</c:v>
                </c:pt>
                <c:pt idx="6">
                  <c:v>234.8226709713083</c:v>
                </c:pt>
                <c:pt idx="7">
                  <c:v>232.10912342949112</c:v>
                </c:pt>
                <c:pt idx="8">
                  <c:v>234.75082154739752</c:v>
                </c:pt>
                <c:pt idx="9">
                  <c:v>233.28787323348226</c:v>
                </c:pt>
                <c:pt idx="10">
                  <c:v>228.27425401256997</c:v>
                </c:pt>
                <c:pt idx="11">
                  <c:v>229.01543821685121</c:v>
                </c:pt>
                <c:pt idx="12">
                  <c:v>225.10949764536673</c:v>
                </c:pt>
                <c:pt idx="13">
                  <c:v>222.78522322247403</c:v>
                </c:pt>
                <c:pt idx="14">
                  <c:v>226.48012176399965</c:v>
                </c:pt>
                <c:pt idx="15">
                  <c:v>225.93538244321823</c:v>
                </c:pt>
                <c:pt idx="16">
                  <c:v>223.81282510034171</c:v>
                </c:pt>
                <c:pt idx="17">
                  <c:v>221.28934874222927</c:v>
                </c:pt>
                <c:pt idx="18">
                  <c:v>220.62217465380957</c:v>
                </c:pt>
                <c:pt idx="19">
                  <c:v>219.12736043029258</c:v>
                </c:pt>
                <c:pt idx="20">
                  <c:v>224.73323334644766</c:v>
                </c:pt>
                <c:pt idx="21">
                  <c:v>219.68984376399598</c:v>
                </c:pt>
                <c:pt idx="22">
                  <c:v>218.61294568451692</c:v>
                </c:pt>
                <c:pt idx="23">
                  <c:v>220.35482790729992</c:v>
                </c:pt>
                <c:pt idx="24">
                  <c:v>216.10861927940607</c:v>
                </c:pt>
                <c:pt idx="25">
                  <c:v>212.88000710815066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BC-4A8B-9B78-07A25C46E9A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6'!$E$7:$AD$7</c:f>
              <c:numCache>
                <c:formatCode>General</c:formatCode>
                <c:ptCount val="26"/>
                <c:pt idx="0">
                  <c:v>223.19</c:v>
                </c:pt>
                <c:pt idx="1">
                  <c:v>226.71402981121122</c:v>
                </c:pt>
                <c:pt idx="2">
                  <c:v>226.99582144608215</c:v>
                </c:pt>
                <c:pt idx="3">
                  <c:v>227.6990057505804</c:v>
                </c:pt>
                <c:pt idx="4">
                  <c:v>221.10716584455022</c:v>
                </c:pt>
                <c:pt idx="5">
                  <c:v>223.86613324550279</c:v>
                </c:pt>
                <c:pt idx="6">
                  <c:v>231.00112934166961</c:v>
                </c:pt>
                <c:pt idx="7">
                  <c:v>226.71422084875104</c:v>
                </c:pt>
                <c:pt idx="8">
                  <c:v>222.77058884480158</c:v>
                </c:pt>
                <c:pt idx="9">
                  <c:v>220.86624059711613</c:v>
                </c:pt>
                <c:pt idx="10">
                  <c:v>226.35489890361279</c:v>
                </c:pt>
                <c:pt idx="11">
                  <c:v>223.71611359419066</c:v>
                </c:pt>
                <c:pt idx="12">
                  <c:v>229.54724741793814</c:v>
                </c:pt>
                <c:pt idx="13">
                  <c:v>228.58761253257055</c:v>
                </c:pt>
                <c:pt idx="14">
                  <c:v>230.12557273653556</c:v>
                </c:pt>
                <c:pt idx="15">
                  <c:v>229.90514682231452</c:v>
                </c:pt>
                <c:pt idx="16">
                  <c:v>231.81630570532118</c:v>
                </c:pt>
                <c:pt idx="17">
                  <c:v>231.4885874892878</c:v>
                </c:pt>
                <c:pt idx="18">
                  <c:v>236.04090894870217</c:v>
                </c:pt>
                <c:pt idx="19">
                  <c:v>235.41688476037234</c:v>
                </c:pt>
                <c:pt idx="20">
                  <c:v>234.82205870998638</c:v>
                </c:pt>
                <c:pt idx="21">
                  <c:v>234.5449148435909</c:v>
                </c:pt>
                <c:pt idx="22">
                  <c:v>240.53943317560538</c:v>
                </c:pt>
                <c:pt idx="23">
                  <c:v>234.31447880011257</c:v>
                </c:pt>
                <c:pt idx="24">
                  <c:v>242.31352051567947</c:v>
                </c:pt>
                <c:pt idx="25">
                  <c:v>242.07519374547721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BC-4A8B-9B78-07A25C46E9A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6'!$E$8:$AD$8</c:f>
              <c:numCache>
                <c:formatCode>General</c:formatCode>
                <c:ptCount val="26"/>
                <c:pt idx="0">
                  <c:v>223.19</c:v>
                </c:pt>
                <c:pt idx="1">
                  <c:v>222.43756589933554</c:v>
                </c:pt>
                <c:pt idx="2">
                  <c:v>221.34077377838767</c:v>
                </c:pt>
                <c:pt idx="3">
                  <c:v>220.13756361561025</c:v>
                </c:pt>
                <c:pt idx="4">
                  <c:v>219.57584655635645</c:v>
                </c:pt>
                <c:pt idx="5">
                  <c:v>226.80206362694216</c:v>
                </c:pt>
                <c:pt idx="6">
                  <c:v>227.43420332474656</c:v>
                </c:pt>
                <c:pt idx="7">
                  <c:v>238.35854666842948</c:v>
                </c:pt>
                <c:pt idx="8">
                  <c:v>237.08758713377517</c:v>
                </c:pt>
                <c:pt idx="9">
                  <c:v>233.10932456020561</c:v>
                </c:pt>
                <c:pt idx="10">
                  <c:v>229.59608353837601</c:v>
                </c:pt>
                <c:pt idx="11">
                  <c:v>226.08582967410965</c:v>
                </c:pt>
                <c:pt idx="12">
                  <c:v>228.06284283989476</c:v>
                </c:pt>
                <c:pt idx="13">
                  <c:v>235.85209100561829</c:v>
                </c:pt>
                <c:pt idx="14">
                  <c:v>235.22252149537098</c:v>
                </c:pt>
                <c:pt idx="15">
                  <c:v>240.2053745536391</c:v>
                </c:pt>
                <c:pt idx="16">
                  <c:v>244.314946229865</c:v>
                </c:pt>
                <c:pt idx="17">
                  <c:v>243.49689947743448</c:v>
                </c:pt>
                <c:pt idx="18">
                  <c:v>250.04669441582848</c:v>
                </c:pt>
                <c:pt idx="19">
                  <c:v>246.95243994159472</c:v>
                </c:pt>
                <c:pt idx="20">
                  <c:v>249.71211606491622</c:v>
                </c:pt>
                <c:pt idx="21">
                  <c:v>250.14655104604387</c:v>
                </c:pt>
                <c:pt idx="22">
                  <c:v>252.3490071079859</c:v>
                </c:pt>
                <c:pt idx="23">
                  <c:v>250.49459590903666</c:v>
                </c:pt>
                <c:pt idx="24">
                  <c:v>253.86829793844706</c:v>
                </c:pt>
                <c:pt idx="25">
                  <c:v>254.38318214146884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BC-4A8B-9B78-07A25C46E9A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6'!$E$9:$AD$9</c:f>
              <c:numCache>
                <c:formatCode>General</c:formatCode>
                <c:ptCount val="26"/>
                <c:pt idx="0">
                  <c:v>223.19</c:v>
                </c:pt>
                <c:pt idx="1">
                  <c:v>219.04595413431238</c:v>
                </c:pt>
                <c:pt idx="2">
                  <c:v>220.98527515595362</c:v>
                </c:pt>
                <c:pt idx="3">
                  <c:v>221.50715990239109</c:v>
                </c:pt>
                <c:pt idx="4">
                  <c:v>225.8146632055367</c:v>
                </c:pt>
                <c:pt idx="5">
                  <c:v>226.82067223874361</c:v>
                </c:pt>
                <c:pt idx="6">
                  <c:v>225.87887992568497</c:v>
                </c:pt>
                <c:pt idx="7">
                  <c:v>222.92279437523214</c:v>
                </c:pt>
                <c:pt idx="8">
                  <c:v>224.95638131094407</c:v>
                </c:pt>
                <c:pt idx="9">
                  <c:v>222.05940457191892</c:v>
                </c:pt>
                <c:pt idx="10">
                  <c:v>224.44191800709848</c:v>
                </c:pt>
                <c:pt idx="11">
                  <c:v>222.42803806352686</c:v>
                </c:pt>
                <c:pt idx="12">
                  <c:v>225.73807294480844</c:v>
                </c:pt>
                <c:pt idx="13">
                  <c:v>222.13313364044848</c:v>
                </c:pt>
                <c:pt idx="14">
                  <c:v>222.89598126148755</c:v>
                </c:pt>
                <c:pt idx="15">
                  <c:v>223.44022000987511</c:v>
                </c:pt>
                <c:pt idx="16">
                  <c:v>220.94192482938564</c:v>
                </c:pt>
                <c:pt idx="17">
                  <c:v>220.94548200458374</c:v>
                </c:pt>
                <c:pt idx="18">
                  <c:v>223.04573023993493</c:v>
                </c:pt>
                <c:pt idx="19">
                  <c:v>223.07530390901641</c:v>
                </c:pt>
                <c:pt idx="20">
                  <c:v>217.24234041947702</c:v>
                </c:pt>
                <c:pt idx="21">
                  <c:v>223.18597030080724</c:v>
                </c:pt>
                <c:pt idx="22">
                  <c:v>224.00127049399569</c:v>
                </c:pt>
                <c:pt idx="23">
                  <c:v>226.41774812065256</c:v>
                </c:pt>
                <c:pt idx="24">
                  <c:v>228.7123596302286</c:v>
                </c:pt>
                <c:pt idx="25">
                  <c:v>230.48446849652987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BC-4A8B-9B78-07A25C46E9A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6'!$E$10:$AD$10</c:f>
              <c:numCache>
                <c:formatCode>General</c:formatCode>
                <c:ptCount val="26"/>
                <c:pt idx="0">
                  <c:v>223.19</c:v>
                </c:pt>
                <c:pt idx="1">
                  <c:v>219.90596243798694</c:v>
                </c:pt>
                <c:pt idx="2">
                  <c:v>217.01170360841328</c:v>
                </c:pt>
                <c:pt idx="3">
                  <c:v>217.88184425576887</c:v>
                </c:pt>
                <c:pt idx="4">
                  <c:v>215.4447921413589</c:v>
                </c:pt>
                <c:pt idx="5">
                  <c:v>218.55763537844902</c:v>
                </c:pt>
                <c:pt idx="6">
                  <c:v>220.59991854450226</c:v>
                </c:pt>
                <c:pt idx="7">
                  <c:v>216.33223395044922</c:v>
                </c:pt>
                <c:pt idx="8">
                  <c:v>222.79055736739426</c:v>
                </c:pt>
                <c:pt idx="9">
                  <c:v>221.14066395486711</c:v>
                </c:pt>
                <c:pt idx="10">
                  <c:v>224.22929881121087</c:v>
                </c:pt>
                <c:pt idx="11">
                  <c:v>223.00750248960921</c:v>
                </c:pt>
                <c:pt idx="12">
                  <c:v>225.39955923214049</c:v>
                </c:pt>
                <c:pt idx="13">
                  <c:v>232.41697110672547</c:v>
                </c:pt>
                <c:pt idx="14">
                  <c:v>239.98642786940286</c:v>
                </c:pt>
                <c:pt idx="15">
                  <c:v>241.61806977211498</c:v>
                </c:pt>
                <c:pt idx="16">
                  <c:v>242.53749024212593</c:v>
                </c:pt>
                <c:pt idx="17">
                  <c:v>242.76233636202778</c:v>
                </c:pt>
                <c:pt idx="18">
                  <c:v>245.92668563115708</c:v>
                </c:pt>
                <c:pt idx="19">
                  <c:v>250.07100143632172</c:v>
                </c:pt>
                <c:pt idx="20">
                  <c:v>255.39335720182089</c:v>
                </c:pt>
                <c:pt idx="21">
                  <c:v>260.67151732278313</c:v>
                </c:pt>
                <c:pt idx="22">
                  <c:v>263.48273303931478</c:v>
                </c:pt>
                <c:pt idx="23">
                  <c:v>259.86524805717386</c:v>
                </c:pt>
                <c:pt idx="24">
                  <c:v>257.94503036401386</c:v>
                </c:pt>
                <c:pt idx="25">
                  <c:v>255.51013610602496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BC-4A8B-9B78-07A25C46E9A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6'!$E$11:$AD$11</c:f>
              <c:numCache>
                <c:formatCode>General</c:formatCode>
                <c:ptCount val="26"/>
                <c:pt idx="0">
                  <c:v>223.19</c:v>
                </c:pt>
                <c:pt idx="1">
                  <c:v>224.53420322250656</c:v>
                </c:pt>
                <c:pt idx="2">
                  <c:v>221.10010848557062</c:v>
                </c:pt>
                <c:pt idx="3">
                  <c:v>222.0771474723785</c:v>
                </c:pt>
                <c:pt idx="4">
                  <c:v>222.49203382841506</c:v>
                </c:pt>
                <c:pt idx="5">
                  <c:v>227.21749141871265</c:v>
                </c:pt>
                <c:pt idx="6">
                  <c:v>221.28993634025142</c:v>
                </c:pt>
                <c:pt idx="7">
                  <c:v>221.07617840445801</c:v>
                </c:pt>
                <c:pt idx="8">
                  <c:v>217.78004598633657</c:v>
                </c:pt>
                <c:pt idx="9">
                  <c:v>215.17409854616409</c:v>
                </c:pt>
                <c:pt idx="10">
                  <c:v>216.56811541475818</c:v>
                </c:pt>
                <c:pt idx="11">
                  <c:v>215.85209175461165</c:v>
                </c:pt>
                <c:pt idx="12">
                  <c:v>212.31176401326647</c:v>
                </c:pt>
                <c:pt idx="13">
                  <c:v>214.10994212773505</c:v>
                </c:pt>
                <c:pt idx="14">
                  <c:v>211.67932307842432</c:v>
                </c:pt>
                <c:pt idx="15">
                  <c:v>206.96039440402282</c:v>
                </c:pt>
                <c:pt idx="16">
                  <c:v>210.69439357905927</c:v>
                </c:pt>
                <c:pt idx="17">
                  <c:v>210.07974818341103</c:v>
                </c:pt>
                <c:pt idx="18">
                  <c:v>211.68153286673049</c:v>
                </c:pt>
                <c:pt idx="19">
                  <c:v>210.88899061195789</c:v>
                </c:pt>
                <c:pt idx="20">
                  <c:v>214.20520292507123</c:v>
                </c:pt>
                <c:pt idx="21">
                  <c:v>209.64207429882509</c:v>
                </c:pt>
                <c:pt idx="22">
                  <c:v>209.14170975563056</c:v>
                </c:pt>
                <c:pt idx="23">
                  <c:v>210.40558658303425</c:v>
                </c:pt>
                <c:pt idx="24">
                  <c:v>210.35927084855689</c:v>
                </c:pt>
                <c:pt idx="25">
                  <c:v>215.13820354340592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BC-4A8B-9B78-07A25C46E9A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6'!$E$12:$AD$12</c:f>
              <c:numCache>
                <c:formatCode>General</c:formatCode>
                <c:ptCount val="26"/>
                <c:pt idx="0">
                  <c:v>223.19</c:v>
                </c:pt>
                <c:pt idx="1">
                  <c:v>220.91831984201363</c:v>
                </c:pt>
                <c:pt idx="2">
                  <c:v>220.710450376512</c:v>
                </c:pt>
                <c:pt idx="3">
                  <c:v>220.14917578102768</c:v>
                </c:pt>
                <c:pt idx="4">
                  <c:v>219.73819081540557</c:v>
                </c:pt>
                <c:pt idx="5">
                  <c:v>223.0178751017614</c:v>
                </c:pt>
                <c:pt idx="6">
                  <c:v>220.42180496311602</c:v>
                </c:pt>
                <c:pt idx="7">
                  <c:v>223.79350206394125</c:v>
                </c:pt>
                <c:pt idx="8">
                  <c:v>220.48231850261652</c:v>
                </c:pt>
                <c:pt idx="9">
                  <c:v>221.69328133379716</c:v>
                </c:pt>
                <c:pt idx="10">
                  <c:v>220.69610083912372</c:v>
                </c:pt>
                <c:pt idx="11">
                  <c:v>219.36664235094878</c:v>
                </c:pt>
                <c:pt idx="12">
                  <c:v>223.40189118396273</c:v>
                </c:pt>
                <c:pt idx="13">
                  <c:v>225.37538628553204</c:v>
                </c:pt>
                <c:pt idx="14">
                  <c:v>223.58787375471942</c:v>
                </c:pt>
                <c:pt idx="15">
                  <c:v>221.77375942415571</c:v>
                </c:pt>
                <c:pt idx="16">
                  <c:v>220.37981488715204</c:v>
                </c:pt>
                <c:pt idx="17">
                  <c:v>226.09471168163071</c:v>
                </c:pt>
                <c:pt idx="18">
                  <c:v>224.9220902545182</c:v>
                </c:pt>
                <c:pt idx="19">
                  <c:v>226.71814422410097</c:v>
                </c:pt>
                <c:pt idx="20">
                  <c:v>233.44058546970427</c:v>
                </c:pt>
                <c:pt idx="21">
                  <c:v>233.9736765710359</c:v>
                </c:pt>
                <c:pt idx="22">
                  <c:v>231.12990883190409</c:v>
                </c:pt>
                <c:pt idx="23">
                  <c:v>238.20880463915969</c:v>
                </c:pt>
                <c:pt idx="24">
                  <c:v>241.83801284904081</c:v>
                </c:pt>
                <c:pt idx="25">
                  <c:v>240.96256101468393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BC-4A8B-9B78-07A25C46E9A6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6'!$E$13:$AD$13</c:f>
              <c:numCache>
                <c:formatCode>General</c:formatCode>
                <c:ptCount val="26"/>
                <c:pt idx="0">
                  <c:v>223.19</c:v>
                </c:pt>
                <c:pt idx="1">
                  <c:v>219.02888668310374</c:v>
                </c:pt>
                <c:pt idx="2">
                  <c:v>218.30788619304383</c:v>
                </c:pt>
                <c:pt idx="3">
                  <c:v>213.47939514010574</c:v>
                </c:pt>
                <c:pt idx="4">
                  <c:v>210.91585444779895</c:v>
                </c:pt>
                <c:pt idx="5">
                  <c:v>209.04965014377674</c:v>
                </c:pt>
                <c:pt idx="6">
                  <c:v>207.88036680744483</c:v>
                </c:pt>
                <c:pt idx="7">
                  <c:v>209.20421633938673</c:v>
                </c:pt>
                <c:pt idx="8">
                  <c:v>210.08693559959917</c:v>
                </c:pt>
                <c:pt idx="9">
                  <c:v>209.05868772310527</c:v>
                </c:pt>
                <c:pt idx="10">
                  <c:v>205.01117432911812</c:v>
                </c:pt>
                <c:pt idx="11">
                  <c:v>206.72454988513442</c:v>
                </c:pt>
                <c:pt idx="12">
                  <c:v>204.01668877454</c:v>
                </c:pt>
                <c:pt idx="13">
                  <c:v>209.05068424786157</c:v>
                </c:pt>
                <c:pt idx="14">
                  <c:v>210.12202571391418</c:v>
                </c:pt>
                <c:pt idx="15">
                  <c:v>204.17586081606282</c:v>
                </c:pt>
                <c:pt idx="16">
                  <c:v>200.95763513821177</c:v>
                </c:pt>
                <c:pt idx="17">
                  <c:v>195.96429878629326</c:v>
                </c:pt>
                <c:pt idx="18">
                  <c:v>191.71615604000633</c:v>
                </c:pt>
                <c:pt idx="19">
                  <c:v>192.41087093881239</c:v>
                </c:pt>
                <c:pt idx="20">
                  <c:v>187.20843261632868</c:v>
                </c:pt>
                <c:pt idx="21">
                  <c:v>186.33729009546423</c:v>
                </c:pt>
                <c:pt idx="22">
                  <c:v>187.66092931406212</c:v>
                </c:pt>
                <c:pt idx="23">
                  <c:v>188.62182433195551</c:v>
                </c:pt>
                <c:pt idx="24">
                  <c:v>194.07561858388775</c:v>
                </c:pt>
                <c:pt idx="25">
                  <c:v>192.17591227975211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9BC-4A8B-9B78-07A25C46E9A6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6'!$E$14:$AD$14</c:f>
              <c:numCache>
                <c:formatCode>General</c:formatCode>
                <c:ptCount val="26"/>
                <c:pt idx="0">
                  <c:v>223.19</c:v>
                </c:pt>
                <c:pt idx="1">
                  <c:v>226.72880426167779</c:v>
                </c:pt>
                <c:pt idx="2">
                  <c:v>220.78797934094803</c:v>
                </c:pt>
                <c:pt idx="3">
                  <c:v>220.74513007754408</c:v>
                </c:pt>
                <c:pt idx="4">
                  <c:v>223.06747661710975</c:v>
                </c:pt>
                <c:pt idx="5">
                  <c:v>221.71337566811397</c:v>
                </c:pt>
                <c:pt idx="6">
                  <c:v>220.08361029412316</c:v>
                </c:pt>
                <c:pt idx="7">
                  <c:v>220.20866468321012</c:v>
                </c:pt>
                <c:pt idx="8">
                  <c:v>222.34318587078783</c:v>
                </c:pt>
                <c:pt idx="9">
                  <c:v>219.12086490849518</c:v>
                </c:pt>
                <c:pt idx="10">
                  <c:v>221.48647244110077</c:v>
                </c:pt>
                <c:pt idx="11">
                  <c:v>223.93248864095438</c:v>
                </c:pt>
                <c:pt idx="12">
                  <c:v>229.94021419421185</c:v>
                </c:pt>
                <c:pt idx="13">
                  <c:v>229.51111971006515</c:v>
                </c:pt>
                <c:pt idx="14">
                  <c:v>228.57369781939647</c:v>
                </c:pt>
                <c:pt idx="15">
                  <c:v>231.86043584102654</c:v>
                </c:pt>
                <c:pt idx="16">
                  <c:v>226.55731590422599</c:v>
                </c:pt>
                <c:pt idx="17">
                  <c:v>223.87879086354548</c:v>
                </c:pt>
                <c:pt idx="18">
                  <c:v>218.04697855570961</c:v>
                </c:pt>
                <c:pt idx="19">
                  <c:v>217.51746798063448</c:v>
                </c:pt>
                <c:pt idx="20">
                  <c:v>217.50849824767653</c:v>
                </c:pt>
                <c:pt idx="21">
                  <c:v>217.19511168776</c:v>
                </c:pt>
                <c:pt idx="22">
                  <c:v>215.50095178710379</c:v>
                </c:pt>
                <c:pt idx="23">
                  <c:v>218.39842738919745</c:v>
                </c:pt>
                <c:pt idx="24">
                  <c:v>223.13711313953013</c:v>
                </c:pt>
                <c:pt idx="25">
                  <c:v>218.28263675186568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9BC-4A8B-9B78-07A25C46E9A6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6'!$E$15:$AD$15</c:f>
              <c:numCache>
                <c:formatCode>General</c:formatCode>
                <c:ptCount val="26"/>
                <c:pt idx="0">
                  <c:v>223.19</c:v>
                </c:pt>
                <c:pt idx="1">
                  <c:v>225.60932203320075</c:v>
                </c:pt>
                <c:pt idx="2">
                  <c:v>228.93330203447812</c:v>
                </c:pt>
                <c:pt idx="3">
                  <c:v>224.65961458981997</c:v>
                </c:pt>
                <c:pt idx="4">
                  <c:v>223.87396651669789</c:v>
                </c:pt>
                <c:pt idx="5">
                  <c:v>215.12595546142413</c:v>
                </c:pt>
                <c:pt idx="6">
                  <c:v>215.81833662988748</c:v>
                </c:pt>
                <c:pt idx="7">
                  <c:v>213.30714001538871</c:v>
                </c:pt>
                <c:pt idx="8">
                  <c:v>216.705191649748</c:v>
                </c:pt>
                <c:pt idx="9">
                  <c:v>215.35850798762399</c:v>
                </c:pt>
                <c:pt idx="10">
                  <c:v>211.86482708034285</c:v>
                </c:pt>
                <c:pt idx="11">
                  <c:v>209.7502062657102</c:v>
                </c:pt>
                <c:pt idx="12">
                  <c:v>207.10552333213556</c:v>
                </c:pt>
                <c:pt idx="13">
                  <c:v>206.30911033151267</c:v>
                </c:pt>
                <c:pt idx="14">
                  <c:v>200.45881344044881</c:v>
                </c:pt>
                <c:pt idx="15">
                  <c:v>202.54023868775599</c:v>
                </c:pt>
                <c:pt idx="16">
                  <c:v>200.91167647193581</c:v>
                </c:pt>
                <c:pt idx="17">
                  <c:v>198.54297112506958</c:v>
                </c:pt>
                <c:pt idx="18">
                  <c:v>198.30998325520338</c:v>
                </c:pt>
                <c:pt idx="19">
                  <c:v>202.71544732168206</c:v>
                </c:pt>
                <c:pt idx="20">
                  <c:v>200.14573076952612</c:v>
                </c:pt>
                <c:pt idx="21">
                  <c:v>202.18202992457887</c:v>
                </c:pt>
                <c:pt idx="22">
                  <c:v>198.93653353639942</c:v>
                </c:pt>
                <c:pt idx="23">
                  <c:v>199.71301518073531</c:v>
                </c:pt>
                <c:pt idx="24">
                  <c:v>201.26207911620483</c:v>
                </c:pt>
                <c:pt idx="25">
                  <c:v>202.77922249279928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9BC-4A8B-9B78-07A25C46E9A6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6'!$E$16:$AD$16</c:f>
              <c:numCache>
                <c:formatCode>General</c:formatCode>
                <c:ptCount val="26"/>
                <c:pt idx="0">
                  <c:v>223.19</c:v>
                </c:pt>
                <c:pt idx="1">
                  <c:v>222.67805503120849</c:v>
                </c:pt>
                <c:pt idx="2">
                  <c:v>220.65200094409153</c:v>
                </c:pt>
                <c:pt idx="3">
                  <c:v>220.30507378296403</c:v>
                </c:pt>
                <c:pt idx="4">
                  <c:v>220.25462361954351</c:v>
                </c:pt>
                <c:pt idx="5">
                  <c:v>218.13722557369951</c:v>
                </c:pt>
                <c:pt idx="6">
                  <c:v>227.14708675176354</c:v>
                </c:pt>
                <c:pt idx="7">
                  <c:v>227.62545945764103</c:v>
                </c:pt>
                <c:pt idx="8">
                  <c:v>229.64485211994818</c:v>
                </c:pt>
                <c:pt idx="9">
                  <c:v>237.52384265342769</c:v>
                </c:pt>
                <c:pt idx="10">
                  <c:v>236.21428605024744</c:v>
                </c:pt>
                <c:pt idx="11">
                  <c:v>233.86754358361398</c:v>
                </c:pt>
                <c:pt idx="12">
                  <c:v>234.04932081846994</c:v>
                </c:pt>
                <c:pt idx="13">
                  <c:v>239.78993939058932</c:v>
                </c:pt>
                <c:pt idx="14">
                  <c:v>240.13523790041097</c:v>
                </c:pt>
                <c:pt idx="15">
                  <c:v>245.58079657801127</c:v>
                </c:pt>
                <c:pt idx="16">
                  <c:v>247.83086031755022</c:v>
                </c:pt>
                <c:pt idx="17">
                  <c:v>242.58373574710001</c:v>
                </c:pt>
                <c:pt idx="18">
                  <c:v>242.69570478675627</c:v>
                </c:pt>
                <c:pt idx="19">
                  <c:v>248.82217363581609</c:v>
                </c:pt>
                <c:pt idx="20">
                  <c:v>250.92978499519734</c:v>
                </c:pt>
                <c:pt idx="21">
                  <c:v>250.06392729154112</c:v>
                </c:pt>
                <c:pt idx="22">
                  <c:v>249.42887737336946</c:v>
                </c:pt>
                <c:pt idx="23">
                  <c:v>248.6838076493768</c:v>
                </c:pt>
                <c:pt idx="24">
                  <c:v>253.58201077634308</c:v>
                </c:pt>
                <c:pt idx="25">
                  <c:v>243.13558651041456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9BC-4A8B-9B78-07A25C46E9A6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6'!$E$17:$AD$17</c:f>
              <c:numCache>
                <c:formatCode>General</c:formatCode>
                <c:ptCount val="26"/>
                <c:pt idx="0">
                  <c:v>223.19</c:v>
                </c:pt>
                <c:pt idx="1">
                  <c:v>220.7424325059003</c:v>
                </c:pt>
                <c:pt idx="2">
                  <c:v>223.99501886933652</c:v>
                </c:pt>
                <c:pt idx="3">
                  <c:v>224.10093038612217</c:v>
                </c:pt>
                <c:pt idx="4">
                  <c:v>223.03389596810504</c:v>
                </c:pt>
                <c:pt idx="5">
                  <c:v>217.82696300278621</c:v>
                </c:pt>
                <c:pt idx="6">
                  <c:v>213.66903641628338</c:v>
                </c:pt>
                <c:pt idx="7">
                  <c:v>214.79079845489261</c:v>
                </c:pt>
                <c:pt idx="8">
                  <c:v>221.77636230156372</c:v>
                </c:pt>
                <c:pt idx="9">
                  <c:v>218.51836156802918</c:v>
                </c:pt>
                <c:pt idx="10">
                  <c:v>221.2446947726454</c:v>
                </c:pt>
                <c:pt idx="11">
                  <c:v>217.72623094553381</c:v>
                </c:pt>
                <c:pt idx="12">
                  <c:v>218.40507844465526</c:v>
                </c:pt>
                <c:pt idx="13">
                  <c:v>218.96232214577773</c:v>
                </c:pt>
                <c:pt idx="14">
                  <c:v>219.9622891307898</c:v>
                </c:pt>
                <c:pt idx="15">
                  <c:v>216.16539824659725</c:v>
                </c:pt>
                <c:pt idx="16">
                  <c:v>221.50883944186666</c:v>
                </c:pt>
                <c:pt idx="17">
                  <c:v>218.10375432805267</c:v>
                </c:pt>
                <c:pt idx="18">
                  <c:v>217.83152900637455</c:v>
                </c:pt>
                <c:pt idx="19">
                  <c:v>214.01983757563954</c:v>
                </c:pt>
                <c:pt idx="20">
                  <c:v>217.6177709640111</c:v>
                </c:pt>
                <c:pt idx="21">
                  <c:v>214.09133037308948</c:v>
                </c:pt>
                <c:pt idx="22">
                  <c:v>214.76646986304911</c:v>
                </c:pt>
                <c:pt idx="23">
                  <c:v>210.28207797679531</c:v>
                </c:pt>
                <c:pt idx="24">
                  <c:v>208.12800585733441</c:v>
                </c:pt>
                <c:pt idx="25">
                  <c:v>210.09728865290313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9BC-4A8B-9B78-07A25C46E9A6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6'!$E$18:$AD$18</c:f>
              <c:numCache>
                <c:formatCode>General</c:formatCode>
                <c:ptCount val="26"/>
                <c:pt idx="0">
                  <c:v>223.19</c:v>
                </c:pt>
                <c:pt idx="1">
                  <c:v>221.59236547767148</c:v>
                </c:pt>
                <c:pt idx="2">
                  <c:v>221.20013346752538</c:v>
                </c:pt>
                <c:pt idx="3">
                  <c:v>217.6779758211463</c:v>
                </c:pt>
                <c:pt idx="4">
                  <c:v>215.23696389359006</c:v>
                </c:pt>
                <c:pt idx="5">
                  <c:v>220.98456091758044</c:v>
                </c:pt>
                <c:pt idx="6">
                  <c:v>223.09732430418754</c:v>
                </c:pt>
                <c:pt idx="7">
                  <c:v>226.23942326096389</c:v>
                </c:pt>
                <c:pt idx="8">
                  <c:v>222.07346444844259</c:v>
                </c:pt>
                <c:pt idx="9">
                  <c:v>220.1192180140672</c:v>
                </c:pt>
                <c:pt idx="10">
                  <c:v>224.3335167984539</c:v>
                </c:pt>
                <c:pt idx="11">
                  <c:v>225.1232412665785</c:v>
                </c:pt>
                <c:pt idx="12">
                  <c:v>228.10592902768624</c:v>
                </c:pt>
                <c:pt idx="13">
                  <c:v>226.44448147074201</c:v>
                </c:pt>
                <c:pt idx="14">
                  <c:v>225.34507522970696</c:v>
                </c:pt>
                <c:pt idx="15">
                  <c:v>222.57672475692044</c:v>
                </c:pt>
                <c:pt idx="16">
                  <c:v>223.66076002266357</c:v>
                </c:pt>
                <c:pt idx="17">
                  <c:v>223.66877543524086</c:v>
                </c:pt>
                <c:pt idx="18">
                  <c:v>219.82641264976505</c:v>
                </c:pt>
                <c:pt idx="19">
                  <c:v>217.0760526659966</c:v>
                </c:pt>
                <c:pt idx="20">
                  <c:v>218.09428858057146</c:v>
                </c:pt>
                <c:pt idx="21">
                  <c:v>218.78598638786926</c:v>
                </c:pt>
                <c:pt idx="22">
                  <c:v>220.34450935743666</c:v>
                </c:pt>
                <c:pt idx="23">
                  <c:v>221.08846879823508</c:v>
                </c:pt>
                <c:pt idx="24">
                  <c:v>224.01474690470539</c:v>
                </c:pt>
                <c:pt idx="25">
                  <c:v>219.13570933606925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9BC-4A8B-9B78-07A25C46E9A6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6'!$E$19:$AD$19</c:f>
              <c:numCache>
                <c:formatCode>General</c:formatCode>
                <c:ptCount val="26"/>
                <c:pt idx="0">
                  <c:v>223.19</c:v>
                </c:pt>
                <c:pt idx="1">
                  <c:v>221.75637837216749</c:v>
                </c:pt>
                <c:pt idx="2">
                  <c:v>220.12677143622994</c:v>
                </c:pt>
                <c:pt idx="3">
                  <c:v>220.98907191531711</c:v>
                </c:pt>
                <c:pt idx="4">
                  <c:v>224.94351557841532</c:v>
                </c:pt>
                <c:pt idx="5">
                  <c:v>228.79763150769278</c:v>
                </c:pt>
                <c:pt idx="6">
                  <c:v>228.76894752265181</c:v>
                </c:pt>
                <c:pt idx="7">
                  <c:v>229.35724849620522</c:v>
                </c:pt>
                <c:pt idx="8">
                  <c:v>225.84968401202903</c:v>
                </c:pt>
                <c:pt idx="9">
                  <c:v>223.1441431640126</c:v>
                </c:pt>
                <c:pt idx="10">
                  <c:v>218.0905118087571</c:v>
                </c:pt>
                <c:pt idx="11">
                  <c:v>215.62269035827748</c:v>
                </c:pt>
                <c:pt idx="12">
                  <c:v>218.19491842812513</c:v>
                </c:pt>
                <c:pt idx="13">
                  <c:v>218.63111034603608</c:v>
                </c:pt>
                <c:pt idx="14">
                  <c:v>216.40297311629183</c:v>
                </c:pt>
                <c:pt idx="15">
                  <c:v>218.69575847168196</c:v>
                </c:pt>
                <c:pt idx="16">
                  <c:v>217.30570753809951</c:v>
                </c:pt>
                <c:pt idx="17">
                  <c:v>216.74786362066436</c:v>
                </c:pt>
                <c:pt idx="18">
                  <c:v>215.09888054649053</c:v>
                </c:pt>
                <c:pt idx="19">
                  <c:v>215.07762192912244</c:v>
                </c:pt>
                <c:pt idx="20">
                  <c:v>215.98810793721958</c:v>
                </c:pt>
                <c:pt idx="21">
                  <c:v>219.50891214350384</c:v>
                </c:pt>
                <c:pt idx="22">
                  <c:v>217.75819302069269</c:v>
                </c:pt>
                <c:pt idx="23">
                  <c:v>212.08971289348528</c:v>
                </c:pt>
                <c:pt idx="24">
                  <c:v>214.24217825650888</c:v>
                </c:pt>
                <c:pt idx="25">
                  <c:v>218.74334727076845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9BC-4A8B-9B78-07A25C46E9A6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6'!$E$20:$AD$20</c:f>
              <c:numCache>
                <c:formatCode>General</c:formatCode>
                <c:ptCount val="26"/>
                <c:pt idx="0">
                  <c:v>223.19</c:v>
                </c:pt>
                <c:pt idx="1">
                  <c:v>224.8390557167084</c:v>
                </c:pt>
                <c:pt idx="2">
                  <c:v>219.50655763729023</c:v>
                </c:pt>
                <c:pt idx="3">
                  <c:v>216.99399691738554</c:v>
                </c:pt>
                <c:pt idx="4">
                  <c:v>218.39185219382802</c:v>
                </c:pt>
                <c:pt idx="5">
                  <c:v>220.6908902595637</c:v>
                </c:pt>
                <c:pt idx="6">
                  <c:v>219.5589824437142</c:v>
                </c:pt>
                <c:pt idx="7">
                  <c:v>226.04958578717643</c:v>
                </c:pt>
                <c:pt idx="8">
                  <c:v>224.048085949761</c:v>
                </c:pt>
                <c:pt idx="9">
                  <c:v>226.26092239014008</c:v>
                </c:pt>
                <c:pt idx="10">
                  <c:v>222.79555772671847</c:v>
                </c:pt>
                <c:pt idx="11">
                  <c:v>225.38396399154104</c:v>
                </c:pt>
                <c:pt idx="12">
                  <c:v>226.00051872116146</c:v>
                </c:pt>
                <c:pt idx="13">
                  <c:v>228.25907210769219</c:v>
                </c:pt>
                <c:pt idx="14">
                  <c:v>228.98064507157574</c:v>
                </c:pt>
                <c:pt idx="15">
                  <c:v>229.6447972231575</c:v>
                </c:pt>
                <c:pt idx="16">
                  <c:v>225.69205076060609</c:v>
                </c:pt>
                <c:pt idx="17">
                  <c:v>227.52595999243769</c:v>
                </c:pt>
                <c:pt idx="18">
                  <c:v>229.41170241748929</c:v>
                </c:pt>
                <c:pt idx="19">
                  <c:v>229.02028819252828</c:v>
                </c:pt>
                <c:pt idx="20">
                  <c:v>226.60517007574796</c:v>
                </c:pt>
                <c:pt idx="21">
                  <c:v>225.076941152974</c:v>
                </c:pt>
                <c:pt idx="22">
                  <c:v>224.25242721670298</c:v>
                </c:pt>
                <c:pt idx="23">
                  <c:v>226.95387054082849</c:v>
                </c:pt>
                <c:pt idx="24">
                  <c:v>230.73769841764266</c:v>
                </c:pt>
                <c:pt idx="25">
                  <c:v>230.07463521313673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9BC-4A8B-9B78-07A25C46E9A6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6'!$E$21:$AD$21</c:f>
              <c:numCache>
                <c:formatCode>General</c:formatCode>
                <c:ptCount val="26"/>
                <c:pt idx="0">
                  <c:v>223.19</c:v>
                </c:pt>
                <c:pt idx="1">
                  <c:v>216.87293925245356</c:v>
                </c:pt>
                <c:pt idx="2">
                  <c:v>215.46040723387239</c:v>
                </c:pt>
                <c:pt idx="3">
                  <c:v>218.19415208222506</c:v>
                </c:pt>
                <c:pt idx="4">
                  <c:v>216.38988298158569</c:v>
                </c:pt>
                <c:pt idx="5">
                  <c:v>216.85187642529021</c:v>
                </c:pt>
                <c:pt idx="6">
                  <c:v>213.33232857962179</c:v>
                </c:pt>
                <c:pt idx="7">
                  <c:v>212.46202901245417</c:v>
                </c:pt>
                <c:pt idx="8">
                  <c:v>208.53432136458738</c:v>
                </c:pt>
                <c:pt idx="9">
                  <c:v>211.87734606960021</c:v>
                </c:pt>
                <c:pt idx="10">
                  <c:v>214.86053541182073</c:v>
                </c:pt>
                <c:pt idx="11">
                  <c:v>216.19443224124493</c:v>
                </c:pt>
                <c:pt idx="12">
                  <c:v>213.67104304287403</c:v>
                </c:pt>
                <c:pt idx="13">
                  <c:v>218.04134689689258</c:v>
                </c:pt>
                <c:pt idx="14">
                  <c:v>215.99182718757743</c:v>
                </c:pt>
                <c:pt idx="15">
                  <c:v>214.8604575121756</c:v>
                </c:pt>
                <c:pt idx="16">
                  <c:v>216.75658018850353</c:v>
                </c:pt>
                <c:pt idx="17">
                  <c:v>217.77991009770216</c:v>
                </c:pt>
                <c:pt idx="18">
                  <c:v>219.28920820646749</c:v>
                </c:pt>
                <c:pt idx="19">
                  <c:v>215.95853049499232</c:v>
                </c:pt>
                <c:pt idx="20">
                  <c:v>218.98465130674771</c:v>
                </c:pt>
                <c:pt idx="21">
                  <c:v>216.42550151814629</c:v>
                </c:pt>
                <c:pt idx="22">
                  <c:v>216.68541582534928</c:v>
                </c:pt>
                <c:pt idx="23">
                  <c:v>218.97254041146789</c:v>
                </c:pt>
                <c:pt idx="24">
                  <c:v>224.67725612309306</c:v>
                </c:pt>
                <c:pt idx="25">
                  <c:v>220.10337178860826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9BC-4A8B-9B78-07A25C46E9A6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6'!$E$22:$AD$22</c:f>
              <c:numCache>
                <c:formatCode>General</c:formatCode>
                <c:ptCount val="26"/>
                <c:pt idx="0">
                  <c:v>223.19</c:v>
                </c:pt>
                <c:pt idx="1">
                  <c:v>224.33462227965913</c:v>
                </c:pt>
                <c:pt idx="2">
                  <c:v>226.40255967477893</c:v>
                </c:pt>
                <c:pt idx="3">
                  <c:v>231.79311049080007</c:v>
                </c:pt>
                <c:pt idx="4">
                  <c:v>234.84738088071501</c:v>
                </c:pt>
                <c:pt idx="5">
                  <c:v>233.59942707185039</c:v>
                </c:pt>
                <c:pt idx="6">
                  <c:v>237.69154414705989</c:v>
                </c:pt>
                <c:pt idx="7">
                  <c:v>235.59424278059026</c:v>
                </c:pt>
                <c:pt idx="8">
                  <c:v>232.88823407012939</c:v>
                </c:pt>
                <c:pt idx="9">
                  <c:v>237.03914283305562</c:v>
                </c:pt>
                <c:pt idx="10">
                  <c:v>231.91641253002777</c:v>
                </c:pt>
                <c:pt idx="11">
                  <c:v>227.70552467578474</c:v>
                </c:pt>
                <c:pt idx="12">
                  <c:v>229.95959550107659</c:v>
                </c:pt>
                <c:pt idx="13">
                  <c:v>223.60678334197991</c:v>
                </c:pt>
                <c:pt idx="14">
                  <c:v>219.68332548165597</c:v>
                </c:pt>
                <c:pt idx="15">
                  <c:v>217.8612520970444</c:v>
                </c:pt>
                <c:pt idx="16">
                  <c:v>216.75811910816398</c:v>
                </c:pt>
                <c:pt idx="17">
                  <c:v>211.29048640378733</c:v>
                </c:pt>
                <c:pt idx="18">
                  <c:v>213.63293555705064</c:v>
                </c:pt>
                <c:pt idx="19">
                  <c:v>217.83728743072834</c:v>
                </c:pt>
                <c:pt idx="20">
                  <c:v>215.62492862537246</c:v>
                </c:pt>
                <c:pt idx="21">
                  <c:v>215.43309187900385</c:v>
                </c:pt>
                <c:pt idx="22">
                  <c:v>215.5284721064705</c:v>
                </c:pt>
                <c:pt idx="23">
                  <c:v>215.15472243412214</c:v>
                </c:pt>
                <c:pt idx="24">
                  <c:v>219.43071195265611</c:v>
                </c:pt>
                <c:pt idx="25">
                  <c:v>219.70544367315594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9BC-4A8B-9B78-07A25C46E9A6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6'!$E$23:$AD$23</c:f>
              <c:numCache>
                <c:formatCode>General</c:formatCode>
                <c:ptCount val="26"/>
                <c:pt idx="0">
                  <c:v>223.19</c:v>
                </c:pt>
                <c:pt idx="1">
                  <c:v>218.03492761821937</c:v>
                </c:pt>
                <c:pt idx="2">
                  <c:v>213.03270102895883</c:v>
                </c:pt>
                <c:pt idx="3">
                  <c:v>204.63328038187538</c:v>
                </c:pt>
                <c:pt idx="4">
                  <c:v>201.23062789940195</c:v>
                </c:pt>
                <c:pt idx="5">
                  <c:v>197.16322864535334</c:v>
                </c:pt>
                <c:pt idx="6">
                  <c:v>198.172270926377</c:v>
                </c:pt>
                <c:pt idx="7">
                  <c:v>204.19973195354885</c:v>
                </c:pt>
                <c:pt idx="8">
                  <c:v>202.87082746580489</c:v>
                </c:pt>
                <c:pt idx="9">
                  <c:v>205.03574807009926</c:v>
                </c:pt>
                <c:pt idx="10">
                  <c:v>206.8976007804568</c:v>
                </c:pt>
                <c:pt idx="11">
                  <c:v>210.77594663411915</c:v>
                </c:pt>
                <c:pt idx="12">
                  <c:v>206.77610126872185</c:v>
                </c:pt>
                <c:pt idx="13">
                  <c:v>211.28005892321835</c:v>
                </c:pt>
                <c:pt idx="14">
                  <c:v>212.01420050199755</c:v>
                </c:pt>
                <c:pt idx="15">
                  <c:v>213.69189917518457</c:v>
                </c:pt>
                <c:pt idx="16">
                  <c:v>216.38737350346565</c:v>
                </c:pt>
                <c:pt idx="17">
                  <c:v>211.61651912182631</c:v>
                </c:pt>
                <c:pt idx="18">
                  <c:v>214.82585900659126</c:v>
                </c:pt>
                <c:pt idx="19">
                  <c:v>214.81709558637428</c:v>
                </c:pt>
                <c:pt idx="20">
                  <c:v>207.59156301631322</c:v>
                </c:pt>
                <c:pt idx="21">
                  <c:v>207.29669525435844</c:v>
                </c:pt>
                <c:pt idx="22">
                  <c:v>207.22737227229553</c:v>
                </c:pt>
                <c:pt idx="23">
                  <c:v>201.51800340028637</c:v>
                </c:pt>
                <c:pt idx="24">
                  <c:v>201.11261135144298</c:v>
                </c:pt>
                <c:pt idx="25">
                  <c:v>201.66904778235642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9BC-4A8B-9B78-07A25C46E9A6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6'!$E$24:$AD$24</c:f>
              <c:numCache>
                <c:formatCode>General</c:formatCode>
                <c:ptCount val="26"/>
                <c:pt idx="0">
                  <c:v>223.19</c:v>
                </c:pt>
                <c:pt idx="1">
                  <c:v>220.6418097416836</c:v>
                </c:pt>
                <c:pt idx="2">
                  <c:v>218.52017827329749</c:v>
                </c:pt>
                <c:pt idx="3">
                  <c:v>213.70037822869801</c:v>
                </c:pt>
                <c:pt idx="4">
                  <c:v>212.71763028350108</c:v>
                </c:pt>
                <c:pt idx="5">
                  <c:v>207.62181586963834</c:v>
                </c:pt>
                <c:pt idx="6">
                  <c:v>205.73527057855546</c:v>
                </c:pt>
                <c:pt idx="7">
                  <c:v>202.65902892931621</c:v>
                </c:pt>
                <c:pt idx="8">
                  <c:v>200.15059261745242</c:v>
                </c:pt>
                <c:pt idx="9">
                  <c:v>199.45539531810775</c:v>
                </c:pt>
                <c:pt idx="10">
                  <c:v>197.63371430817028</c:v>
                </c:pt>
                <c:pt idx="11">
                  <c:v>200.75834268496902</c:v>
                </c:pt>
                <c:pt idx="12">
                  <c:v>205.22825054019344</c:v>
                </c:pt>
                <c:pt idx="13">
                  <c:v>211.08750147259843</c:v>
                </c:pt>
                <c:pt idx="14">
                  <c:v>211.94386727118675</c:v>
                </c:pt>
                <c:pt idx="15">
                  <c:v>218.23808694205985</c:v>
                </c:pt>
                <c:pt idx="16">
                  <c:v>217.92766326799475</c:v>
                </c:pt>
                <c:pt idx="17">
                  <c:v>219.39446466117352</c:v>
                </c:pt>
                <c:pt idx="18">
                  <c:v>219.43236237628065</c:v>
                </c:pt>
                <c:pt idx="19">
                  <c:v>225.14840314374464</c:v>
                </c:pt>
                <c:pt idx="20">
                  <c:v>219.71446624139213</c:v>
                </c:pt>
                <c:pt idx="21">
                  <c:v>216.61271858085601</c:v>
                </c:pt>
                <c:pt idx="22">
                  <c:v>215.22908084555701</c:v>
                </c:pt>
                <c:pt idx="23">
                  <c:v>217.80346938000392</c:v>
                </c:pt>
                <c:pt idx="24">
                  <c:v>212.09164619508047</c:v>
                </c:pt>
                <c:pt idx="25">
                  <c:v>212.86598426226064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9BC-4A8B-9B78-07A25C46E9A6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6'!$E$25:$AD$25</c:f>
              <c:numCache>
                <c:formatCode>General</c:formatCode>
                <c:ptCount val="26"/>
                <c:pt idx="0">
                  <c:v>223.19</c:v>
                </c:pt>
                <c:pt idx="1">
                  <c:v>224.4057035890458</c:v>
                </c:pt>
                <c:pt idx="2">
                  <c:v>231.07584128848063</c:v>
                </c:pt>
                <c:pt idx="3">
                  <c:v>226.2817265690386</c:v>
                </c:pt>
                <c:pt idx="4">
                  <c:v>220.72898937625254</c:v>
                </c:pt>
                <c:pt idx="5">
                  <c:v>219.04521098882975</c:v>
                </c:pt>
                <c:pt idx="6">
                  <c:v>216.80049260215353</c:v>
                </c:pt>
                <c:pt idx="7">
                  <c:v>211.29815286709956</c:v>
                </c:pt>
                <c:pt idx="8">
                  <c:v>213.78264541892</c:v>
                </c:pt>
                <c:pt idx="9">
                  <c:v>212.37101444524524</c:v>
                </c:pt>
                <c:pt idx="10">
                  <c:v>211.20155510157426</c:v>
                </c:pt>
                <c:pt idx="11">
                  <c:v>210.35367423489978</c:v>
                </c:pt>
                <c:pt idx="12">
                  <c:v>206.2811193858885</c:v>
                </c:pt>
                <c:pt idx="13">
                  <c:v>208.15411644231278</c:v>
                </c:pt>
                <c:pt idx="14">
                  <c:v>204.59354000930003</c:v>
                </c:pt>
                <c:pt idx="15">
                  <c:v>209.86034573706888</c:v>
                </c:pt>
                <c:pt idx="16">
                  <c:v>204.90156527686239</c:v>
                </c:pt>
                <c:pt idx="17">
                  <c:v>210.67652813346322</c:v>
                </c:pt>
                <c:pt idx="18">
                  <c:v>206.00086790392012</c:v>
                </c:pt>
                <c:pt idx="19">
                  <c:v>207.23305081330651</c:v>
                </c:pt>
                <c:pt idx="20">
                  <c:v>212.84716984346477</c:v>
                </c:pt>
                <c:pt idx="21">
                  <c:v>220.67504417476354</c:v>
                </c:pt>
                <c:pt idx="22">
                  <c:v>219.40622289942766</c:v>
                </c:pt>
                <c:pt idx="23">
                  <c:v>221.53115323771283</c:v>
                </c:pt>
                <c:pt idx="24">
                  <c:v>222.96706153889767</c:v>
                </c:pt>
                <c:pt idx="25">
                  <c:v>223.72915202273475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9BC-4A8B-9B78-07A25C46E9A6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6'!$E$26:$AD$26</c:f>
              <c:numCache>
                <c:formatCode>General</c:formatCode>
                <c:ptCount val="26"/>
                <c:pt idx="0">
                  <c:v>223.19</c:v>
                </c:pt>
                <c:pt idx="1">
                  <c:v>222.55534077165237</c:v>
                </c:pt>
                <c:pt idx="2">
                  <c:v>222.64899576606274</c:v>
                </c:pt>
                <c:pt idx="3">
                  <c:v>222.0463202123639</c:v>
                </c:pt>
                <c:pt idx="4">
                  <c:v>220.21951368554107</c:v>
                </c:pt>
                <c:pt idx="5">
                  <c:v>215.03178588798056</c:v>
                </c:pt>
                <c:pt idx="6">
                  <c:v>211.37387420593433</c:v>
                </c:pt>
                <c:pt idx="7">
                  <c:v>211.93870775333892</c:v>
                </c:pt>
                <c:pt idx="8">
                  <c:v>210.85440610182309</c:v>
                </c:pt>
                <c:pt idx="9">
                  <c:v>214.94408347755697</c:v>
                </c:pt>
                <c:pt idx="10">
                  <c:v>219.4107167972461</c:v>
                </c:pt>
                <c:pt idx="11">
                  <c:v>219.36839129408685</c:v>
                </c:pt>
                <c:pt idx="12">
                  <c:v>218.61087942521505</c:v>
                </c:pt>
                <c:pt idx="13">
                  <c:v>216.50666148224971</c:v>
                </c:pt>
                <c:pt idx="14">
                  <c:v>217.87423675275468</c:v>
                </c:pt>
                <c:pt idx="15">
                  <c:v>220.9092304198127</c:v>
                </c:pt>
                <c:pt idx="16">
                  <c:v>215.69784914171686</c:v>
                </c:pt>
                <c:pt idx="17">
                  <c:v>215.64604048171481</c:v>
                </c:pt>
                <c:pt idx="18">
                  <c:v>212.78824985121292</c:v>
                </c:pt>
                <c:pt idx="19">
                  <c:v>211.2248587548676</c:v>
                </c:pt>
                <c:pt idx="20">
                  <c:v>211.13845218424618</c:v>
                </c:pt>
                <c:pt idx="21">
                  <c:v>213.62976867236992</c:v>
                </c:pt>
                <c:pt idx="22">
                  <c:v>218.06071817201553</c:v>
                </c:pt>
                <c:pt idx="23">
                  <c:v>217.72057218173572</c:v>
                </c:pt>
                <c:pt idx="24">
                  <c:v>217.10479063618772</c:v>
                </c:pt>
                <c:pt idx="25">
                  <c:v>222.45871062549517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9BC-4A8B-9B78-07A25C46E9A6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6'!$E$27:$AD$27</c:f>
              <c:numCache>
                <c:formatCode>General</c:formatCode>
                <c:ptCount val="26"/>
                <c:pt idx="0">
                  <c:v>223.19</c:v>
                </c:pt>
                <c:pt idx="1">
                  <c:v>220.73254810148339</c:v>
                </c:pt>
                <c:pt idx="2">
                  <c:v>221.39997540301661</c:v>
                </c:pt>
                <c:pt idx="3">
                  <c:v>226.96146806796199</c:v>
                </c:pt>
                <c:pt idx="4">
                  <c:v>226.02135393942476</c:v>
                </c:pt>
                <c:pt idx="5">
                  <c:v>233.80581512990156</c:v>
                </c:pt>
                <c:pt idx="6">
                  <c:v>235.39071512193587</c:v>
                </c:pt>
                <c:pt idx="7">
                  <c:v>237.00667730009772</c:v>
                </c:pt>
                <c:pt idx="8">
                  <c:v>234.35375242528224</c:v>
                </c:pt>
                <c:pt idx="9">
                  <c:v>236.64896963944895</c:v>
                </c:pt>
                <c:pt idx="10">
                  <c:v>232.94870655876321</c:v>
                </c:pt>
                <c:pt idx="11">
                  <c:v>233.73411502702911</c:v>
                </c:pt>
                <c:pt idx="12">
                  <c:v>237.41947419307422</c:v>
                </c:pt>
                <c:pt idx="13">
                  <c:v>239.9002448746854</c:v>
                </c:pt>
                <c:pt idx="14">
                  <c:v>236.47226454632346</c:v>
                </c:pt>
                <c:pt idx="15">
                  <c:v>235.28792739270546</c:v>
                </c:pt>
                <c:pt idx="16">
                  <c:v>227.74370622573727</c:v>
                </c:pt>
                <c:pt idx="17">
                  <c:v>228.56963205134895</c:v>
                </c:pt>
                <c:pt idx="18">
                  <c:v>227.97810697457879</c:v>
                </c:pt>
                <c:pt idx="19">
                  <c:v>224.96091135588978</c:v>
                </c:pt>
                <c:pt idx="20">
                  <c:v>220.49032925210506</c:v>
                </c:pt>
                <c:pt idx="21">
                  <c:v>219.66104941379265</c:v>
                </c:pt>
                <c:pt idx="22">
                  <c:v>217.61585178634613</c:v>
                </c:pt>
                <c:pt idx="23">
                  <c:v>217.46453857692046</c:v>
                </c:pt>
                <c:pt idx="24">
                  <c:v>228.86386850141361</c:v>
                </c:pt>
                <c:pt idx="25">
                  <c:v>227.95991219191066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9BC-4A8B-9B78-07A25C46E9A6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6'!$E$28:$AD$28</c:f>
              <c:numCache>
                <c:formatCode>General</c:formatCode>
                <c:ptCount val="26"/>
                <c:pt idx="0">
                  <c:v>223.19</c:v>
                </c:pt>
                <c:pt idx="1">
                  <c:v>215.55465380517529</c:v>
                </c:pt>
                <c:pt idx="2">
                  <c:v>214.16793512776323</c:v>
                </c:pt>
                <c:pt idx="3">
                  <c:v>216.17594164774954</c:v>
                </c:pt>
                <c:pt idx="4">
                  <c:v>217.33527328895423</c:v>
                </c:pt>
                <c:pt idx="5">
                  <c:v>219.43983068591325</c:v>
                </c:pt>
                <c:pt idx="6">
                  <c:v>216.56211922102264</c:v>
                </c:pt>
                <c:pt idx="7">
                  <c:v>216.41354318531586</c:v>
                </c:pt>
                <c:pt idx="8">
                  <c:v>211.3675728431846</c:v>
                </c:pt>
                <c:pt idx="9">
                  <c:v>207.95229091717718</c:v>
                </c:pt>
                <c:pt idx="10">
                  <c:v>205.88031119230689</c:v>
                </c:pt>
                <c:pt idx="11">
                  <c:v>205.88773585880384</c:v>
                </c:pt>
                <c:pt idx="12">
                  <c:v>203.7864026162805</c:v>
                </c:pt>
                <c:pt idx="13">
                  <c:v>199.95913418211936</c:v>
                </c:pt>
                <c:pt idx="14">
                  <c:v>192.75492659253408</c:v>
                </c:pt>
                <c:pt idx="15">
                  <c:v>193.09729544498938</c:v>
                </c:pt>
                <c:pt idx="16">
                  <c:v>189.04481925165007</c:v>
                </c:pt>
                <c:pt idx="17">
                  <c:v>188.95798777400466</c:v>
                </c:pt>
                <c:pt idx="18">
                  <c:v>188.89060029478688</c:v>
                </c:pt>
                <c:pt idx="19">
                  <c:v>186.97323627176914</c:v>
                </c:pt>
                <c:pt idx="20">
                  <c:v>189.19890626337403</c:v>
                </c:pt>
                <c:pt idx="21">
                  <c:v>187.95099801439122</c:v>
                </c:pt>
                <c:pt idx="22">
                  <c:v>183.76139576597194</c:v>
                </c:pt>
                <c:pt idx="23">
                  <c:v>179.83815313047256</c:v>
                </c:pt>
                <c:pt idx="24">
                  <c:v>179.51006941324135</c:v>
                </c:pt>
                <c:pt idx="25">
                  <c:v>182.42219619644374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9BC-4A8B-9B78-07A25C46E9A6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6'!$E$29:$AD$29</c:f>
              <c:numCache>
                <c:formatCode>General</c:formatCode>
                <c:ptCount val="26"/>
                <c:pt idx="0">
                  <c:v>223.19</c:v>
                </c:pt>
                <c:pt idx="1">
                  <c:v>223.36627497473742</c:v>
                </c:pt>
                <c:pt idx="2">
                  <c:v>219.91532705309888</c:v>
                </c:pt>
                <c:pt idx="3">
                  <c:v>217.8261538321992</c:v>
                </c:pt>
                <c:pt idx="4">
                  <c:v>222.89451287980833</c:v>
                </c:pt>
                <c:pt idx="5">
                  <c:v>219.5157779290551</c:v>
                </c:pt>
                <c:pt idx="6">
                  <c:v>220.29917819271787</c:v>
                </c:pt>
                <c:pt idx="7">
                  <c:v>217.5304103074125</c:v>
                </c:pt>
                <c:pt idx="8">
                  <c:v>222.6029263941106</c:v>
                </c:pt>
                <c:pt idx="9">
                  <c:v>218.6556675205706</c:v>
                </c:pt>
                <c:pt idx="10">
                  <c:v>217.30583741080591</c:v>
                </c:pt>
                <c:pt idx="11">
                  <c:v>218.66692486277998</c:v>
                </c:pt>
                <c:pt idx="12">
                  <c:v>215.1520902888237</c:v>
                </c:pt>
                <c:pt idx="13">
                  <c:v>227.42841611086916</c:v>
                </c:pt>
                <c:pt idx="14">
                  <c:v>225.41556071125063</c:v>
                </c:pt>
                <c:pt idx="15">
                  <c:v>223.69015129363629</c:v>
                </c:pt>
                <c:pt idx="16">
                  <c:v>226.35592324093466</c:v>
                </c:pt>
                <c:pt idx="17">
                  <c:v>224.7325651669282</c:v>
                </c:pt>
                <c:pt idx="18">
                  <c:v>221.0861094822545</c:v>
                </c:pt>
                <c:pt idx="19">
                  <c:v>221.652116707213</c:v>
                </c:pt>
                <c:pt idx="20">
                  <c:v>224.95359461125599</c:v>
                </c:pt>
                <c:pt idx="21">
                  <c:v>229.1061960276798</c:v>
                </c:pt>
                <c:pt idx="22">
                  <c:v>230.96076534062593</c:v>
                </c:pt>
                <c:pt idx="23">
                  <c:v>230.70689593742799</c:v>
                </c:pt>
                <c:pt idx="24">
                  <c:v>228.52403553517681</c:v>
                </c:pt>
                <c:pt idx="25">
                  <c:v>230.85305469666562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9BC-4A8B-9B78-07A25C46E9A6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6'!$E$30:$AD$30</c:f>
              <c:numCache>
                <c:formatCode>General</c:formatCode>
                <c:ptCount val="26"/>
                <c:pt idx="0">
                  <c:v>223.19</c:v>
                </c:pt>
                <c:pt idx="1">
                  <c:v>222.62571332269292</c:v>
                </c:pt>
                <c:pt idx="2">
                  <c:v>228.66796382205928</c:v>
                </c:pt>
                <c:pt idx="3">
                  <c:v>231.89938305733176</c:v>
                </c:pt>
                <c:pt idx="4">
                  <c:v>232.2252804773106</c:v>
                </c:pt>
                <c:pt idx="5">
                  <c:v>231.74546145204971</c:v>
                </c:pt>
                <c:pt idx="6">
                  <c:v>230.15828936976291</c:v>
                </c:pt>
                <c:pt idx="7">
                  <c:v>231.06019671131264</c:v>
                </c:pt>
                <c:pt idx="8">
                  <c:v>235.17551236933738</c:v>
                </c:pt>
                <c:pt idx="9">
                  <c:v>231.72730450685131</c:v>
                </c:pt>
                <c:pt idx="10">
                  <c:v>227.59547206770887</c:v>
                </c:pt>
                <c:pt idx="11">
                  <c:v>230.60850384439513</c:v>
                </c:pt>
                <c:pt idx="12">
                  <c:v>232.78486041145746</c:v>
                </c:pt>
                <c:pt idx="13">
                  <c:v>238.38608223360254</c:v>
                </c:pt>
                <c:pt idx="14">
                  <c:v>241.36775321873259</c:v>
                </c:pt>
                <c:pt idx="15">
                  <c:v>244.69491481568156</c:v>
                </c:pt>
                <c:pt idx="16">
                  <c:v>249.2732330439791</c:v>
                </c:pt>
                <c:pt idx="17">
                  <c:v>250.32656287530119</c:v>
                </c:pt>
                <c:pt idx="18">
                  <c:v>251.43674273814415</c:v>
                </c:pt>
                <c:pt idx="19">
                  <c:v>251.32447571457971</c:v>
                </c:pt>
                <c:pt idx="20">
                  <c:v>257.62859377335292</c:v>
                </c:pt>
                <c:pt idx="21">
                  <c:v>253.57480752891348</c:v>
                </c:pt>
                <c:pt idx="22">
                  <c:v>258.0527487460987</c:v>
                </c:pt>
                <c:pt idx="23">
                  <c:v>256.63866343175039</c:v>
                </c:pt>
                <c:pt idx="24">
                  <c:v>250.71358802060018</c:v>
                </c:pt>
                <c:pt idx="25">
                  <c:v>254.66746633670371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9BC-4A8B-9B78-07A25C46E9A6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6'!$E$31:$AD$31</c:f>
              <c:numCache>
                <c:formatCode>General</c:formatCode>
                <c:ptCount val="26"/>
                <c:pt idx="0">
                  <c:v>223.19</c:v>
                </c:pt>
                <c:pt idx="1">
                  <c:v>224.80746172206452</c:v>
                </c:pt>
                <c:pt idx="2">
                  <c:v>226.14212698876614</c:v>
                </c:pt>
                <c:pt idx="3">
                  <c:v>225.93779945925078</c:v>
                </c:pt>
                <c:pt idx="4">
                  <c:v>221.11657844268368</c:v>
                </c:pt>
                <c:pt idx="5">
                  <c:v>226.27520359438341</c:v>
                </c:pt>
                <c:pt idx="6">
                  <c:v>229.29362243390173</c:v>
                </c:pt>
                <c:pt idx="7">
                  <c:v>226.14923206415634</c:v>
                </c:pt>
                <c:pt idx="8">
                  <c:v>232.11999741238463</c:v>
                </c:pt>
                <c:pt idx="9">
                  <c:v>234.2816733923641</c:v>
                </c:pt>
                <c:pt idx="10">
                  <c:v>230.57678416211354</c:v>
                </c:pt>
                <c:pt idx="11">
                  <c:v>230.19160951183238</c:v>
                </c:pt>
                <c:pt idx="12">
                  <c:v>223.61252551492888</c:v>
                </c:pt>
                <c:pt idx="13">
                  <c:v>218.55115414660906</c:v>
                </c:pt>
                <c:pt idx="14">
                  <c:v>220.37057842355071</c:v>
                </c:pt>
                <c:pt idx="15">
                  <c:v>225.02560419178283</c:v>
                </c:pt>
                <c:pt idx="16">
                  <c:v>234.70675266821473</c:v>
                </c:pt>
                <c:pt idx="17">
                  <c:v>235.08432015703326</c:v>
                </c:pt>
                <c:pt idx="18">
                  <c:v>237.23222242850812</c:v>
                </c:pt>
                <c:pt idx="19">
                  <c:v>236.93815875695446</c:v>
                </c:pt>
                <c:pt idx="20">
                  <c:v>232.39967853474826</c:v>
                </c:pt>
                <c:pt idx="21">
                  <c:v>227.49327504307746</c:v>
                </c:pt>
                <c:pt idx="22">
                  <c:v>230.98021473888002</c:v>
                </c:pt>
                <c:pt idx="23">
                  <c:v>234.91335021746923</c:v>
                </c:pt>
                <c:pt idx="24">
                  <c:v>238.86126372572474</c:v>
                </c:pt>
                <c:pt idx="25">
                  <c:v>235.58956761969324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9BC-4A8B-9B78-07A25C46E9A6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6'!$E$32:$AD$32</c:f>
              <c:numCache>
                <c:formatCode>General</c:formatCode>
                <c:ptCount val="26"/>
                <c:pt idx="0">
                  <c:v>223.19</c:v>
                </c:pt>
                <c:pt idx="1">
                  <c:v>220.92434800313123</c:v>
                </c:pt>
                <c:pt idx="2">
                  <c:v>215.54968426695336</c:v>
                </c:pt>
                <c:pt idx="3">
                  <c:v>218.54065016555279</c:v>
                </c:pt>
                <c:pt idx="4">
                  <c:v>223.71336063276303</c:v>
                </c:pt>
                <c:pt idx="5">
                  <c:v>227.27146917460604</c:v>
                </c:pt>
                <c:pt idx="6">
                  <c:v>224.67668942354774</c:v>
                </c:pt>
                <c:pt idx="7">
                  <c:v>218.67353672768601</c:v>
                </c:pt>
                <c:pt idx="8">
                  <c:v>221.43907878180855</c:v>
                </c:pt>
                <c:pt idx="9">
                  <c:v>219.88450927362541</c:v>
                </c:pt>
                <c:pt idx="10">
                  <c:v>225.49609259395606</c:v>
                </c:pt>
                <c:pt idx="11">
                  <c:v>222.73900886288774</c:v>
                </c:pt>
                <c:pt idx="12">
                  <c:v>222.02464800766288</c:v>
                </c:pt>
                <c:pt idx="13">
                  <c:v>222.92419356084909</c:v>
                </c:pt>
                <c:pt idx="14">
                  <c:v>222.7266906756297</c:v>
                </c:pt>
                <c:pt idx="15">
                  <c:v>224.42977393809204</c:v>
                </c:pt>
                <c:pt idx="16">
                  <c:v>224.89389085335262</c:v>
                </c:pt>
                <c:pt idx="17">
                  <c:v>222.75482115427207</c:v>
                </c:pt>
                <c:pt idx="18">
                  <c:v>222.95734681062365</c:v>
                </c:pt>
                <c:pt idx="19">
                  <c:v>230.48458659570889</c:v>
                </c:pt>
                <c:pt idx="20">
                  <c:v>232.4537718775546</c:v>
                </c:pt>
                <c:pt idx="21">
                  <c:v>227.79770101459914</c:v>
                </c:pt>
                <c:pt idx="22">
                  <c:v>225.65855588867271</c:v>
                </c:pt>
                <c:pt idx="23">
                  <c:v>226.75254729288056</c:v>
                </c:pt>
                <c:pt idx="24">
                  <c:v>223.96948525318481</c:v>
                </c:pt>
                <c:pt idx="25">
                  <c:v>224.67294928095453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9BC-4A8B-9B78-07A25C46E9A6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6'!$E$33:$AD$33</c:f>
              <c:numCache>
                <c:formatCode>General</c:formatCode>
                <c:ptCount val="26"/>
                <c:pt idx="0">
                  <c:v>223.19</c:v>
                </c:pt>
                <c:pt idx="1">
                  <c:v>214.7427738971586</c:v>
                </c:pt>
                <c:pt idx="2">
                  <c:v>211.33659188292557</c:v>
                </c:pt>
                <c:pt idx="3">
                  <c:v>215.82249902715603</c:v>
                </c:pt>
                <c:pt idx="4">
                  <c:v>213.32231494423974</c:v>
                </c:pt>
                <c:pt idx="5">
                  <c:v>211.96600523183716</c:v>
                </c:pt>
                <c:pt idx="6">
                  <c:v>215.84144470217302</c:v>
                </c:pt>
                <c:pt idx="7">
                  <c:v>219.52021414419696</c:v>
                </c:pt>
                <c:pt idx="8">
                  <c:v>217.21708149158803</c:v>
                </c:pt>
                <c:pt idx="9">
                  <c:v>217.19849307452247</c:v>
                </c:pt>
                <c:pt idx="10">
                  <c:v>212.91441904714642</c:v>
                </c:pt>
                <c:pt idx="11">
                  <c:v>206.20861385467376</c:v>
                </c:pt>
                <c:pt idx="12">
                  <c:v>202.78990193701574</c:v>
                </c:pt>
                <c:pt idx="13">
                  <c:v>202.7310977625682</c:v>
                </c:pt>
                <c:pt idx="14">
                  <c:v>201.17344363430806</c:v>
                </c:pt>
                <c:pt idx="15">
                  <c:v>202.87336607988107</c:v>
                </c:pt>
                <c:pt idx="16">
                  <c:v>199.92263750215059</c:v>
                </c:pt>
                <c:pt idx="17">
                  <c:v>200.71104145206689</c:v>
                </c:pt>
                <c:pt idx="18">
                  <c:v>203.7284974571225</c:v>
                </c:pt>
                <c:pt idx="19">
                  <c:v>208.40838061291475</c:v>
                </c:pt>
                <c:pt idx="20">
                  <c:v>204.72064399562564</c:v>
                </c:pt>
                <c:pt idx="21">
                  <c:v>198.78744734260181</c:v>
                </c:pt>
                <c:pt idx="22">
                  <c:v>198.84298205766896</c:v>
                </c:pt>
                <c:pt idx="23">
                  <c:v>200.07193686864235</c:v>
                </c:pt>
                <c:pt idx="24">
                  <c:v>197.25563089479823</c:v>
                </c:pt>
                <c:pt idx="25">
                  <c:v>195.0773385343609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9BC-4A8B-9B78-07A25C46E9A6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6'!$E$34:$AD$34</c:f>
              <c:numCache>
                <c:formatCode>General</c:formatCode>
                <c:ptCount val="26"/>
                <c:pt idx="0">
                  <c:v>223.19</c:v>
                </c:pt>
                <c:pt idx="1">
                  <c:v>218.005911306927</c:v>
                </c:pt>
                <c:pt idx="2">
                  <c:v>217.4784598490281</c:v>
                </c:pt>
                <c:pt idx="3">
                  <c:v>219.61260161926492</c:v>
                </c:pt>
                <c:pt idx="4">
                  <c:v>221.20366759902623</c:v>
                </c:pt>
                <c:pt idx="5">
                  <c:v>219.16582891862186</c:v>
                </c:pt>
                <c:pt idx="6">
                  <c:v>220.18089296524261</c:v>
                </c:pt>
                <c:pt idx="7">
                  <c:v>218.56371659982233</c:v>
                </c:pt>
                <c:pt idx="8">
                  <c:v>219.13946442208339</c:v>
                </c:pt>
                <c:pt idx="9">
                  <c:v>220.70831940808375</c:v>
                </c:pt>
                <c:pt idx="10">
                  <c:v>219.47237918919797</c:v>
                </c:pt>
                <c:pt idx="11">
                  <c:v>216.19100468360256</c:v>
                </c:pt>
                <c:pt idx="12">
                  <c:v>212.97810813550785</c:v>
                </c:pt>
                <c:pt idx="13">
                  <c:v>210.66389367260197</c:v>
                </c:pt>
                <c:pt idx="14">
                  <c:v>209.63098396286961</c:v>
                </c:pt>
                <c:pt idx="15">
                  <c:v>212.65686347306627</c:v>
                </c:pt>
                <c:pt idx="16">
                  <c:v>210.65370765817519</c:v>
                </c:pt>
                <c:pt idx="17">
                  <c:v>210.8744379192965</c:v>
                </c:pt>
                <c:pt idx="18">
                  <c:v>210.45716834673667</c:v>
                </c:pt>
                <c:pt idx="19">
                  <c:v>212.02058036606192</c:v>
                </c:pt>
                <c:pt idx="20">
                  <c:v>216.46484668038471</c:v>
                </c:pt>
                <c:pt idx="21">
                  <c:v>213.49062919481034</c:v>
                </c:pt>
                <c:pt idx="22">
                  <c:v>212.78998429876049</c:v>
                </c:pt>
                <c:pt idx="23">
                  <c:v>209.0380570557177</c:v>
                </c:pt>
                <c:pt idx="24">
                  <c:v>208.94627822328346</c:v>
                </c:pt>
                <c:pt idx="25">
                  <c:v>207.57818714658561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9BC-4A8B-9B78-07A25C46E9A6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6'!$E$35:$AD$35</c:f>
              <c:numCache>
                <c:formatCode>General</c:formatCode>
                <c:ptCount val="26"/>
                <c:pt idx="0">
                  <c:v>223.19</c:v>
                </c:pt>
                <c:pt idx="1">
                  <c:v>224.8426340135245</c:v>
                </c:pt>
                <c:pt idx="2">
                  <c:v>224.95516225081172</c:v>
                </c:pt>
                <c:pt idx="3">
                  <c:v>229.88212421129697</c:v>
                </c:pt>
                <c:pt idx="4">
                  <c:v>224.88925505030727</c:v>
                </c:pt>
                <c:pt idx="5">
                  <c:v>227.24577649032625</c:v>
                </c:pt>
                <c:pt idx="6">
                  <c:v>224.25071090535877</c:v>
                </c:pt>
                <c:pt idx="7">
                  <c:v>220.30106310046509</c:v>
                </c:pt>
                <c:pt idx="8">
                  <c:v>216.07443640106061</c:v>
                </c:pt>
                <c:pt idx="9">
                  <c:v>213.8597379465393</c:v>
                </c:pt>
                <c:pt idx="10">
                  <c:v>212.38329311194951</c:v>
                </c:pt>
                <c:pt idx="11">
                  <c:v>212.18207606357015</c:v>
                </c:pt>
                <c:pt idx="12">
                  <c:v>213.85598078859482</c:v>
                </c:pt>
                <c:pt idx="13">
                  <c:v>218.19062783582021</c:v>
                </c:pt>
                <c:pt idx="14">
                  <c:v>218.69985322708288</c:v>
                </c:pt>
                <c:pt idx="15">
                  <c:v>215.82082920392722</c:v>
                </c:pt>
                <c:pt idx="16">
                  <c:v>214.40173091555414</c:v>
                </c:pt>
                <c:pt idx="17">
                  <c:v>218.16490426466768</c:v>
                </c:pt>
                <c:pt idx="18">
                  <c:v>220.57005786183265</c:v>
                </c:pt>
                <c:pt idx="19">
                  <c:v>219.44345053886428</c:v>
                </c:pt>
                <c:pt idx="20">
                  <c:v>221.55266891915144</c:v>
                </c:pt>
                <c:pt idx="21">
                  <c:v>225.49579563220826</c:v>
                </c:pt>
                <c:pt idx="22">
                  <c:v>221.28559697045878</c:v>
                </c:pt>
                <c:pt idx="23">
                  <c:v>222.3931830052704</c:v>
                </c:pt>
                <c:pt idx="24">
                  <c:v>219.87796860534817</c:v>
                </c:pt>
                <c:pt idx="25">
                  <c:v>221.81277678372555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9BC-4A8B-9B78-07A25C46E9A6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6'!$E$36:$AD$36</c:f>
              <c:numCache>
                <c:formatCode>General</c:formatCode>
                <c:ptCount val="26"/>
                <c:pt idx="0">
                  <c:v>223.19</c:v>
                </c:pt>
                <c:pt idx="1">
                  <c:v>220.79851806995418</c:v>
                </c:pt>
                <c:pt idx="2">
                  <c:v>228.37562343870513</c:v>
                </c:pt>
                <c:pt idx="3">
                  <c:v>225.0672792498797</c:v>
                </c:pt>
                <c:pt idx="4">
                  <c:v>222.21617146611993</c:v>
                </c:pt>
                <c:pt idx="5">
                  <c:v>224.97847669566025</c:v>
                </c:pt>
                <c:pt idx="6">
                  <c:v>226.90223840535046</c:v>
                </c:pt>
                <c:pt idx="7">
                  <c:v>224.90195886863054</c:v>
                </c:pt>
                <c:pt idx="8">
                  <c:v>226.57018661929288</c:v>
                </c:pt>
                <c:pt idx="9">
                  <c:v>225.382764406354</c:v>
                </c:pt>
                <c:pt idx="10">
                  <c:v>227.89994926539018</c:v>
                </c:pt>
                <c:pt idx="11">
                  <c:v>216.72949921523045</c:v>
                </c:pt>
                <c:pt idx="12">
                  <c:v>218.47256409305052</c:v>
                </c:pt>
                <c:pt idx="13">
                  <c:v>210.78521612555548</c:v>
                </c:pt>
                <c:pt idx="14">
                  <c:v>211.89809383308997</c:v>
                </c:pt>
                <c:pt idx="15">
                  <c:v>210.76777711076176</c:v>
                </c:pt>
                <c:pt idx="16">
                  <c:v>208.71456422494958</c:v>
                </c:pt>
                <c:pt idx="17">
                  <c:v>208.15784222605706</c:v>
                </c:pt>
                <c:pt idx="18">
                  <c:v>210.76399776069334</c:v>
                </c:pt>
                <c:pt idx="19">
                  <c:v>205.72744888860842</c:v>
                </c:pt>
                <c:pt idx="20">
                  <c:v>200.4519505093615</c:v>
                </c:pt>
                <c:pt idx="21">
                  <c:v>200.68442471637408</c:v>
                </c:pt>
                <c:pt idx="22">
                  <c:v>200.18720892236652</c:v>
                </c:pt>
                <c:pt idx="23">
                  <c:v>199.87321850130107</c:v>
                </c:pt>
                <c:pt idx="24">
                  <c:v>204.50332674113261</c:v>
                </c:pt>
                <c:pt idx="25">
                  <c:v>204.62244205419393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9BC-4A8B-9B78-07A25C46E9A6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6'!$E$37:$AD$37</c:f>
              <c:numCache>
                <c:formatCode>General</c:formatCode>
                <c:ptCount val="26"/>
                <c:pt idx="0">
                  <c:v>223.19</c:v>
                </c:pt>
                <c:pt idx="1">
                  <c:v>223.43346319747545</c:v>
                </c:pt>
                <c:pt idx="2">
                  <c:v>222.92266234543644</c:v>
                </c:pt>
                <c:pt idx="3">
                  <c:v>224.73488393510286</c:v>
                </c:pt>
                <c:pt idx="4">
                  <c:v>227.94739624714569</c:v>
                </c:pt>
                <c:pt idx="5">
                  <c:v>231.02352150168363</c:v>
                </c:pt>
                <c:pt idx="6">
                  <c:v>235.29451851804413</c:v>
                </c:pt>
                <c:pt idx="7">
                  <c:v>232.02112802826423</c:v>
                </c:pt>
                <c:pt idx="8">
                  <c:v>232.33666881646047</c:v>
                </c:pt>
                <c:pt idx="9">
                  <c:v>233.41809767742612</c:v>
                </c:pt>
                <c:pt idx="10">
                  <c:v>231.92366712579513</c:v>
                </c:pt>
                <c:pt idx="11">
                  <c:v>233.81136122612148</c:v>
                </c:pt>
                <c:pt idx="12">
                  <c:v>236.55438162845755</c:v>
                </c:pt>
                <c:pt idx="13">
                  <c:v>240.47361413271085</c:v>
                </c:pt>
                <c:pt idx="14">
                  <c:v>241.58571483620662</c:v>
                </c:pt>
                <c:pt idx="15">
                  <c:v>238.44963984069341</c:v>
                </c:pt>
                <c:pt idx="16">
                  <c:v>238.59412763492082</c:v>
                </c:pt>
                <c:pt idx="17">
                  <c:v>235.37449932741686</c:v>
                </c:pt>
                <c:pt idx="18">
                  <c:v>232.04285151243658</c:v>
                </c:pt>
                <c:pt idx="19">
                  <c:v>232.88234546694764</c:v>
                </c:pt>
                <c:pt idx="20">
                  <c:v>232.06330526366958</c:v>
                </c:pt>
                <c:pt idx="21">
                  <c:v>229.97191647943654</c:v>
                </c:pt>
                <c:pt idx="22">
                  <c:v>231.84436725988684</c:v>
                </c:pt>
                <c:pt idx="23">
                  <c:v>232.60697598816139</c:v>
                </c:pt>
                <c:pt idx="24">
                  <c:v>230.40783534121567</c:v>
                </c:pt>
                <c:pt idx="25">
                  <c:v>230.13470276585605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9BC-4A8B-9B78-07A25C46E9A6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6'!$E$38:$AD$38</c:f>
              <c:numCache>
                <c:formatCode>General</c:formatCode>
                <c:ptCount val="26"/>
                <c:pt idx="0">
                  <c:v>223.19</c:v>
                </c:pt>
                <c:pt idx="1">
                  <c:v>228.77793668514985</c:v>
                </c:pt>
                <c:pt idx="2">
                  <c:v>234.71652544151218</c:v>
                </c:pt>
                <c:pt idx="3">
                  <c:v>233.4714952959595</c:v>
                </c:pt>
                <c:pt idx="4">
                  <c:v>237.08324752722024</c:v>
                </c:pt>
                <c:pt idx="5">
                  <c:v>236.37320276597757</c:v>
                </c:pt>
                <c:pt idx="6">
                  <c:v>234.78749895920646</c:v>
                </c:pt>
                <c:pt idx="7">
                  <c:v>232.30757733824308</c:v>
                </c:pt>
                <c:pt idx="8">
                  <c:v>230.02933603638434</c:v>
                </c:pt>
                <c:pt idx="9">
                  <c:v>232.2709532204704</c:v>
                </c:pt>
                <c:pt idx="10">
                  <c:v>231.91387127145259</c:v>
                </c:pt>
                <c:pt idx="11">
                  <c:v>233.1395630418792</c:v>
                </c:pt>
                <c:pt idx="12">
                  <c:v>231.63246623107662</c:v>
                </c:pt>
                <c:pt idx="13">
                  <c:v>236.31896932498714</c:v>
                </c:pt>
                <c:pt idx="14">
                  <c:v>234.99177908755135</c:v>
                </c:pt>
                <c:pt idx="15">
                  <c:v>229.20827435410132</c:v>
                </c:pt>
                <c:pt idx="16">
                  <c:v>225.02035359379818</c:v>
                </c:pt>
                <c:pt idx="17">
                  <c:v>223.73859740296689</c:v>
                </c:pt>
                <c:pt idx="18">
                  <c:v>225.5324863669714</c:v>
                </c:pt>
                <c:pt idx="19">
                  <c:v>226.13792038496425</c:v>
                </c:pt>
                <c:pt idx="20">
                  <c:v>226.99976453324277</c:v>
                </c:pt>
                <c:pt idx="21">
                  <c:v>226.62904739645779</c:v>
                </c:pt>
                <c:pt idx="22">
                  <c:v>222.89997834065997</c:v>
                </c:pt>
                <c:pt idx="23">
                  <c:v>215.74107244818632</c:v>
                </c:pt>
                <c:pt idx="24">
                  <c:v>216.625418412931</c:v>
                </c:pt>
                <c:pt idx="25">
                  <c:v>217.03242447620374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9BC-4A8B-9B78-07A25C46E9A6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6'!$E$39:$AD$39</c:f>
              <c:numCache>
                <c:formatCode>General</c:formatCode>
                <c:ptCount val="26"/>
                <c:pt idx="0">
                  <c:v>223.19</c:v>
                </c:pt>
                <c:pt idx="1">
                  <c:v>225.63206182558019</c:v>
                </c:pt>
                <c:pt idx="2">
                  <c:v>226.91136617926136</c:v>
                </c:pt>
                <c:pt idx="3">
                  <c:v>225.57780321269166</c:v>
                </c:pt>
                <c:pt idx="4">
                  <c:v>223.54300852694578</c:v>
                </c:pt>
                <c:pt idx="5">
                  <c:v>224.80784254648756</c:v>
                </c:pt>
                <c:pt idx="6">
                  <c:v>228.10773252118761</c:v>
                </c:pt>
                <c:pt idx="7">
                  <c:v>232.68112372876482</c:v>
                </c:pt>
                <c:pt idx="8">
                  <c:v>232.07690181009477</c:v>
                </c:pt>
                <c:pt idx="9">
                  <c:v>227.2070069241675</c:v>
                </c:pt>
                <c:pt idx="10">
                  <c:v>225.86486182498649</c:v>
                </c:pt>
                <c:pt idx="11">
                  <c:v>224.74669055117309</c:v>
                </c:pt>
                <c:pt idx="12">
                  <c:v>221.59772470867381</c:v>
                </c:pt>
                <c:pt idx="13">
                  <c:v>232.98947251683111</c:v>
                </c:pt>
                <c:pt idx="14">
                  <c:v>232.80086239887095</c:v>
                </c:pt>
                <c:pt idx="15">
                  <c:v>235.48253784180673</c:v>
                </c:pt>
                <c:pt idx="16">
                  <c:v>237.42552375537068</c:v>
                </c:pt>
                <c:pt idx="17">
                  <c:v>240.97059168595177</c:v>
                </c:pt>
                <c:pt idx="18">
                  <c:v>242.14557952491052</c:v>
                </c:pt>
                <c:pt idx="19">
                  <c:v>244.08890283403485</c:v>
                </c:pt>
                <c:pt idx="20">
                  <c:v>244.39170490886895</c:v>
                </c:pt>
                <c:pt idx="21">
                  <c:v>239.39450426798189</c:v>
                </c:pt>
                <c:pt idx="22">
                  <c:v>238.75607036810621</c:v>
                </c:pt>
                <c:pt idx="23">
                  <c:v>241.11610038767677</c:v>
                </c:pt>
                <c:pt idx="24">
                  <c:v>239.41313637957722</c:v>
                </c:pt>
                <c:pt idx="25">
                  <c:v>241.33762420708871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9BC-4A8B-9B78-07A25C46E9A6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6'!$E$40:$AD$40</c:f>
              <c:numCache>
                <c:formatCode>General</c:formatCode>
                <c:ptCount val="26"/>
                <c:pt idx="0">
                  <c:v>223.19</c:v>
                </c:pt>
                <c:pt idx="1">
                  <c:v>219.50944226418235</c:v>
                </c:pt>
                <c:pt idx="2">
                  <c:v>219.54210805139016</c:v>
                </c:pt>
                <c:pt idx="3">
                  <c:v>218.75511442461968</c:v>
                </c:pt>
                <c:pt idx="4">
                  <c:v>218.58517998400058</c:v>
                </c:pt>
                <c:pt idx="5">
                  <c:v>221.42167294310931</c:v>
                </c:pt>
                <c:pt idx="6">
                  <c:v>217.64583223940741</c:v>
                </c:pt>
                <c:pt idx="7">
                  <c:v>223.72617215471482</c:v>
                </c:pt>
                <c:pt idx="8">
                  <c:v>221.26018797434637</c:v>
                </c:pt>
                <c:pt idx="9">
                  <c:v>217.58978485344684</c:v>
                </c:pt>
                <c:pt idx="10">
                  <c:v>215.89843013309198</c:v>
                </c:pt>
                <c:pt idx="11">
                  <c:v>212.74103448659568</c:v>
                </c:pt>
                <c:pt idx="12">
                  <c:v>211.4230015619782</c:v>
                </c:pt>
                <c:pt idx="13">
                  <c:v>208.27253736456146</c:v>
                </c:pt>
                <c:pt idx="14">
                  <c:v>213.05018994829379</c:v>
                </c:pt>
                <c:pt idx="15">
                  <c:v>213.01733742863519</c:v>
                </c:pt>
                <c:pt idx="16">
                  <c:v>212.43610099175913</c:v>
                </c:pt>
                <c:pt idx="17">
                  <c:v>210.01394604702548</c:v>
                </c:pt>
                <c:pt idx="18">
                  <c:v>213.34671521134635</c:v>
                </c:pt>
                <c:pt idx="19">
                  <c:v>214.16610093708215</c:v>
                </c:pt>
                <c:pt idx="20">
                  <c:v>213.96284633255442</c:v>
                </c:pt>
                <c:pt idx="21">
                  <c:v>213.59404479595685</c:v>
                </c:pt>
                <c:pt idx="22">
                  <c:v>213.88040069585441</c:v>
                </c:pt>
                <c:pt idx="23">
                  <c:v>211.52559641683172</c:v>
                </c:pt>
                <c:pt idx="24">
                  <c:v>215.74326366752973</c:v>
                </c:pt>
                <c:pt idx="25">
                  <c:v>221.03666563823768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9BC-4A8B-9B78-07A25C46E9A6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6'!$E$41:$AD$41</c:f>
              <c:numCache>
                <c:formatCode>General</c:formatCode>
                <c:ptCount val="26"/>
                <c:pt idx="0">
                  <c:v>223.19</c:v>
                </c:pt>
                <c:pt idx="1">
                  <c:v>222.41495575055936</c:v>
                </c:pt>
                <c:pt idx="2">
                  <c:v>225.51507913434921</c:v>
                </c:pt>
                <c:pt idx="3">
                  <c:v>229.56066055795088</c:v>
                </c:pt>
                <c:pt idx="4">
                  <c:v>228.98895806827974</c:v>
                </c:pt>
                <c:pt idx="5">
                  <c:v>230.8607999468523</c:v>
                </c:pt>
                <c:pt idx="6">
                  <c:v>233.48655654654044</c:v>
                </c:pt>
                <c:pt idx="7">
                  <c:v>234.7272833563338</c:v>
                </c:pt>
                <c:pt idx="8">
                  <c:v>240.24102654206536</c:v>
                </c:pt>
                <c:pt idx="9">
                  <c:v>242.03056960107898</c:v>
                </c:pt>
                <c:pt idx="10">
                  <c:v>243.51856242554135</c:v>
                </c:pt>
                <c:pt idx="11">
                  <c:v>244.08595375304353</c:v>
                </c:pt>
                <c:pt idx="12">
                  <c:v>243.97897556378931</c:v>
                </c:pt>
                <c:pt idx="13">
                  <c:v>242.94337652339362</c:v>
                </c:pt>
                <c:pt idx="14">
                  <c:v>245.10004034934303</c:v>
                </c:pt>
                <c:pt idx="15">
                  <c:v>248.7135177683011</c:v>
                </c:pt>
                <c:pt idx="16">
                  <c:v>247.09335956250564</c:v>
                </c:pt>
                <c:pt idx="17">
                  <c:v>244.11531284642925</c:v>
                </c:pt>
                <c:pt idx="18">
                  <c:v>246.08298394815375</c:v>
                </c:pt>
                <c:pt idx="19">
                  <c:v>242.21661129465002</c:v>
                </c:pt>
                <c:pt idx="20">
                  <c:v>243.66874505333823</c:v>
                </c:pt>
                <c:pt idx="21">
                  <c:v>240.49779448809591</c:v>
                </c:pt>
                <c:pt idx="22">
                  <c:v>232.49688474736075</c:v>
                </c:pt>
                <c:pt idx="23">
                  <c:v>232.0455399484361</c:v>
                </c:pt>
                <c:pt idx="24">
                  <c:v>230.00109515217923</c:v>
                </c:pt>
                <c:pt idx="25">
                  <c:v>232.05228190633326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9BC-4A8B-9B78-07A25C46E9A6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6'!$E$42:$AD$42</c:f>
              <c:numCache>
                <c:formatCode>General</c:formatCode>
                <c:ptCount val="26"/>
                <c:pt idx="0">
                  <c:v>223.19</c:v>
                </c:pt>
                <c:pt idx="1">
                  <c:v>222.11963676240202</c:v>
                </c:pt>
                <c:pt idx="2">
                  <c:v>225.40750144828303</c:v>
                </c:pt>
                <c:pt idx="3">
                  <c:v>226.13033414859908</c:v>
                </c:pt>
                <c:pt idx="4">
                  <c:v>226.43163911269076</c:v>
                </c:pt>
                <c:pt idx="5">
                  <c:v>222.70584345228011</c:v>
                </c:pt>
                <c:pt idx="6">
                  <c:v>224.26933927038499</c:v>
                </c:pt>
                <c:pt idx="7">
                  <c:v>225.22199583568468</c:v>
                </c:pt>
                <c:pt idx="8">
                  <c:v>229.82562137053446</c:v>
                </c:pt>
                <c:pt idx="9">
                  <c:v>228.9188976431403</c:v>
                </c:pt>
                <c:pt idx="10">
                  <c:v>232.2965376617652</c:v>
                </c:pt>
                <c:pt idx="11">
                  <c:v>234.9251794293599</c:v>
                </c:pt>
                <c:pt idx="12">
                  <c:v>235.51583493001317</c:v>
                </c:pt>
                <c:pt idx="13">
                  <c:v>242.27335439698129</c:v>
                </c:pt>
                <c:pt idx="14">
                  <c:v>242.42546168857567</c:v>
                </c:pt>
                <c:pt idx="15">
                  <c:v>244.49903902335154</c:v>
                </c:pt>
                <c:pt idx="16">
                  <c:v>240.20051088852924</c:v>
                </c:pt>
                <c:pt idx="17">
                  <c:v>239.42287615641121</c:v>
                </c:pt>
                <c:pt idx="18">
                  <c:v>239.5184582140993</c:v>
                </c:pt>
                <c:pt idx="19">
                  <c:v>244.95435263126521</c:v>
                </c:pt>
                <c:pt idx="20">
                  <c:v>250.05202703279897</c:v>
                </c:pt>
                <c:pt idx="21">
                  <c:v>252.90893363155897</c:v>
                </c:pt>
                <c:pt idx="22">
                  <c:v>250.44812954799664</c:v>
                </c:pt>
                <c:pt idx="23">
                  <c:v>251.63426904044442</c:v>
                </c:pt>
                <c:pt idx="24">
                  <c:v>251.86177220847031</c:v>
                </c:pt>
                <c:pt idx="25">
                  <c:v>256.96246861226837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9BC-4A8B-9B78-07A25C46E9A6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6'!$E$43:$AD$43</c:f>
              <c:numCache>
                <c:formatCode>General</c:formatCode>
                <c:ptCount val="26"/>
                <c:pt idx="0">
                  <c:v>223.19</c:v>
                </c:pt>
                <c:pt idx="1">
                  <c:v>218.07313169872316</c:v>
                </c:pt>
                <c:pt idx="2">
                  <c:v>219.35442142434243</c:v>
                </c:pt>
                <c:pt idx="3">
                  <c:v>214.29566993499236</c:v>
                </c:pt>
                <c:pt idx="4">
                  <c:v>216.47107423022985</c:v>
                </c:pt>
                <c:pt idx="5">
                  <c:v>216.74913768152695</c:v>
                </c:pt>
                <c:pt idx="6">
                  <c:v>218.60421395528894</c:v>
                </c:pt>
                <c:pt idx="7">
                  <c:v>221.13159092797173</c:v>
                </c:pt>
                <c:pt idx="8">
                  <c:v>217.07863210198488</c:v>
                </c:pt>
                <c:pt idx="9">
                  <c:v>219.55577827595829</c:v>
                </c:pt>
                <c:pt idx="10">
                  <c:v>220.04698572415506</c:v>
                </c:pt>
                <c:pt idx="11">
                  <c:v>225.24991814470562</c:v>
                </c:pt>
                <c:pt idx="12">
                  <c:v>223.14920530343633</c:v>
                </c:pt>
                <c:pt idx="13">
                  <c:v>223.09143434670838</c:v>
                </c:pt>
                <c:pt idx="14">
                  <c:v>224.09502565895792</c:v>
                </c:pt>
                <c:pt idx="15">
                  <c:v>215.74135553458345</c:v>
                </c:pt>
                <c:pt idx="16">
                  <c:v>218.59775126381606</c:v>
                </c:pt>
                <c:pt idx="17">
                  <c:v>218.78377001050507</c:v>
                </c:pt>
                <c:pt idx="18">
                  <c:v>214.96718467101056</c:v>
                </c:pt>
                <c:pt idx="19">
                  <c:v>211.36087984605163</c:v>
                </c:pt>
                <c:pt idx="20">
                  <c:v>210.67205243805603</c:v>
                </c:pt>
                <c:pt idx="21">
                  <c:v>212.90720137547632</c:v>
                </c:pt>
                <c:pt idx="22">
                  <c:v>210.57946458691484</c:v>
                </c:pt>
                <c:pt idx="23">
                  <c:v>213.16715799408914</c:v>
                </c:pt>
                <c:pt idx="24">
                  <c:v>219.21828979905035</c:v>
                </c:pt>
                <c:pt idx="25">
                  <c:v>216.63390706094694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9BC-4A8B-9B78-07A25C46E9A6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6'!$E$44:$AD$44</c:f>
              <c:numCache>
                <c:formatCode>General</c:formatCode>
                <c:ptCount val="26"/>
                <c:pt idx="0">
                  <c:v>223.19</c:v>
                </c:pt>
                <c:pt idx="1">
                  <c:v>226.35223982809202</c:v>
                </c:pt>
                <c:pt idx="2">
                  <c:v>225.9783287961115</c:v>
                </c:pt>
                <c:pt idx="3">
                  <c:v>226.5097876704335</c:v>
                </c:pt>
                <c:pt idx="4">
                  <c:v>229.09955046307911</c:v>
                </c:pt>
                <c:pt idx="5">
                  <c:v>227.00712241386384</c:v>
                </c:pt>
                <c:pt idx="6">
                  <c:v>228.43607099753606</c:v>
                </c:pt>
                <c:pt idx="7">
                  <c:v>227.84060296269274</c:v>
                </c:pt>
                <c:pt idx="8">
                  <c:v>233.31994281534938</c:v>
                </c:pt>
                <c:pt idx="9">
                  <c:v>233.29896421966649</c:v>
                </c:pt>
                <c:pt idx="10">
                  <c:v>234.7401758443593</c:v>
                </c:pt>
                <c:pt idx="11">
                  <c:v>235.49031862251414</c:v>
                </c:pt>
                <c:pt idx="12">
                  <c:v>236.30210050719938</c:v>
                </c:pt>
                <c:pt idx="13">
                  <c:v>237.60556716842584</c:v>
                </c:pt>
                <c:pt idx="14">
                  <c:v>234.76595153671286</c:v>
                </c:pt>
                <c:pt idx="15">
                  <c:v>233.61215802262765</c:v>
                </c:pt>
                <c:pt idx="16">
                  <c:v>233.62922655215121</c:v>
                </c:pt>
                <c:pt idx="17">
                  <c:v>231.75520056607988</c:v>
                </c:pt>
                <c:pt idx="18">
                  <c:v>234.43928373424663</c:v>
                </c:pt>
                <c:pt idx="19">
                  <c:v>229.94735824728778</c:v>
                </c:pt>
                <c:pt idx="20">
                  <c:v>226.85212498052246</c:v>
                </c:pt>
                <c:pt idx="21">
                  <c:v>228.71994532418915</c:v>
                </c:pt>
                <c:pt idx="22">
                  <c:v>232.812190552495</c:v>
                </c:pt>
                <c:pt idx="23">
                  <c:v>227.05234051979579</c:v>
                </c:pt>
                <c:pt idx="24">
                  <c:v>225.25834804833823</c:v>
                </c:pt>
                <c:pt idx="25">
                  <c:v>225.90521063700174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9BC-4A8B-9B78-07A25C46E9A6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6'!$E$45:$AD$45</c:f>
              <c:numCache>
                <c:formatCode>General</c:formatCode>
                <c:ptCount val="26"/>
                <c:pt idx="0">
                  <c:v>223.19</c:v>
                </c:pt>
                <c:pt idx="1">
                  <c:v>227.47310286177614</c:v>
                </c:pt>
                <c:pt idx="2">
                  <c:v>230.4333178351751</c:v>
                </c:pt>
                <c:pt idx="3">
                  <c:v>225.61886192965122</c:v>
                </c:pt>
                <c:pt idx="4">
                  <c:v>227.44397458209986</c:v>
                </c:pt>
                <c:pt idx="5">
                  <c:v>230.83623499375838</c:v>
                </c:pt>
                <c:pt idx="6">
                  <c:v>231.30095296020068</c:v>
                </c:pt>
                <c:pt idx="7">
                  <c:v>231.27442596644363</c:v>
                </c:pt>
                <c:pt idx="8">
                  <c:v>234.02825686298115</c:v>
                </c:pt>
                <c:pt idx="9">
                  <c:v>233.14380449951</c:v>
                </c:pt>
                <c:pt idx="10">
                  <c:v>228.73397604060193</c:v>
                </c:pt>
                <c:pt idx="11">
                  <c:v>228.28333622339673</c:v>
                </c:pt>
                <c:pt idx="12">
                  <c:v>224.3444994769861</c:v>
                </c:pt>
                <c:pt idx="13">
                  <c:v>221.55859281428559</c:v>
                </c:pt>
                <c:pt idx="14">
                  <c:v>218.98591455151703</c:v>
                </c:pt>
                <c:pt idx="15">
                  <c:v>218.49452495240982</c:v>
                </c:pt>
                <c:pt idx="16">
                  <c:v>222.99404104632436</c:v>
                </c:pt>
                <c:pt idx="17">
                  <c:v>219.01904885695407</c:v>
                </c:pt>
                <c:pt idx="18">
                  <c:v>218.23589362661232</c:v>
                </c:pt>
                <c:pt idx="19">
                  <c:v>216.55985493460474</c:v>
                </c:pt>
                <c:pt idx="20">
                  <c:v>221.80171044723585</c:v>
                </c:pt>
                <c:pt idx="21">
                  <c:v>217.80305948663141</c:v>
                </c:pt>
                <c:pt idx="22">
                  <c:v>223.42076991187938</c:v>
                </c:pt>
                <c:pt idx="23">
                  <c:v>220.99158911427193</c:v>
                </c:pt>
                <c:pt idx="24">
                  <c:v>220.32309182218819</c:v>
                </c:pt>
                <c:pt idx="25">
                  <c:v>220.16132976450692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9BC-4A8B-9B78-07A25C46E9A6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6'!$E$46:$AD$46</c:f>
              <c:numCache>
                <c:formatCode>General</c:formatCode>
                <c:ptCount val="26"/>
                <c:pt idx="0">
                  <c:v>223.19</c:v>
                </c:pt>
                <c:pt idx="1">
                  <c:v>225.72388359292478</c:v>
                </c:pt>
                <c:pt idx="2">
                  <c:v>225.00236860893747</c:v>
                </c:pt>
                <c:pt idx="3">
                  <c:v>218.4539799223414</c:v>
                </c:pt>
                <c:pt idx="4">
                  <c:v>218.85833962831072</c:v>
                </c:pt>
                <c:pt idx="5">
                  <c:v>211.27101434183558</c:v>
                </c:pt>
                <c:pt idx="6">
                  <c:v>209.80586021571747</c:v>
                </c:pt>
                <c:pt idx="7">
                  <c:v>204.98423283903165</c:v>
                </c:pt>
                <c:pt idx="8">
                  <c:v>206.52935597452574</c:v>
                </c:pt>
                <c:pt idx="9">
                  <c:v>210.976512506105</c:v>
                </c:pt>
                <c:pt idx="10">
                  <c:v>209.94276453024958</c:v>
                </c:pt>
                <c:pt idx="11">
                  <c:v>221.54689237790325</c:v>
                </c:pt>
                <c:pt idx="12">
                  <c:v>222.4480399851233</c:v>
                </c:pt>
                <c:pt idx="13">
                  <c:v>219.55049024302465</c:v>
                </c:pt>
                <c:pt idx="14">
                  <c:v>220.66554017852013</c:v>
                </c:pt>
                <c:pt idx="15">
                  <c:v>213.09681075605431</c:v>
                </c:pt>
                <c:pt idx="16">
                  <c:v>207.88229046752062</c:v>
                </c:pt>
                <c:pt idx="17">
                  <c:v>213.2335406802942</c:v>
                </c:pt>
                <c:pt idx="18">
                  <c:v>211.79626498461494</c:v>
                </c:pt>
                <c:pt idx="19">
                  <c:v>205.95584814278484</c:v>
                </c:pt>
                <c:pt idx="20">
                  <c:v>209.51481924316411</c:v>
                </c:pt>
                <c:pt idx="21">
                  <c:v>206.49326571167464</c:v>
                </c:pt>
                <c:pt idx="22">
                  <c:v>208.57682441473546</c:v>
                </c:pt>
                <c:pt idx="23">
                  <c:v>212.23706831237925</c:v>
                </c:pt>
                <c:pt idx="24">
                  <c:v>208.62366252508954</c:v>
                </c:pt>
                <c:pt idx="25">
                  <c:v>211.00664028702695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9BC-4A8B-9B78-07A25C46E9A6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6'!$E$47:$AD$47</c:f>
              <c:numCache>
                <c:formatCode>General</c:formatCode>
                <c:ptCount val="26"/>
                <c:pt idx="0">
                  <c:v>223.19</c:v>
                </c:pt>
                <c:pt idx="1">
                  <c:v>228.03269388122786</c:v>
                </c:pt>
                <c:pt idx="2">
                  <c:v>229.30217246337037</c:v>
                </c:pt>
                <c:pt idx="3">
                  <c:v>223.08256870217252</c:v>
                </c:pt>
                <c:pt idx="4">
                  <c:v>218.76417147041235</c:v>
                </c:pt>
                <c:pt idx="5">
                  <c:v>215.96919520191562</c:v>
                </c:pt>
                <c:pt idx="6">
                  <c:v>218.21979573281797</c:v>
                </c:pt>
                <c:pt idx="7">
                  <c:v>216.885946625315</c:v>
                </c:pt>
                <c:pt idx="8">
                  <c:v>215.14680909593608</c:v>
                </c:pt>
                <c:pt idx="9">
                  <c:v>218.91020558210127</c:v>
                </c:pt>
                <c:pt idx="10">
                  <c:v>222.94067059369718</c:v>
                </c:pt>
                <c:pt idx="11">
                  <c:v>227.68145236473219</c:v>
                </c:pt>
                <c:pt idx="12">
                  <c:v>225.41270524663199</c:v>
                </c:pt>
                <c:pt idx="13">
                  <c:v>228.05584983481859</c:v>
                </c:pt>
                <c:pt idx="14">
                  <c:v>229.12412970541243</c:v>
                </c:pt>
                <c:pt idx="15">
                  <c:v>229.54573813956478</c:v>
                </c:pt>
                <c:pt idx="16">
                  <c:v>226.6888795918878</c:v>
                </c:pt>
                <c:pt idx="17">
                  <c:v>226.02843397694835</c:v>
                </c:pt>
                <c:pt idx="18">
                  <c:v>221.19806925415077</c:v>
                </c:pt>
                <c:pt idx="19">
                  <c:v>222.72006371240877</c:v>
                </c:pt>
                <c:pt idx="20">
                  <c:v>231.21189861465263</c:v>
                </c:pt>
                <c:pt idx="21">
                  <c:v>232.18711397049054</c:v>
                </c:pt>
                <c:pt idx="22">
                  <c:v>231.35510338807828</c:v>
                </c:pt>
                <c:pt idx="23">
                  <c:v>234.39632129515201</c:v>
                </c:pt>
                <c:pt idx="24">
                  <c:v>231.42627737935067</c:v>
                </c:pt>
                <c:pt idx="25">
                  <c:v>231.2728773593586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9BC-4A8B-9B78-07A25C46E9A6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6'!$E$48:$AD$48</c:f>
              <c:numCache>
                <c:formatCode>General</c:formatCode>
                <c:ptCount val="26"/>
                <c:pt idx="0">
                  <c:v>223.19</c:v>
                </c:pt>
                <c:pt idx="1">
                  <c:v>229.24789268722321</c:v>
                </c:pt>
                <c:pt idx="2">
                  <c:v>227.33398517712843</c:v>
                </c:pt>
                <c:pt idx="3">
                  <c:v>227.93315204494274</c:v>
                </c:pt>
                <c:pt idx="4">
                  <c:v>224.50078679842326</c:v>
                </c:pt>
                <c:pt idx="5">
                  <c:v>230.85283952468558</c:v>
                </c:pt>
                <c:pt idx="6">
                  <c:v>235.02165108365537</c:v>
                </c:pt>
                <c:pt idx="7">
                  <c:v>233.43503159688669</c:v>
                </c:pt>
                <c:pt idx="8">
                  <c:v>236.74545230167075</c:v>
                </c:pt>
                <c:pt idx="9">
                  <c:v>243.27900624924982</c:v>
                </c:pt>
                <c:pt idx="10">
                  <c:v>246.6144627981682</c:v>
                </c:pt>
                <c:pt idx="11">
                  <c:v>249.6676472336359</c:v>
                </c:pt>
                <c:pt idx="12">
                  <c:v>252.04339464714815</c:v>
                </c:pt>
                <c:pt idx="13">
                  <c:v>254.75270162467856</c:v>
                </c:pt>
                <c:pt idx="14">
                  <c:v>249.449080861699</c:v>
                </c:pt>
                <c:pt idx="15">
                  <c:v>253.39537852962988</c:v>
                </c:pt>
                <c:pt idx="16">
                  <c:v>248.13574849818559</c:v>
                </c:pt>
                <c:pt idx="17">
                  <c:v>244.04803234241626</c:v>
                </c:pt>
                <c:pt idx="18">
                  <c:v>248.39990750309835</c:v>
                </c:pt>
                <c:pt idx="19">
                  <c:v>248.36546837463041</c:v>
                </c:pt>
                <c:pt idx="20">
                  <c:v>254.40153490495885</c:v>
                </c:pt>
                <c:pt idx="21">
                  <c:v>259.55996877309337</c:v>
                </c:pt>
                <c:pt idx="22">
                  <c:v>263.74397725309677</c:v>
                </c:pt>
                <c:pt idx="23">
                  <c:v>264.12145326461695</c:v>
                </c:pt>
                <c:pt idx="24">
                  <c:v>257.60208501965838</c:v>
                </c:pt>
                <c:pt idx="25">
                  <c:v>254.63455002597507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9BC-4A8B-9B78-07A25C46E9A6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6'!$E$49:$AD$49</c:f>
              <c:numCache>
                <c:formatCode>General</c:formatCode>
                <c:ptCount val="26"/>
                <c:pt idx="0">
                  <c:v>223.19</c:v>
                </c:pt>
                <c:pt idx="1">
                  <c:v>224.03705534669749</c:v>
                </c:pt>
                <c:pt idx="2">
                  <c:v>223.5366957289917</c:v>
                </c:pt>
                <c:pt idx="3">
                  <c:v>220.80237921166707</c:v>
                </c:pt>
                <c:pt idx="4">
                  <c:v>220.14163020244573</c:v>
                </c:pt>
                <c:pt idx="5">
                  <c:v>219.50640885415947</c:v>
                </c:pt>
                <c:pt idx="6">
                  <c:v>221.41133143082379</c:v>
                </c:pt>
                <c:pt idx="7">
                  <c:v>225.01409865604211</c:v>
                </c:pt>
                <c:pt idx="8">
                  <c:v>226.4963201547732</c:v>
                </c:pt>
                <c:pt idx="9">
                  <c:v>226.33004165107855</c:v>
                </c:pt>
                <c:pt idx="10">
                  <c:v>221.09909845867915</c:v>
                </c:pt>
                <c:pt idx="11">
                  <c:v>221.98742091434178</c:v>
                </c:pt>
                <c:pt idx="12">
                  <c:v>222.37652011548857</c:v>
                </c:pt>
                <c:pt idx="13">
                  <c:v>221.05122649345134</c:v>
                </c:pt>
                <c:pt idx="14">
                  <c:v>214.50847575918402</c:v>
                </c:pt>
                <c:pt idx="15">
                  <c:v>212.5497598693492</c:v>
                </c:pt>
                <c:pt idx="16">
                  <c:v>213.46524121160834</c:v>
                </c:pt>
                <c:pt idx="17">
                  <c:v>214.4985853900871</c:v>
                </c:pt>
                <c:pt idx="18">
                  <c:v>214.18689862011115</c:v>
                </c:pt>
                <c:pt idx="19">
                  <c:v>213.06867580122881</c:v>
                </c:pt>
                <c:pt idx="20">
                  <c:v>211.75605610391506</c:v>
                </c:pt>
                <c:pt idx="21">
                  <c:v>212.77950169714987</c:v>
                </c:pt>
                <c:pt idx="22">
                  <c:v>212.71842656350356</c:v>
                </c:pt>
                <c:pt idx="23">
                  <c:v>210.94679664395363</c:v>
                </c:pt>
                <c:pt idx="24">
                  <c:v>211.84792760138888</c:v>
                </c:pt>
                <c:pt idx="25">
                  <c:v>213.64093912165401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9BC-4A8B-9B78-07A25C46E9A6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6'!$E$50:$AD$50</c:f>
              <c:numCache>
                <c:formatCode>General</c:formatCode>
                <c:ptCount val="26"/>
                <c:pt idx="0">
                  <c:v>223.19</c:v>
                </c:pt>
                <c:pt idx="1">
                  <c:v>222.56267316135447</c:v>
                </c:pt>
                <c:pt idx="2">
                  <c:v>223.35558573965329</c:v>
                </c:pt>
                <c:pt idx="3">
                  <c:v>220.29747957952719</c:v>
                </c:pt>
                <c:pt idx="4">
                  <c:v>218.86889444493076</c:v>
                </c:pt>
                <c:pt idx="5">
                  <c:v>218.53454880650762</c:v>
                </c:pt>
                <c:pt idx="6">
                  <c:v>225.55089557049197</c:v>
                </c:pt>
                <c:pt idx="7">
                  <c:v>225.1848610160348</c:v>
                </c:pt>
                <c:pt idx="8">
                  <c:v>223.14089630687479</c:v>
                </c:pt>
                <c:pt idx="9">
                  <c:v>221.13032863577209</c:v>
                </c:pt>
                <c:pt idx="10">
                  <c:v>223.60537462840941</c:v>
                </c:pt>
                <c:pt idx="11">
                  <c:v>223.78532166877758</c:v>
                </c:pt>
                <c:pt idx="12">
                  <c:v>222.28652845180886</c:v>
                </c:pt>
                <c:pt idx="13">
                  <c:v>225.81899453122216</c:v>
                </c:pt>
                <c:pt idx="14">
                  <c:v>228.98326443742263</c:v>
                </c:pt>
                <c:pt idx="15">
                  <c:v>226.7527502198173</c:v>
                </c:pt>
                <c:pt idx="16">
                  <c:v>227.65981304092929</c:v>
                </c:pt>
                <c:pt idx="17">
                  <c:v>230.16947266424268</c:v>
                </c:pt>
                <c:pt idx="18">
                  <c:v>225.34298225812961</c:v>
                </c:pt>
                <c:pt idx="19">
                  <c:v>226.15932530464443</c:v>
                </c:pt>
                <c:pt idx="20">
                  <c:v>223.59736197346854</c:v>
                </c:pt>
                <c:pt idx="21">
                  <c:v>223.63769964496305</c:v>
                </c:pt>
                <c:pt idx="22">
                  <c:v>224.08053666363301</c:v>
                </c:pt>
                <c:pt idx="23">
                  <c:v>219.80954918902646</c:v>
                </c:pt>
                <c:pt idx="24">
                  <c:v>222.4219137378895</c:v>
                </c:pt>
                <c:pt idx="25">
                  <c:v>218.48872795524815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9BC-4A8B-9B78-07A25C46E9A6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6'!$E$51:$AD$51</c:f>
              <c:numCache>
                <c:formatCode>General</c:formatCode>
                <c:ptCount val="26"/>
                <c:pt idx="0">
                  <c:v>223.19</c:v>
                </c:pt>
                <c:pt idx="1">
                  <c:v>220.06363061365388</c:v>
                </c:pt>
                <c:pt idx="2">
                  <c:v>221.03623751612929</c:v>
                </c:pt>
                <c:pt idx="3">
                  <c:v>226.10605753686045</c:v>
                </c:pt>
                <c:pt idx="4">
                  <c:v>223.63352471670734</c:v>
                </c:pt>
                <c:pt idx="5">
                  <c:v>221.67665519703789</c:v>
                </c:pt>
                <c:pt idx="6">
                  <c:v>216.2590928367768</c:v>
                </c:pt>
                <c:pt idx="7">
                  <c:v>214.70699640724601</c:v>
                </c:pt>
                <c:pt idx="8">
                  <c:v>218.04212717578125</c:v>
                </c:pt>
                <c:pt idx="9">
                  <c:v>222.71503275324602</c:v>
                </c:pt>
                <c:pt idx="10">
                  <c:v>222.15366011297024</c:v>
                </c:pt>
                <c:pt idx="11">
                  <c:v>223.75594824752318</c:v>
                </c:pt>
                <c:pt idx="12">
                  <c:v>220.40825471937339</c:v>
                </c:pt>
                <c:pt idx="13">
                  <c:v>217.21100801223483</c:v>
                </c:pt>
                <c:pt idx="14">
                  <c:v>219.98671373434757</c:v>
                </c:pt>
                <c:pt idx="15">
                  <c:v>218.59741231426293</c:v>
                </c:pt>
                <c:pt idx="16">
                  <c:v>216.33171363000559</c:v>
                </c:pt>
                <c:pt idx="17">
                  <c:v>220.77602485428523</c:v>
                </c:pt>
                <c:pt idx="18">
                  <c:v>218.02571006926703</c:v>
                </c:pt>
                <c:pt idx="19">
                  <c:v>216.31065999822926</c:v>
                </c:pt>
                <c:pt idx="20">
                  <c:v>221.08716820517989</c:v>
                </c:pt>
                <c:pt idx="21">
                  <c:v>217.19080839510269</c:v>
                </c:pt>
                <c:pt idx="22">
                  <c:v>214.49712282952862</c:v>
                </c:pt>
                <c:pt idx="23">
                  <c:v>217.39303952496851</c:v>
                </c:pt>
                <c:pt idx="24">
                  <c:v>218.26340203982028</c:v>
                </c:pt>
                <c:pt idx="25">
                  <c:v>218.53094451803989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9BC-4A8B-9B78-07A25C46E9A6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6'!$E$52:$AD$52</c:f>
              <c:numCache>
                <c:formatCode>General</c:formatCode>
                <c:ptCount val="26"/>
                <c:pt idx="0">
                  <c:v>223.19</c:v>
                </c:pt>
                <c:pt idx="1">
                  <c:v>215.58712314160729</c:v>
                </c:pt>
                <c:pt idx="2">
                  <c:v>214.50731591208265</c:v>
                </c:pt>
                <c:pt idx="3">
                  <c:v>210.58695102973365</c:v>
                </c:pt>
                <c:pt idx="4">
                  <c:v>214.41533321815714</c:v>
                </c:pt>
                <c:pt idx="5">
                  <c:v>217.6989777415906</c:v>
                </c:pt>
                <c:pt idx="6">
                  <c:v>220.19328483007789</c:v>
                </c:pt>
                <c:pt idx="7">
                  <c:v>218.93945364601078</c:v>
                </c:pt>
                <c:pt idx="8">
                  <c:v>217.67503400943582</c:v>
                </c:pt>
                <c:pt idx="9">
                  <c:v>217.85797422128798</c:v>
                </c:pt>
                <c:pt idx="10">
                  <c:v>217.82033515498176</c:v>
                </c:pt>
                <c:pt idx="11">
                  <c:v>219.60118368093822</c:v>
                </c:pt>
                <c:pt idx="12">
                  <c:v>219.38449211705426</c:v>
                </c:pt>
                <c:pt idx="13">
                  <c:v>224.35051949717405</c:v>
                </c:pt>
                <c:pt idx="14">
                  <c:v>221.50675518208627</c:v>
                </c:pt>
                <c:pt idx="15">
                  <c:v>218.53027457389152</c:v>
                </c:pt>
                <c:pt idx="16">
                  <c:v>224.0824146544675</c:v>
                </c:pt>
                <c:pt idx="17">
                  <c:v>220.90392146132035</c:v>
                </c:pt>
                <c:pt idx="18">
                  <c:v>224.4718829082727</c:v>
                </c:pt>
                <c:pt idx="19">
                  <c:v>225.97435381414795</c:v>
                </c:pt>
                <c:pt idx="20">
                  <c:v>227.7824117744851</c:v>
                </c:pt>
                <c:pt idx="21">
                  <c:v>229.23792253463048</c:v>
                </c:pt>
                <c:pt idx="22">
                  <c:v>227.48954849323792</c:v>
                </c:pt>
                <c:pt idx="23">
                  <c:v>226.73568171718352</c:v>
                </c:pt>
                <c:pt idx="24">
                  <c:v>222.95194390168766</c:v>
                </c:pt>
                <c:pt idx="25">
                  <c:v>220.48824325424761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9BC-4A8B-9B78-07A25C46E9A6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6'!$E$53:$AD$53</c:f>
              <c:numCache>
                <c:formatCode>General</c:formatCode>
                <c:ptCount val="26"/>
                <c:pt idx="0">
                  <c:v>223.19</c:v>
                </c:pt>
                <c:pt idx="1">
                  <c:v>222.33776798864125</c:v>
                </c:pt>
                <c:pt idx="2">
                  <c:v>217.81092618836351</c:v>
                </c:pt>
                <c:pt idx="3">
                  <c:v>220.15628976593371</c:v>
                </c:pt>
                <c:pt idx="4">
                  <c:v>211.3576250105464</c:v>
                </c:pt>
                <c:pt idx="5">
                  <c:v>208.83064066199759</c:v>
                </c:pt>
                <c:pt idx="6">
                  <c:v>209.90463038379048</c:v>
                </c:pt>
                <c:pt idx="7">
                  <c:v>210.98479979771733</c:v>
                </c:pt>
                <c:pt idx="8">
                  <c:v>215.00573225854123</c:v>
                </c:pt>
                <c:pt idx="9">
                  <c:v>222.89204172512493</c:v>
                </c:pt>
                <c:pt idx="10">
                  <c:v>222.04294686102332</c:v>
                </c:pt>
                <c:pt idx="11">
                  <c:v>221.06431035042797</c:v>
                </c:pt>
                <c:pt idx="12">
                  <c:v>222.05343787651825</c:v>
                </c:pt>
                <c:pt idx="13">
                  <c:v>223.3148197851396</c:v>
                </c:pt>
                <c:pt idx="14">
                  <c:v>229.8170210099056</c:v>
                </c:pt>
                <c:pt idx="15">
                  <c:v>228.61243377534313</c:v>
                </c:pt>
                <c:pt idx="16">
                  <c:v>220.0934419528769</c:v>
                </c:pt>
                <c:pt idx="17">
                  <c:v>221.33643859408795</c:v>
                </c:pt>
                <c:pt idx="18">
                  <c:v>215.89530657586712</c:v>
                </c:pt>
                <c:pt idx="19">
                  <c:v>214.47172681248793</c:v>
                </c:pt>
                <c:pt idx="20">
                  <c:v>217.80929071389062</c:v>
                </c:pt>
                <c:pt idx="21">
                  <c:v>215.04749821559437</c:v>
                </c:pt>
                <c:pt idx="22">
                  <c:v>214.03713377053666</c:v>
                </c:pt>
                <c:pt idx="23">
                  <c:v>206.24683896292859</c:v>
                </c:pt>
                <c:pt idx="24">
                  <c:v>207.70563135660245</c:v>
                </c:pt>
                <c:pt idx="25">
                  <c:v>209.300818758437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9BC-4A8B-9B78-07A25C46E9A6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6'!$E$54:$AD$54</c:f>
              <c:numCache>
                <c:formatCode>General</c:formatCode>
                <c:ptCount val="26"/>
                <c:pt idx="0">
                  <c:v>223.19</c:v>
                </c:pt>
                <c:pt idx="1">
                  <c:v>230.04213984912502</c:v>
                </c:pt>
                <c:pt idx="2">
                  <c:v>233.70023110574718</c:v>
                </c:pt>
                <c:pt idx="3">
                  <c:v>233.72349427642447</c:v>
                </c:pt>
                <c:pt idx="4">
                  <c:v>237.82215865880966</c:v>
                </c:pt>
                <c:pt idx="5">
                  <c:v>236.65937754008004</c:v>
                </c:pt>
                <c:pt idx="6">
                  <c:v>237.78445272075209</c:v>
                </c:pt>
                <c:pt idx="7">
                  <c:v>237.42452547241021</c:v>
                </c:pt>
                <c:pt idx="8">
                  <c:v>240.56189046867007</c:v>
                </c:pt>
                <c:pt idx="9">
                  <c:v>233.6998465452337</c:v>
                </c:pt>
                <c:pt idx="10">
                  <c:v>227.5043009489884</c:v>
                </c:pt>
                <c:pt idx="11">
                  <c:v>226.84423665231705</c:v>
                </c:pt>
                <c:pt idx="12">
                  <c:v>221.3895874953885</c:v>
                </c:pt>
                <c:pt idx="13">
                  <c:v>221.07305102724177</c:v>
                </c:pt>
                <c:pt idx="14">
                  <c:v>224.58833682232512</c:v>
                </c:pt>
                <c:pt idx="15">
                  <c:v>229.3344475357479</c:v>
                </c:pt>
                <c:pt idx="16">
                  <c:v>228.94075003549932</c:v>
                </c:pt>
                <c:pt idx="17">
                  <c:v>226.9487438774658</c:v>
                </c:pt>
                <c:pt idx="18">
                  <c:v>224.12832187037895</c:v>
                </c:pt>
                <c:pt idx="19">
                  <c:v>221.0625525397864</c:v>
                </c:pt>
                <c:pt idx="20">
                  <c:v>224.82703438742706</c:v>
                </c:pt>
                <c:pt idx="21">
                  <c:v>222.64384674922255</c:v>
                </c:pt>
                <c:pt idx="22">
                  <c:v>223.72276405384568</c:v>
                </c:pt>
                <c:pt idx="23">
                  <c:v>217.93302985146698</c:v>
                </c:pt>
                <c:pt idx="24">
                  <c:v>217.45383509802235</c:v>
                </c:pt>
                <c:pt idx="25">
                  <c:v>214.63897088491504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9BC-4A8B-9B78-07A25C46E9A6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6'!$E$55:$AD$55</c:f>
              <c:numCache>
                <c:formatCode>General</c:formatCode>
                <c:ptCount val="26"/>
                <c:pt idx="0">
                  <c:v>223.19</c:v>
                </c:pt>
                <c:pt idx="1">
                  <c:v>225.60944101747566</c:v>
                </c:pt>
                <c:pt idx="2">
                  <c:v>229.24123485750641</c:v>
                </c:pt>
                <c:pt idx="3">
                  <c:v>231.61554716565348</c:v>
                </c:pt>
                <c:pt idx="4">
                  <c:v>232.6516624991221</c:v>
                </c:pt>
                <c:pt idx="5">
                  <c:v>236.39785469857452</c:v>
                </c:pt>
                <c:pt idx="6">
                  <c:v>234.02736941742867</c:v>
                </c:pt>
                <c:pt idx="7">
                  <c:v>236.9164397114844</c:v>
                </c:pt>
                <c:pt idx="8">
                  <c:v>237.7907599920816</c:v>
                </c:pt>
                <c:pt idx="9">
                  <c:v>238.15504299123975</c:v>
                </c:pt>
                <c:pt idx="10">
                  <c:v>246.30742793698974</c:v>
                </c:pt>
                <c:pt idx="11">
                  <c:v>245.16678463268408</c:v>
                </c:pt>
                <c:pt idx="12">
                  <c:v>245.69778405164621</c:v>
                </c:pt>
                <c:pt idx="13">
                  <c:v>237.25231048355411</c:v>
                </c:pt>
                <c:pt idx="14">
                  <c:v>240.54884203619332</c:v>
                </c:pt>
                <c:pt idx="15">
                  <c:v>247.8811870924568</c:v>
                </c:pt>
                <c:pt idx="16">
                  <c:v>247.05339226896064</c:v>
                </c:pt>
                <c:pt idx="17">
                  <c:v>247.9666213191245</c:v>
                </c:pt>
                <c:pt idx="18">
                  <c:v>248.62655022743527</c:v>
                </c:pt>
                <c:pt idx="19">
                  <c:v>247.38856120181183</c:v>
                </c:pt>
                <c:pt idx="20">
                  <c:v>253.89559202687585</c:v>
                </c:pt>
                <c:pt idx="21">
                  <c:v>250.09811558002818</c:v>
                </c:pt>
                <c:pt idx="22">
                  <c:v>251.70827751531354</c:v>
                </c:pt>
                <c:pt idx="23">
                  <c:v>253.33676463602458</c:v>
                </c:pt>
                <c:pt idx="24">
                  <c:v>253.10440110002239</c:v>
                </c:pt>
                <c:pt idx="25">
                  <c:v>254.59465081195805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9BC-4A8B-9B78-07A25C46E9A6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6'!$E$56:$AD$56</c:f>
              <c:numCache>
                <c:formatCode>General</c:formatCode>
                <c:ptCount val="26"/>
                <c:pt idx="0">
                  <c:v>223.19</c:v>
                </c:pt>
                <c:pt idx="1">
                  <c:v>227.3594988553312</c:v>
                </c:pt>
                <c:pt idx="2">
                  <c:v>225.68403228450612</c:v>
                </c:pt>
                <c:pt idx="3">
                  <c:v>228.25013155024209</c:v>
                </c:pt>
                <c:pt idx="4">
                  <c:v>222.48184862775963</c:v>
                </c:pt>
                <c:pt idx="5">
                  <c:v>220.53139311445429</c:v>
                </c:pt>
                <c:pt idx="6">
                  <c:v>221.86751204574639</c:v>
                </c:pt>
                <c:pt idx="7">
                  <c:v>225.48370945097392</c:v>
                </c:pt>
                <c:pt idx="8">
                  <c:v>226.88050493024494</c:v>
                </c:pt>
                <c:pt idx="9">
                  <c:v>225.76449946236482</c:v>
                </c:pt>
                <c:pt idx="10">
                  <c:v>234.30758517704163</c:v>
                </c:pt>
                <c:pt idx="11">
                  <c:v>236.97885213053507</c:v>
                </c:pt>
                <c:pt idx="12">
                  <c:v>243.39994598134695</c:v>
                </c:pt>
                <c:pt idx="13">
                  <c:v>247.73115617157967</c:v>
                </c:pt>
                <c:pt idx="14">
                  <c:v>246.70609637551641</c:v>
                </c:pt>
                <c:pt idx="15">
                  <c:v>243.89165606189121</c:v>
                </c:pt>
                <c:pt idx="16">
                  <c:v>245.96669217322807</c:v>
                </c:pt>
                <c:pt idx="17">
                  <c:v>239.29664920970004</c:v>
                </c:pt>
                <c:pt idx="18">
                  <c:v>238.97396090253295</c:v>
                </c:pt>
                <c:pt idx="19">
                  <c:v>237.41549311865109</c:v>
                </c:pt>
                <c:pt idx="20">
                  <c:v>236.12731805423681</c:v>
                </c:pt>
                <c:pt idx="21">
                  <c:v>235.14328665419737</c:v>
                </c:pt>
                <c:pt idx="22">
                  <c:v>237.46933087038107</c:v>
                </c:pt>
                <c:pt idx="23">
                  <c:v>236.70291349428041</c:v>
                </c:pt>
                <c:pt idx="24">
                  <c:v>235.67115592039181</c:v>
                </c:pt>
                <c:pt idx="25">
                  <c:v>238.88467807414904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9BC-4A8B-9B78-07A25C46E9A6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6'!$E$57:$AD$57</c:f>
              <c:numCache>
                <c:formatCode>General</c:formatCode>
                <c:ptCount val="26"/>
                <c:pt idx="0">
                  <c:v>223.19</c:v>
                </c:pt>
                <c:pt idx="1">
                  <c:v>219.8889704302203</c:v>
                </c:pt>
                <c:pt idx="2">
                  <c:v>218.27775140892933</c:v>
                </c:pt>
                <c:pt idx="3">
                  <c:v>218.49322712917001</c:v>
                </c:pt>
                <c:pt idx="4">
                  <c:v>219.01155218559123</c:v>
                </c:pt>
                <c:pt idx="5">
                  <c:v>213.50495465298047</c:v>
                </c:pt>
                <c:pt idx="6">
                  <c:v>208.55651690966735</c:v>
                </c:pt>
                <c:pt idx="7">
                  <c:v>211.98559388934527</c:v>
                </c:pt>
                <c:pt idx="8">
                  <c:v>214.68497397090985</c:v>
                </c:pt>
                <c:pt idx="9">
                  <c:v>212.34871488576164</c:v>
                </c:pt>
                <c:pt idx="10">
                  <c:v>216.74530364756959</c:v>
                </c:pt>
                <c:pt idx="11">
                  <c:v>219.5682325804147</c:v>
                </c:pt>
                <c:pt idx="12">
                  <c:v>221.39587612173065</c:v>
                </c:pt>
                <c:pt idx="13">
                  <c:v>224.4663715779283</c:v>
                </c:pt>
                <c:pt idx="14">
                  <c:v>228.72662540840969</c:v>
                </c:pt>
                <c:pt idx="15">
                  <c:v>233.79660620346854</c:v>
                </c:pt>
                <c:pt idx="16">
                  <c:v>235.94558845617831</c:v>
                </c:pt>
                <c:pt idx="17">
                  <c:v>239.37497860527108</c:v>
                </c:pt>
                <c:pt idx="18">
                  <c:v>246.74591761410068</c:v>
                </c:pt>
                <c:pt idx="19">
                  <c:v>245.6607235821163</c:v>
                </c:pt>
                <c:pt idx="20">
                  <c:v>248.04050265453668</c:v>
                </c:pt>
                <c:pt idx="21">
                  <c:v>244.68996855312113</c:v>
                </c:pt>
                <c:pt idx="22">
                  <c:v>248.88753396736647</c:v>
                </c:pt>
                <c:pt idx="23">
                  <c:v>248.2707524204464</c:v>
                </c:pt>
                <c:pt idx="24">
                  <c:v>248.91351260873441</c:v>
                </c:pt>
                <c:pt idx="25">
                  <c:v>244.68904810253898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9BC-4A8B-9B78-07A25C46E9A6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6'!$E$58:$AD$58</c:f>
              <c:numCache>
                <c:formatCode>General</c:formatCode>
                <c:ptCount val="26"/>
                <c:pt idx="0">
                  <c:v>223.19</c:v>
                </c:pt>
                <c:pt idx="1">
                  <c:v>221.57945090952856</c:v>
                </c:pt>
                <c:pt idx="2">
                  <c:v>217.16721591298821</c:v>
                </c:pt>
                <c:pt idx="3">
                  <c:v>217.22205909033153</c:v>
                </c:pt>
                <c:pt idx="4">
                  <c:v>215.63643036084105</c:v>
                </c:pt>
                <c:pt idx="5">
                  <c:v>213.41201786260348</c:v>
                </c:pt>
                <c:pt idx="6">
                  <c:v>221.06432192761011</c:v>
                </c:pt>
                <c:pt idx="7">
                  <c:v>218.00080611872309</c:v>
                </c:pt>
                <c:pt idx="8">
                  <c:v>219.3585400677365</c:v>
                </c:pt>
                <c:pt idx="9">
                  <c:v>218.81837502042526</c:v>
                </c:pt>
                <c:pt idx="10">
                  <c:v>226.35613621869143</c:v>
                </c:pt>
                <c:pt idx="11">
                  <c:v>224.89580836541862</c:v>
                </c:pt>
                <c:pt idx="12">
                  <c:v>224.33056801150539</c:v>
                </c:pt>
                <c:pt idx="13">
                  <c:v>223.56164394129755</c:v>
                </c:pt>
                <c:pt idx="14">
                  <c:v>217.33208523344089</c:v>
                </c:pt>
                <c:pt idx="15">
                  <c:v>213.44782984195803</c:v>
                </c:pt>
                <c:pt idx="16">
                  <c:v>212.62678573608645</c:v>
                </c:pt>
                <c:pt idx="17">
                  <c:v>214.9842485368784</c:v>
                </c:pt>
                <c:pt idx="18">
                  <c:v>213.67256136166122</c:v>
                </c:pt>
                <c:pt idx="19">
                  <c:v>208.73250674069956</c:v>
                </c:pt>
                <c:pt idx="20">
                  <c:v>206.76264033625361</c:v>
                </c:pt>
                <c:pt idx="21">
                  <c:v>202.61881843163167</c:v>
                </c:pt>
                <c:pt idx="22">
                  <c:v>203.44970813120639</c:v>
                </c:pt>
                <c:pt idx="23">
                  <c:v>200.68962603992833</c:v>
                </c:pt>
                <c:pt idx="24">
                  <c:v>198.92391645750294</c:v>
                </c:pt>
                <c:pt idx="25">
                  <c:v>200.50834744574826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9BC-4A8B-9B78-07A25C46E9A6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6'!$E$59:$AD$59</c:f>
              <c:numCache>
                <c:formatCode>General</c:formatCode>
                <c:ptCount val="26"/>
                <c:pt idx="0">
                  <c:v>223.19</c:v>
                </c:pt>
                <c:pt idx="1">
                  <c:v>221.99522653817104</c:v>
                </c:pt>
                <c:pt idx="2">
                  <c:v>220.59661941636426</c:v>
                </c:pt>
                <c:pt idx="3">
                  <c:v>226.37570838921425</c:v>
                </c:pt>
                <c:pt idx="4">
                  <c:v>230.07971673316109</c:v>
                </c:pt>
                <c:pt idx="5">
                  <c:v>229.76534802513538</c:v>
                </c:pt>
                <c:pt idx="6">
                  <c:v>226.96211753523033</c:v>
                </c:pt>
                <c:pt idx="7">
                  <c:v>229.99357319416043</c:v>
                </c:pt>
                <c:pt idx="8">
                  <c:v>229.97253603736567</c:v>
                </c:pt>
                <c:pt idx="9">
                  <c:v>231.60678275352382</c:v>
                </c:pt>
                <c:pt idx="10">
                  <c:v>228.90250705312832</c:v>
                </c:pt>
                <c:pt idx="11">
                  <c:v>230.51628578807865</c:v>
                </c:pt>
                <c:pt idx="12">
                  <c:v>236.10693085910103</c:v>
                </c:pt>
                <c:pt idx="13">
                  <c:v>237.14814911112606</c:v>
                </c:pt>
                <c:pt idx="14">
                  <c:v>233.09336497689691</c:v>
                </c:pt>
                <c:pt idx="15">
                  <c:v>234.16510481946162</c:v>
                </c:pt>
                <c:pt idx="16">
                  <c:v>226.84242601896474</c:v>
                </c:pt>
                <c:pt idx="17">
                  <c:v>229.6863670344778</c:v>
                </c:pt>
                <c:pt idx="18">
                  <c:v>228.06570816122778</c:v>
                </c:pt>
                <c:pt idx="19">
                  <c:v>227.53691977961526</c:v>
                </c:pt>
                <c:pt idx="20">
                  <c:v>227.8242685680772</c:v>
                </c:pt>
                <c:pt idx="21">
                  <c:v>223.27843094097182</c:v>
                </c:pt>
                <c:pt idx="22">
                  <c:v>228.23739858424454</c:v>
                </c:pt>
                <c:pt idx="23">
                  <c:v>225.75718524885033</c:v>
                </c:pt>
                <c:pt idx="24">
                  <c:v>224.4268885003487</c:v>
                </c:pt>
                <c:pt idx="25">
                  <c:v>222.85069477512738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9BC-4A8B-9B78-07A25C46E9A6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6'!$E$60:$AD$60</c:f>
              <c:numCache>
                <c:formatCode>General</c:formatCode>
                <c:ptCount val="26"/>
                <c:pt idx="0">
                  <c:v>223.19</c:v>
                </c:pt>
                <c:pt idx="1">
                  <c:v>229.4366992853754</c:v>
                </c:pt>
                <c:pt idx="2">
                  <c:v>229.23345882085994</c:v>
                </c:pt>
                <c:pt idx="3">
                  <c:v>227.31827653806374</c:v>
                </c:pt>
                <c:pt idx="4">
                  <c:v>221.02057565223544</c:v>
                </c:pt>
                <c:pt idx="5">
                  <c:v>220.55254572526013</c:v>
                </c:pt>
                <c:pt idx="6">
                  <c:v>215.56123886159023</c:v>
                </c:pt>
                <c:pt idx="7">
                  <c:v>215.16707815128078</c:v>
                </c:pt>
                <c:pt idx="8">
                  <c:v>216.4830405273153</c:v>
                </c:pt>
                <c:pt idx="9">
                  <c:v>219.83571800939123</c:v>
                </c:pt>
                <c:pt idx="10">
                  <c:v>215.77388832532282</c:v>
                </c:pt>
                <c:pt idx="11">
                  <c:v>214.67635137242485</c:v>
                </c:pt>
                <c:pt idx="12">
                  <c:v>213.27067947350818</c:v>
                </c:pt>
                <c:pt idx="13">
                  <c:v>212.58404973451772</c:v>
                </c:pt>
                <c:pt idx="14">
                  <c:v>205.78416995608865</c:v>
                </c:pt>
                <c:pt idx="15">
                  <c:v>202.93015141312677</c:v>
                </c:pt>
                <c:pt idx="16">
                  <c:v>202.05951482084029</c:v>
                </c:pt>
                <c:pt idx="17">
                  <c:v>205.18961774581766</c:v>
                </c:pt>
                <c:pt idx="18">
                  <c:v>203.81342782613893</c:v>
                </c:pt>
                <c:pt idx="19">
                  <c:v>204.85636878165167</c:v>
                </c:pt>
                <c:pt idx="20">
                  <c:v>197.96483987351763</c:v>
                </c:pt>
                <c:pt idx="21">
                  <c:v>196.08611071946976</c:v>
                </c:pt>
                <c:pt idx="22">
                  <c:v>196.76763089714959</c:v>
                </c:pt>
                <c:pt idx="23">
                  <c:v>194.7630769955081</c:v>
                </c:pt>
                <c:pt idx="24">
                  <c:v>197.55161204465952</c:v>
                </c:pt>
                <c:pt idx="25">
                  <c:v>201.47337540039669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9BC-4A8B-9B78-07A25C46E9A6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6'!$E$61:$AD$61</c:f>
              <c:numCache>
                <c:formatCode>General</c:formatCode>
                <c:ptCount val="26"/>
                <c:pt idx="0">
                  <c:v>223.19</c:v>
                </c:pt>
                <c:pt idx="1">
                  <c:v>222.67549443544132</c:v>
                </c:pt>
                <c:pt idx="2">
                  <c:v>220.58881195278821</c:v>
                </c:pt>
                <c:pt idx="3">
                  <c:v>218.35574904829198</c:v>
                </c:pt>
                <c:pt idx="4">
                  <c:v>219.19825366451701</c:v>
                </c:pt>
                <c:pt idx="5">
                  <c:v>219.01673800296601</c:v>
                </c:pt>
                <c:pt idx="6">
                  <c:v>218.4504136759308</c:v>
                </c:pt>
                <c:pt idx="7">
                  <c:v>214.2362118151446</c:v>
                </c:pt>
                <c:pt idx="8">
                  <c:v>217.30671440632315</c:v>
                </c:pt>
                <c:pt idx="9">
                  <c:v>214.16800846778625</c:v>
                </c:pt>
                <c:pt idx="10">
                  <c:v>214.495031187791</c:v>
                </c:pt>
                <c:pt idx="11">
                  <c:v>214.90829662877735</c:v>
                </c:pt>
                <c:pt idx="12">
                  <c:v>215.71179823450044</c:v>
                </c:pt>
                <c:pt idx="13">
                  <c:v>213.17986035150651</c:v>
                </c:pt>
                <c:pt idx="14">
                  <c:v>217.98787762399439</c:v>
                </c:pt>
                <c:pt idx="15">
                  <c:v>219.7784776088354</c:v>
                </c:pt>
                <c:pt idx="16">
                  <c:v>214.71942041844997</c:v>
                </c:pt>
                <c:pt idx="17">
                  <c:v>214.38081631332824</c:v>
                </c:pt>
                <c:pt idx="18">
                  <c:v>205.42646244007591</c:v>
                </c:pt>
                <c:pt idx="19">
                  <c:v>202.16905395039655</c:v>
                </c:pt>
                <c:pt idx="20">
                  <c:v>202.64235458078772</c:v>
                </c:pt>
                <c:pt idx="21">
                  <c:v>201.56160614158117</c:v>
                </c:pt>
                <c:pt idx="22">
                  <c:v>199.82113335195717</c:v>
                </c:pt>
                <c:pt idx="23">
                  <c:v>203.49087409015897</c:v>
                </c:pt>
                <c:pt idx="24">
                  <c:v>203.24545637094238</c:v>
                </c:pt>
                <c:pt idx="25">
                  <c:v>200.47254042304525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9BC-4A8B-9B78-07A25C46E9A6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6'!$E$62:$AD$62</c:f>
              <c:numCache>
                <c:formatCode>General</c:formatCode>
                <c:ptCount val="26"/>
                <c:pt idx="0">
                  <c:v>223.19</c:v>
                </c:pt>
                <c:pt idx="1">
                  <c:v>217.98570801447008</c:v>
                </c:pt>
                <c:pt idx="2">
                  <c:v>215.11024530766025</c:v>
                </c:pt>
                <c:pt idx="3">
                  <c:v>222.87658896915013</c:v>
                </c:pt>
                <c:pt idx="4">
                  <c:v>213.99082660243303</c:v>
                </c:pt>
                <c:pt idx="5">
                  <c:v>213.6690867967088</c:v>
                </c:pt>
                <c:pt idx="6">
                  <c:v>206.36323145879547</c:v>
                </c:pt>
                <c:pt idx="7">
                  <c:v>207.57416571439606</c:v>
                </c:pt>
                <c:pt idx="8">
                  <c:v>203.09268513875989</c:v>
                </c:pt>
                <c:pt idx="9">
                  <c:v>202.73813746841969</c:v>
                </c:pt>
                <c:pt idx="10">
                  <c:v>203.47907371349191</c:v>
                </c:pt>
                <c:pt idx="11">
                  <c:v>199.37223987109007</c:v>
                </c:pt>
                <c:pt idx="12">
                  <c:v>197.28365826413648</c:v>
                </c:pt>
                <c:pt idx="13">
                  <c:v>195.8369093976487</c:v>
                </c:pt>
                <c:pt idx="14">
                  <c:v>200.82763757906298</c:v>
                </c:pt>
                <c:pt idx="15">
                  <c:v>205.00286371434461</c:v>
                </c:pt>
                <c:pt idx="16">
                  <c:v>206.41844743137082</c:v>
                </c:pt>
                <c:pt idx="17">
                  <c:v>206.44696807989993</c:v>
                </c:pt>
                <c:pt idx="18">
                  <c:v>206.83261988386195</c:v>
                </c:pt>
                <c:pt idx="19">
                  <c:v>209.92899930865218</c:v>
                </c:pt>
                <c:pt idx="20">
                  <c:v>207.36770917476755</c:v>
                </c:pt>
                <c:pt idx="21">
                  <c:v>203.43738322126305</c:v>
                </c:pt>
                <c:pt idx="22">
                  <c:v>199.52893139953073</c:v>
                </c:pt>
                <c:pt idx="23">
                  <c:v>198.90058407145932</c:v>
                </c:pt>
                <c:pt idx="24">
                  <c:v>199.9834524822798</c:v>
                </c:pt>
                <c:pt idx="25">
                  <c:v>198.56871738871743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9BC-4A8B-9B78-07A25C46E9A6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6'!$E$63:$AD$63</c:f>
              <c:numCache>
                <c:formatCode>General</c:formatCode>
                <c:ptCount val="26"/>
                <c:pt idx="0">
                  <c:v>223.19</c:v>
                </c:pt>
                <c:pt idx="1">
                  <c:v>222.40787771700724</c:v>
                </c:pt>
                <c:pt idx="2">
                  <c:v>223.7095022718658</c:v>
                </c:pt>
                <c:pt idx="3">
                  <c:v>221.71141656607799</c:v>
                </c:pt>
                <c:pt idx="4">
                  <c:v>218.8805275137145</c:v>
                </c:pt>
                <c:pt idx="5">
                  <c:v>225.8953528864572</c:v>
                </c:pt>
                <c:pt idx="6">
                  <c:v>233.98690330843948</c:v>
                </c:pt>
                <c:pt idx="7">
                  <c:v>230.9550381280996</c:v>
                </c:pt>
                <c:pt idx="8">
                  <c:v>226.98277969340717</c:v>
                </c:pt>
                <c:pt idx="9">
                  <c:v>235.62626364376024</c:v>
                </c:pt>
                <c:pt idx="10">
                  <c:v>236.64627623951773</c:v>
                </c:pt>
                <c:pt idx="11">
                  <c:v>238.93006188152054</c:v>
                </c:pt>
                <c:pt idx="12">
                  <c:v>241.88705165341679</c:v>
                </c:pt>
                <c:pt idx="13">
                  <c:v>243.3083988395646</c:v>
                </c:pt>
                <c:pt idx="14">
                  <c:v>249.53683073492465</c:v>
                </c:pt>
                <c:pt idx="15">
                  <c:v>256.59142503276439</c:v>
                </c:pt>
                <c:pt idx="16">
                  <c:v>247.08492307628472</c:v>
                </c:pt>
                <c:pt idx="17">
                  <c:v>244.26294394691422</c:v>
                </c:pt>
                <c:pt idx="18">
                  <c:v>238.21821598729599</c:v>
                </c:pt>
                <c:pt idx="19">
                  <c:v>237.20078059535899</c:v>
                </c:pt>
                <c:pt idx="20">
                  <c:v>238.31715957050537</c:v>
                </c:pt>
                <c:pt idx="21">
                  <c:v>234.57292545664163</c:v>
                </c:pt>
                <c:pt idx="22">
                  <c:v>239.5353764819107</c:v>
                </c:pt>
                <c:pt idx="23">
                  <c:v>241.27584419960237</c:v>
                </c:pt>
                <c:pt idx="24">
                  <c:v>244.43806610326001</c:v>
                </c:pt>
                <c:pt idx="25">
                  <c:v>247.52901298456973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9BC-4A8B-9B78-07A25C46E9A6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6'!$E$64:$AD$64</c:f>
              <c:numCache>
                <c:formatCode>General</c:formatCode>
                <c:ptCount val="26"/>
                <c:pt idx="0">
                  <c:v>223.19</c:v>
                </c:pt>
                <c:pt idx="1">
                  <c:v>218.66021823553646</c:v>
                </c:pt>
                <c:pt idx="2">
                  <c:v>222.59707146123131</c:v>
                </c:pt>
                <c:pt idx="3">
                  <c:v>222.14216799465925</c:v>
                </c:pt>
                <c:pt idx="4">
                  <c:v>216.96340253813332</c:v>
                </c:pt>
                <c:pt idx="5">
                  <c:v>216.2744287229838</c:v>
                </c:pt>
                <c:pt idx="6">
                  <c:v>214.85691980484083</c:v>
                </c:pt>
                <c:pt idx="7">
                  <c:v>215.47329538716255</c:v>
                </c:pt>
                <c:pt idx="8">
                  <c:v>213.70743940347396</c:v>
                </c:pt>
                <c:pt idx="9">
                  <c:v>213.85464668842016</c:v>
                </c:pt>
                <c:pt idx="10">
                  <c:v>223.44776471206075</c:v>
                </c:pt>
                <c:pt idx="11">
                  <c:v>219.45677544860584</c:v>
                </c:pt>
                <c:pt idx="12">
                  <c:v>224.49986622254573</c:v>
                </c:pt>
                <c:pt idx="13">
                  <c:v>225.89971418891929</c:v>
                </c:pt>
                <c:pt idx="14">
                  <c:v>227.39082299151823</c:v>
                </c:pt>
                <c:pt idx="15">
                  <c:v>225.00749089848421</c:v>
                </c:pt>
                <c:pt idx="16">
                  <c:v>229.08253060870885</c:v>
                </c:pt>
                <c:pt idx="17">
                  <c:v>233.33275091099753</c:v>
                </c:pt>
                <c:pt idx="18">
                  <c:v>230.84327157709734</c:v>
                </c:pt>
                <c:pt idx="19">
                  <c:v>232.10947718738902</c:v>
                </c:pt>
                <c:pt idx="20">
                  <c:v>229.1906181892993</c:v>
                </c:pt>
                <c:pt idx="21">
                  <c:v>226.80564795284246</c:v>
                </c:pt>
                <c:pt idx="22">
                  <c:v>222.74901378044413</c:v>
                </c:pt>
                <c:pt idx="23">
                  <c:v>226.74192846423318</c:v>
                </c:pt>
                <c:pt idx="24">
                  <c:v>220.06978993966013</c:v>
                </c:pt>
                <c:pt idx="25">
                  <c:v>221.43763319025371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E9BC-4A8B-9B78-07A25C46E9A6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6'!$E$65:$AD$65</c:f>
              <c:numCache>
                <c:formatCode>General</c:formatCode>
                <c:ptCount val="26"/>
                <c:pt idx="0">
                  <c:v>223.19</c:v>
                </c:pt>
                <c:pt idx="1">
                  <c:v>226.36338107656513</c:v>
                </c:pt>
                <c:pt idx="2">
                  <c:v>222.47915671651239</c:v>
                </c:pt>
                <c:pt idx="3">
                  <c:v>226.86996156585366</c:v>
                </c:pt>
                <c:pt idx="4">
                  <c:v>222.31961783124603</c:v>
                </c:pt>
                <c:pt idx="5">
                  <c:v>223.81196908439256</c:v>
                </c:pt>
                <c:pt idx="6">
                  <c:v>218.33127072789625</c:v>
                </c:pt>
                <c:pt idx="7">
                  <c:v>219.72537861371927</c:v>
                </c:pt>
                <c:pt idx="8">
                  <c:v>215.39991723001989</c:v>
                </c:pt>
                <c:pt idx="9">
                  <c:v>215.15024335530242</c:v>
                </c:pt>
                <c:pt idx="10">
                  <c:v>212.21940780274417</c:v>
                </c:pt>
                <c:pt idx="11">
                  <c:v>210.38417862844605</c:v>
                </c:pt>
                <c:pt idx="12">
                  <c:v>209.48056166364648</c:v>
                </c:pt>
                <c:pt idx="13">
                  <c:v>209.89550567778636</c:v>
                </c:pt>
                <c:pt idx="14">
                  <c:v>211.5012046773019</c:v>
                </c:pt>
                <c:pt idx="15">
                  <c:v>212.83861722202175</c:v>
                </c:pt>
                <c:pt idx="16">
                  <c:v>214.59495350993282</c:v>
                </c:pt>
                <c:pt idx="17">
                  <c:v>212.79763354740444</c:v>
                </c:pt>
                <c:pt idx="18">
                  <c:v>209.63486267689007</c:v>
                </c:pt>
                <c:pt idx="19">
                  <c:v>204.31013794294853</c:v>
                </c:pt>
                <c:pt idx="20">
                  <c:v>205.28858446101569</c:v>
                </c:pt>
                <c:pt idx="21">
                  <c:v>201.75968978592962</c:v>
                </c:pt>
                <c:pt idx="22">
                  <c:v>203.51114668254192</c:v>
                </c:pt>
                <c:pt idx="23">
                  <c:v>206.20036623118528</c:v>
                </c:pt>
                <c:pt idx="24">
                  <c:v>208.15921237801257</c:v>
                </c:pt>
                <c:pt idx="25">
                  <c:v>209.63306507162403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9BC-4A8B-9B78-07A25C46E9A6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6'!$E$66:$AD$66</c:f>
              <c:numCache>
                <c:formatCode>General</c:formatCode>
                <c:ptCount val="26"/>
                <c:pt idx="0">
                  <c:v>223.19</c:v>
                </c:pt>
                <c:pt idx="1">
                  <c:v>221.69967056124858</c:v>
                </c:pt>
                <c:pt idx="2">
                  <c:v>219.63778714430421</c:v>
                </c:pt>
                <c:pt idx="3">
                  <c:v>217.39577561504098</c:v>
                </c:pt>
                <c:pt idx="4">
                  <c:v>219.5743324597442</c:v>
                </c:pt>
                <c:pt idx="5">
                  <c:v>219.63580731651814</c:v>
                </c:pt>
                <c:pt idx="6">
                  <c:v>223.50397752192217</c:v>
                </c:pt>
                <c:pt idx="7">
                  <c:v>231.16582882967009</c:v>
                </c:pt>
                <c:pt idx="8">
                  <c:v>231.44389654009601</c:v>
                </c:pt>
                <c:pt idx="9">
                  <c:v>225.8935362141689</c:v>
                </c:pt>
                <c:pt idx="10">
                  <c:v>223.2689684473944</c:v>
                </c:pt>
                <c:pt idx="11">
                  <c:v>222.84128135793748</c:v>
                </c:pt>
                <c:pt idx="12">
                  <c:v>221.59102622832276</c:v>
                </c:pt>
                <c:pt idx="13">
                  <c:v>222.31723145453878</c:v>
                </c:pt>
                <c:pt idx="14">
                  <c:v>227.96843570443917</c:v>
                </c:pt>
                <c:pt idx="15">
                  <c:v>225.96692761141068</c:v>
                </c:pt>
                <c:pt idx="16">
                  <c:v>223.00087866172223</c:v>
                </c:pt>
                <c:pt idx="17">
                  <c:v>226.00648873485369</c:v>
                </c:pt>
                <c:pt idx="18">
                  <c:v>223.27458748052723</c:v>
                </c:pt>
                <c:pt idx="19">
                  <c:v>221.52568157066528</c:v>
                </c:pt>
                <c:pt idx="20">
                  <c:v>219.85234383077267</c:v>
                </c:pt>
                <c:pt idx="21">
                  <c:v>219.64427418992764</c:v>
                </c:pt>
                <c:pt idx="22">
                  <c:v>221.16549868846693</c:v>
                </c:pt>
                <c:pt idx="23">
                  <c:v>217.00734993542156</c:v>
                </c:pt>
                <c:pt idx="24">
                  <c:v>221.20713688869742</c:v>
                </c:pt>
                <c:pt idx="25">
                  <c:v>224.06290100130937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9BC-4A8B-9B78-07A25C46E9A6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6'!$E$67:$AD$67</c:f>
              <c:numCache>
                <c:formatCode>General</c:formatCode>
                <c:ptCount val="26"/>
                <c:pt idx="0">
                  <c:v>223.19</c:v>
                </c:pt>
                <c:pt idx="1">
                  <c:v>223.99485574600146</c:v>
                </c:pt>
                <c:pt idx="2">
                  <c:v>226.21081528383309</c:v>
                </c:pt>
                <c:pt idx="3">
                  <c:v>232.44846477450625</c:v>
                </c:pt>
                <c:pt idx="4">
                  <c:v>230.37049810802299</c:v>
                </c:pt>
                <c:pt idx="5">
                  <c:v>227.34270502476642</c:v>
                </c:pt>
                <c:pt idx="6">
                  <c:v>236.16527704934973</c:v>
                </c:pt>
                <c:pt idx="7">
                  <c:v>244.41561507436484</c:v>
                </c:pt>
                <c:pt idx="8">
                  <c:v>240.42059516113491</c:v>
                </c:pt>
                <c:pt idx="9">
                  <c:v>239.14944253157338</c:v>
                </c:pt>
                <c:pt idx="10">
                  <c:v>238.97800782889715</c:v>
                </c:pt>
                <c:pt idx="11">
                  <c:v>244.48593020816159</c:v>
                </c:pt>
                <c:pt idx="12">
                  <c:v>246.90361187506116</c:v>
                </c:pt>
                <c:pt idx="13">
                  <c:v>239.28717691848649</c:v>
                </c:pt>
                <c:pt idx="14">
                  <c:v>241.59158282243371</c:v>
                </c:pt>
                <c:pt idx="15">
                  <c:v>243.34581367468564</c:v>
                </c:pt>
                <c:pt idx="16">
                  <c:v>239.62476135071563</c:v>
                </c:pt>
                <c:pt idx="17">
                  <c:v>240.32832059477533</c:v>
                </c:pt>
                <c:pt idx="18">
                  <c:v>237.04296248542408</c:v>
                </c:pt>
                <c:pt idx="19">
                  <c:v>237.60553045588321</c:v>
                </c:pt>
                <c:pt idx="20">
                  <c:v>241.76904013985168</c:v>
                </c:pt>
                <c:pt idx="21">
                  <c:v>245.76810823931288</c:v>
                </c:pt>
                <c:pt idx="22">
                  <c:v>246.89336746807913</c:v>
                </c:pt>
                <c:pt idx="23">
                  <c:v>246.79426284112543</c:v>
                </c:pt>
                <c:pt idx="24">
                  <c:v>244.76478716902568</c:v>
                </c:pt>
                <c:pt idx="25">
                  <c:v>250.76329199159102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E9BC-4A8B-9B78-07A25C46E9A6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6'!$E$68:$AD$68</c:f>
              <c:numCache>
                <c:formatCode>General</c:formatCode>
                <c:ptCount val="26"/>
                <c:pt idx="0">
                  <c:v>223.19</c:v>
                </c:pt>
                <c:pt idx="1">
                  <c:v>220.55199426187082</c:v>
                </c:pt>
                <c:pt idx="2">
                  <c:v>224.82700190197417</c:v>
                </c:pt>
                <c:pt idx="3">
                  <c:v>222.19628352732394</c:v>
                </c:pt>
                <c:pt idx="4">
                  <c:v>219.96690921046843</c:v>
                </c:pt>
                <c:pt idx="5">
                  <c:v>223.12473583695143</c:v>
                </c:pt>
                <c:pt idx="6">
                  <c:v>226.7084187510907</c:v>
                </c:pt>
                <c:pt idx="7">
                  <c:v>230.47356019189755</c:v>
                </c:pt>
                <c:pt idx="8">
                  <c:v>232.50357603834527</c:v>
                </c:pt>
                <c:pt idx="9">
                  <c:v>232.59551998744925</c:v>
                </c:pt>
                <c:pt idx="10">
                  <c:v>238.41378391860411</c:v>
                </c:pt>
                <c:pt idx="11">
                  <c:v>234.81831988335949</c:v>
                </c:pt>
                <c:pt idx="12">
                  <c:v>234.24677857124865</c:v>
                </c:pt>
                <c:pt idx="13">
                  <c:v>230.80820449289644</c:v>
                </c:pt>
                <c:pt idx="14">
                  <c:v>228.85127606914887</c:v>
                </c:pt>
                <c:pt idx="15">
                  <c:v>227.53255765566419</c:v>
                </c:pt>
                <c:pt idx="16">
                  <c:v>227.07978379049203</c:v>
                </c:pt>
                <c:pt idx="17">
                  <c:v>232.37774791350279</c:v>
                </c:pt>
                <c:pt idx="18">
                  <c:v>235.40836583364364</c:v>
                </c:pt>
                <c:pt idx="19">
                  <c:v>235.41200918500141</c:v>
                </c:pt>
                <c:pt idx="20">
                  <c:v>236.10627857560641</c:v>
                </c:pt>
                <c:pt idx="21">
                  <c:v>240.91832626457554</c:v>
                </c:pt>
                <c:pt idx="22">
                  <c:v>239.83662588853693</c:v>
                </c:pt>
                <c:pt idx="23">
                  <c:v>239.04940142718903</c:v>
                </c:pt>
                <c:pt idx="24">
                  <c:v>232.57425390903197</c:v>
                </c:pt>
                <c:pt idx="25">
                  <c:v>234.09833188077954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E9BC-4A8B-9B78-07A25C46E9A6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6'!$E$69:$AD$69</c:f>
              <c:numCache>
                <c:formatCode>General</c:formatCode>
                <c:ptCount val="26"/>
                <c:pt idx="0">
                  <c:v>223.19</c:v>
                </c:pt>
                <c:pt idx="1">
                  <c:v>226.81876103860262</c:v>
                </c:pt>
                <c:pt idx="2">
                  <c:v>233.32857483790085</c:v>
                </c:pt>
                <c:pt idx="3">
                  <c:v>231.85121523777119</c:v>
                </c:pt>
                <c:pt idx="4">
                  <c:v>229.10942842841467</c:v>
                </c:pt>
                <c:pt idx="5">
                  <c:v>226.67304244044308</c:v>
                </c:pt>
                <c:pt idx="6">
                  <c:v>230.50660498581615</c:v>
                </c:pt>
                <c:pt idx="7">
                  <c:v>233.8300429030127</c:v>
                </c:pt>
                <c:pt idx="8">
                  <c:v>241.16002328803378</c:v>
                </c:pt>
                <c:pt idx="9">
                  <c:v>236.43391501223005</c:v>
                </c:pt>
                <c:pt idx="10">
                  <c:v>240.14498118308293</c:v>
                </c:pt>
                <c:pt idx="11">
                  <c:v>240.62745914708998</c:v>
                </c:pt>
                <c:pt idx="12">
                  <c:v>240.94131882435227</c:v>
                </c:pt>
                <c:pt idx="13">
                  <c:v>241.78267023352501</c:v>
                </c:pt>
                <c:pt idx="14">
                  <c:v>246.00678128490136</c:v>
                </c:pt>
                <c:pt idx="15">
                  <c:v>245.23232160312182</c:v>
                </c:pt>
                <c:pt idx="16">
                  <c:v>240.41076260879373</c:v>
                </c:pt>
                <c:pt idx="17">
                  <c:v>244.06023157824851</c:v>
                </c:pt>
                <c:pt idx="18">
                  <c:v>243.68065192863239</c:v>
                </c:pt>
                <c:pt idx="19">
                  <c:v>249.05278452893211</c:v>
                </c:pt>
                <c:pt idx="20">
                  <c:v>248.86007946107566</c:v>
                </c:pt>
                <c:pt idx="21">
                  <c:v>241.25916362306842</c:v>
                </c:pt>
                <c:pt idx="22">
                  <c:v>246.93775474637195</c:v>
                </c:pt>
                <c:pt idx="23">
                  <c:v>241.99286444318699</c:v>
                </c:pt>
                <c:pt idx="24">
                  <c:v>236.69628858442886</c:v>
                </c:pt>
                <c:pt idx="25">
                  <c:v>241.55229928982743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E9BC-4A8B-9B78-07A25C46E9A6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6'!$E$70:$AD$70</c:f>
              <c:numCache>
                <c:formatCode>General</c:formatCode>
                <c:ptCount val="26"/>
                <c:pt idx="0">
                  <c:v>223.19</c:v>
                </c:pt>
                <c:pt idx="1">
                  <c:v>215.48651746269408</c:v>
                </c:pt>
                <c:pt idx="2">
                  <c:v>213.87624494397303</c:v>
                </c:pt>
                <c:pt idx="3">
                  <c:v>216.52554152475111</c:v>
                </c:pt>
                <c:pt idx="4">
                  <c:v>208.85959849795566</c:v>
                </c:pt>
                <c:pt idx="5">
                  <c:v>212.0182554528011</c:v>
                </c:pt>
                <c:pt idx="6">
                  <c:v>210.92699041305863</c:v>
                </c:pt>
                <c:pt idx="7">
                  <c:v>214.07657373209395</c:v>
                </c:pt>
                <c:pt idx="8">
                  <c:v>213.54621305216341</c:v>
                </c:pt>
                <c:pt idx="9">
                  <c:v>210.53726663462663</c:v>
                </c:pt>
                <c:pt idx="10">
                  <c:v>212.18173050331001</c:v>
                </c:pt>
                <c:pt idx="11">
                  <c:v>208.6634775105571</c:v>
                </c:pt>
                <c:pt idx="12">
                  <c:v>213.42892412114949</c:v>
                </c:pt>
                <c:pt idx="13">
                  <c:v>211.13030830809021</c:v>
                </c:pt>
                <c:pt idx="14">
                  <c:v>204.5888288119165</c:v>
                </c:pt>
                <c:pt idx="15">
                  <c:v>206.26515562027771</c:v>
                </c:pt>
                <c:pt idx="16">
                  <c:v>204.94470041028919</c:v>
                </c:pt>
                <c:pt idx="17">
                  <c:v>208.39450613016766</c:v>
                </c:pt>
                <c:pt idx="18">
                  <c:v>207.77254211545556</c:v>
                </c:pt>
                <c:pt idx="19">
                  <c:v>212.42104195427581</c:v>
                </c:pt>
                <c:pt idx="20">
                  <c:v>212.76254733047531</c:v>
                </c:pt>
                <c:pt idx="21">
                  <c:v>212.95906791264309</c:v>
                </c:pt>
                <c:pt idx="22">
                  <c:v>218.70439850863079</c:v>
                </c:pt>
                <c:pt idx="23">
                  <c:v>216.42464053170306</c:v>
                </c:pt>
                <c:pt idx="24">
                  <c:v>212.99336464241063</c:v>
                </c:pt>
                <c:pt idx="25">
                  <c:v>213.94293439766946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E9BC-4A8B-9B78-07A25C46E9A6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6'!$E$71:$AD$71</c:f>
              <c:numCache>
                <c:formatCode>General</c:formatCode>
                <c:ptCount val="26"/>
                <c:pt idx="0">
                  <c:v>223.19</c:v>
                </c:pt>
                <c:pt idx="1">
                  <c:v>221.69808832705434</c:v>
                </c:pt>
                <c:pt idx="2">
                  <c:v>223.11231641044375</c:v>
                </c:pt>
                <c:pt idx="3">
                  <c:v>225.09793936050346</c:v>
                </c:pt>
                <c:pt idx="4">
                  <c:v>219.61524193460914</c:v>
                </c:pt>
                <c:pt idx="5">
                  <c:v>212.5346210325784</c:v>
                </c:pt>
                <c:pt idx="6">
                  <c:v>212.91068469930968</c:v>
                </c:pt>
                <c:pt idx="7">
                  <c:v>218.49714465141489</c:v>
                </c:pt>
                <c:pt idx="8">
                  <c:v>220.82264974532416</c:v>
                </c:pt>
                <c:pt idx="9">
                  <c:v>220.64264055207789</c:v>
                </c:pt>
                <c:pt idx="10">
                  <c:v>220.54316802339468</c:v>
                </c:pt>
                <c:pt idx="11">
                  <c:v>221.81823342845328</c:v>
                </c:pt>
                <c:pt idx="12">
                  <c:v>218.62108214011207</c:v>
                </c:pt>
                <c:pt idx="13">
                  <c:v>217.28717573697764</c:v>
                </c:pt>
                <c:pt idx="14">
                  <c:v>212.01784846933637</c:v>
                </c:pt>
                <c:pt idx="15">
                  <c:v>217.06997253844241</c:v>
                </c:pt>
                <c:pt idx="16">
                  <c:v>217.0910553885208</c:v>
                </c:pt>
                <c:pt idx="17">
                  <c:v>217.75234883321374</c:v>
                </c:pt>
                <c:pt idx="18">
                  <c:v>216.89165483891202</c:v>
                </c:pt>
                <c:pt idx="19">
                  <c:v>224.56170860900008</c:v>
                </c:pt>
                <c:pt idx="20">
                  <c:v>227.64720426381058</c:v>
                </c:pt>
                <c:pt idx="21">
                  <c:v>227.79193811661759</c:v>
                </c:pt>
                <c:pt idx="22">
                  <c:v>227.20479332571506</c:v>
                </c:pt>
                <c:pt idx="23">
                  <c:v>225.1654950789906</c:v>
                </c:pt>
                <c:pt idx="24">
                  <c:v>225.45557814282733</c:v>
                </c:pt>
                <c:pt idx="25">
                  <c:v>223.57911957082166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E9BC-4A8B-9B78-07A25C46E9A6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6'!$E$72:$AD$72</c:f>
              <c:numCache>
                <c:formatCode>General</c:formatCode>
                <c:ptCount val="26"/>
                <c:pt idx="0">
                  <c:v>223.19</c:v>
                </c:pt>
                <c:pt idx="1">
                  <c:v>226.76195101790981</c:v>
                </c:pt>
                <c:pt idx="2">
                  <c:v>226.43051117784734</c:v>
                </c:pt>
                <c:pt idx="3">
                  <c:v>227.68401683030351</c:v>
                </c:pt>
                <c:pt idx="4">
                  <c:v>228.22706074319746</c:v>
                </c:pt>
                <c:pt idx="5">
                  <c:v>229.15084123893436</c:v>
                </c:pt>
                <c:pt idx="6">
                  <c:v>234.43452603870153</c:v>
                </c:pt>
                <c:pt idx="7">
                  <c:v>235.27289814677184</c:v>
                </c:pt>
                <c:pt idx="8">
                  <c:v>233.09067710761556</c:v>
                </c:pt>
                <c:pt idx="9">
                  <c:v>230.83699775924725</c:v>
                </c:pt>
                <c:pt idx="10">
                  <c:v>233.93924666289928</c:v>
                </c:pt>
                <c:pt idx="11">
                  <c:v>232.9031635712812</c:v>
                </c:pt>
                <c:pt idx="12">
                  <c:v>236.70830732944353</c:v>
                </c:pt>
                <c:pt idx="13">
                  <c:v>235.68277815266879</c:v>
                </c:pt>
                <c:pt idx="14">
                  <c:v>237.69339712985618</c:v>
                </c:pt>
                <c:pt idx="15">
                  <c:v>235.6743177335849</c:v>
                </c:pt>
                <c:pt idx="16">
                  <c:v>235.02113544188282</c:v>
                </c:pt>
                <c:pt idx="17">
                  <c:v>235.81784161263846</c:v>
                </c:pt>
                <c:pt idx="18">
                  <c:v>235.54779207721154</c:v>
                </c:pt>
                <c:pt idx="19">
                  <c:v>236.68960445378326</c:v>
                </c:pt>
                <c:pt idx="20">
                  <c:v>238.61425240210247</c:v>
                </c:pt>
                <c:pt idx="21">
                  <c:v>237.04307998334741</c:v>
                </c:pt>
                <c:pt idx="22">
                  <c:v>237.40876260702103</c:v>
                </c:pt>
                <c:pt idx="23">
                  <c:v>232.11681034435796</c:v>
                </c:pt>
                <c:pt idx="24">
                  <c:v>230.78657677611639</c:v>
                </c:pt>
                <c:pt idx="25">
                  <c:v>234.40945409136961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E9BC-4A8B-9B78-07A25C46E9A6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6'!$E$73:$AD$73</c:f>
              <c:numCache>
                <c:formatCode>General</c:formatCode>
                <c:ptCount val="26"/>
                <c:pt idx="0">
                  <c:v>223.19</c:v>
                </c:pt>
                <c:pt idx="1">
                  <c:v>222.24914573707642</c:v>
                </c:pt>
                <c:pt idx="2">
                  <c:v>220.76602366384898</c:v>
                </c:pt>
                <c:pt idx="3">
                  <c:v>219.4553720385648</c:v>
                </c:pt>
                <c:pt idx="4">
                  <c:v>219.51155474612563</c:v>
                </c:pt>
                <c:pt idx="5">
                  <c:v>217.70785372261693</c:v>
                </c:pt>
                <c:pt idx="6">
                  <c:v>217.95866088258339</c:v>
                </c:pt>
                <c:pt idx="7">
                  <c:v>215.78214334983585</c:v>
                </c:pt>
                <c:pt idx="8">
                  <c:v>216.05829545540803</c:v>
                </c:pt>
                <c:pt idx="9">
                  <c:v>215.03848466481728</c:v>
                </c:pt>
                <c:pt idx="10">
                  <c:v>214.30110701828025</c:v>
                </c:pt>
                <c:pt idx="11">
                  <c:v>214.81065965122866</c:v>
                </c:pt>
                <c:pt idx="12">
                  <c:v>212.89721073652106</c:v>
                </c:pt>
                <c:pt idx="13">
                  <c:v>209.42967721752396</c:v>
                </c:pt>
                <c:pt idx="14">
                  <c:v>209.62224992230406</c:v>
                </c:pt>
                <c:pt idx="15">
                  <c:v>206.97368150459209</c:v>
                </c:pt>
                <c:pt idx="16">
                  <c:v>202.35512157136927</c:v>
                </c:pt>
                <c:pt idx="17">
                  <c:v>203.47614459344902</c:v>
                </c:pt>
                <c:pt idx="18">
                  <c:v>202.81134308706683</c:v>
                </c:pt>
                <c:pt idx="19">
                  <c:v>204.16954639753519</c:v>
                </c:pt>
                <c:pt idx="20">
                  <c:v>207.65113665872562</c:v>
                </c:pt>
                <c:pt idx="21">
                  <c:v>204.11109404269615</c:v>
                </c:pt>
                <c:pt idx="22">
                  <c:v>207.12538649379101</c:v>
                </c:pt>
                <c:pt idx="23">
                  <c:v>207.64681906431431</c:v>
                </c:pt>
                <c:pt idx="24">
                  <c:v>207.57354110944146</c:v>
                </c:pt>
                <c:pt idx="25">
                  <c:v>210.24169093389142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E9BC-4A8B-9B78-07A25C46E9A6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6'!$E$74:$AD$74</c:f>
              <c:numCache>
                <c:formatCode>General</c:formatCode>
                <c:ptCount val="26"/>
                <c:pt idx="0">
                  <c:v>223.19</c:v>
                </c:pt>
                <c:pt idx="1">
                  <c:v>223.66580508377834</c:v>
                </c:pt>
                <c:pt idx="2">
                  <c:v>229.27951683641083</c:v>
                </c:pt>
                <c:pt idx="3">
                  <c:v>225.69435597793935</c:v>
                </c:pt>
                <c:pt idx="4">
                  <c:v>220.48624763974428</c:v>
                </c:pt>
                <c:pt idx="5">
                  <c:v>223.11566520822544</c:v>
                </c:pt>
                <c:pt idx="6">
                  <c:v>217.43187241539277</c:v>
                </c:pt>
                <c:pt idx="7">
                  <c:v>218.75105045333976</c:v>
                </c:pt>
                <c:pt idx="8">
                  <c:v>216.52400863923376</c:v>
                </c:pt>
                <c:pt idx="9">
                  <c:v>216.40468578193099</c:v>
                </c:pt>
                <c:pt idx="10">
                  <c:v>213.36561896297837</c:v>
                </c:pt>
                <c:pt idx="11">
                  <c:v>208.87341519868113</c:v>
                </c:pt>
                <c:pt idx="12">
                  <c:v>207.29522764361121</c:v>
                </c:pt>
                <c:pt idx="13">
                  <c:v>205.39288279624543</c:v>
                </c:pt>
                <c:pt idx="14">
                  <c:v>206.56253678773305</c:v>
                </c:pt>
                <c:pt idx="15">
                  <c:v>205.46153714679437</c:v>
                </c:pt>
                <c:pt idx="16">
                  <c:v>209.73495553528184</c:v>
                </c:pt>
                <c:pt idx="17">
                  <c:v>208.80763880464229</c:v>
                </c:pt>
                <c:pt idx="18">
                  <c:v>210.05746919726226</c:v>
                </c:pt>
                <c:pt idx="19">
                  <c:v>214.59014214353419</c:v>
                </c:pt>
                <c:pt idx="20">
                  <c:v>214.23060408477957</c:v>
                </c:pt>
                <c:pt idx="21">
                  <c:v>211.8292233482282</c:v>
                </c:pt>
                <c:pt idx="22">
                  <c:v>214.16999747442787</c:v>
                </c:pt>
                <c:pt idx="23">
                  <c:v>213.92659148474004</c:v>
                </c:pt>
                <c:pt idx="24">
                  <c:v>210.7487731168969</c:v>
                </c:pt>
                <c:pt idx="25">
                  <c:v>211.92786950149269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E9BC-4A8B-9B78-07A25C46E9A6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6'!$E$75:$AD$75</c:f>
              <c:numCache>
                <c:formatCode>General</c:formatCode>
                <c:ptCount val="26"/>
                <c:pt idx="0">
                  <c:v>223.19</c:v>
                </c:pt>
                <c:pt idx="1">
                  <c:v>223.85491880304457</c:v>
                </c:pt>
                <c:pt idx="2">
                  <c:v>219.15202265380896</c:v>
                </c:pt>
                <c:pt idx="3">
                  <c:v>219.18780447708639</c:v>
                </c:pt>
                <c:pt idx="4">
                  <c:v>215.63984452281761</c:v>
                </c:pt>
                <c:pt idx="5">
                  <c:v>204.68303029715989</c:v>
                </c:pt>
                <c:pt idx="6">
                  <c:v>210.03268172555929</c:v>
                </c:pt>
                <c:pt idx="7">
                  <c:v>209.55739335841616</c:v>
                </c:pt>
                <c:pt idx="8">
                  <c:v>211.18525362402775</c:v>
                </c:pt>
                <c:pt idx="9">
                  <c:v>213.51620217507624</c:v>
                </c:pt>
                <c:pt idx="10">
                  <c:v>215.50340240690915</c:v>
                </c:pt>
                <c:pt idx="11">
                  <c:v>205.78798268282765</c:v>
                </c:pt>
                <c:pt idx="12">
                  <c:v>206.33015722873097</c:v>
                </c:pt>
                <c:pt idx="13">
                  <c:v>209.23692799272791</c:v>
                </c:pt>
                <c:pt idx="14">
                  <c:v>209.0203493600057</c:v>
                </c:pt>
                <c:pt idx="15">
                  <c:v>211.67132392779777</c:v>
                </c:pt>
                <c:pt idx="16">
                  <c:v>209.85723251132362</c:v>
                </c:pt>
                <c:pt idx="17">
                  <c:v>209.93933790697159</c:v>
                </c:pt>
                <c:pt idx="18">
                  <c:v>207.20524921831264</c:v>
                </c:pt>
                <c:pt idx="19">
                  <c:v>208.10720707379255</c:v>
                </c:pt>
                <c:pt idx="20">
                  <c:v>210.248541781597</c:v>
                </c:pt>
                <c:pt idx="21">
                  <c:v>209.01694446336208</c:v>
                </c:pt>
                <c:pt idx="22">
                  <c:v>208.9083898126697</c:v>
                </c:pt>
                <c:pt idx="23">
                  <c:v>207.16370816005923</c:v>
                </c:pt>
                <c:pt idx="24">
                  <c:v>217.34553818892991</c:v>
                </c:pt>
                <c:pt idx="25">
                  <c:v>219.87228582206086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E9BC-4A8B-9B78-07A25C46E9A6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6'!$E$76:$AD$76</c:f>
              <c:numCache>
                <c:formatCode>General</c:formatCode>
                <c:ptCount val="26"/>
                <c:pt idx="0">
                  <c:v>223.19</c:v>
                </c:pt>
                <c:pt idx="1">
                  <c:v>218.52179480954084</c:v>
                </c:pt>
                <c:pt idx="2">
                  <c:v>222.83462278950279</c:v>
                </c:pt>
                <c:pt idx="3">
                  <c:v>223.30333913136678</c:v>
                </c:pt>
                <c:pt idx="4">
                  <c:v>221.90296665827873</c:v>
                </c:pt>
                <c:pt idx="5">
                  <c:v>227.0667198959253</c:v>
                </c:pt>
                <c:pt idx="6">
                  <c:v>222.11392265380937</c:v>
                </c:pt>
                <c:pt idx="7">
                  <c:v>219.68441627580228</c:v>
                </c:pt>
                <c:pt idx="8">
                  <c:v>218.15053095687023</c:v>
                </c:pt>
                <c:pt idx="9">
                  <c:v>219.01719803872845</c:v>
                </c:pt>
                <c:pt idx="10">
                  <c:v>222.10481122304844</c:v>
                </c:pt>
                <c:pt idx="11">
                  <c:v>221.93047863354224</c:v>
                </c:pt>
                <c:pt idx="12">
                  <c:v>225.09041262091847</c:v>
                </c:pt>
                <c:pt idx="13">
                  <c:v>223.72353054695265</c:v>
                </c:pt>
                <c:pt idx="14">
                  <c:v>226.0759493266346</c:v>
                </c:pt>
                <c:pt idx="15">
                  <c:v>229.19054146802858</c:v>
                </c:pt>
                <c:pt idx="16">
                  <c:v>228.30481750526891</c:v>
                </c:pt>
                <c:pt idx="17">
                  <c:v>223.45288670913391</c:v>
                </c:pt>
                <c:pt idx="18">
                  <c:v>218.51289955803247</c:v>
                </c:pt>
                <c:pt idx="19">
                  <c:v>212.91902755964057</c:v>
                </c:pt>
                <c:pt idx="20">
                  <c:v>220.22098766658752</c:v>
                </c:pt>
                <c:pt idx="21">
                  <c:v>224.90549549300479</c:v>
                </c:pt>
                <c:pt idx="22">
                  <c:v>224.8747654919178</c:v>
                </c:pt>
                <c:pt idx="23">
                  <c:v>225.1592094167724</c:v>
                </c:pt>
                <c:pt idx="24">
                  <c:v>220.9483097636836</c:v>
                </c:pt>
                <c:pt idx="25">
                  <c:v>220.96616851803267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E9BC-4A8B-9B78-07A25C46E9A6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6'!$E$77:$AD$77</c:f>
              <c:numCache>
                <c:formatCode>General</c:formatCode>
                <c:ptCount val="26"/>
                <c:pt idx="0">
                  <c:v>223.19</c:v>
                </c:pt>
                <c:pt idx="1">
                  <c:v>219.64667063758191</c:v>
                </c:pt>
                <c:pt idx="2">
                  <c:v>214.7040965035203</c:v>
                </c:pt>
                <c:pt idx="3">
                  <c:v>214.13962061053599</c:v>
                </c:pt>
                <c:pt idx="4">
                  <c:v>214.76934443789938</c:v>
                </c:pt>
                <c:pt idx="5">
                  <c:v>213.01500616552397</c:v>
                </c:pt>
                <c:pt idx="6">
                  <c:v>215.75285756421698</c:v>
                </c:pt>
                <c:pt idx="7">
                  <c:v>217.59176806524314</c:v>
                </c:pt>
                <c:pt idx="8">
                  <c:v>215.91847808352799</c:v>
                </c:pt>
                <c:pt idx="9">
                  <c:v>212.79638323504756</c:v>
                </c:pt>
                <c:pt idx="10">
                  <c:v>215.03623813007457</c:v>
                </c:pt>
                <c:pt idx="11">
                  <c:v>211.78690153916514</c:v>
                </c:pt>
                <c:pt idx="12">
                  <c:v>213.1223406114751</c:v>
                </c:pt>
                <c:pt idx="13">
                  <c:v>211.93362062906687</c:v>
                </c:pt>
                <c:pt idx="14">
                  <c:v>209.61283017518903</c:v>
                </c:pt>
                <c:pt idx="15">
                  <c:v>207.56947737813928</c:v>
                </c:pt>
                <c:pt idx="16">
                  <c:v>209.7734413966989</c:v>
                </c:pt>
                <c:pt idx="17">
                  <c:v>213.23185219628908</c:v>
                </c:pt>
                <c:pt idx="18">
                  <c:v>218.19580457797443</c:v>
                </c:pt>
                <c:pt idx="19">
                  <c:v>224.53820356070636</c:v>
                </c:pt>
                <c:pt idx="20">
                  <c:v>228.2952124531823</c:v>
                </c:pt>
                <c:pt idx="21">
                  <c:v>229.52445607744741</c:v>
                </c:pt>
                <c:pt idx="22">
                  <c:v>227.87469146267671</c:v>
                </c:pt>
                <c:pt idx="23">
                  <c:v>230.23418280602428</c:v>
                </c:pt>
                <c:pt idx="24">
                  <c:v>233.74674680818237</c:v>
                </c:pt>
                <c:pt idx="25">
                  <c:v>242.3678845493622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E9BC-4A8B-9B78-07A25C46E9A6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6'!$E$78:$AD$78</c:f>
              <c:numCache>
                <c:formatCode>General</c:formatCode>
                <c:ptCount val="26"/>
                <c:pt idx="0">
                  <c:v>223.19</c:v>
                </c:pt>
                <c:pt idx="1">
                  <c:v>225.05733033966115</c:v>
                </c:pt>
                <c:pt idx="2">
                  <c:v>233.43822264594593</c:v>
                </c:pt>
                <c:pt idx="3">
                  <c:v>231.10284250101759</c:v>
                </c:pt>
                <c:pt idx="4">
                  <c:v>233.48246355050841</c:v>
                </c:pt>
                <c:pt idx="5">
                  <c:v>229.98508431786541</c:v>
                </c:pt>
                <c:pt idx="6">
                  <c:v>231.23023569005147</c:v>
                </c:pt>
                <c:pt idx="7">
                  <c:v>226.80079237237962</c:v>
                </c:pt>
                <c:pt idx="8">
                  <c:v>228.50989291679008</c:v>
                </c:pt>
                <c:pt idx="9">
                  <c:v>226.13331762517271</c:v>
                </c:pt>
                <c:pt idx="10">
                  <c:v>219.35401578091134</c:v>
                </c:pt>
                <c:pt idx="11">
                  <c:v>217.37233686017134</c:v>
                </c:pt>
                <c:pt idx="12">
                  <c:v>218.84013069606641</c:v>
                </c:pt>
                <c:pt idx="13">
                  <c:v>219.11180888957438</c:v>
                </c:pt>
                <c:pt idx="14">
                  <c:v>221.49488659768554</c:v>
                </c:pt>
                <c:pt idx="15">
                  <c:v>222.81697442219129</c:v>
                </c:pt>
                <c:pt idx="16">
                  <c:v>217.23349828394313</c:v>
                </c:pt>
                <c:pt idx="17">
                  <c:v>221.82872366263632</c:v>
                </c:pt>
                <c:pt idx="18">
                  <c:v>216.96733149283909</c:v>
                </c:pt>
                <c:pt idx="19">
                  <c:v>215.50187265438126</c:v>
                </c:pt>
                <c:pt idx="20">
                  <c:v>211.16901371918564</c:v>
                </c:pt>
                <c:pt idx="21">
                  <c:v>212.61637585099822</c:v>
                </c:pt>
                <c:pt idx="22">
                  <c:v>213.90871849722942</c:v>
                </c:pt>
                <c:pt idx="23">
                  <c:v>210.12566073898299</c:v>
                </c:pt>
                <c:pt idx="24">
                  <c:v>209.93907961703891</c:v>
                </c:pt>
                <c:pt idx="25">
                  <c:v>205.92670416799999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E9BC-4A8B-9B78-07A25C46E9A6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6'!$E$79:$AD$79</c:f>
              <c:numCache>
                <c:formatCode>General</c:formatCode>
                <c:ptCount val="26"/>
                <c:pt idx="0">
                  <c:v>223.19</c:v>
                </c:pt>
                <c:pt idx="1">
                  <c:v>217.3494190805346</c:v>
                </c:pt>
                <c:pt idx="2">
                  <c:v>212.47480240214313</c:v>
                </c:pt>
                <c:pt idx="3">
                  <c:v>212.31172408844844</c:v>
                </c:pt>
                <c:pt idx="4">
                  <c:v>211.13733306009996</c:v>
                </c:pt>
                <c:pt idx="5">
                  <c:v>209.67262782167182</c:v>
                </c:pt>
                <c:pt idx="6">
                  <c:v>214.64569360634613</c:v>
                </c:pt>
                <c:pt idx="7">
                  <c:v>215.56614675956945</c:v>
                </c:pt>
                <c:pt idx="8">
                  <c:v>218.52479703259471</c:v>
                </c:pt>
                <c:pt idx="9">
                  <c:v>214.70935832813336</c:v>
                </c:pt>
                <c:pt idx="10">
                  <c:v>214.92587027731017</c:v>
                </c:pt>
                <c:pt idx="11">
                  <c:v>210.00865133671738</c:v>
                </c:pt>
                <c:pt idx="12">
                  <c:v>209.25080349576243</c:v>
                </c:pt>
                <c:pt idx="13">
                  <c:v>210.23334231861961</c:v>
                </c:pt>
                <c:pt idx="14">
                  <c:v>204.7269875940203</c:v>
                </c:pt>
                <c:pt idx="15">
                  <c:v>203.88086978747228</c:v>
                </c:pt>
                <c:pt idx="16">
                  <c:v>202.46896542909863</c:v>
                </c:pt>
                <c:pt idx="17">
                  <c:v>201.81603292941904</c:v>
                </c:pt>
                <c:pt idx="18">
                  <c:v>202.48415695947281</c:v>
                </c:pt>
                <c:pt idx="19">
                  <c:v>196.9461726970884</c:v>
                </c:pt>
                <c:pt idx="20">
                  <c:v>194.49049805846363</c:v>
                </c:pt>
                <c:pt idx="21">
                  <c:v>190.0694130225688</c:v>
                </c:pt>
                <c:pt idx="22">
                  <c:v>189.24460406809249</c:v>
                </c:pt>
                <c:pt idx="23">
                  <c:v>192.70967070469814</c:v>
                </c:pt>
                <c:pt idx="24">
                  <c:v>192.68802261692917</c:v>
                </c:pt>
                <c:pt idx="25">
                  <c:v>192.97788642429953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E9BC-4A8B-9B78-07A25C46E9A6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6'!$E$80:$AD$80</c:f>
              <c:numCache>
                <c:formatCode>General</c:formatCode>
                <c:ptCount val="26"/>
                <c:pt idx="0">
                  <c:v>223.19</c:v>
                </c:pt>
                <c:pt idx="1">
                  <c:v>222.85802163834811</c:v>
                </c:pt>
                <c:pt idx="2">
                  <c:v>222.83448516930872</c:v>
                </c:pt>
                <c:pt idx="3">
                  <c:v>228.69190812647534</c:v>
                </c:pt>
                <c:pt idx="4">
                  <c:v>230.81688272791553</c:v>
                </c:pt>
                <c:pt idx="5">
                  <c:v>230.36065998692095</c:v>
                </c:pt>
                <c:pt idx="6">
                  <c:v>231.98460319791383</c:v>
                </c:pt>
                <c:pt idx="7">
                  <c:v>230.11422379902979</c:v>
                </c:pt>
                <c:pt idx="8">
                  <c:v>222.56309098641989</c:v>
                </c:pt>
                <c:pt idx="9">
                  <c:v>223.64762582170331</c:v>
                </c:pt>
                <c:pt idx="10">
                  <c:v>224.36746905731889</c:v>
                </c:pt>
                <c:pt idx="11">
                  <c:v>225.41806122296714</c:v>
                </c:pt>
                <c:pt idx="12">
                  <c:v>223.30002239804296</c:v>
                </c:pt>
                <c:pt idx="13">
                  <c:v>226.09121270213748</c:v>
                </c:pt>
                <c:pt idx="14">
                  <c:v>223.52515164380605</c:v>
                </c:pt>
                <c:pt idx="15">
                  <c:v>224.20075743940589</c:v>
                </c:pt>
                <c:pt idx="16">
                  <c:v>223.66832259881406</c:v>
                </c:pt>
                <c:pt idx="17">
                  <c:v>224.45990641855514</c:v>
                </c:pt>
                <c:pt idx="18">
                  <c:v>222.73806283699477</c:v>
                </c:pt>
                <c:pt idx="19">
                  <c:v>222.57263179229304</c:v>
                </c:pt>
                <c:pt idx="20">
                  <c:v>216.8986037882292</c:v>
                </c:pt>
                <c:pt idx="21">
                  <c:v>210.04377595028248</c:v>
                </c:pt>
                <c:pt idx="22">
                  <c:v>215.33131989967492</c:v>
                </c:pt>
                <c:pt idx="23">
                  <c:v>211.40870157422731</c:v>
                </c:pt>
                <c:pt idx="24">
                  <c:v>210.24357434259363</c:v>
                </c:pt>
                <c:pt idx="25">
                  <c:v>206.96446570273795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E9BC-4A8B-9B78-07A25C46E9A6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6'!$E$81:$AD$81</c:f>
              <c:numCache>
                <c:formatCode>General</c:formatCode>
                <c:ptCount val="26"/>
                <c:pt idx="0">
                  <c:v>223.19</c:v>
                </c:pt>
                <c:pt idx="1">
                  <c:v>224.06215181150654</c:v>
                </c:pt>
                <c:pt idx="2">
                  <c:v>224.92215555505118</c:v>
                </c:pt>
                <c:pt idx="3">
                  <c:v>230.83698237386355</c:v>
                </c:pt>
                <c:pt idx="4">
                  <c:v>234.74283523169379</c:v>
                </c:pt>
                <c:pt idx="5">
                  <c:v>233.85493853412618</c:v>
                </c:pt>
                <c:pt idx="6">
                  <c:v>232.72306691618385</c:v>
                </c:pt>
                <c:pt idx="7">
                  <c:v>237.42115263929338</c:v>
                </c:pt>
                <c:pt idx="8">
                  <c:v>237.62909123453827</c:v>
                </c:pt>
                <c:pt idx="9">
                  <c:v>244.11627874751193</c:v>
                </c:pt>
                <c:pt idx="10">
                  <c:v>244.60985808157668</c:v>
                </c:pt>
                <c:pt idx="11">
                  <c:v>242.77896027654768</c:v>
                </c:pt>
                <c:pt idx="12">
                  <c:v>244.36161145914471</c:v>
                </c:pt>
                <c:pt idx="13">
                  <c:v>246.95824578116262</c:v>
                </c:pt>
                <c:pt idx="14">
                  <c:v>242.4178512484369</c:v>
                </c:pt>
                <c:pt idx="15">
                  <c:v>243.52973033262126</c:v>
                </c:pt>
                <c:pt idx="16">
                  <c:v>245.30922871039289</c:v>
                </c:pt>
                <c:pt idx="17">
                  <c:v>246.07484275816799</c:v>
                </c:pt>
                <c:pt idx="18">
                  <c:v>237.20421784261146</c:v>
                </c:pt>
                <c:pt idx="19">
                  <c:v>232.05509219063418</c:v>
                </c:pt>
                <c:pt idx="20">
                  <c:v>234.83427485399139</c:v>
                </c:pt>
                <c:pt idx="21">
                  <c:v>229.68189325826873</c:v>
                </c:pt>
                <c:pt idx="22">
                  <c:v>232.86494877443485</c:v>
                </c:pt>
                <c:pt idx="23">
                  <c:v>230.61968829783982</c:v>
                </c:pt>
                <c:pt idx="24">
                  <c:v>239.39003478554966</c:v>
                </c:pt>
                <c:pt idx="25">
                  <c:v>239.06643921579487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E9BC-4A8B-9B78-07A25C46E9A6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6'!$E$82:$AD$82</c:f>
              <c:numCache>
                <c:formatCode>General</c:formatCode>
                <c:ptCount val="26"/>
                <c:pt idx="0">
                  <c:v>223.19</c:v>
                </c:pt>
                <c:pt idx="1">
                  <c:v>224.56885269598354</c:v>
                </c:pt>
                <c:pt idx="2">
                  <c:v>223.90991997421469</c:v>
                </c:pt>
                <c:pt idx="3">
                  <c:v>224.72472860733552</c:v>
                </c:pt>
                <c:pt idx="4">
                  <c:v>226.15226931854653</c:v>
                </c:pt>
                <c:pt idx="5">
                  <c:v>224.78814395570882</c:v>
                </c:pt>
                <c:pt idx="6">
                  <c:v>226.74754592918333</c:v>
                </c:pt>
                <c:pt idx="7">
                  <c:v>229.80970648757861</c:v>
                </c:pt>
                <c:pt idx="8">
                  <c:v>231.59883671797576</c:v>
                </c:pt>
                <c:pt idx="9">
                  <c:v>230.69754829775269</c:v>
                </c:pt>
                <c:pt idx="10">
                  <c:v>233.00961408701505</c:v>
                </c:pt>
                <c:pt idx="11">
                  <c:v>235.7145372594137</c:v>
                </c:pt>
                <c:pt idx="12">
                  <c:v>235.03093858518395</c:v>
                </c:pt>
                <c:pt idx="13">
                  <c:v>234.46431231378833</c:v>
                </c:pt>
                <c:pt idx="14">
                  <c:v>235.77991016545792</c:v>
                </c:pt>
                <c:pt idx="15">
                  <c:v>236.95002706372105</c:v>
                </c:pt>
                <c:pt idx="16">
                  <c:v>228.66442498022295</c:v>
                </c:pt>
                <c:pt idx="17">
                  <c:v>223.86806694236125</c:v>
                </c:pt>
                <c:pt idx="18">
                  <c:v>227.90622105858824</c:v>
                </c:pt>
                <c:pt idx="19">
                  <c:v>230.87972101204818</c:v>
                </c:pt>
                <c:pt idx="20">
                  <c:v>230.08078204871589</c:v>
                </c:pt>
                <c:pt idx="21">
                  <c:v>233.05663771281328</c:v>
                </c:pt>
                <c:pt idx="22">
                  <c:v>235.33789829089116</c:v>
                </c:pt>
                <c:pt idx="23">
                  <c:v>231.17542980998778</c:v>
                </c:pt>
                <c:pt idx="24">
                  <c:v>225.50943161058612</c:v>
                </c:pt>
                <c:pt idx="25">
                  <c:v>223.34437737616847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9BC-4A8B-9B78-07A25C46E9A6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6'!$E$83:$AD$83</c:f>
              <c:numCache>
                <c:formatCode>General</c:formatCode>
                <c:ptCount val="26"/>
                <c:pt idx="0">
                  <c:v>223.19</c:v>
                </c:pt>
                <c:pt idx="1">
                  <c:v>219.62976838969499</c:v>
                </c:pt>
                <c:pt idx="2">
                  <c:v>220.6734374828138</c:v>
                </c:pt>
                <c:pt idx="3">
                  <c:v>215.00387172076651</c:v>
                </c:pt>
                <c:pt idx="4">
                  <c:v>216.91037944679707</c:v>
                </c:pt>
                <c:pt idx="5">
                  <c:v>215.74658057463517</c:v>
                </c:pt>
                <c:pt idx="6">
                  <c:v>224.39097694582452</c:v>
                </c:pt>
                <c:pt idx="7">
                  <c:v>220.86044204385996</c:v>
                </c:pt>
                <c:pt idx="8">
                  <c:v>222.60952242073395</c:v>
                </c:pt>
                <c:pt idx="9">
                  <c:v>217.78202978287749</c:v>
                </c:pt>
                <c:pt idx="10">
                  <c:v>220.21002669269737</c:v>
                </c:pt>
                <c:pt idx="11">
                  <c:v>220.58454467337984</c:v>
                </c:pt>
                <c:pt idx="12">
                  <c:v>221.51067688170579</c:v>
                </c:pt>
                <c:pt idx="13">
                  <c:v>222.29502606539251</c:v>
                </c:pt>
                <c:pt idx="14">
                  <c:v>225.4491579290916</c:v>
                </c:pt>
                <c:pt idx="15">
                  <c:v>223.79768226470645</c:v>
                </c:pt>
                <c:pt idx="16">
                  <c:v>219.84483643573498</c:v>
                </c:pt>
                <c:pt idx="17">
                  <c:v>221.99853541112421</c:v>
                </c:pt>
                <c:pt idx="18">
                  <c:v>214.55741066134752</c:v>
                </c:pt>
                <c:pt idx="19">
                  <c:v>208.48856746043896</c:v>
                </c:pt>
                <c:pt idx="20">
                  <c:v>209.02564175381823</c:v>
                </c:pt>
                <c:pt idx="21">
                  <c:v>211.19115097287724</c:v>
                </c:pt>
                <c:pt idx="22">
                  <c:v>213.40575734297849</c:v>
                </c:pt>
                <c:pt idx="23">
                  <c:v>212.45736896631104</c:v>
                </c:pt>
                <c:pt idx="24">
                  <c:v>215.16923498381817</c:v>
                </c:pt>
                <c:pt idx="25">
                  <c:v>213.75842854966444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E9BC-4A8B-9B78-07A25C46E9A6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6'!$E$84:$AD$84</c:f>
              <c:numCache>
                <c:formatCode>General</c:formatCode>
                <c:ptCount val="26"/>
                <c:pt idx="0">
                  <c:v>223.19</c:v>
                </c:pt>
                <c:pt idx="1">
                  <c:v>218.12157794924343</c:v>
                </c:pt>
                <c:pt idx="2">
                  <c:v>221.61495467011986</c:v>
                </c:pt>
                <c:pt idx="3">
                  <c:v>216.20541990037191</c:v>
                </c:pt>
                <c:pt idx="4">
                  <c:v>216.40942608615825</c:v>
                </c:pt>
                <c:pt idx="5">
                  <c:v>215.56774770889731</c:v>
                </c:pt>
                <c:pt idx="6">
                  <c:v>213.68782963398766</c:v>
                </c:pt>
                <c:pt idx="7">
                  <c:v>216.75999084966702</c:v>
                </c:pt>
                <c:pt idx="8">
                  <c:v>213.35187677358638</c:v>
                </c:pt>
                <c:pt idx="9">
                  <c:v>218.00569768888829</c:v>
                </c:pt>
                <c:pt idx="10">
                  <c:v>219.40838372820622</c:v>
                </c:pt>
                <c:pt idx="11">
                  <c:v>215.49083525666919</c:v>
                </c:pt>
                <c:pt idx="12">
                  <c:v>208.60646535279108</c:v>
                </c:pt>
                <c:pt idx="13">
                  <c:v>205.76403340020002</c:v>
                </c:pt>
                <c:pt idx="14">
                  <c:v>201.1177512040276</c:v>
                </c:pt>
                <c:pt idx="15">
                  <c:v>200.27650546324173</c:v>
                </c:pt>
                <c:pt idx="16">
                  <c:v>200.63005315039706</c:v>
                </c:pt>
                <c:pt idx="17">
                  <c:v>203.50280404659986</c:v>
                </c:pt>
                <c:pt idx="18">
                  <c:v>203.04477340767704</c:v>
                </c:pt>
                <c:pt idx="19">
                  <c:v>205.51829314356897</c:v>
                </c:pt>
                <c:pt idx="20">
                  <c:v>206.19315182684861</c:v>
                </c:pt>
                <c:pt idx="21">
                  <c:v>205.81027085928869</c:v>
                </c:pt>
                <c:pt idx="22">
                  <c:v>203.99159169131786</c:v>
                </c:pt>
                <c:pt idx="23">
                  <c:v>204.49067465443716</c:v>
                </c:pt>
                <c:pt idx="24">
                  <c:v>205.05144856875307</c:v>
                </c:pt>
                <c:pt idx="25">
                  <c:v>207.2759282155163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E9BC-4A8B-9B78-07A25C46E9A6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6'!$E$85:$AD$85</c:f>
              <c:numCache>
                <c:formatCode>General</c:formatCode>
                <c:ptCount val="26"/>
                <c:pt idx="0">
                  <c:v>223.19</c:v>
                </c:pt>
                <c:pt idx="1">
                  <c:v>224.21349173203404</c:v>
                </c:pt>
                <c:pt idx="2">
                  <c:v>220.01547147358431</c:v>
                </c:pt>
                <c:pt idx="3">
                  <c:v>222.56442043456946</c:v>
                </c:pt>
                <c:pt idx="4">
                  <c:v>223.12884897908245</c:v>
                </c:pt>
                <c:pt idx="5">
                  <c:v>224.01010726334593</c:v>
                </c:pt>
                <c:pt idx="6">
                  <c:v>220.95310243992697</c:v>
                </c:pt>
                <c:pt idx="7">
                  <c:v>218.07216948735419</c:v>
                </c:pt>
                <c:pt idx="8">
                  <c:v>223.85397402786026</c:v>
                </c:pt>
                <c:pt idx="9">
                  <c:v>220.70768034528436</c:v>
                </c:pt>
                <c:pt idx="10">
                  <c:v>218.60689899231582</c:v>
                </c:pt>
                <c:pt idx="11">
                  <c:v>220.54703035799776</c:v>
                </c:pt>
                <c:pt idx="12">
                  <c:v>213.51677588352979</c:v>
                </c:pt>
                <c:pt idx="13">
                  <c:v>213.79759193577806</c:v>
                </c:pt>
                <c:pt idx="14">
                  <c:v>216.90056799613629</c:v>
                </c:pt>
                <c:pt idx="15">
                  <c:v>217.49098284976512</c:v>
                </c:pt>
                <c:pt idx="16">
                  <c:v>210.03328274524614</c:v>
                </c:pt>
                <c:pt idx="17">
                  <c:v>214.43798394078394</c:v>
                </c:pt>
                <c:pt idx="18">
                  <c:v>214.3219685215733</c:v>
                </c:pt>
                <c:pt idx="19">
                  <c:v>218.83691525800072</c:v>
                </c:pt>
                <c:pt idx="20">
                  <c:v>213.46920873242141</c:v>
                </c:pt>
                <c:pt idx="21">
                  <c:v>216.51324897667914</c:v>
                </c:pt>
                <c:pt idx="22">
                  <c:v>210.35429736960663</c:v>
                </c:pt>
                <c:pt idx="23">
                  <c:v>206.23442783513337</c:v>
                </c:pt>
                <c:pt idx="24">
                  <c:v>206.91756681015119</c:v>
                </c:pt>
                <c:pt idx="25">
                  <c:v>211.0174865397783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E9BC-4A8B-9B78-07A25C46E9A6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6'!$E$86:$AD$86</c:f>
              <c:numCache>
                <c:formatCode>General</c:formatCode>
                <c:ptCount val="26"/>
                <c:pt idx="0">
                  <c:v>223.19</c:v>
                </c:pt>
                <c:pt idx="1">
                  <c:v>219.49360496383596</c:v>
                </c:pt>
                <c:pt idx="2">
                  <c:v>215.5219125489067</c:v>
                </c:pt>
                <c:pt idx="3">
                  <c:v>215.41227742494604</c:v>
                </c:pt>
                <c:pt idx="4">
                  <c:v>220.04534464450302</c:v>
                </c:pt>
                <c:pt idx="5">
                  <c:v>220.84355831154332</c:v>
                </c:pt>
                <c:pt idx="6">
                  <c:v>226.3503137417631</c:v>
                </c:pt>
                <c:pt idx="7">
                  <c:v>225.57320669824605</c:v>
                </c:pt>
                <c:pt idx="8">
                  <c:v>227.34725118260062</c:v>
                </c:pt>
                <c:pt idx="9">
                  <c:v>227.01415390297655</c:v>
                </c:pt>
                <c:pt idx="10">
                  <c:v>227.59625805004626</c:v>
                </c:pt>
                <c:pt idx="11">
                  <c:v>230.40509414867543</c:v>
                </c:pt>
                <c:pt idx="12">
                  <c:v>233.40747891366371</c:v>
                </c:pt>
                <c:pt idx="13">
                  <c:v>238.61609232482479</c:v>
                </c:pt>
                <c:pt idx="14">
                  <c:v>239.63455891677975</c:v>
                </c:pt>
                <c:pt idx="15">
                  <c:v>235.57360531739653</c:v>
                </c:pt>
                <c:pt idx="16">
                  <c:v>240.22664543558756</c:v>
                </c:pt>
                <c:pt idx="17">
                  <c:v>234.12308454876325</c:v>
                </c:pt>
                <c:pt idx="18">
                  <c:v>236.99933121874051</c:v>
                </c:pt>
                <c:pt idx="19">
                  <c:v>238.70690816497276</c:v>
                </c:pt>
                <c:pt idx="20">
                  <c:v>244.00873109215763</c:v>
                </c:pt>
                <c:pt idx="21">
                  <c:v>245.51754456151141</c:v>
                </c:pt>
                <c:pt idx="22">
                  <c:v>243.20995709557801</c:v>
                </c:pt>
                <c:pt idx="23">
                  <c:v>241.03820488641372</c:v>
                </c:pt>
                <c:pt idx="24">
                  <c:v>240.59951324284339</c:v>
                </c:pt>
                <c:pt idx="25">
                  <c:v>249.11854669162693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E9BC-4A8B-9B78-07A25C46E9A6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6'!$E$87:$AD$87</c:f>
              <c:numCache>
                <c:formatCode>General</c:formatCode>
                <c:ptCount val="26"/>
                <c:pt idx="0">
                  <c:v>223.19</c:v>
                </c:pt>
                <c:pt idx="1">
                  <c:v>219.65557999154697</c:v>
                </c:pt>
                <c:pt idx="2">
                  <c:v>218.22312807992915</c:v>
                </c:pt>
                <c:pt idx="3">
                  <c:v>221.47258886876691</c:v>
                </c:pt>
                <c:pt idx="4">
                  <c:v>222.2652872034694</c:v>
                </c:pt>
                <c:pt idx="5">
                  <c:v>221.56014170559638</c:v>
                </c:pt>
                <c:pt idx="6">
                  <c:v>217.00868683492453</c:v>
                </c:pt>
                <c:pt idx="7">
                  <c:v>220.34537332370559</c:v>
                </c:pt>
                <c:pt idx="8">
                  <c:v>219.85409774296116</c:v>
                </c:pt>
                <c:pt idx="9">
                  <c:v>215.5464728361697</c:v>
                </c:pt>
                <c:pt idx="10">
                  <c:v>221.16807615259464</c:v>
                </c:pt>
                <c:pt idx="11">
                  <c:v>217.9515501536159</c:v>
                </c:pt>
                <c:pt idx="12">
                  <c:v>217.3248581092445</c:v>
                </c:pt>
                <c:pt idx="13">
                  <c:v>216.16629593649603</c:v>
                </c:pt>
                <c:pt idx="14">
                  <c:v>207.50464488655334</c:v>
                </c:pt>
                <c:pt idx="15">
                  <c:v>203.67691094426618</c:v>
                </c:pt>
                <c:pt idx="16">
                  <c:v>206.39606421282025</c:v>
                </c:pt>
                <c:pt idx="17">
                  <c:v>203.78156931541901</c:v>
                </c:pt>
                <c:pt idx="18">
                  <c:v>209.81034675266062</c:v>
                </c:pt>
                <c:pt idx="19">
                  <c:v>211.49130672688588</c:v>
                </c:pt>
                <c:pt idx="20">
                  <c:v>206.71192761054684</c:v>
                </c:pt>
                <c:pt idx="21">
                  <c:v>208.56111510033909</c:v>
                </c:pt>
                <c:pt idx="22">
                  <c:v>211.55340576226212</c:v>
                </c:pt>
                <c:pt idx="23">
                  <c:v>204.20537101483103</c:v>
                </c:pt>
                <c:pt idx="24">
                  <c:v>201.37550829498053</c:v>
                </c:pt>
                <c:pt idx="25">
                  <c:v>197.80687658786158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E9BC-4A8B-9B78-07A25C46E9A6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6'!$E$88:$AD$88</c:f>
              <c:numCache>
                <c:formatCode>General</c:formatCode>
                <c:ptCount val="26"/>
                <c:pt idx="0">
                  <c:v>223.19</c:v>
                </c:pt>
                <c:pt idx="1">
                  <c:v>222.48719042544585</c:v>
                </c:pt>
                <c:pt idx="2">
                  <c:v>223.07590289663054</c:v>
                </c:pt>
                <c:pt idx="3">
                  <c:v>221.00654087635399</c:v>
                </c:pt>
                <c:pt idx="4">
                  <c:v>220.72452808445084</c:v>
                </c:pt>
                <c:pt idx="5">
                  <c:v>222.33640154308443</c:v>
                </c:pt>
                <c:pt idx="6">
                  <c:v>221.42300491697554</c:v>
                </c:pt>
                <c:pt idx="7">
                  <c:v>219.30337100215425</c:v>
                </c:pt>
                <c:pt idx="8">
                  <c:v>219.75973071135761</c:v>
                </c:pt>
                <c:pt idx="9">
                  <c:v>222.08279022448221</c:v>
                </c:pt>
                <c:pt idx="10">
                  <c:v>219.82776825094095</c:v>
                </c:pt>
                <c:pt idx="11">
                  <c:v>222.25327009637832</c:v>
                </c:pt>
                <c:pt idx="12">
                  <c:v>223.69087778349186</c:v>
                </c:pt>
                <c:pt idx="13">
                  <c:v>227.63956053932316</c:v>
                </c:pt>
                <c:pt idx="14">
                  <c:v>226.82383576508013</c:v>
                </c:pt>
                <c:pt idx="15">
                  <c:v>224.60127870184689</c:v>
                </c:pt>
                <c:pt idx="16">
                  <c:v>230.63672970855376</c:v>
                </c:pt>
                <c:pt idx="17">
                  <c:v>231.87922213606086</c:v>
                </c:pt>
                <c:pt idx="18">
                  <c:v>231.94371994750728</c:v>
                </c:pt>
                <c:pt idx="19">
                  <c:v>230.91577614599774</c:v>
                </c:pt>
                <c:pt idx="20">
                  <c:v>231.2963969047114</c:v>
                </c:pt>
                <c:pt idx="21">
                  <c:v>234.89973037337853</c:v>
                </c:pt>
                <c:pt idx="22">
                  <c:v>236.97880767910098</c:v>
                </c:pt>
                <c:pt idx="23">
                  <c:v>232.63031620073633</c:v>
                </c:pt>
                <c:pt idx="24">
                  <c:v>235.6925565498785</c:v>
                </c:pt>
                <c:pt idx="25">
                  <c:v>228.1736943838892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E9BC-4A8B-9B78-07A25C46E9A6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6'!$E$89:$AD$89</c:f>
              <c:numCache>
                <c:formatCode>General</c:formatCode>
                <c:ptCount val="26"/>
                <c:pt idx="0">
                  <c:v>223.19</c:v>
                </c:pt>
                <c:pt idx="1">
                  <c:v>222.09239419998536</c:v>
                </c:pt>
                <c:pt idx="2">
                  <c:v>218.99789417615972</c:v>
                </c:pt>
                <c:pt idx="3">
                  <c:v>217.29810180429638</c:v>
                </c:pt>
                <c:pt idx="4">
                  <c:v>219.44334176300225</c:v>
                </c:pt>
                <c:pt idx="5">
                  <c:v>218.84656603126371</c:v>
                </c:pt>
                <c:pt idx="6">
                  <c:v>217.68735124295515</c:v>
                </c:pt>
                <c:pt idx="7">
                  <c:v>221.33587402038441</c:v>
                </c:pt>
                <c:pt idx="8">
                  <c:v>221.86149781224495</c:v>
                </c:pt>
                <c:pt idx="9">
                  <c:v>219.60654410986547</c:v>
                </c:pt>
                <c:pt idx="10">
                  <c:v>220.16090060960815</c:v>
                </c:pt>
                <c:pt idx="11">
                  <c:v>222.41765404929961</c:v>
                </c:pt>
                <c:pt idx="12">
                  <c:v>225.51093584157186</c:v>
                </c:pt>
                <c:pt idx="13">
                  <c:v>225.78648028986274</c:v>
                </c:pt>
                <c:pt idx="14">
                  <c:v>231.14683076267565</c:v>
                </c:pt>
                <c:pt idx="15">
                  <c:v>228.00179110309742</c:v>
                </c:pt>
                <c:pt idx="16">
                  <c:v>225.98540704695449</c:v>
                </c:pt>
                <c:pt idx="17">
                  <c:v>223.87867760216841</c:v>
                </c:pt>
                <c:pt idx="18">
                  <c:v>228.63142600798059</c:v>
                </c:pt>
                <c:pt idx="19">
                  <c:v>228.55949764582184</c:v>
                </c:pt>
                <c:pt idx="20">
                  <c:v>223.62462827680304</c:v>
                </c:pt>
                <c:pt idx="21">
                  <c:v>217.95935281422604</c:v>
                </c:pt>
                <c:pt idx="22">
                  <c:v>217.18603588173178</c:v>
                </c:pt>
                <c:pt idx="23">
                  <c:v>215.61625866113332</c:v>
                </c:pt>
                <c:pt idx="24">
                  <c:v>212.62826383912437</c:v>
                </c:pt>
                <c:pt idx="25">
                  <c:v>208.247549375689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E9BC-4A8B-9B78-07A25C46E9A6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6'!$E$90:$AD$90</c:f>
              <c:numCache>
                <c:formatCode>General</c:formatCode>
                <c:ptCount val="26"/>
                <c:pt idx="0">
                  <c:v>223.19</c:v>
                </c:pt>
                <c:pt idx="1">
                  <c:v>231.05687006233097</c:v>
                </c:pt>
                <c:pt idx="2">
                  <c:v>229.12055162756968</c:v>
                </c:pt>
                <c:pt idx="3">
                  <c:v>228.31814634989357</c:v>
                </c:pt>
                <c:pt idx="4">
                  <c:v>231.78719902045259</c:v>
                </c:pt>
                <c:pt idx="5">
                  <c:v>231.12739630670606</c:v>
                </c:pt>
                <c:pt idx="6">
                  <c:v>234.74315604686436</c:v>
                </c:pt>
                <c:pt idx="7">
                  <c:v>235.01627599384864</c:v>
                </c:pt>
                <c:pt idx="8">
                  <c:v>235.39813959150987</c:v>
                </c:pt>
                <c:pt idx="9">
                  <c:v>236.6450859433771</c:v>
                </c:pt>
                <c:pt idx="10">
                  <c:v>242.73011044454864</c:v>
                </c:pt>
                <c:pt idx="11">
                  <c:v>244.06552084997389</c:v>
                </c:pt>
                <c:pt idx="12">
                  <c:v>244.1850732370537</c:v>
                </c:pt>
                <c:pt idx="13">
                  <c:v>247.15126690481978</c:v>
                </c:pt>
                <c:pt idx="14">
                  <c:v>255.32065956859441</c:v>
                </c:pt>
                <c:pt idx="15">
                  <c:v>249.83158310932146</c:v>
                </c:pt>
                <c:pt idx="16">
                  <c:v>258.67982349558611</c:v>
                </c:pt>
                <c:pt idx="17">
                  <c:v>253.4150790036347</c:v>
                </c:pt>
                <c:pt idx="18">
                  <c:v>255.0780943184248</c:v>
                </c:pt>
                <c:pt idx="19">
                  <c:v>260.1687606512391</c:v>
                </c:pt>
                <c:pt idx="20">
                  <c:v>257.59506336737064</c:v>
                </c:pt>
                <c:pt idx="21">
                  <c:v>256.63818410916764</c:v>
                </c:pt>
                <c:pt idx="22">
                  <c:v>258.70297215740732</c:v>
                </c:pt>
                <c:pt idx="23">
                  <c:v>259.22234065359078</c:v>
                </c:pt>
                <c:pt idx="24">
                  <c:v>260.98558210447862</c:v>
                </c:pt>
                <c:pt idx="25">
                  <c:v>261.98250915019281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E9BC-4A8B-9B78-07A25C46E9A6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6'!$E$91:$AD$91</c:f>
              <c:numCache>
                <c:formatCode>General</c:formatCode>
                <c:ptCount val="26"/>
                <c:pt idx="0">
                  <c:v>223.19</c:v>
                </c:pt>
                <c:pt idx="1">
                  <c:v>219.67590695341266</c:v>
                </c:pt>
                <c:pt idx="2">
                  <c:v>220.90277034308022</c:v>
                </c:pt>
                <c:pt idx="3">
                  <c:v>223.76293224044153</c:v>
                </c:pt>
                <c:pt idx="4">
                  <c:v>227.34044039854018</c:v>
                </c:pt>
                <c:pt idx="5">
                  <c:v>222.34879316634618</c:v>
                </c:pt>
                <c:pt idx="6">
                  <c:v>221.97256568516232</c:v>
                </c:pt>
                <c:pt idx="7">
                  <c:v>221.28277055401739</c:v>
                </c:pt>
                <c:pt idx="8">
                  <c:v>219.97083141682324</c:v>
                </c:pt>
                <c:pt idx="9">
                  <c:v>226.4113778087688</c:v>
                </c:pt>
                <c:pt idx="10">
                  <c:v>229.26149165991237</c:v>
                </c:pt>
                <c:pt idx="11">
                  <c:v>230.34758955602356</c:v>
                </c:pt>
                <c:pt idx="12">
                  <c:v>231.2338712934741</c:v>
                </c:pt>
                <c:pt idx="13">
                  <c:v>232.80344200978439</c:v>
                </c:pt>
                <c:pt idx="14">
                  <c:v>236.09091405849136</c:v>
                </c:pt>
                <c:pt idx="15">
                  <c:v>233.53533870431042</c:v>
                </c:pt>
                <c:pt idx="16">
                  <c:v>232.07973773976641</c:v>
                </c:pt>
                <c:pt idx="17">
                  <c:v>236.67885605768743</c:v>
                </c:pt>
                <c:pt idx="18">
                  <c:v>241.89339608156484</c:v>
                </c:pt>
                <c:pt idx="19">
                  <c:v>233.21491187999374</c:v>
                </c:pt>
                <c:pt idx="20">
                  <c:v>227.18249260030333</c:v>
                </c:pt>
                <c:pt idx="21">
                  <c:v>226.18156009461737</c:v>
                </c:pt>
                <c:pt idx="22">
                  <c:v>226.41849877030398</c:v>
                </c:pt>
                <c:pt idx="23">
                  <c:v>222.63146143432957</c:v>
                </c:pt>
                <c:pt idx="24">
                  <c:v>223.28065576147259</c:v>
                </c:pt>
                <c:pt idx="25">
                  <c:v>218.78762092531375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E9BC-4A8B-9B78-07A25C46E9A6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6'!$E$92:$AD$92</c:f>
              <c:numCache>
                <c:formatCode>General</c:formatCode>
                <c:ptCount val="26"/>
                <c:pt idx="0">
                  <c:v>223.19</c:v>
                </c:pt>
                <c:pt idx="1">
                  <c:v>217.61623121692307</c:v>
                </c:pt>
                <c:pt idx="2">
                  <c:v>214.92528971780496</c:v>
                </c:pt>
                <c:pt idx="3">
                  <c:v>215.9245210211528</c:v>
                </c:pt>
                <c:pt idx="4">
                  <c:v>217.04786507649374</c:v>
                </c:pt>
                <c:pt idx="5">
                  <c:v>217.44466333756827</c:v>
                </c:pt>
                <c:pt idx="6">
                  <c:v>217.25623981988198</c:v>
                </c:pt>
                <c:pt idx="7">
                  <c:v>217.7910109340344</c:v>
                </c:pt>
                <c:pt idx="8">
                  <c:v>218.13505908639115</c:v>
                </c:pt>
                <c:pt idx="9">
                  <c:v>214.88335052472956</c:v>
                </c:pt>
                <c:pt idx="10">
                  <c:v>214.73959756460727</c:v>
                </c:pt>
                <c:pt idx="11">
                  <c:v>212.91410739704074</c:v>
                </c:pt>
                <c:pt idx="12">
                  <c:v>213.45807790601691</c:v>
                </c:pt>
                <c:pt idx="13">
                  <c:v>215.1599397284713</c:v>
                </c:pt>
                <c:pt idx="14">
                  <c:v>217.58225058245299</c:v>
                </c:pt>
                <c:pt idx="15">
                  <c:v>210.52674591417792</c:v>
                </c:pt>
                <c:pt idx="16">
                  <c:v>210.66024323185596</c:v>
                </c:pt>
                <c:pt idx="17">
                  <c:v>206.78628138800502</c:v>
                </c:pt>
                <c:pt idx="18">
                  <c:v>204.18256298721917</c:v>
                </c:pt>
                <c:pt idx="19">
                  <c:v>200.30719960542422</c:v>
                </c:pt>
                <c:pt idx="20">
                  <c:v>199.45571576021246</c:v>
                </c:pt>
                <c:pt idx="21">
                  <c:v>197.80336232379389</c:v>
                </c:pt>
                <c:pt idx="22">
                  <c:v>198.38792041020673</c:v>
                </c:pt>
                <c:pt idx="23">
                  <c:v>198.67207738465098</c:v>
                </c:pt>
                <c:pt idx="24">
                  <c:v>202.65004935266694</c:v>
                </c:pt>
                <c:pt idx="25">
                  <c:v>204.23532091840951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E9BC-4A8B-9B78-07A25C46E9A6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6'!$E$93:$AD$93</c:f>
              <c:numCache>
                <c:formatCode>General</c:formatCode>
                <c:ptCount val="26"/>
                <c:pt idx="0">
                  <c:v>223.19</c:v>
                </c:pt>
                <c:pt idx="1">
                  <c:v>221.49758744441343</c:v>
                </c:pt>
                <c:pt idx="2">
                  <c:v>224.68125154156357</c:v>
                </c:pt>
                <c:pt idx="3">
                  <c:v>219.65975125925868</c:v>
                </c:pt>
                <c:pt idx="4">
                  <c:v>222.90855368449894</c:v>
                </c:pt>
                <c:pt idx="5">
                  <c:v>217.3358505760454</c:v>
                </c:pt>
                <c:pt idx="6">
                  <c:v>220.44141140024547</c:v>
                </c:pt>
                <c:pt idx="7">
                  <c:v>220.30000042282941</c:v>
                </c:pt>
                <c:pt idx="8">
                  <c:v>213.41571665527027</c:v>
                </c:pt>
                <c:pt idx="9">
                  <c:v>215.37413328002134</c:v>
                </c:pt>
                <c:pt idx="10">
                  <c:v>214.7580212869222</c:v>
                </c:pt>
                <c:pt idx="11">
                  <c:v>219.38600671977198</c:v>
                </c:pt>
                <c:pt idx="12">
                  <c:v>226.20268779278939</c:v>
                </c:pt>
                <c:pt idx="13">
                  <c:v>231.3969833696525</c:v>
                </c:pt>
                <c:pt idx="14">
                  <c:v>233.29216933793009</c:v>
                </c:pt>
                <c:pt idx="15">
                  <c:v>233.08576478278562</c:v>
                </c:pt>
                <c:pt idx="16">
                  <c:v>231.72402671655263</c:v>
                </c:pt>
                <c:pt idx="17">
                  <c:v>231.6487601077873</c:v>
                </c:pt>
                <c:pt idx="18">
                  <c:v>230.55170648546405</c:v>
                </c:pt>
                <c:pt idx="19">
                  <c:v>229.85907021695053</c:v>
                </c:pt>
                <c:pt idx="20">
                  <c:v>226.30711213133426</c:v>
                </c:pt>
                <c:pt idx="21">
                  <c:v>222.45607867963196</c:v>
                </c:pt>
                <c:pt idx="22">
                  <c:v>221.64219038520451</c:v>
                </c:pt>
                <c:pt idx="23">
                  <c:v>223.93699247700638</c:v>
                </c:pt>
                <c:pt idx="24">
                  <c:v>224.11330093330514</c:v>
                </c:pt>
                <c:pt idx="25">
                  <c:v>221.20872708547941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E9BC-4A8B-9B78-07A25C46E9A6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6'!$E$94:$AD$94</c:f>
              <c:numCache>
                <c:formatCode>General</c:formatCode>
                <c:ptCount val="26"/>
                <c:pt idx="0">
                  <c:v>223.19</c:v>
                </c:pt>
                <c:pt idx="1">
                  <c:v>219.20134865589404</c:v>
                </c:pt>
                <c:pt idx="2">
                  <c:v>220.79824679965634</c:v>
                </c:pt>
                <c:pt idx="3">
                  <c:v>223.01646029629788</c:v>
                </c:pt>
                <c:pt idx="4">
                  <c:v>223.45392864220381</c:v>
                </c:pt>
                <c:pt idx="5">
                  <c:v>225.75690929174499</c:v>
                </c:pt>
                <c:pt idx="6">
                  <c:v>223.02113301473238</c:v>
                </c:pt>
                <c:pt idx="7">
                  <c:v>226.74539574388626</c:v>
                </c:pt>
                <c:pt idx="8">
                  <c:v>227.17129588956087</c:v>
                </c:pt>
                <c:pt idx="9">
                  <c:v>225.26513490118708</c:v>
                </c:pt>
                <c:pt idx="10">
                  <c:v>228.38370583360214</c:v>
                </c:pt>
                <c:pt idx="11">
                  <c:v>228.22184080880595</c:v>
                </c:pt>
                <c:pt idx="12">
                  <c:v>229.71025875350011</c:v>
                </c:pt>
                <c:pt idx="13">
                  <c:v>231.82458564039996</c:v>
                </c:pt>
                <c:pt idx="14">
                  <c:v>231.1849779209966</c:v>
                </c:pt>
                <c:pt idx="15">
                  <c:v>224.85700646896478</c:v>
                </c:pt>
                <c:pt idx="16">
                  <c:v>224.00258851785495</c:v>
                </c:pt>
                <c:pt idx="17">
                  <c:v>225.90049753972545</c:v>
                </c:pt>
                <c:pt idx="18">
                  <c:v>226.41953356413191</c:v>
                </c:pt>
                <c:pt idx="19">
                  <c:v>225.42512193693477</c:v>
                </c:pt>
                <c:pt idx="20">
                  <c:v>222.29625561696611</c:v>
                </c:pt>
                <c:pt idx="21">
                  <c:v>222.14936068296186</c:v>
                </c:pt>
                <c:pt idx="22">
                  <c:v>224.3014485914232</c:v>
                </c:pt>
                <c:pt idx="23">
                  <c:v>223.20441673941536</c:v>
                </c:pt>
                <c:pt idx="24">
                  <c:v>220.15185253162971</c:v>
                </c:pt>
                <c:pt idx="25">
                  <c:v>220.80592628476271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E9BC-4A8B-9B78-07A25C46E9A6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6'!$E$95:$AD$95</c:f>
              <c:numCache>
                <c:formatCode>General</c:formatCode>
                <c:ptCount val="26"/>
                <c:pt idx="0">
                  <c:v>223.19</c:v>
                </c:pt>
                <c:pt idx="1">
                  <c:v>223.18760090864461</c:v>
                </c:pt>
                <c:pt idx="2">
                  <c:v>222.75715319818201</c:v>
                </c:pt>
                <c:pt idx="3">
                  <c:v>221.45419293954288</c:v>
                </c:pt>
                <c:pt idx="4">
                  <c:v>219.50737548674749</c:v>
                </c:pt>
                <c:pt idx="5">
                  <c:v>216.90630480003477</c:v>
                </c:pt>
                <c:pt idx="6">
                  <c:v>223.8207975136223</c:v>
                </c:pt>
                <c:pt idx="7">
                  <c:v>225.82894056192438</c:v>
                </c:pt>
                <c:pt idx="8">
                  <c:v>224.12266597053613</c:v>
                </c:pt>
                <c:pt idx="9">
                  <c:v>224.25163198344447</c:v>
                </c:pt>
                <c:pt idx="10">
                  <c:v>225.27295832667559</c:v>
                </c:pt>
                <c:pt idx="11">
                  <c:v>227.12710896281524</c:v>
                </c:pt>
                <c:pt idx="12">
                  <c:v>224.97566772225017</c:v>
                </c:pt>
                <c:pt idx="13">
                  <c:v>226.12180479218216</c:v>
                </c:pt>
                <c:pt idx="14">
                  <c:v>224.50467483107926</c:v>
                </c:pt>
                <c:pt idx="15">
                  <c:v>223.3443893554751</c:v>
                </c:pt>
                <c:pt idx="16">
                  <c:v>225.80345201023005</c:v>
                </c:pt>
                <c:pt idx="17">
                  <c:v>223.86710907361993</c:v>
                </c:pt>
                <c:pt idx="18">
                  <c:v>227.54230754515436</c:v>
                </c:pt>
                <c:pt idx="19">
                  <c:v>230.90591930011823</c:v>
                </c:pt>
                <c:pt idx="20">
                  <c:v>232.57495582343893</c:v>
                </c:pt>
                <c:pt idx="21">
                  <c:v>237.11481509697333</c:v>
                </c:pt>
                <c:pt idx="22">
                  <c:v>238.9615442005238</c:v>
                </c:pt>
                <c:pt idx="23">
                  <c:v>237.86614775607666</c:v>
                </c:pt>
                <c:pt idx="24">
                  <c:v>235.32337162044817</c:v>
                </c:pt>
                <c:pt idx="25">
                  <c:v>236.3941213481755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E9BC-4A8B-9B78-07A25C46E9A6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6'!$E$96:$AD$96</c:f>
              <c:numCache>
                <c:formatCode>General</c:formatCode>
                <c:ptCount val="26"/>
                <c:pt idx="0">
                  <c:v>223.19</c:v>
                </c:pt>
                <c:pt idx="1">
                  <c:v>221.41595535239279</c:v>
                </c:pt>
                <c:pt idx="2">
                  <c:v>218.66564105174379</c:v>
                </c:pt>
                <c:pt idx="3">
                  <c:v>220.45885760501642</c:v>
                </c:pt>
                <c:pt idx="4">
                  <c:v>224.07152996693225</c:v>
                </c:pt>
                <c:pt idx="5">
                  <c:v>224.55184786656631</c:v>
                </c:pt>
                <c:pt idx="6">
                  <c:v>224.55501682698335</c:v>
                </c:pt>
                <c:pt idx="7">
                  <c:v>226.27728281371725</c:v>
                </c:pt>
                <c:pt idx="8">
                  <c:v>226.10909295937614</c:v>
                </c:pt>
                <c:pt idx="9">
                  <c:v>225.04768640744638</c:v>
                </c:pt>
                <c:pt idx="10">
                  <c:v>221.47367732843708</c:v>
                </c:pt>
                <c:pt idx="11">
                  <c:v>223.44055664118156</c:v>
                </c:pt>
                <c:pt idx="12">
                  <c:v>228.57228444167001</c:v>
                </c:pt>
                <c:pt idx="13">
                  <c:v>228.49289032188176</c:v>
                </c:pt>
                <c:pt idx="14">
                  <c:v>227.45497424736351</c:v>
                </c:pt>
                <c:pt idx="15">
                  <c:v>227.50442803642784</c:v>
                </c:pt>
                <c:pt idx="16">
                  <c:v>224.01364593382013</c:v>
                </c:pt>
                <c:pt idx="17">
                  <c:v>220.6567505472301</c:v>
                </c:pt>
                <c:pt idx="18">
                  <c:v>221.47333808392298</c:v>
                </c:pt>
                <c:pt idx="19">
                  <c:v>218.58286313703923</c:v>
                </c:pt>
                <c:pt idx="20">
                  <c:v>220.4957834111006</c:v>
                </c:pt>
                <c:pt idx="21">
                  <c:v>215.31378814301317</c:v>
                </c:pt>
                <c:pt idx="22">
                  <c:v>212.02309080471369</c:v>
                </c:pt>
                <c:pt idx="23">
                  <c:v>214.39256543215035</c:v>
                </c:pt>
                <c:pt idx="24">
                  <c:v>215.24791913972626</c:v>
                </c:pt>
                <c:pt idx="25">
                  <c:v>214.29829113991357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E9BC-4A8B-9B78-07A25C46E9A6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6'!$E$97:$AD$97</c:f>
              <c:numCache>
                <c:formatCode>General</c:formatCode>
                <c:ptCount val="26"/>
                <c:pt idx="0">
                  <c:v>223.19</c:v>
                </c:pt>
                <c:pt idx="1">
                  <c:v>229.5272346671475</c:v>
                </c:pt>
                <c:pt idx="2">
                  <c:v>229.69358707443027</c:v>
                </c:pt>
                <c:pt idx="3">
                  <c:v>234.33184144658375</c:v>
                </c:pt>
                <c:pt idx="4">
                  <c:v>235.96391866450978</c:v>
                </c:pt>
                <c:pt idx="5">
                  <c:v>237.8783866537409</c:v>
                </c:pt>
                <c:pt idx="6">
                  <c:v>243.08536902412033</c:v>
                </c:pt>
                <c:pt idx="7">
                  <c:v>240.84167212480969</c:v>
                </c:pt>
                <c:pt idx="8">
                  <c:v>237.67827517762947</c:v>
                </c:pt>
                <c:pt idx="9">
                  <c:v>238.4199343445853</c:v>
                </c:pt>
                <c:pt idx="10">
                  <c:v>237.16391294019743</c:v>
                </c:pt>
                <c:pt idx="11">
                  <c:v>238.37220356718382</c:v>
                </c:pt>
                <c:pt idx="12">
                  <c:v>241.89256994355014</c:v>
                </c:pt>
                <c:pt idx="13">
                  <c:v>246.2129046930888</c:v>
                </c:pt>
                <c:pt idx="14">
                  <c:v>245.4352598989683</c:v>
                </c:pt>
                <c:pt idx="15">
                  <c:v>236.111852356334</c:v>
                </c:pt>
                <c:pt idx="16">
                  <c:v>234.34409796203431</c:v>
                </c:pt>
                <c:pt idx="17">
                  <c:v>239.28132961112229</c:v>
                </c:pt>
                <c:pt idx="18">
                  <c:v>236.91834368255911</c:v>
                </c:pt>
                <c:pt idx="19">
                  <c:v>238.704372171812</c:v>
                </c:pt>
                <c:pt idx="20">
                  <c:v>237.85596683845728</c:v>
                </c:pt>
                <c:pt idx="21">
                  <c:v>238.54179885020338</c:v>
                </c:pt>
                <c:pt idx="22">
                  <c:v>237.94964483865476</c:v>
                </c:pt>
                <c:pt idx="23">
                  <c:v>238.39564197312271</c:v>
                </c:pt>
                <c:pt idx="24">
                  <c:v>236.81954477949736</c:v>
                </c:pt>
                <c:pt idx="25">
                  <c:v>235.29779360620989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E9BC-4A8B-9B78-07A25C46E9A6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6'!$E$98:$AD$98</c:f>
              <c:numCache>
                <c:formatCode>General</c:formatCode>
                <c:ptCount val="26"/>
                <c:pt idx="0">
                  <c:v>223.19</c:v>
                </c:pt>
                <c:pt idx="1">
                  <c:v>222.77846594679011</c:v>
                </c:pt>
                <c:pt idx="2">
                  <c:v>223.23290439482969</c:v>
                </c:pt>
                <c:pt idx="3">
                  <c:v>222.42554732363965</c:v>
                </c:pt>
                <c:pt idx="4">
                  <c:v>219.25459183604471</c:v>
                </c:pt>
                <c:pt idx="5">
                  <c:v>215.49277039983582</c:v>
                </c:pt>
                <c:pt idx="6">
                  <c:v>214.65459341545233</c:v>
                </c:pt>
                <c:pt idx="7">
                  <c:v>212.03700931874596</c:v>
                </c:pt>
                <c:pt idx="8">
                  <c:v>210.34562040280002</c:v>
                </c:pt>
                <c:pt idx="9">
                  <c:v>209.86970064953454</c:v>
                </c:pt>
                <c:pt idx="10">
                  <c:v>208.95751314786565</c:v>
                </c:pt>
                <c:pt idx="11">
                  <c:v>211.23128601297802</c:v>
                </c:pt>
                <c:pt idx="12">
                  <c:v>210.05675805666866</c:v>
                </c:pt>
                <c:pt idx="13">
                  <c:v>210.96072159627076</c:v>
                </c:pt>
                <c:pt idx="14">
                  <c:v>210.28478500725834</c:v>
                </c:pt>
                <c:pt idx="15">
                  <c:v>211.63015534440862</c:v>
                </c:pt>
                <c:pt idx="16">
                  <c:v>207.5031483324012</c:v>
                </c:pt>
                <c:pt idx="17">
                  <c:v>206.15565466907168</c:v>
                </c:pt>
                <c:pt idx="18">
                  <c:v>204.240626388843</c:v>
                </c:pt>
                <c:pt idx="19">
                  <c:v>202.00413959396079</c:v>
                </c:pt>
                <c:pt idx="20">
                  <c:v>206.37535740873173</c:v>
                </c:pt>
                <c:pt idx="21">
                  <c:v>207.19089548536638</c:v>
                </c:pt>
                <c:pt idx="22">
                  <c:v>209.8637911480709</c:v>
                </c:pt>
                <c:pt idx="23">
                  <c:v>208.58362821024889</c:v>
                </c:pt>
                <c:pt idx="24">
                  <c:v>209.66306546382447</c:v>
                </c:pt>
                <c:pt idx="25">
                  <c:v>208.36337180954578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E9BC-4A8B-9B78-07A25C46E9A6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6'!$E$99:$AD$99</c:f>
              <c:numCache>
                <c:formatCode>General</c:formatCode>
                <c:ptCount val="26"/>
                <c:pt idx="0">
                  <c:v>223.19</c:v>
                </c:pt>
                <c:pt idx="1">
                  <c:v>215.90280587083492</c:v>
                </c:pt>
                <c:pt idx="2">
                  <c:v>211.25334828298674</c:v>
                </c:pt>
                <c:pt idx="3">
                  <c:v>209.88953779418432</c:v>
                </c:pt>
                <c:pt idx="4">
                  <c:v>207.20377206781907</c:v>
                </c:pt>
                <c:pt idx="5">
                  <c:v>206.86841468415685</c:v>
                </c:pt>
                <c:pt idx="6">
                  <c:v>201.75958866585216</c:v>
                </c:pt>
                <c:pt idx="7">
                  <c:v>203.71405743679179</c:v>
                </c:pt>
                <c:pt idx="8">
                  <c:v>203.66642628967111</c:v>
                </c:pt>
                <c:pt idx="9">
                  <c:v>201.29419583718908</c:v>
                </c:pt>
                <c:pt idx="10">
                  <c:v>199.60302540760964</c:v>
                </c:pt>
                <c:pt idx="11">
                  <c:v>196.98789484727527</c:v>
                </c:pt>
                <c:pt idx="12">
                  <c:v>197.12786304438129</c:v>
                </c:pt>
                <c:pt idx="13">
                  <c:v>204.24971151833753</c:v>
                </c:pt>
                <c:pt idx="14">
                  <c:v>204.76034414766409</c:v>
                </c:pt>
                <c:pt idx="15">
                  <c:v>212.16347290621886</c:v>
                </c:pt>
                <c:pt idx="16">
                  <c:v>212.64924408022588</c:v>
                </c:pt>
                <c:pt idx="17">
                  <c:v>211.58088618349566</c:v>
                </c:pt>
                <c:pt idx="18">
                  <c:v>211.43321379045761</c:v>
                </c:pt>
                <c:pt idx="19">
                  <c:v>207.75277663973523</c:v>
                </c:pt>
                <c:pt idx="20">
                  <c:v>208.90706774799796</c:v>
                </c:pt>
                <c:pt idx="21">
                  <c:v>209.40290674982617</c:v>
                </c:pt>
                <c:pt idx="22">
                  <c:v>211.53146381315608</c:v>
                </c:pt>
                <c:pt idx="23">
                  <c:v>213.90859770678003</c:v>
                </c:pt>
                <c:pt idx="24">
                  <c:v>210.39689083160007</c:v>
                </c:pt>
                <c:pt idx="25">
                  <c:v>211.2410347293962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E9BC-4A8B-9B78-07A25C46E9A6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6'!$E$100:$AD$100</c:f>
              <c:numCache>
                <c:formatCode>General</c:formatCode>
                <c:ptCount val="26"/>
                <c:pt idx="0">
                  <c:v>223.19</c:v>
                </c:pt>
                <c:pt idx="1">
                  <c:v>221.00713033972141</c:v>
                </c:pt>
                <c:pt idx="2">
                  <c:v>223.12028984398046</c:v>
                </c:pt>
                <c:pt idx="3">
                  <c:v>218.94584077076985</c:v>
                </c:pt>
                <c:pt idx="4">
                  <c:v>215.05354955684385</c:v>
                </c:pt>
                <c:pt idx="5">
                  <c:v>216.47756952052904</c:v>
                </c:pt>
                <c:pt idx="6">
                  <c:v>216.88841306236054</c:v>
                </c:pt>
                <c:pt idx="7">
                  <c:v>219.9260293126047</c:v>
                </c:pt>
                <c:pt idx="8">
                  <c:v>219.20541391406158</c:v>
                </c:pt>
                <c:pt idx="9">
                  <c:v>217.36673042862023</c:v>
                </c:pt>
                <c:pt idx="10">
                  <c:v>216.15066919162931</c:v>
                </c:pt>
                <c:pt idx="11">
                  <c:v>220.17156473064784</c:v>
                </c:pt>
                <c:pt idx="12">
                  <c:v>219.05017180032758</c:v>
                </c:pt>
                <c:pt idx="13">
                  <c:v>220.64287322322446</c:v>
                </c:pt>
                <c:pt idx="14">
                  <c:v>214.83782933120906</c:v>
                </c:pt>
                <c:pt idx="15">
                  <c:v>218.57761873510975</c:v>
                </c:pt>
                <c:pt idx="16">
                  <c:v>221.63624121700829</c:v>
                </c:pt>
                <c:pt idx="17">
                  <c:v>222.58786717897945</c:v>
                </c:pt>
                <c:pt idx="18">
                  <c:v>218.87090442939586</c:v>
                </c:pt>
                <c:pt idx="19">
                  <c:v>214.85343653873562</c:v>
                </c:pt>
                <c:pt idx="20">
                  <c:v>211.88755627180603</c:v>
                </c:pt>
                <c:pt idx="21">
                  <c:v>218.38035203472199</c:v>
                </c:pt>
                <c:pt idx="22">
                  <c:v>220.9483466123142</c:v>
                </c:pt>
                <c:pt idx="23">
                  <c:v>224.47678076635194</c:v>
                </c:pt>
                <c:pt idx="24">
                  <c:v>224.42255803764428</c:v>
                </c:pt>
                <c:pt idx="25">
                  <c:v>224.96292609704122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E9BC-4A8B-9B78-07A25C46E9A6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6'!$E$101:$AD$101</c:f>
              <c:numCache>
                <c:formatCode>General</c:formatCode>
                <c:ptCount val="26"/>
                <c:pt idx="0">
                  <c:v>223.19</c:v>
                </c:pt>
                <c:pt idx="1">
                  <c:v>217.87784587798708</c:v>
                </c:pt>
                <c:pt idx="2">
                  <c:v>216.42415984233799</c:v>
                </c:pt>
                <c:pt idx="3">
                  <c:v>215.84397518941148</c:v>
                </c:pt>
                <c:pt idx="4">
                  <c:v>214.652702641519</c:v>
                </c:pt>
                <c:pt idx="5">
                  <c:v>212.2141126354322</c:v>
                </c:pt>
                <c:pt idx="6">
                  <c:v>211.85965943678698</c:v>
                </c:pt>
                <c:pt idx="7">
                  <c:v>212.37663586393671</c:v>
                </c:pt>
                <c:pt idx="8">
                  <c:v>212.53676190926458</c:v>
                </c:pt>
                <c:pt idx="9">
                  <c:v>210.03753903740505</c:v>
                </c:pt>
                <c:pt idx="10">
                  <c:v>213.56973738177874</c:v>
                </c:pt>
                <c:pt idx="11">
                  <c:v>213.45402975138165</c:v>
                </c:pt>
                <c:pt idx="12">
                  <c:v>213.64777711321059</c:v>
                </c:pt>
                <c:pt idx="13">
                  <c:v>211.1882364693748</c:v>
                </c:pt>
                <c:pt idx="14">
                  <c:v>206.54132209895528</c:v>
                </c:pt>
                <c:pt idx="15">
                  <c:v>201.13008644604065</c:v>
                </c:pt>
                <c:pt idx="16">
                  <c:v>202.0880009513657</c:v>
                </c:pt>
                <c:pt idx="17">
                  <c:v>205.13189517037648</c:v>
                </c:pt>
                <c:pt idx="18">
                  <c:v>206.64369808277729</c:v>
                </c:pt>
                <c:pt idx="19">
                  <c:v>204.57649092451706</c:v>
                </c:pt>
                <c:pt idx="20">
                  <c:v>208.07169801957019</c:v>
                </c:pt>
                <c:pt idx="21">
                  <c:v>206.95924784989217</c:v>
                </c:pt>
                <c:pt idx="22">
                  <c:v>209.58511537846519</c:v>
                </c:pt>
                <c:pt idx="23">
                  <c:v>206.86129656631411</c:v>
                </c:pt>
                <c:pt idx="24">
                  <c:v>206.31355024689736</c:v>
                </c:pt>
                <c:pt idx="25">
                  <c:v>206.84467428584557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E9BC-4A8B-9B78-07A25C46E9A6}"/>
            </c:ext>
          </c:extLst>
        </c:ser>
        <c:ser>
          <c:idx val="100"/>
          <c:order val="100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BrownianMotion!#REF!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E9BC-4A8B-9B78-07A25C46E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30543"/>
        <c:axId val="385231375"/>
      </c:lineChart>
      <c:catAx>
        <c:axId val="38523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31375"/>
        <c:crosses val="autoZero"/>
        <c:auto val="1"/>
        <c:lblAlgn val="ctr"/>
        <c:lblOffset val="100"/>
        <c:noMultiLvlLbl val="0"/>
      </c:catAx>
      <c:valAx>
        <c:axId val="385231375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3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58140</xdr:colOff>
      <xdr:row>43</xdr:row>
      <xdr:rowOff>85599</xdr:rowOff>
    </xdr:from>
    <xdr:to>
      <xdr:col>32</xdr:col>
      <xdr:colOff>49481</xdr:colOff>
      <xdr:row>73</xdr:row>
      <xdr:rowOff>136072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CDBD12E-650C-4161-B3B3-0CBEC2934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67416</xdr:colOff>
      <xdr:row>3</xdr:row>
      <xdr:rowOff>39831</xdr:rowOff>
    </xdr:from>
    <xdr:to>
      <xdr:col>32</xdr:col>
      <xdr:colOff>24742</xdr:colOff>
      <xdr:row>42</xdr:row>
      <xdr:rowOff>136071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8DF164C-56F7-4A96-AADD-5E0F0BCF0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160487</xdr:colOff>
      <xdr:row>78</xdr:row>
      <xdr:rowOff>63674</xdr:rowOff>
    </xdr:from>
    <xdr:to>
      <xdr:col>37</xdr:col>
      <xdr:colOff>365343</xdr:colOff>
      <xdr:row>142</xdr:row>
      <xdr:rowOff>169622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CD7514DA-A55F-DB1D-88AD-05AD7050F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210170</xdr:colOff>
      <xdr:row>1</xdr:row>
      <xdr:rowOff>0</xdr:rowOff>
    </xdr:from>
    <xdr:to>
      <xdr:col>21</xdr:col>
      <xdr:colOff>612914</xdr:colOff>
      <xdr:row>24</xdr:row>
      <xdr:rowOff>140805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601C39A-627F-4F07-A722-A87981200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0.03207</cdr:x>
      <cdr:y>0.28967</cdr:y>
    </cdr:from>
    <cdr:to>
      <cdr:x>0.93533</cdr:x>
      <cdr:y>0.29181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DE32C513-8DE0-E13C-8E68-B9101F42E63B}"/>
            </a:ext>
          </a:extLst>
        </cdr:cNvPr>
        <cdr:cNvCxnSpPr/>
      </cdr:nvCxnSpPr>
      <cdr:spPr>
        <a:xfrm xmlns:a="http://schemas.openxmlformats.org/drawingml/2006/main">
          <a:off x="249210" y="1269974"/>
          <a:ext cx="7018861" cy="93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0.03622</cdr:x>
      <cdr:y>0.65645</cdr:y>
    </cdr:from>
    <cdr:to>
      <cdr:x>0.95621</cdr:x>
      <cdr:y>0.65879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8DB63420-2902-0AEC-20B6-B70C63A870CD}"/>
            </a:ext>
          </a:extLst>
        </cdr:cNvPr>
        <cdr:cNvCxnSpPr/>
      </cdr:nvCxnSpPr>
      <cdr:spPr>
        <a:xfrm xmlns:a="http://schemas.openxmlformats.org/drawingml/2006/main">
          <a:off x="281443" y="2877984"/>
          <a:ext cx="7148871" cy="1024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3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52386</xdr:colOff>
      <xdr:row>1</xdr:row>
      <xdr:rowOff>0</xdr:rowOff>
    </xdr:from>
    <xdr:to>
      <xdr:col>20</xdr:col>
      <xdr:colOff>571499</xdr:colOff>
      <xdr:row>26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714145-39BD-4EA7-B1F6-8590A316C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1</xdr:row>
      <xdr:rowOff>0</xdr:rowOff>
    </xdr:from>
    <xdr:to>
      <xdr:col>17</xdr:col>
      <xdr:colOff>590550</xdr:colOff>
      <xdr:row>29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CDBED06-838C-484D-ACB1-E1A936CFB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0.03332</cdr:x>
      <cdr:y>0.38194</cdr:y>
    </cdr:from>
    <cdr:to>
      <cdr:x>0.98362</cdr:x>
      <cdr:y>0.38194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6D7AB4C8-9193-D952-8595-9CC9933E100E}"/>
            </a:ext>
          </a:extLst>
        </cdr:cNvPr>
        <cdr:cNvCxnSpPr/>
      </cdr:nvCxnSpPr>
      <cdr:spPr>
        <a:xfrm xmlns:a="http://schemas.openxmlformats.org/drawingml/2006/main">
          <a:off x="290513" y="2095500"/>
          <a:ext cx="8286750" cy="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0.03696</cdr:x>
      <cdr:y>0.76273</cdr:y>
    </cdr:from>
    <cdr:to>
      <cdr:x>0.97925</cdr:x>
      <cdr:y>0.76389</cdr:y>
    </cdr:to>
    <cdr:cxnSp macro="">
      <cdr:nvCxnSpPr>
        <cdr:cNvPr id="4" name="直接连接符 3">
          <a:extLst xmlns:a="http://schemas.openxmlformats.org/drawingml/2006/main">
            <a:ext uri="{FF2B5EF4-FFF2-40B4-BE49-F238E27FC236}">
              <a16:creationId xmlns:a16="http://schemas.microsoft.com/office/drawing/2014/main" id="{52EE8CCC-DA8D-B846-DB51-C231EEF1CDCA}"/>
            </a:ext>
          </a:extLst>
        </cdr:cNvPr>
        <cdr:cNvCxnSpPr/>
      </cdr:nvCxnSpPr>
      <cdr:spPr>
        <a:xfrm xmlns:a="http://schemas.openxmlformats.org/drawingml/2006/main">
          <a:off x="322263" y="4184650"/>
          <a:ext cx="8216900" cy="635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accent6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589642</xdr:colOff>
      <xdr:row>3</xdr:row>
      <xdr:rowOff>154214</xdr:rowOff>
    </xdr:from>
    <xdr:to>
      <xdr:col>80</xdr:col>
      <xdr:colOff>417285</xdr:colOff>
      <xdr:row>25</xdr:row>
      <xdr:rowOff>136072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CDA01E-357C-463C-9521-FAC6414DB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Romain Mathieu Carcasse" id="{5101C11B-B108-4D1F-A27C-91CFFD798E56}" userId="S::w2007814@westminster.ac.uk::7cb19c2f-bd76-4e33-a30d-2075b1dac1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3" dT="2025-04-12T12:00:55.99" personId="{5101C11B-B108-4D1F-A27C-91CFFD798E56}" id="{F7FAB356-B400-4922-8779-F5D8670915BA}">
    <text>Last stock price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40B6-B768-4BA1-B3CD-AC030E558862}">
  <dimension ref="A1:G189"/>
  <sheetViews>
    <sheetView tabSelected="1" topLeftCell="A4" workbookViewId="0">
      <selection activeCell="E19" sqref="E19"/>
    </sheetView>
  </sheetViews>
  <sheetFormatPr defaultRowHeight="14.5" x14ac:dyDescent="0.35"/>
  <cols>
    <col min="1" max="1" width="10.08984375" bestFit="1" customWidth="1"/>
    <col min="5" max="5" width="7.81640625" bestFit="1" customWidth="1"/>
    <col min="6" max="6" width="8.90625" bestFit="1" customWidth="1"/>
    <col min="7" max="7" width="10.08984375" bestFit="1" customWidth="1"/>
  </cols>
  <sheetData>
    <row r="1" spans="1:7" x14ac:dyDescent="0.35">
      <c r="A1" t="s">
        <v>0</v>
      </c>
      <c r="B1" t="s">
        <v>67</v>
      </c>
      <c r="C1" t="s">
        <v>2</v>
      </c>
      <c r="F1" s="36" t="s">
        <v>4</v>
      </c>
      <c r="G1" s="36" t="s">
        <v>5</v>
      </c>
    </row>
    <row r="2" spans="1:7" x14ac:dyDescent="0.35">
      <c r="A2" s="2">
        <v>45474</v>
      </c>
      <c r="B2">
        <v>220.27</v>
      </c>
      <c r="E2" s="36" t="s">
        <v>3</v>
      </c>
      <c r="F2" s="42">
        <f>AVERAGE(C3:C189)</f>
        <v>7.0424385240788978E-5</v>
      </c>
      <c r="G2" s="41">
        <f>F2*252</f>
        <v>1.7746945080678821E-2</v>
      </c>
    </row>
    <row r="3" spans="1:7" x14ac:dyDescent="0.35">
      <c r="A3" s="2">
        <v>45475</v>
      </c>
      <c r="B3">
        <v>221.55</v>
      </c>
      <c r="C3" s="3">
        <f>LN(B3/B2)</f>
        <v>5.7942310494322798E-3</v>
      </c>
      <c r="E3" s="36" t="s">
        <v>6</v>
      </c>
      <c r="F3" s="43">
        <f>_xlfn.STDEV.S(C3:C189)</f>
        <v>1.4816844182572363E-2</v>
      </c>
      <c r="G3" s="41">
        <f>SQRT(252)*F3</f>
        <v>0.23521010953128349</v>
      </c>
    </row>
    <row r="4" spans="1:7" x14ac:dyDescent="0.35">
      <c r="A4" s="2">
        <v>45477</v>
      </c>
      <c r="B4">
        <v>226.34</v>
      </c>
      <c r="C4" s="3">
        <f t="shared" ref="C4:C67" si="0">LN(B4/B3)</f>
        <v>2.1389995892297006E-2</v>
      </c>
    </row>
    <row r="5" spans="1:7" x14ac:dyDescent="0.35">
      <c r="A5" s="2">
        <v>45480</v>
      </c>
      <c r="B5">
        <v>227.82</v>
      </c>
      <c r="C5" s="3">
        <f t="shared" si="0"/>
        <v>6.5175499339704939E-3</v>
      </c>
    </row>
    <row r="6" spans="1:7" x14ac:dyDescent="0.35">
      <c r="A6" s="2">
        <v>45481</v>
      </c>
      <c r="B6">
        <v>228.68</v>
      </c>
      <c r="C6" s="3">
        <f t="shared" si="0"/>
        <v>3.7678029240046994E-3</v>
      </c>
    </row>
    <row r="7" spans="1:7" x14ac:dyDescent="0.35">
      <c r="A7" s="2">
        <v>45482</v>
      </c>
      <c r="B7">
        <v>232.98</v>
      </c>
      <c r="C7" s="3">
        <f t="shared" si="0"/>
        <v>1.8628966575860231E-2</v>
      </c>
    </row>
    <row r="8" spans="1:7" x14ac:dyDescent="0.35">
      <c r="A8" s="2">
        <v>45483</v>
      </c>
      <c r="B8">
        <v>227.57</v>
      </c>
      <c r="C8" s="3">
        <f t="shared" si="0"/>
        <v>-2.349472960050368E-2</v>
      </c>
    </row>
    <row r="9" spans="1:7" x14ac:dyDescent="0.35">
      <c r="A9" s="2">
        <v>45484</v>
      </c>
      <c r="B9">
        <v>230.54</v>
      </c>
      <c r="C9" s="3">
        <f t="shared" si="0"/>
        <v>1.2966499801739235E-2</v>
      </c>
    </row>
    <row r="10" spans="1:7" x14ac:dyDescent="0.35">
      <c r="A10" s="2">
        <v>45487</v>
      </c>
      <c r="B10">
        <v>234.4</v>
      </c>
      <c r="C10" s="3">
        <f t="shared" si="0"/>
        <v>1.6604674529990988E-2</v>
      </c>
    </row>
    <row r="11" spans="1:7" x14ac:dyDescent="0.35">
      <c r="A11" s="2">
        <v>45488</v>
      </c>
      <c r="B11">
        <v>234.82</v>
      </c>
      <c r="C11" s="3">
        <f t="shared" si="0"/>
        <v>1.790205499208203E-3</v>
      </c>
    </row>
    <row r="12" spans="1:7" x14ac:dyDescent="0.35">
      <c r="A12" s="2">
        <v>45489</v>
      </c>
      <c r="B12">
        <v>228.88</v>
      </c>
      <c r="C12" s="3">
        <f t="shared" si="0"/>
        <v>-2.5621414460210976E-2</v>
      </c>
    </row>
    <row r="13" spans="1:7" x14ac:dyDescent="0.35">
      <c r="A13" s="2">
        <v>45490</v>
      </c>
      <c r="B13">
        <v>224.18</v>
      </c>
      <c r="C13" s="3">
        <f t="shared" si="0"/>
        <v>-2.0748548148905522E-2</v>
      </c>
    </row>
    <row r="14" spans="1:7" x14ac:dyDescent="0.35">
      <c r="A14" s="2">
        <v>45491</v>
      </c>
      <c r="B14">
        <v>224.31</v>
      </c>
      <c r="C14" s="3">
        <f t="shared" si="0"/>
        <v>5.7972308698451202E-4</v>
      </c>
    </row>
    <row r="15" spans="1:7" x14ac:dyDescent="0.35">
      <c r="A15" s="2">
        <v>45494</v>
      </c>
      <c r="B15">
        <v>223.96</v>
      </c>
      <c r="C15" s="3">
        <f t="shared" si="0"/>
        <v>-1.5615591992412968E-3</v>
      </c>
    </row>
    <row r="16" spans="1:7" x14ac:dyDescent="0.35">
      <c r="A16" s="2">
        <v>45495</v>
      </c>
      <c r="B16">
        <v>225.01</v>
      </c>
      <c r="C16" s="3">
        <f t="shared" si="0"/>
        <v>4.6773811805469389E-3</v>
      </c>
    </row>
    <row r="17" spans="1:3" x14ac:dyDescent="0.35">
      <c r="A17" s="2">
        <v>45496</v>
      </c>
      <c r="B17">
        <v>218.54</v>
      </c>
      <c r="C17" s="3">
        <f t="shared" si="0"/>
        <v>-2.917578151864024E-2</v>
      </c>
    </row>
    <row r="18" spans="1:3" x14ac:dyDescent="0.35">
      <c r="A18" s="2">
        <v>45497</v>
      </c>
      <c r="B18">
        <v>217.49</v>
      </c>
      <c r="C18" s="3">
        <f t="shared" si="0"/>
        <v>-4.8161916823298888E-3</v>
      </c>
    </row>
    <row r="19" spans="1:3" x14ac:dyDescent="0.35">
      <c r="A19" s="2">
        <v>45498</v>
      </c>
      <c r="B19">
        <v>217.96</v>
      </c>
      <c r="C19" s="3">
        <f t="shared" si="0"/>
        <v>2.1586872546282805E-3</v>
      </c>
    </row>
    <row r="20" spans="1:3" x14ac:dyDescent="0.35">
      <c r="A20" s="2">
        <v>45501</v>
      </c>
      <c r="B20">
        <v>218.24</v>
      </c>
      <c r="C20" s="3">
        <f t="shared" si="0"/>
        <v>1.2838149401997857E-3</v>
      </c>
    </row>
    <row r="21" spans="1:3" x14ac:dyDescent="0.35">
      <c r="A21" s="2">
        <v>45502</v>
      </c>
      <c r="B21">
        <v>218.8</v>
      </c>
      <c r="C21" s="3">
        <f t="shared" si="0"/>
        <v>2.5626958927289704E-3</v>
      </c>
    </row>
    <row r="22" spans="1:3" x14ac:dyDescent="0.35">
      <c r="A22" s="2">
        <v>45503</v>
      </c>
      <c r="B22">
        <v>222.08</v>
      </c>
      <c r="C22" s="3">
        <f t="shared" si="0"/>
        <v>1.4879606770613507E-2</v>
      </c>
    </row>
    <row r="23" spans="1:3" x14ac:dyDescent="0.35">
      <c r="A23" s="2">
        <v>45504</v>
      </c>
      <c r="B23">
        <v>218.36</v>
      </c>
      <c r="C23" s="3">
        <f t="shared" si="0"/>
        <v>-1.689260040488277E-2</v>
      </c>
    </row>
    <row r="24" spans="1:3" x14ac:dyDescent="0.35">
      <c r="A24" s="2">
        <v>45505</v>
      </c>
      <c r="B24">
        <v>219.86</v>
      </c>
      <c r="C24" s="3">
        <f t="shared" si="0"/>
        <v>6.8459032371609137E-3</v>
      </c>
    </row>
    <row r="25" spans="1:3" x14ac:dyDescent="0.35">
      <c r="A25" s="2">
        <v>45508</v>
      </c>
      <c r="B25">
        <v>209.27</v>
      </c>
      <c r="C25" s="3">
        <f t="shared" si="0"/>
        <v>-4.9365695898139543E-2</v>
      </c>
    </row>
    <row r="26" spans="1:3" x14ac:dyDescent="0.35">
      <c r="A26" s="2">
        <v>45509</v>
      </c>
      <c r="B26">
        <v>207.23</v>
      </c>
      <c r="C26" s="3">
        <f t="shared" si="0"/>
        <v>-9.7959967031821006E-3</v>
      </c>
    </row>
    <row r="27" spans="1:3" x14ac:dyDescent="0.35">
      <c r="A27" s="2">
        <v>45510</v>
      </c>
      <c r="B27">
        <v>209.82</v>
      </c>
      <c r="C27" s="3">
        <f t="shared" si="0"/>
        <v>1.2420732753943361E-2</v>
      </c>
    </row>
    <row r="28" spans="1:3" x14ac:dyDescent="0.35">
      <c r="A28" s="2">
        <v>45511</v>
      </c>
      <c r="B28">
        <v>213.31</v>
      </c>
      <c r="C28" s="3">
        <f t="shared" si="0"/>
        <v>1.6496486400387027E-2</v>
      </c>
    </row>
    <row r="29" spans="1:3" x14ac:dyDescent="0.35">
      <c r="A29" s="2">
        <v>45512</v>
      </c>
      <c r="B29">
        <v>216.24</v>
      </c>
      <c r="C29" s="3">
        <f t="shared" si="0"/>
        <v>1.3642395264465933E-2</v>
      </c>
    </row>
    <row r="30" spans="1:3" x14ac:dyDescent="0.35">
      <c r="A30" s="2">
        <v>45515</v>
      </c>
      <c r="B30">
        <v>217.53</v>
      </c>
      <c r="C30" s="3">
        <f t="shared" si="0"/>
        <v>5.9478700834188188E-3</v>
      </c>
    </row>
    <row r="31" spans="1:3" x14ac:dyDescent="0.35">
      <c r="A31" s="2">
        <v>45516</v>
      </c>
      <c r="B31">
        <v>221.27</v>
      </c>
      <c r="C31" s="3">
        <f t="shared" si="0"/>
        <v>1.7046903231228767E-2</v>
      </c>
    </row>
    <row r="32" spans="1:3" x14ac:dyDescent="0.35">
      <c r="A32" s="2">
        <v>45517</v>
      </c>
      <c r="B32">
        <v>221.72</v>
      </c>
      <c r="C32" s="3">
        <f t="shared" si="0"/>
        <v>2.0316492687641797E-3</v>
      </c>
    </row>
    <row r="33" spans="1:3" x14ac:dyDescent="0.35">
      <c r="A33" s="2">
        <v>45518</v>
      </c>
      <c r="B33">
        <v>224.72</v>
      </c>
      <c r="C33" s="3">
        <f t="shared" si="0"/>
        <v>1.3439858244384291E-2</v>
      </c>
    </row>
    <row r="34" spans="1:3" x14ac:dyDescent="0.35">
      <c r="A34" s="2">
        <v>45519</v>
      </c>
      <c r="B34">
        <v>226.05</v>
      </c>
      <c r="C34" s="3">
        <f t="shared" si="0"/>
        <v>5.9010309446258903E-3</v>
      </c>
    </row>
    <row r="35" spans="1:3" x14ac:dyDescent="0.35">
      <c r="A35" s="2">
        <v>45522</v>
      </c>
      <c r="B35">
        <v>225.89</v>
      </c>
      <c r="C35" s="3">
        <f t="shared" si="0"/>
        <v>-7.0805862143046461E-4</v>
      </c>
    </row>
    <row r="36" spans="1:3" x14ac:dyDescent="0.35">
      <c r="A36" s="2">
        <v>45523</v>
      </c>
      <c r="B36">
        <v>226.51</v>
      </c>
      <c r="C36" s="3">
        <f t="shared" si="0"/>
        <v>2.7409389396927126E-3</v>
      </c>
    </row>
    <row r="37" spans="1:3" x14ac:dyDescent="0.35">
      <c r="A37" s="2">
        <v>45524</v>
      </c>
      <c r="B37">
        <v>226.4</v>
      </c>
      <c r="C37" s="3">
        <f t="shared" si="0"/>
        <v>-4.8574772984859386E-4</v>
      </c>
    </row>
    <row r="38" spans="1:3" x14ac:dyDescent="0.35">
      <c r="A38" s="2">
        <v>45525</v>
      </c>
      <c r="B38">
        <v>224.53</v>
      </c>
      <c r="C38" s="3">
        <f t="shared" si="0"/>
        <v>-8.2940177849183654E-3</v>
      </c>
    </row>
    <row r="39" spans="1:3" x14ac:dyDescent="0.35">
      <c r="A39" s="2">
        <v>45526</v>
      </c>
      <c r="B39">
        <v>226.84</v>
      </c>
      <c r="C39" s="3">
        <f t="shared" si="0"/>
        <v>1.0235594601717834E-2</v>
      </c>
    </row>
    <row r="40" spans="1:3" x14ac:dyDescent="0.35">
      <c r="A40" s="2">
        <v>45529</v>
      </c>
      <c r="B40">
        <v>227.18</v>
      </c>
      <c r="C40" s="3">
        <f t="shared" si="0"/>
        <v>1.497731657448228E-3</v>
      </c>
    </row>
    <row r="41" spans="1:3" x14ac:dyDescent="0.35">
      <c r="A41" s="2">
        <v>45530</v>
      </c>
      <c r="B41">
        <v>228.03</v>
      </c>
      <c r="C41" s="3">
        <f t="shared" si="0"/>
        <v>3.7345444427833042E-3</v>
      </c>
    </row>
    <row r="42" spans="1:3" x14ac:dyDescent="0.35">
      <c r="A42" s="2">
        <v>45531</v>
      </c>
      <c r="B42">
        <v>226.49</v>
      </c>
      <c r="C42" s="3">
        <f t="shared" si="0"/>
        <v>-6.7764054079900871E-3</v>
      </c>
    </row>
    <row r="43" spans="1:3" x14ac:dyDescent="0.35">
      <c r="A43" s="2">
        <v>45532</v>
      </c>
      <c r="B43">
        <v>229.79</v>
      </c>
      <c r="C43" s="3">
        <f t="shared" si="0"/>
        <v>1.4465054528776243E-2</v>
      </c>
    </row>
    <row r="44" spans="1:3" x14ac:dyDescent="0.35">
      <c r="A44" s="2">
        <v>45533</v>
      </c>
      <c r="B44">
        <v>229</v>
      </c>
      <c r="C44" s="3">
        <f t="shared" si="0"/>
        <v>-3.4438448126052909E-3</v>
      </c>
    </row>
    <row r="45" spans="1:3" x14ac:dyDescent="0.35">
      <c r="A45" s="2">
        <v>45537</v>
      </c>
      <c r="B45">
        <v>222.77</v>
      </c>
      <c r="C45" s="3">
        <f t="shared" si="0"/>
        <v>-2.7582154477457006E-2</v>
      </c>
    </row>
    <row r="46" spans="1:3" x14ac:dyDescent="0.35">
      <c r="A46" s="2">
        <v>45538</v>
      </c>
      <c r="B46">
        <v>220.85</v>
      </c>
      <c r="C46" s="3">
        <f t="shared" si="0"/>
        <v>-8.6561110342471426E-3</v>
      </c>
    </row>
    <row r="47" spans="1:3" x14ac:dyDescent="0.35">
      <c r="A47" s="2">
        <v>45539</v>
      </c>
      <c r="B47">
        <v>222.38</v>
      </c>
      <c r="C47" s="3">
        <f t="shared" si="0"/>
        <v>6.9038922325676197E-3</v>
      </c>
    </row>
    <row r="48" spans="1:3" x14ac:dyDescent="0.35">
      <c r="A48" s="2">
        <v>45540</v>
      </c>
      <c r="B48">
        <v>220.82</v>
      </c>
      <c r="C48" s="3">
        <f t="shared" si="0"/>
        <v>-7.0397402641122122E-3</v>
      </c>
    </row>
    <row r="49" spans="1:3" x14ac:dyDescent="0.35">
      <c r="A49" s="2">
        <v>45543</v>
      </c>
      <c r="B49">
        <v>220.91</v>
      </c>
      <c r="C49" s="3">
        <f t="shared" si="0"/>
        <v>4.0748874310253498E-4</v>
      </c>
    </row>
    <row r="50" spans="1:3" x14ac:dyDescent="0.35">
      <c r="A50" s="2">
        <v>45544</v>
      </c>
      <c r="B50">
        <v>220.11</v>
      </c>
      <c r="C50" s="3">
        <f t="shared" si="0"/>
        <v>-3.6279573600808664E-3</v>
      </c>
    </row>
    <row r="51" spans="1:3" x14ac:dyDescent="0.35">
      <c r="A51" s="2">
        <v>45545</v>
      </c>
      <c r="B51">
        <v>222.66</v>
      </c>
      <c r="C51" s="3">
        <f t="shared" si="0"/>
        <v>1.1518522906548473E-2</v>
      </c>
    </row>
    <row r="52" spans="1:3" x14ac:dyDescent="0.35">
      <c r="A52" s="2">
        <v>45546</v>
      </c>
      <c r="B52">
        <v>222.77</v>
      </c>
      <c r="C52" s="3">
        <f t="shared" si="0"/>
        <v>4.9390477622147076E-4</v>
      </c>
    </row>
    <row r="53" spans="1:3" x14ac:dyDescent="0.35">
      <c r="A53" s="2">
        <v>45547</v>
      </c>
      <c r="B53">
        <v>222.5</v>
      </c>
      <c r="C53" s="3">
        <f t="shared" si="0"/>
        <v>-1.2127474704876769E-3</v>
      </c>
    </row>
    <row r="54" spans="1:3" x14ac:dyDescent="0.35">
      <c r="A54" s="2">
        <v>45550</v>
      </c>
      <c r="B54">
        <v>216.32</v>
      </c>
      <c r="C54" s="3">
        <f t="shared" si="0"/>
        <v>-2.8168308751695719E-2</v>
      </c>
    </row>
    <row r="55" spans="1:3" x14ac:dyDescent="0.35">
      <c r="A55" s="2">
        <v>45551</v>
      </c>
      <c r="B55">
        <v>216.79</v>
      </c>
      <c r="C55" s="3">
        <f t="shared" si="0"/>
        <v>2.1703501858254429E-3</v>
      </c>
    </row>
    <row r="56" spans="1:3" x14ac:dyDescent="0.35">
      <c r="A56" s="2">
        <v>45552</v>
      </c>
      <c r="B56">
        <v>220.69</v>
      </c>
      <c r="C56" s="3">
        <f t="shared" si="0"/>
        <v>1.7829858819643829E-2</v>
      </c>
    </row>
    <row r="57" spans="1:3" x14ac:dyDescent="0.35">
      <c r="A57" s="2">
        <v>45553</v>
      </c>
      <c r="B57">
        <v>228.87</v>
      </c>
      <c r="C57" s="3">
        <f t="shared" si="0"/>
        <v>3.6395154910179209E-2</v>
      </c>
    </row>
    <row r="58" spans="1:3" x14ac:dyDescent="0.35">
      <c r="A58" s="2">
        <v>45554</v>
      </c>
      <c r="B58">
        <v>228.2</v>
      </c>
      <c r="C58" s="3">
        <f t="shared" si="0"/>
        <v>-2.9317193422724623E-3</v>
      </c>
    </row>
    <row r="59" spans="1:3" x14ac:dyDescent="0.35">
      <c r="A59" s="2">
        <v>45557</v>
      </c>
      <c r="B59">
        <v>226.47</v>
      </c>
      <c r="C59" s="3">
        <f t="shared" si="0"/>
        <v>-7.6099516083320351E-3</v>
      </c>
    </row>
    <row r="60" spans="1:3" x14ac:dyDescent="0.35">
      <c r="A60" s="2">
        <v>45558</v>
      </c>
      <c r="B60">
        <v>227.37</v>
      </c>
      <c r="C60" s="3">
        <f t="shared" si="0"/>
        <v>3.9661606724042875E-3</v>
      </c>
    </row>
    <row r="61" spans="1:3" x14ac:dyDescent="0.35">
      <c r="A61" s="2">
        <v>45559</v>
      </c>
      <c r="B61">
        <v>226.37</v>
      </c>
      <c r="C61" s="3">
        <f t="shared" si="0"/>
        <v>-4.407817777012997E-3</v>
      </c>
    </row>
    <row r="62" spans="1:3" x14ac:dyDescent="0.35">
      <c r="A62" s="2">
        <v>45560</v>
      </c>
      <c r="B62">
        <v>227.52</v>
      </c>
      <c r="C62" s="3">
        <f t="shared" si="0"/>
        <v>5.0673178998415468E-3</v>
      </c>
    </row>
    <row r="63" spans="1:3" x14ac:dyDescent="0.35">
      <c r="A63" s="2">
        <v>45561</v>
      </c>
      <c r="B63">
        <v>227.79</v>
      </c>
      <c r="C63" s="3">
        <f t="shared" si="0"/>
        <v>1.1860052783758518E-3</v>
      </c>
    </row>
    <row r="64" spans="1:3" x14ac:dyDescent="0.35">
      <c r="A64" s="2">
        <v>45564</v>
      </c>
      <c r="B64">
        <v>233</v>
      </c>
      <c r="C64" s="3">
        <f t="shared" si="0"/>
        <v>2.2614301672448562E-2</v>
      </c>
    </row>
    <row r="65" spans="1:3" x14ac:dyDescent="0.35">
      <c r="A65" s="2">
        <v>45565</v>
      </c>
      <c r="B65">
        <v>226.21</v>
      </c>
      <c r="C65" s="3">
        <f t="shared" si="0"/>
        <v>-2.9574682195956357E-2</v>
      </c>
    </row>
    <row r="66" spans="1:3" x14ac:dyDescent="0.35">
      <c r="A66" s="2">
        <v>45566</v>
      </c>
      <c r="B66">
        <v>226.78</v>
      </c>
      <c r="C66" s="3">
        <f t="shared" si="0"/>
        <v>2.5166131739495158E-3</v>
      </c>
    </row>
    <row r="67" spans="1:3" x14ac:dyDescent="0.35">
      <c r="A67" s="2">
        <v>45567</v>
      </c>
      <c r="B67">
        <v>225.67</v>
      </c>
      <c r="C67" s="3">
        <f t="shared" si="0"/>
        <v>-4.9066293598749146E-3</v>
      </c>
    </row>
    <row r="68" spans="1:3" x14ac:dyDescent="0.35">
      <c r="A68" s="2">
        <v>45568</v>
      </c>
      <c r="B68">
        <v>226.8</v>
      </c>
      <c r="C68" s="3">
        <f t="shared" ref="C68:C131" si="1">LN(B68/B67)</f>
        <v>4.9948166697781288E-3</v>
      </c>
    </row>
    <row r="69" spans="1:3" x14ac:dyDescent="0.35">
      <c r="A69" s="2">
        <v>45571</v>
      </c>
      <c r="B69">
        <v>221.69</v>
      </c>
      <c r="C69" s="3">
        <f t="shared" si="1"/>
        <v>-2.2788562247735331E-2</v>
      </c>
    </row>
    <row r="70" spans="1:3" x14ac:dyDescent="0.35">
      <c r="A70" s="2">
        <v>45572</v>
      </c>
      <c r="B70">
        <v>225.77</v>
      </c>
      <c r="C70" s="3">
        <f t="shared" si="1"/>
        <v>1.8236772344019592E-2</v>
      </c>
    </row>
    <row r="71" spans="1:3" x14ac:dyDescent="0.35">
      <c r="A71" s="2">
        <v>45573</v>
      </c>
      <c r="B71">
        <v>229.54</v>
      </c>
      <c r="C71" s="3">
        <f t="shared" si="1"/>
        <v>1.6560524302640989E-2</v>
      </c>
    </row>
    <row r="72" spans="1:3" x14ac:dyDescent="0.35">
      <c r="A72" s="2">
        <v>45574</v>
      </c>
      <c r="B72">
        <v>229.04</v>
      </c>
      <c r="C72" s="3">
        <f t="shared" si="1"/>
        <v>-2.1806454626626935E-3</v>
      </c>
    </row>
    <row r="73" spans="1:3" x14ac:dyDescent="0.35">
      <c r="A73" s="2">
        <v>45575</v>
      </c>
      <c r="B73">
        <v>227.55</v>
      </c>
      <c r="C73" s="3">
        <f t="shared" si="1"/>
        <v>-6.5266663272085766E-3</v>
      </c>
    </row>
    <row r="74" spans="1:3" x14ac:dyDescent="0.35">
      <c r="A74" s="2">
        <v>45578</v>
      </c>
      <c r="B74">
        <v>231.3</v>
      </c>
      <c r="C74" s="3">
        <f t="shared" si="1"/>
        <v>1.6345574774742577E-2</v>
      </c>
    </row>
    <row r="75" spans="1:3" x14ac:dyDescent="0.35">
      <c r="A75" s="2">
        <v>45579</v>
      </c>
      <c r="B75">
        <v>233.85</v>
      </c>
      <c r="C75" s="3">
        <f t="shared" si="1"/>
        <v>1.0964314934501682E-2</v>
      </c>
    </row>
    <row r="76" spans="1:3" x14ac:dyDescent="0.35">
      <c r="A76" s="2">
        <v>45580</v>
      </c>
      <c r="B76">
        <v>231.78</v>
      </c>
      <c r="C76" s="3">
        <f t="shared" si="1"/>
        <v>-8.8912382656501972E-3</v>
      </c>
    </row>
    <row r="77" spans="1:3" x14ac:dyDescent="0.35">
      <c r="A77" s="2">
        <v>45581</v>
      </c>
      <c r="B77">
        <v>232.15</v>
      </c>
      <c r="C77" s="3">
        <f t="shared" si="1"/>
        <v>1.5950685596858294E-3</v>
      </c>
    </row>
    <row r="78" spans="1:3" x14ac:dyDescent="0.35">
      <c r="A78" s="2">
        <v>45582</v>
      </c>
      <c r="B78">
        <v>235</v>
      </c>
      <c r="C78" s="3">
        <f t="shared" si="1"/>
        <v>1.2201799678228265E-2</v>
      </c>
    </row>
    <row r="79" spans="1:3" x14ac:dyDescent="0.35">
      <c r="A79" s="2">
        <v>45585</v>
      </c>
      <c r="B79">
        <v>236.48</v>
      </c>
      <c r="C79" s="3">
        <f t="shared" si="1"/>
        <v>6.278123615677908E-3</v>
      </c>
    </row>
    <row r="80" spans="1:3" x14ac:dyDescent="0.35">
      <c r="A80" s="2">
        <v>45586</v>
      </c>
      <c r="B80">
        <v>235.86</v>
      </c>
      <c r="C80" s="3">
        <f t="shared" si="1"/>
        <v>-2.625229098012868E-3</v>
      </c>
    </row>
    <row r="81" spans="1:3" x14ac:dyDescent="0.35">
      <c r="A81" s="2">
        <v>45587</v>
      </c>
      <c r="B81">
        <v>230.76</v>
      </c>
      <c r="C81" s="3">
        <f t="shared" si="1"/>
        <v>-2.1860199273135369E-2</v>
      </c>
    </row>
    <row r="82" spans="1:3" x14ac:dyDescent="0.35">
      <c r="A82" s="2">
        <v>45588</v>
      </c>
      <c r="B82">
        <v>230.57</v>
      </c>
      <c r="C82" s="3">
        <f t="shared" si="1"/>
        <v>-8.2370542016678883E-4</v>
      </c>
    </row>
    <row r="83" spans="1:3" x14ac:dyDescent="0.35">
      <c r="A83" s="2">
        <v>45589</v>
      </c>
      <c r="B83">
        <v>231.41</v>
      </c>
      <c r="C83" s="3">
        <f t="shared" si="1"/>
        <v>3.6365250690583951E-3</v>
      </c>
    </row>
    <row r="84" spans="1:3" x14ac:dyDescent="0.35">
      <c r="A84" s="2">
        <v>45593</v>
      </c>
      <c r="B84">
        <v>233.4</v>
      </c>
      <c r="C84" s="3">
        <f t="shared" si="1"/>
        <v>8.5626908148752033E-3</v>
      </c>
    </row>
    <row r="85" spans="1:3" x14ac:dyDescent="0.35">
      <c r="A85" s="2">
        <v>45594</v>
      </c>
      <c r="B85">
        <v>233.67</v>
      </c>
      <c r="C85" s="3">
        <f t="shared" si="1"/>
        <v>1.1561437475111353E-3</v>
      </c>
    </row>
    <row r="86" spans="1:3" x14ac:dyDescent="0.35">
      <c r="A86" s="2">
        <v>45595</v>
      </c>
      <c r="B86">
        <v>230.1</v>
      </c>
      <c r="C86" s="3">
        <f t="shared" si="1"/>
        <v>-1.5395866558646653E-2</v>
      </c>
    </row>
    <row r="87" spans="1:3" x14ac:dyDescent="0.35">
      <c r="A87" s="2">
        <v>45596</v>
      </c>
      <c r="B87">
        <v>225.91</v>
      </c>
      <c r="C87" s="3">
        <f t="shared" si="1"/>
        <v>-1.8377307172189244E-2</v>
      </c>
    </row>
    <row r="88" spans="1:3" x14ac:dyDescent="0.35">
      <c r="A88" s="2">
        <v>45597</v>
      </c>
      <c r="B88">
        <v>222.91</v>
      </c>
      <c r="C88" s="3">
        <f t="shared" si="1"/>
        <v>-1.3368587316289905E-2</v>
      </c>
    </row>
    <row r="89" spans="1:3" x14ac:dyDescent="0.35">
      <c r="A89" s="2">
        <v>45600</v>
      </c>
      <c r="B89">
        <v>222.01</v>
      </c>
      <c r="C89" s="3">
        <f t="shared" si="1"/>
        <v>-4.0456766500141109E-3</v>
      </c>
    </row>
    <row r="90" spans="1:3" x14ac:dyDescent="0.35">
      <c r="A90" s="2">
        <v>45601</v>
      </c>
      <c r="B90">
        <v>223.45</v>
      </c>
      <c r="C90" s="3">
        <f t="shared" si="1"/>
        <v>6.4652494766336294E-3</v>
      </c>
    </row>
    <row r="91" spans="1:3" x14ac:dyDescent="0.35">
      <c r="A91" s="2">
        <v>45602</v>
      </c>
      <c r="B91">
        <v>222.72</v>
      </c>
      <c r="C91" s="3">
        <f t="shared" si="1"/>
        <v>-3.2722982334056835E-3</v>
      </c>
    </row>
    <row r="92" spans="1:3" x14ac:dyDescent="0.35">
      <c r="A92" s="2">
        <v>45603</v>
      </c>
      <c r="B92">
        <v>227.48</v>
      </c>
      <c r="C92" s="3">
        <f t="shared" si="1"/>
        <v>2.1146945292544149E-2</v>
      </c>
    </row>
    <row r="93" spans="1:3" x14ac:dyDescent="0.35">
      <c r="A93" s="2">
        <v>45604</v>
      </c>
      <c r="B93">
        <v>226.96</v>
      </c>
      <c r="C93" s="3">
        <f t="shared" si="1"/>
        <v>-2.2885319380029265E-3</v>
      </c>
    </row>
    <row r="94" spans="1:3" x14ac:dyDescent="0.35">
      <c r="A94" s="2">
        <v>45607</v>
      </c>
      <c r="B94">
        <v>224.23</v>
      </c>
      <c r="C94" s="3">
        <f t="shared" si="1"/>
        <v>-1.2101479715156712E-2</v>
      </c>
    </row>
    <row r="95" spans="1:3" x14ac:dyDescent="0.35">
      <c r="A95" s="2">
        <v>45608</v>
      </c>
      <c r="B95">
        <v>224.23</v>
      </c>
      <c r="C95" s="3">
        <f t="shared" si="1"/>
        <v>0</v>
      </c>
    </row>
    <row r="96" spans="1:3" x14ac:dyDescent="0.35">
      <c r="A96" s="2">
        <v>45609</v>
      </c>
      <c r="B96">
        <v>225.12</v>
      </c>
      <c r="C96" s="3">
        <f t="shared" si="1"/>
        <v>3.9612825806397481E-3</v>
      </c>
    </row>
    <row r="97" spans="1:3" x14ac:dyDescent="0.35">
      <c r="A97" s="2">
        <v>45610</v>
      </c>
      <c r="B97">
        <v>228.22</v>
      </c>
      <c r="C97" s="3">
        <f t="shared" si="1"/>
        <v>1.3676482640454679E-2</v>
      </c>
    </row>
    <row r="98" spans="1:3" x14ac:dyDescent="0.35">
      <c r="A98" s="2">
        <v>45611</v>
      </c>
      <c r="B98">
        <v>225</v>
      </c>
      <c r="C98" s="3">
        <f t="shared" si="1"/>
        <v>-1.4209673802113448E-2</v>
      </c>
    </row>
    <row r="99" spans="1:3" x14ac:dyDescent="0.35">
      <c r="A99" s="2">
        <v>45614</v>
      </c>
      <c r="B99">
        <v>228.02</v>
      </c>
      <c r="C99" s="3">
        <f t="shared" si="1"/>
        <v>1.3332942201153587E-2</v>
      </c>
    </row>
    <row r="100" spans="1:3" x14ac:dyDescent="0.35">
      <c r="A100" s="2">
        <v>45615</v>
      </c>
      <c r="B100">
        <v>228.28</v>
      </c>
      <c r="C100" s="3">
        <f t="shared" si="1"/>
        <v>1.1396012629335743E-3</v>
      </c>
    </row>
    <row r="101" spans="1:3" x14ac:dyDescent="0.35">
      <c r="A101" s="2">
        <v>45616</v>
      </c>
      <c r="B101">
        <v>229</v>
      </c>
      <c r="C101" s="3">
        <f t="shared" si="1"/>
        <v>3.1490578857323766E-3</v>
      </c>
    </row>
    <row r="102" spans="1:3" x14ac:dyDescent="0.35">
      <c r="A102" s="2">
        <v>45617</v>
      </c>
      <c r="B102">
        <v>228.52</v>
      </c>
      <c r="C102" s="3">
        <f t="shared" si="1"/>
        <v>-2.0982696979778065E-3</v>
      </c>
    </row>
    <row r="103" spans="1:3" x14ac:dyDescent="0.35">
      <c r="A103" s="2">
        <v>45618</v>
      </c>
      <c r="B103">
        <v>229.87</v>
      </c>
      <c r="C103" s="3">
        <f t="shared" si="1"/>
        <v>5.890197880063815E-3</v>
      </c>
    </row>
    <row r="104" spans="1:3" x14ac:dyDescent="0.35">
      <c r="A104" s="2">
        <v>45621</v>
      </c>
      <c r="B104">
        <v>232.87</v>
      </c>
      <c r="C104" s="3">
        <f t="shared" si="1"/>
        <v>1.2966426208818584E-2</v>
      </c>
    </row>
    <row r="105" spans="1:3" x14ac:dyDescent="0.35">
      <c r="A105" s="2">
        <v>45622</v>
      </c>
      <c r="B105">
        <v>235.06</v>
      </c>
      <c r="C105" s="3">
        <f t="shared" si="1"/>
        <v>9.3604427595636724E-3</v>
      </c>
    </row>
    <row r="106" spans="1:3" x14ac:dyDescent="0.35">
      <c r="A106" s="2">
        <v>45623</v>
      </c>
      <c r="B106">
        <v>234.93</v>
      </c>
      <c r="C106" s="3">
        <f t="shared" si="1"/>
        <v>-5.5320327375206512E-4</v>
      </c>
    </row>
    <row r="107" spans="1:3" x14ac:dyDescent="0.35">
      <c r="A107" s="2">
        <v>45625</v>
      </c>
      <c r="B107">
        <v>237.33</v>
      </c>
      <c r="C107" s="3">
        <f t="shared" si="1"/>
        <v>1.0163980270458799E-2</v>
      </c>
    </row>
    <row r="108" spans="1:3" x14ac:dyDescent="0.35">
      <c r="A108" s="2">
        <v>45628</v>
      </c>
      <c r="B108">
        <v>239.59</v>
      </c>
      <c r="C108" s="3">
        <f t="shared" si="1"/>
        <v>9.477551441854002E-3</v>
      </c>
    </row>
    <row r="109" spans="1:3" x14ac:dyDescent="0.35">
      <c r="A109" s="2">
        <v>45629</v>
      </c>
      <c r="B109">
        <v>242.65</v>
      </c>
      <c r="C109" s="3">
        <f t="shared" si="1"/>
        <v>1.269094670795666E-2</v>
      </c>
    </row>
    <row r="110" spans="1:3" x14ac:dyDescent="0.35">
      <c r="A110" s="2">
        <v>45630</v>
      </c>
      <c r="B110">
        <v>243.01</v>
      </c>
      <c r="C110" s="3">
        <f t="shared" si="1"/>
        <v>1.4825189059665656E-3</v>
      </c>
    </row>
    <row r="111" spans="1:3" x14ac:dyDescent="0.35">
      <c r="A111" s="2">
        <v>45631</v>
      </c>
      <c r="B111">
        <v>243.04</v>
      </c>
      <c r="C111" s="3">
        <f t="shared" si="1"/>
        <v>1.2344409027086238E-4</v>
      </c>
    </row>
    <row r="112" spans="1:3" x14ac:dyDescent="0.35">
      <c r="A112" s="2">
        <v>45632</v>
      </c>
      <c r="B112">
        <v>242.84</v>
      </c>
      <c r="C112" s="3">
        <f t="shared" si="1"/>
        <v>-8.2324858522934052E-4</v>
      </c>
    </row>
    <row r="113" spans="1:3" x14ac:dyDescent="0.35">
      <c r="A113" s="2">
        <v>45635</v>
      </c>
      <c r="B113">
        <v>246.75</v>
      </c>
      <c r="C113" s="3">
        <f t="shared" si="1"/>
        <v>1.5972888051357558E-2</v>
      </c>
    </row>
    <row r="114" spans="1:3" x14ac:dyDescent="0.35">
      <c r="A114" s="2">
        <v>45636</v>
      </c>
      <c r="B114">
        <v>247.77</v>
      </c>
      <c r="C114" s="3">
        <f t="shared" si="1"/>
        <v>4.1252181771443009E-3</v>
      </c>
    </row>
    <row r="115" spans="1:3" x14ac:dyDescent="0.35">
      <c r="A115" s="2">
        <v>45637</v>
      </c>
      <c r="B115">
        <v>246.49</v>
      </c>
      <c r="C115" s="3">
        <f t="shared" si="1"/>
        <v>-5.1794717822105452E-3</v>
      </c>
    </row>
    <row r="116" spans="1:3" x14ac:dyDescent="0.35">
      <c r="A116" s="2">
        <v>45638</v>
      </c>
      <c r="B116">
        <v>247.96</v>
      </c>
      <c r="C116" s="3">
        <f t="shared" si="1"/>
        <v>5.9460181251939897E-3</v>
      </c>
    </row>
    <row r="117" spans="1:3" x14ac:dyDescent="0.35">
      <c r="A117" s="2">
        <v>45639</v>
      </c>
      <c r="B117">
        <v>248.13</v>
      </c>
      <c r="C117" s="3">
        <f t="shared" si="1"/>
        <v>6.8535953820605803E-4</v>
      </c>
    </row>
    <row r="118" spans="1:3" x14ac:dyDescent="0.35">
      <c r="A118" s="2">
        <v>45642</v>
      </c>
      <c r="B118">
        <v>251.04</v>
      </c>
      <c r="C118" s="3">
        <f t="shared" si="1"/>
        <v>1.1659486612797755E-2</v>
      </c>
    </row>
    <row r="119" spans="1:3" x14ac:dyDescent="0.35">
      <c r="A119" s="2">
        <v>45643</v>
      </c>
      <c r="B119">
        <v>253.48</v>
      </c>
      <c r="C119" s="3">
        <f t="shared" si="1"/>
        <v>9.6726354705936723E-3</v>
      </c>
    </row>
    <row r="120" spans="1:3" x14ac:dyDescent="0.35">
      <c r="A120" s="2">
        <v>45644</v>
      </c>
      <c r="B120">
        <v>248.05</v>
      </c>
      <c r="C120" s="3">
        <f t="shared" si="1"/>
        <v>-2.1654585708258262E-2</v>
      </c>
    </row>
    <row r="121" spans="1:3" x14ac:dyDescent="0.35">
      <c r="A121" s="2">
        <v>45645</v>
      </c>
      <c r="B121">
        <v>249.79</v>
      </c>
      <c r="C121" s="3">
        <f t="shared" si="1"/>
        <v>6.9902261174959015E-3</v>
      </c>
    </row>
    <row r="122" spans="1:3" x14ac:dyDescent="0.35">
      <c r="A122" s="2">
        <v>45646</v>
      </c>
      <c r="B122">
        <v>254.49</v>
      </c>
      <c r="C122" s="3">
        <f t="shared" si="1"/>
        <v>1.8640977623199214E-2</v>
      </c>
    </row>
    <row r="123" spans="1:3" x14ac:dyDescent="0.35">
      <c r="A123" s="2">
        <v>45649</v>
      </c>
      <c r="B123">
        <v>255.27</v>
      </c>
      <c r="C123" s="3">
        <f t="shared" si="1"/>
        <v>3.0602660418225774E-3</v>
      </c>
    </row>
    <row r="124" spans="1:3" x14ac:dyDescent="0.35">
      <c r="A124" s="2">
        <v>45650</v>
      </c>
      <c r="B124">
        <v>258.2</v>
      </c>
      <c r="C124" s="3">
        <f t="shared" si="1"/>
        <v>1.1412669882966294E-2</v>
      </c>
    </row>
    <row r="125" spans="1:3" x14ac:dyDescent="0.35">
      <c r="A125" s="2">
        <v>45652</v>
      </c>
      <c r="B125">
        <v>259.02</v>
      </c>
      <c r="C125" s="3">
        <f t="shared" si="1"/>
        <v>3.1708003828989626E-3</v>
      </c>
    </row>
    <row r="126" spans="1:3" x14ac:dyDescent="0.35">
      <c r="A126" s="2">
        <v>45653</v>
      </c>
      <c r="B126">
        <v>255.59</v>
      </c>
      <c r="C126" s="3">
        <f t="shared" si="1"/>
        <v>-1.3330680688083499E-2</v>
      </c>
    </row>
    <row r="127" spans="1:3" x14ac:dyDescent="0.35">
      <c r="A127" s="2">
        <v>45656</v>
      </c>
      <c r="B127">
        <v>252.2</v>
      </c>
      <c r="C127" s="3">
        <f t="shared" si="1"/>
        <v>-1.3352174576538492E-2</v>
      </c>
    </row>
    <row r="128" spans="1:3" x14ac:dyDescent="0.35">
      <c r="A128" s="2">
        <v>45657</v>
      </c>
      <c r="B128">
        <v>250.42</v>
      </c>
      <c r="C128" s="3">
        <f t="shared" si="1"/>
        <v>-7.0829152900175382E-3</v>
      </c>
    </row>
    <row r="129" spans="1:3" x14ac:dyDescent="0.35">
      <c r="A129" s="2">
        <v>45659</v>
      </c>
      <c r="B129">
        <v>243.85</v>
      </c>
      <c r="C129" s="3">
        <f t="shared" si="1"/>
        <v>-2.6586226084739983E-2</v>
      </c>
    </row>
    <row r="130" spans="1:3" x14ac:dyDescent="0.35">
      <c r="A130" s="2">
        <v>45660</v>
      </c>
      <c r="B130">
        <v>243.36</v>
      </c>
      <c r="C130" s="3">
        <f t="shared" si="1"/>
        <v>-2.0114536450788353E-3</v>
      </c>
    </row>
    <row r="131" spans="1:3" x14ac:dyDescent="0.35">
      <c r="A131" s="2">
        <v>45663</v>
      </c>
      <c r="B131">
        <v>245</v>
      </c>
      <c r="C131" s="3">
        <f t="shared" si="1"/>
        <v>6.7163820337442027E-3</v>
      </c>
    </row>
    <row r="132" spans="1:3" x14ac:dyDescent="0.35">
      <c r="A132" s="2">
        <v>45664</v>
      </c>
      <c r="B132">
        <v>242.21</v>
      </c>
      <c r="C132" s="3">
        <f t="shared" ref="C132:C189" si="2">LN(B132/B131)</f>
        <v>-1.1453092086491822E-2</v>
      </c>
    </row>
    <row r="133" spans="1:3" x14ac:dyDescent="0.35">
      <c r="A133" s="2">
        <v>45665</v>
      </c>
      <c r="B133">
        <v>242.7</v>
      </c>
      <c r="C133" s="3">
        <f t="shared" si="2"/>
        <v>2.0209942743203797E-3</v>
      </c>
    </row>
    <row r="134" spans="1:3" x14ac:dyDescent="0.35">
      <c r="A134" s="2">
        <v>45667</v>
      </c>
      <c r="B134">
        <v>236.85</v>
      </c>
      <c r="C134" s="3">
        <f t="shared" si="2"/>
        <v>-2.4399083362794845E-2</v>
      </c>
    </row>
    <row r="135" spans="1:3" x14ac:dyDescent="0.35">
      <c r="A135" s="2">
        <v>45670</v>
      </c>
      <c r="B135">
        <v>234.4</v>
      </c>
      <c r="C135" s="3">
        <f t="shared" si="2"/>
        <v>-1.0397971666903203E-2</v>
      </c>
    </row>
    <row r="136" spans="1:3" x14ac:dyDescent="0.35">
      <c r="A136" s="2">
        <v>45671</v>
      </c>
      <c r="B136">
        <v>233.28</v>
      </c>
      <c r="C136" s="3">
        <f t="shared" si="2"/>
        <v>-4.7896088825642048E-3</v>
      </c>
    </row>
    <row r="137" spans="1:3" x14ac:dyDescent="0.35">
      <c r="A137" s="2">
        <v>45672</v>
      </c>
      <c r="B137">
        <v>237.87</v>
      </c>
      <c r="C137" s="3">
        <f t="shared" si="2"/>
        <v>1.9484857132124001E-2</v>
      </c>
    </row>
    <row r="138" spans="1:3" x14ac:dyDescent="0.35">
      <c r="A138" s="2">
        <v>45673</v>
      </c>
      <c r="B138">
        <v>228.26</v>
      </c>
      <c r="C138" s="3">
        <f t="shared" si="2"/>
        <v>-4.1238975826963314E-2</v>
      </c>
    </row>
    <row r="139" spans="1:3" x14ac:dyDescent="0.35">
      <c r="A139" s="2">
        <v>45674</v>
      </c>
      <c r="B139">
        <v>229.98</v>
      </c>
      <c r="C139" s="3">
        <f t="shared" si="2"/>
        <v>7.5070184950648353E-3</v>
      </c>
    </row>
    <row r="140" spans="1:3" x14ac:dyDescent="0.35">
      <c r="A140" s="2">
        <v>45678</v>
      </c>
      <c r="B140">
        <v>222.64</v>
      </c>
      <c r="C140" s="3">
        <f t="shared" si="2"/>
        <v>-3.2436231402883438E-2</v>
      </c>
    </row>
    <row r="141" spans="1:3" x14ac:dyDescent="0.35">
      <c r="A141" s="2">
        <v>45679</v>
      </c>
      <c r="B141">
        <v>223.83</v>
      </c>
      <c r="C141" s="3">
        <f t="shared" si="2"/>
        <v>5.3307179338975266E-3</v>
      </c>
    </row>
    <row r="142" spans="1:3" x14ac:dyDescent="0.35">
      <c r="A142" s="2">
        <v>45680</v>
      </c>
      <c r="B142">
        <v>223.66</v>
      </c>
      <c r="C142" s="3">
        <f t="shared" si="2"/>
        <v>-7.5979355149053557E-4</v>
      </c>
    </row>
    <row r="143" spans="1:3" x14ac:dyDescent="0.35">
      <c r="A143" s="2">
        <v>45681</v>
      </c>
      <c r="B143">
        <v>222.78</v>
      </c>
      <c r="C143" s="3">
        <f t="shared" si="2"/>
        <v>-3.9423041829985839E-3</v>
      </c>
    </row>
    <row r="144" spans="1:3" x14ac:dyDescent="0.35">
      <c r="A144" s="2">
        <v>45684</v>
      </c>
      <c r="B144">
        <v>229.86</v>
      </c>
      <c r="C144" s="3">
        <f t="shared" si="2"/>
        <v>3.1285690523568978E-2</v>
      </c>
    </row>
    <row r="145" spans="1:3" x14ac:dyDescent="0.35">
      <c r="A145" s="2">
        <v>45685</v>
      </c>
      <c r="B145">
        <v>238.26</v>
      </c>
      <c r="C145" s="3">
        <f t="shared" si="2"/>
        <v>3.5892086430602384E-2</v>
      </c>
    </row>
    <row r="146" spans="1:3" x14ac:dyDescent="0.35">
      <c r="A146" s="2">
        <v>45686</v>
      </c>
      <c r="B146">
        <v>239.36</v>
      </c>
      <c r="C146" s="3">
        <f t="shared" si="2"/>
        <v>4.6061804148975023E-3</v>
      </c>
    </row>
    <row r="147" spans="1:3" x14ac:dyDescent="0.35">
      <c r="A147" s="2">
        <v>45687</v>
      </c>
      <c r="B147">
        <v>237.59</v>
      </c>
      <c r="C147" s="3">
        <f t="shared" si="2"/>
        <v>-7.4221957254156003E-3</v>
      </c>
    </row>
    <row r="148" spans="1:3" x14ac:dyDescent="0.35">
      <c r="A148" s="2">
        <v>45688</v>
      </c>
      <c r="B148">
        <v>236</v>
      </c>
      <c r="C148" s="3">
        <f t="shared" si="2"/>
        <v>-6.714694035086833E-3</v>
      </c>
    </row>
    <row r="149" spans="1:3" x14ac:dyDescent="0.35">
      <c r="A149" s="2">
        <v>45691</v>
      </c>
      <c r="B149">
        <v>228.01</v>
      </c>
      <c r="C149" s="3">
        <f t="shared" si="2"/>
        <v>-3.4442317383852845E-2</v>
      </c>
    </row>
    <row r="150" spans="1:3" x14ac:dyDescent="0.35">
      <c r="A150" s="2">
        <v>45692</v>
      </c>
      <c r="B150">
        <v>232.8</v>
      </c>
      <c r="C150" s="3">
        <f t="shared" si="2"/>
        <v>2.0790228215525564E-2</v>
      </c>
    </row>
    <row r="151" spans="1:3" x14ac:dyDescent="0.35">
      <c r="A151" s="2">
        <v>45693</v>
      </c>
      <c r="B151">
        <v>232.47</v>
      </c>
      <c r="C151" s="3">
        <f t="shared" si="2"/>
        <v>-1.4185314133143574E-3</v>
      </c>
    </row>
    <row r="152" spans="1:3" x14ac:dyDescent="0.35">
      <c r="A152" s="2">
        <v>45694</v>
      </c>
      <c r="B152">
        <v>233.22</v>
      </c>
      <c r="C152" s="3">
        <f t="shared" si="2"/>
        <v>3.2210296482183117E-3</v>
      </c>
    </row>
    <row r="153" spans="1:3" x14ac:dyDescent="0.35">
      <c r="A153" s="2">
        <v>45695</v>
      </c>
      <c r="B153">
        <v>227.63</v>
      </c>
      <c r="C153" s="3">
        <f t="shared" si="2"/>
        <v>-2.4260710332889599E-2</v>
      </c>
    </row>
    <row r="154" spans="1:3" x14ac:dyDescent="0.35">
      <c r="A154" s="2">
        <v>45698</v>
      </c>
      <c r="B154">
        <v>227.65</v>
      </c>
      <c r="C154" s="3">
        <f t="shared" si="2"/>
        <v>8.7858021493861051E-5</v>
      </c>
    </row>
    <row r="155" spans="1:3" x14ac:dyDescent="0.35">
      <c r="A155" s="2">
        <v>45699</v>
      </c>
      <c r="B155">
        <v>232.62</v>
      </c>
      <c r="C155" s="3">
        <f t="shared" si="2"/>
        <v>2.1596859130101596E-2</v>
      </c>
    </row>
    <row r="156" spans="1:3" x14ac:dyDescent="0.35">
      <c r="A156" s="2">
        <v>45700</v>
      </c>
      <c r="B156">
        <v>236.87</v>
      </c>
      <c r="C156" s="3">
        <f t="shared" si="2"/>
        <v>1.810524652359782E-2</v>
      </c>
    </row>
    <row r="157" spans="1:3" x14ac:dyDescent="0.35">
      <c r="A157" s="2">
        <v>45701</v>
      </c>
      <c r="B157">
        <v>241.53</v>
      </c>
      <c r="C157" s="3">
        <f t="shared" si="2"/>
        <v>1.9482221545508639E-2</v>
      </c>
    </row>
    <row r="158" spans="1:3" x14ac:dyDescent="0.35">
      <c r="A158" s="2">
        <v>45702</v>
      </c>
      <c r="B158">
        <v>244.6</v>
      </c>
      <c r="C158" s="3">
        <f t="shared" si="2"/>
        <v>1.2630534273072785E-2</v>
      </c>
    </row>
    <row r="159" spans="1:3" x14ac:dyDescent="0.35">
      <c r="A159" s="2">
        <v>45706</v>
      </c>
      <c r="B159">
        <v>244.47</v>
      </c>
      <c r="C159" s="3">
        <f t="shared" si="2"/>
        <v>-5.3162125283384893E-4</v>
      </c>
    </row>
    <row r="160" spans="1:3" x14ac:dyDescent="0.35">
      <c r="A160" s="2">
        <v>45707</v>
      </c>
      <c r="B160">
        <v>244.87</v>
      </c>
      <c r="C160" s="3">
        <f t="shared" si="2"/>
        <v>1.6348554750960618E-3</v>
      </c>
    </row>
    <row r="161" spans="1:3" x14ac:dyDescent="0.35">
      <c r="A161" s="2">
        <v>45708</v>
      </c>
      <c r="B161">
        <v>245.83</v>
      </c>
      <c r="C161" s="3">
        <f t="shared" si="2"/>
        <v>3.9127826565687213E-3</v>
      </c>
    </row>
    <row r="162" spans="1:3" x14ac:dyDescent="0.35">
      <c r="A162" s="2">
        <v>45709</v>
      </c>
      <c r="B162">
        <v>245.55</v>
      </c>
      <c r="C162" s="3">
        <f t="shared" si="2"/>
        <v>-1.1396476466492649E-3</v>
      </c>
    </row>
    <row r="163" spans="1:3" x14ac:dyDescent="0.35">
      <c r="A163" s="2">
        <v>45712</v>
      </c>
      <c r="B163">
        <v>247.1</v>
      </c>
      <c r="C163" s="3">
        <f t="shared" si="2"/>
        <v>6.2925205093107527E-3</v>
      </c>
    </row>
    <row r="164" spans="1:3" x14ac:dyDescent="0.35">
      <c r="A164" s="2">
        <v>45713</v>
      </c>
      <c r="B164">
        <v>247.04</v>
      </c>
      <c r="C164" s="3">
        <f t="shared" si="2"/>
        <v>-2.4284615815310331E-4</v>
      </c>
    </row>
    <row r="165" spans="1:3" x14ac:dyDescent="0.35">
      <c r="A165" s="2">
        <v>45714</v>
      </c>
      <c r="B165">
        <v>240.36</v>
      </c>
      <c r="C165" s="3">
        <f t="shared" si="2"/>
        <v>-2.7412467370684025E-2</v>
      </c>
    </row>
    <row r="166" spans="1:3" x14ac:dyDescent="0.35">
      <c r="A166" s="2">
        <v>45715</v>
      </c>
      <c r="B166">
        <v>237.3</v>
      </c>
      <c r="C166" s="3">
        <f t="shared" si="2"/>
        <v>-1.2812636024009335E-2</v>
      </c>
    </row>
    <row r="167" spans="1:3" x14ac:dyDescent="0.35">
      <c r="A167" s="2">
        <v>45716</v>
      </c>
      <c r="B167">
        <v>241.84</v>
      </c>
      <c r="C167" s="3">
        <f t="shared" si="2"/>
        <v>1.8951187029484631E-2</v>
      </c>
    </row>
    <row r="168" spans="1:3" x14ac:dyDescent="0.35">
      <c r="A168" s="2">
        <v>45719</v>
      </c>
      <c r="B168">
        <v>238.03</v>
      </c>
      <c r="C168" s="3">
        <f t="shared" si="2"/>
        <v>-1.5879634323246551E-2</v>
      </c>
    </row>
    <row r="169" spans="1:3" x14ac:dyDescent="0.35">
      <c r="A169" s="2">
        <v>45720</v>
      </c>
      <c r="B169">
        <v>235.93</v>
      </c>
      <c r="C169" s="3">
        <f t="shared" si="2"/>
        <v>-8.8615652893341244E-3</v>
      </c>
    </row>
    <row r="170" spans="1:3" x14ac:dyDescent="0.35">
      <c r="A170" s="2">
        <v>45721</v>
      </c>
      <c r="B170">
        <v>235.74</v>
      </c>
      <c r="C170" s="3">
        <f t="shared" si="2"/>
        <v>-8.0564806019855866E-4</v>
      </c>
    </row>
    <row r="171" spans="1:3" x14ac:dyDescent="0.35">
      <c r="A171" s="2">
        <v>45722</v>
      </c>
      <c r="B171">
        <v>235.33</v>
      </c>
      <c r="C171" s="3">
        <f t="shared" si="2"/>
        <v>-1.740718379554715E-3</v>
      </c>
    </row>
    <row r="172" spans="1:3" x14ac:dyDescent="0.35">
      <c r="A172" s="2">
        <v>45723</v>
      </c>
      <c r="B172">
        <v>239.07</v>
      </c>
      <c r="C172" s="3">
        <f t="shared" si="2"/>
        <v>1.5767611658897701E-2</v>
      </c>
    </row>
    <row r="173" spans="1:3" x14ac:dyDescent="0.35">
      <c r="A173" s="2">
        <v>45726</v>
      </c>
      <c r="B173">
        <v>227.48</v>
      </c>
      <c r="C173" s="3">
        <f t="shared" si="2"/>
        <v>-4.9694073639167571E-2</v>
      </c>
    </row>
    <row r="174" spans="1:3" x14ac:dyDescent="0.35">
      <c r="A174" s="2">
        <v>45727</v>
      </c>
      <c r="B174">
        <v>220.84</v>
      </c>
      <c r="C174" s="3">
        <f t="shared" si="2"/>
        <v>-2.9623865022754978E-2</v>
      </c>
    </row>
    <row r="175" spans="1:3" x14ac:dyDescent="0.35">
      <c r="A175" s="2">
        <v>45728</v>
      </c>
      <c r="B175">
        <v>216.98</v>
      </c>
      <c r="C175" s="3">
        <f t="shared" si="2"/>
        <v>-1.7633274021539299E-2</v>
      </c>
    </row>
    <row r="176" spans="1:3" x14ac:dyDescent="0.35">
      <c r="A176" s="2">
        <v>45729</v>
      </c>
      <c r="B176">
        <v>209.68</v>
      </c>
      <c r="C176" s="3">
        <f t="shared" si="2"/>
        <v>-3.4222624379153584E-2</v>
      </c>
    </row>
    <row r="177" spans="1:3" x14ac:dyDescent="0.35">
      <c r="A177" s="2">
        <v>45730</v>
      </c>
      <c r="B177">
        <v>213.49</v>
      </c>
      <c r="C177" s="3">
        <f t="shared" si="2"/>
        <v>1.8007434149081746E-2</v>
      </c>
    </row>
    <row r="178" spans="1:3" x14ac:dyDescent="0.35">
      <c r="A178" s="2">
        <v>45733</v>
      </c>
      <c r="B178">
        <v>214</v>
      </c>
      <c r="C178" s="3">
        <f t="shared" si="2"/>
        <v>2.3860218576188547E-3</v>
      </c>
    </row>
    <row r="179" spans="1:3" x14ac:dyDescent="0.35">
      <c r="A179" s="2">
        <v>45734</v>
      </c>
      <c r="B179">
        <v>212.69</v>
      </c>
      <c r="C179" s="3">
        <f t="shared" si="2"/>
        <v>-6.1403084953978448E-3</v>
      </c>
    </row>
    <row r="180" spans="1:3" x14ac:dyDescent="0.35">
      <c r="A180" s="2">
        <v>45735</v>
      </c>
      <c r="B180">
        <v>215.24</v>
      </c>
      <c r="C180" s="3">
        <f t="shared" si="2"/>
        <v>1.1917978094765389E-2</v>
      </c>
    </row>
    <row r="181" spans="1:3" x14ac:dyDescent="0.35">
      <c r="A181" s="2">
        <v>45736</v>
      </c>
      <c r="B181">
        <v>214.1</v>
      </c>
      <c r="C181" s="3">
        <f t="shared" si="2"/>
        <v>-5.3104890255818429E-3</v>
      </c>
    </row>
    <row r="182" spans="1:3" x14ac:dyDescent="0.35">
      <c r="A182" s="2">
        <v>45737</v>
      </c>
      <c r="B182">
        <v>218.27</v>
      </c>
      <c r="C182" s="3">
        <f t="shared" si="2"/>
        <v>1.9289632955349155E-2</v>
      </c>
    </row>
    <row r="183" spans="1:3" x14ac:dyDescent="0.35">
      <c r="A183" s="2">
        <v>45740</v>
      </c>
      <c r="B183">
        <v>220.73</v>
      </c>
      <c r="C183" s="3">
        <f t="shared" si="2"/>
        <v>1.1207406602134005E-2</v>
      </c>
    </row>
    <row r="184" spans="1:3" x14ac:dyDescent="0.35">
      <c r="A184" s="2">
        <v>45741</v>
      </c>
      <c r="B184">
        <v>223.75</v>
      </c>
      <c r="C184" s="3">
        <f t="shared" si="2"/>
        <v>1.3589122001844327E-2</v>
      </c>
    </row>
    <row r="185" spans="1:3" x14ac:dyDescent="0.35">
      <c r="A185" s="2">
        <v>45742</v>
      </c>
      <c r="B185">
        <v>221.53</v>
      </c>
      <c r="C185" s="3">
        <f t="shared" si="2"/>
        <v>-9.9713366603807335E-3</v>
      </c>
    </row>
    <row r="186" spans="1:3" x14ac:dyDescent="0.35">
      <c r="A186" s="2">
        <v>45743</v>
      </c>
      <c r="B186">
        <v>223.85</v>
      </c>
      <c r="C186" s="3">
        <f t="shared" si="2"/>
        <v>1.041816419239041E-2</v>
      </c>
    </row>
    <row r="187" spans="1:3" x14ac:dyDescent="0.35">
      <c r="A187" s="2">
        <v>45744</v>
      </c>
      <c r="B187">
        <v>217.9</v>
      </c>
      <c r="C187" s="3">
        <f t="shared" si="2"/>
        <v>-2.693994273640031E-2</v>
      </c>
    </row>
    <row r="188" spans="1:3" x14ac:dyDescent="0.35">
      <c r="A188" s="2">
        <v>45746</v>
      </c>
      <c r="B188">
        <v>222.13</v>
      </c>
      <c r="C188" s="3">
        <f t="shared" si="2"/>
        <v>1.9226554118956955E-2</v>
      </c>
    </row>
    <row r="189" spans="1:3" x14ac:dyDescent="0.35">
      <c r="A189" s="2">
        <v>45747</v>
      </c>
      <c r="B189">
        <v>223.19</v>
      </c>
      <c r="C189" s="3">
        <f t="shared" si="2"/>
        <v>4.7606305665627204E-3</v>
      </c>
    </row>
  </sheetData>
  <sortState xmlns:xlrd2="http://schemas.microsoft.com/office/spreadsheetml/2017/richdata2" ref="A2:B189">
    <sortCondition ref="A2:A1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559D-A938-4788-A865-238BC2BB2221}">
  <dimension ref="A1:M191"/>
  <sheetViews>
    <sheetView topLeftCell="A169" workbookViewId="0">
      <selection activeCell="M13" sqref="M13"/>
    </sheetView>
  </sheetViews>
  <sheetFormatPr defaultRowHeight="14.5" x14ac:dyDescent="0.35"/>
  <cols>
    <col min="1" max="1" width="10.08984375" bestFit="1" customWidth="1"/>
    <col min="4" max="4" width="14.36328125" customWidth="1"/>
    <col min="5" max="5" width="15.36328125" bestFit="1" customWidth="1"/>
    <col min="6" max="6" width="12.08984375" bestFit="1" customWidth="1"/>
    <col min="7" max="7" width="15.1796875" bestFit="1" customWidth="1"/>
    <col min="10" max="10" width="11.81640625" bestFit="1" customWidth="1"/>
    <col min="12" max="13" width="16.1796875" bestFit="1" customWidth="1"/>
    <col min="14" max="14" width="16.08984375" bestFit="1" customWidth="1"/>
  </cols>
  <sheetData>
    <row r="1" spans="1:13" x14ac:dyDescent="0.35">
      <c r="A1" t="s">
        <v>0</v>
      </c>
      <c r="B1" t="s">
        <v>68</v>
      </c>
      <c r="C1" s="1" t="s">
        <v>7</v>
      </c>
      <c r="D1" t="s">
        <v>70</v>
      </c>
      <c r="E1" t="s">
        <v>8</v>
      </c>
      <c r="F1" t="s">
        <v>9</v>
      </c>
      <c r="G1" t="s">
        <v>69</v>
      </c>
      <c r="H1" t="s">
        <v>10</v>
      </c>
    </row>
    <row r="2" spans="1:13" x14ac:dyDescent="0.35">
      <c r="A2" s="2">
        <v>45474</v>
      </c>
      <c r="B2">
        <v>220.27</v>
      </c>
      <c r="C2" s="1">
        <v>5509.01</v>
      </c>
      <c r="F2" s="4">
        <v>4.2900000000000001E-2</v>
      </c>
      <c r="J2" t="s">
        <v>11</v>
      </c>
    </row>
    <row r="3" spans="1:13" x14ac:dyDescent="0.35">
      <c r="A3" s="2">
        <v>45475</v>
      </c>
      <c r="B3">
        <v>221.55</v>
      </c>
      <c r="C3" s="1">
        <v>5537.02</v>
      </c>
      <c r="D3" s="3">
        <f>LN(B3/B2)</f>
        <v>5.7942310494322798E-3</v>
      </c>
      <c r="E3" s="3">
        <f>LN(C3/C2)</f>
        <v>5.0715161981972666E-3</v>
      </c>
      <c r="F3" s="3">
        <f>F2/252</f>
        <v>1.7023809523809523E-4</v>
      </c>
      <c r="G3" s="4">
        <f>D3-$F$3</f>
        <v>5.623992954194185E-3</v>
      </c>
      <c r="H3" s="4">
        <f>E3-$F$3</f>
        <v>4.9012781029591718E-3</v>
      </c>
      <c r="J3" s="35">
        <f>SLOPE(G3:G189,H3:H189)</f>
        <v>0.90829004771479405</v>
      </c>
    </row>
    <row r="4" spans="1:13" x14ac:dyDescent="0.35">
      <c r="A4" s="2">
        <v>45477</v>
      </c>
      <c r="B4">
        <v>226.34</v>
      </c>
      <c r="C4" s="1">
        <v>5567.19</v>
      </c>
      <c r="D4" s="3">
        <f t="shared" ref="D4:D67" si="0">LN(B4/B3)</f>
        <v>2.1389995892297006E-2</v>
      </c>
      <c r="E4" s="3">
        <f t="shared" ref="E4:E67" si="1">LN(C4/C3)</f>
        <v>5.4339884131971751E-3</v>
      </c>
      <c r="G4" s="4">
        <f t="shared" ref="G4:G67" si="2">D4-$F$3</f>
        <v>2.1219757797058911E-2</v>
      </c>
      <c r="H4" s="4">
        <f t="shared" ref="H4:H67" si="3">E4-$F$3</f>
        <v>5.2637503179590803E-3</v>
      </c>
    </row>
    <row r="5" spans="1:13" x14ac:dyDescent="0.35">
      <c r="A5" s="2">
        <v>45480</v>
      </c>
      <c r="B5">
        <v>227.82</v>
      </c>
      <c r="C5" s="1">
        <v>5572.85</v>
      </c>
      <c r="D5" s="3">
        <f t="shared" si="0"/>
        <v>6.5175499339704939E-3</v>
      </c>
      <c r="E5" s="3">
        <f t="shared" si="1"/>
        <v>1.0161544279964853E-3</v>
      </c>
      <c r="G5" s="4">
        <f t="shared" si="2"/>
        <v>6.3473118387323991E-3</v>
      </c>
      <c r="H5" s="4">
        <f t="shared" si="3"/>
        <v>8.4591633275839001E-4</v>
      </c>
      <c r="J5" t="s">
        <v>12</v>
      </c>
    </row>
    <row r="6" spans="1:13" x14ac:dyDescent="0.35">
      <c r="A6" s="2">
        <v>45481</v>
      </c>
      <c r="B6">
        <v>228.68</v>
      </c>
      <c r="C6" s="1">
        <v>5576.98</v>
      </c>
      <c r="D6" s="3">
        <f t="shared" si="0"/>
        <v>3.7678029240046994E-3</v>
      </c>
      <c r="E6" s="3">
        <f t="shared" si="1"/>
        <v>7.4081850375864739E-4</v>
      </c>
      <c r="G6" s="4">
        <f t="shared" si="2"/>
        <v>3.5975648287666041E-3</v>
      </c>
      <c r="H6" s="4">
        <f t="shared" si="3"/>
        <v>5.7058040852055213E-4</v>
      </c>
      <c r="J6" s="5" cm="1">
        <f t="array" ref="J6:K6">LINEST(G3:G189,H3:H189,FALSE,FALSE)</f>
        <v>0.90832055827199609</v>
      </c>
      <c r="K6">
        <v>0</v>
      </c>
    </row>
    <row r="7" spans="1:13" x14ac:dyDescent="0.35">
      <c r="A7" s="2">
        <v>45482</v>
      </c>
      <c r="B7">
        <v>232.98</v>
      </c>
      <c r="C7" s="1">
        <v>5633.91</v>
      </c>
      <c r="D7" s="3">
        <f t="shared" si="0"/>
        <v>1.8628966575860231E-2</v>
      </c>
      <c r="E7" s="3">
        <f t="shared" si="1"/>
        <v>1.0156283642139425E-2</v>
      </c>
      <c r="G7" s="4">
        <f t="shared" si="2"/>
        <v>1.8458728480622136E-2</v>
      </c>
      <c r="H7" s="4">
        <f t="shared" si="3"/>
        <v>9.9860455469013305E-3</v>
      </c>
    </row>
    <row r="8" spans="1:13" x14ac:dyDescent="0.35">
      <c r="A8" s="2">
        <v>45483</v>
      </c>
      <c r="B8">
        <v>227.57</v>
      </c>
      <c r="C8" s="1">
        <v>5584.54</v>
      </c>
      <c r="D8" s="3">
        <f t="shared" si="0"/>
        <v>-2.349472960050368E-2</v>
      </c>
      <c r="E8" s="3">
        <f t="shared" si="1"/>
        <v>-8.8016292301766504E-3</v>
      </c>
      <c r="G8" s="4">
        <f t="shared" si="2"/>
        <v>-2.3664967695741775E-2</v>
      </c>
      <c r="H8" s="4">
        <f t="shared" si="3"/>
        <v>-8.9718673254147452E-3</v>
      </c>
    </row>
    <row r="9" spans="1:13" x14ac:dyDescent="0.35">
      <c r="A9" s="2">
        <v>45484</v>
      </c>
      <c r="B9">
        <v>230.54</v>
      </c>
      <c r="C9" s="1">
        <v>5615.35</v>
      </c>
      <c r="D9" s="3">
        <f t="shared" si="0"/>
        <v>1.2966499801739235E-2</v>
      </c>
      <c r="E9" s="3">
        <f t="shared" si="1"/>
        <v>5.5018536287759819E-3</v>
      </c>
      <c r="G9" s="4">
        <f t="shared" si="2"/>
        <v>1.279626170650114E-2</v>
      </c>
      <c r="H9" s="4">
        <f t="shared" si="3"/>
        <v>5.3316155335378871E-3</v>
      </c>
      <c r="L9" s="39" t="s">
        <v>17</v>
      </c>
      <c r="M9" s="37">
        <v>0.95</v>
      </c>
    </row>
    <row r="10" spans="1:13" x14ac:dyDescent="0.35">
      <c r="A10" s="2">
        <v>45487</v>
      </c>
      <c r="B10">
        <v>234.4</v>
      </c>
      <c r="C10" s="1">
        <v>5631.22</v>
      </c>
      <c r="D10" s="3">
        <f t="shared" si="0"/>
        <v>1.6604674529990988E-2</v>
      </c>
      <c r="E10" s="3">
        <f t="shared" si="1"/>
        <v>2.822195662042845E-3</v>
      </c>
      <c r="G10" s="4">
        <f t="shared" si="2"/>
        <v>1.6434436434752894E-2</v>
      </c>
      <c r="H10" s="4">
        <f t="shared" si="3"/>
        <v>2.6519575668047498E-3</v>
      </c>
      <c r="L10" s="40" t="s">
        <v>16</v>
      </c>
      <c r="M10" s="38" t="s">
        <v>15</v>
      </c>
    </row>
    <row r="11" spans="1:13" x14ac:dyDescent="0.35">
      <c r="A11" s="2">
        <v>45488</v>
      </c>
      <c r="B11">
        <v>234.82</v>
      </c>
      <c r="C11" s="1">
        <v>5667.2</v>
      </c>
      <c r="D11" s="3">
        <f t="shared" si="0"/>
        <v>1.790205499208203E-3</v>
      </c>
      <c r="E11" s="3">
        <f t="shared" si="1"/>
        <v>6.3690536600414091E-3</v>
      </c>
      <c r="G11" s="4">
        <f t="shared" si="2"/>
        <v>1.6199674039701077E-3</v>
      </c>
      <c r="H11" s="4">
        <f t="shared" si="3"/>
        <v>6.1988155648033142E-3</v>
      </c>
      <c r="L11" s="39" t="s">
        <v>14</v>
      </c>
      <c r="M11" s="37">
        <f>_xlfn.STDEV.S(D3:D189)</f>
        <v>1.4816844182572363E-2</v>
      </c>
    </row>
    <row r="12" spans="1:13" x14ac:dyDescent="0.35">
      <c r="A12" s="2">
        <v>45489</v>
      </c>
      <c r="B12">
        <v>228.88</v>
      </c>
      <c r="C12" s="1">
        <v>5588.27</v>
      </c>
      <c r="D12" s="3">
        <f t="shared" si="0"/>
        <v>-2.5621414460210976E-2</v>
      </c>
      <c r="E12" s="3">
        <f t="shared" si="1"/>
        <v>-1.4025410555021933E-2</v>
      </c>
      <c r="G12" s="4">
        <f t="shared" si="2"/>
        <v>-2.579165255544907E-2</v>
      </c>
      <c r="H12" s="4">
        <f t="shared" si="3"/>
        <v>-1.4195648650260028E-2</v>
      </c>
      <c r="L12" s="40" t="s">
        <v>13</v>
      </c>
      <c r="M12" s="38">
        <v>1.645</v>
      </c>
    </row>
    <row r="13" spans="1:13" x14ac:dyDescent="0.35">
      <c r="A13" s="2">
        <v>45490</v>
      </c>
      <c r="B13">
        <v>224.18</v>
      </c>
      <c r="C13" s="1">
        <v>5544.59</v>
      </c>
      <c r="D13" s="3">
        <f t="shared" si="0"/>
        <v>-2.0748548148905522E-2</v>
      </c>
      <c r="E13" s="3">
        <f t="shared" si="1"/>
        <v>-7.8470804696827295E-3</v>
      </c>
      <c r="G13" s="4">
        <f t="shared" si="2"/>
        <v>-2.0918786244143617E-2</v>
      </c>
      <c r="H13" s="4">
        <f t="shared" si="3"/>
        <v>-8.0173185649208244E-3</v>
      </c>
      <c r="L13" s="39" t="s">
        <v>74</v>
      </c>
      <c r="M13" s="44">
        <f>B189</f>
        <v>223.19</v>
      </c>
    </row>
    <row r="14" spans="1:13" x14ac:dyDescent="0.35">
      <c r="A14" s="2">
        <v>45491</v>
      </c>
      <c r="B14">
        <v>224.31</v>
      </c>
      <c r="C14" s="1">
        <v>5505</v>
      </c>
      <c r="D14" s="3">
        <f t="shared" si="0"/>
        <v>5.7972308698451202E-4</v>
      </c>
      <c r="E14" s="3">
        <f t="shared" si="1"/>
        <v>-7.1659074070294041E-3</v>
      </c>
      <c r="G14" s="4">
        <f t="shared" si="2"/>
        <v>4.0948499174641676E-4</v>
      </c>
      <c r="H14" s="4">
        <f t="shared" si="3"/>
        <v>-7.3361455022674989E-3</v>
      </c>
      <c r="L14" s="20"/>
      <c r="M14" s="38">
        <f>M11*M13*M12</f>
        <v>5.4399680403631949</v>
      </c>
    </row>
    <row r="15" spans="1:13" x14ac:dyDescent="0.35">
      <c r="A15" s="2">
        <v>45494</v>
      </c>
      <c r="B15">
        <v>223.96</v>
      </c>
      <c r="C15" s="1">
        <v>5564.41</v>
      </c>
      <c r="D15" s="3">
        <f t="shared" si="0"/>
        <v>-1.5615591992412968E-3</v>
      </c>
      <c r="E15" s="3">
        <f t="shared" si="1"/>
        <v>1.0734189165974961E-2</v>
      </c>
      <c r="G15" s="4">
        <f t="shared" si="2"/>
        <v>-1.731797294479392E-3</v>
      </c>
      <c r="H15" s="4">
        <f t="shared" si="3"/>
        <v>1.0563951070736866E-2</v>
      </c>
    </row>
    <row r="16" spans="1:13" x14ac:dyDescent="0.35">
      <c r="A16" s="2">
        <v>45495</v>
      </c>
      <c r="B16">
        <v>225.01</v>
      </c>
      <c r="C16" s="1">
        <v>5555.74</v>
      </c>
      <c r="D16" s="3">
        <f t="shared" si="0"/>
        <v>4.6773811805469389E-3</v>
      </c>
      <c r="E16" s="3">
        <f t="shared" si="1"/>
        <v>-1.5593317997995005E-3</v>
      </c>
      <c r="G16" s="4">
        <f t="shared" si="2"/>
        <v>4.5071430853088441E-3</v>
      </c>
      <c r="H16" s="4">
        <f t="shared" si="3"/>
        <v>-1.7295698950375957E-3</v>
      </c>
    </row>
    <row r="17" spans="1:8" x14ac:dyDescent="0.35">
      <c r="A17" s="2">
        <v>45496</v>
      </c>
      <c r="B17">
        <v>218.54</v>
      </c>
      <c r="C17" s="1">
        <v>5427.13</v>
      </c>
      <c r="D17" s="3">
        <f t="shared" si="0"/>
        <v>-2.917578151864024E-2</v>
      </c>
      <c r="E17" s="3">
        <f t="shared" si="1"/>
        <v>-2.3421178443889513E-2</v>
      </c>
      <c r="G17" s="4">
        <f t="shared" si="2"/>
        <v>-2.9346019613878335E-2</v>
      </c>
      <c r="H17" s="4">
        <f t="shared" si="3"/>
        <v>-2.3591416539127608E-2</v>
      </c>
    </row>
    <row r="18" spans="1:8" x14ac:dyDescent="0.35">
      <c r="A18" s="2">
        <v>45497</v>
      </c>
      <c r="B18">
        <v>217.49</v>
      </c>
      <c r="C18" s="1">
        <v>5399.22</v>
      </c>
      <c r="D18" s="3">
        <f t="shared" si="0"/>
        <v>-4.8161916823298888E-3</v>
      </c>
      <c r="E18" s="3">
        <f t="shared" si="1"/>
        <v>-5.1559504042484414E-3</v>
      </c>
      <c r="G18" s="4">
        <f t="shared" si="2"/>
        <v>-4.9864297775679836E-3</v>
      </c>
      <c r="H18" s="4">
        <f t="shared" si="3"/>
        <v>-5.3261884994865363E-3</v>
      </c>
    </row>
    <row r="19" spans="1:8" x14ac:dyDescent="0.35">
      <c r="A19" s="2">
        <v>45498</v>
      </c>
      <c r="B19">
        <v>217.96</v>
      </c>
      <c r="C19" s="1">
        <v>5459.1</v>
      </c>
      <c r="D19" s="3">
        <f t="shared" si="0"/>
        <v>2.1586872546282805E-3</v>
      </c>
      <c r="E19" s="3">
        <f t="shared" si="1"/>
        <v>1.1029442312488889E-2</v>
      </c>
      <c r="G19" s="4">
        <f t="shared" si="2"/>
        <v>1.9884491593901853E-3</v>
      </c>
      <c r="H19" s="4">
        <f t="shared" si="3"/>
        <v>1.0859204217250795E-2</v>
      </c>
    </row>
    <row r="20" spans="1:8" x14ac:dyDescent="0.35">
      <c r="A20" s="2">
        <v>45501</v>
      </c>
      <c r="B20">
        <v>218.24</v>
      </c>
      <c r="C20" s="1">
        <v>5463.54</v>
      </c>
      <c r="D20" s="3">
        <f t="shared" si="0"/>
        <v>1.2838149401997857E-3</v>
      </c>
      <c r="E20" s="3">
        <f t="shared" si="1"/>
        <v>8.129903108684501E-4</v>
      </c>
      <c r="G20" s="4">
        <f t="shared" si="2"/>
        <v>1.1135768449616905E-3</v>
      </c>
      <c r="H20" s="4">
        <f t="shared" si="3"/>
        <v>6.4275221563035484E-4</v>
      </c>
    </row>
    <row r="21" spans="1:8" x14ac:dyDescent="0.35">
      <c r="A21" s="2">
        <v>45502</v>
      </c>
      <c r="B21">
        <v>218.8</v>
      </c>
      <c r="C21" s="1">
        <v>5436.44</v>
      </c>
      <c r="D21" s="3">
        <f t="shared" si="0"/>
        <v>2.5626958927289704E-3</v>
      </c>
      <c r="E21" s="3">
        <f t="shared" si="1"/>
        <v>-4.9724964337360253E-3</v>
      </c>
      <c r="G21" s="4">
        <f t="shared" si="2"/>
        <v>2.3924577974908752E-3</v>
      </c>
      <c r="H21" s="4">
        <f t="shared" si="3"/>
        <v>-5.1427345289741201E-3</v>
      </c>
    </row>
    <row r="22" spans="1:8" x14ac:dyDescent="0.35">
      <c r="A22" s="2">
        <v>45503</v>
      </c>
      <c r="B22">
        <v>222.08</v>
      </c>
      <c r="C22" s="1">
        <v>5522.3</v>
      </c>
      <c r="D22" s="3">
        <f t="shared" si="0"/>
        <v>1.4879606770613507E-2</v>
      </c>
      <c r="E22" s="3">
        <f t="shared" si="1"/>
        <v>1.567000529191805E-2</v>
      </c>
      <c r="G22" s="4">
        <f t="shared" si="2"/>
        <v>1.4709368675375412E-2</v>
      </c>
      <c r="H22" s="4">
        <f t="shared" si="3"/>
        <v>1.5499767196679955E-2</v>
      </c>
    </row>
    <row r="23" spans="1:8" x14ac:dyDescent="0.35">
      <c r="A23" s="2">
        <v>45504</v>
      </c>
      <c r="B23">
        <v>218.36</v>
      </c>
      <c r="C23" s="1">
        <v>5446.68</v>
      </c>
      <c r="D23" s="3">
        <f t="shared" si="0"/>
        <v>-1.689260040488277E-2</v>
      </c>
      <c r="E23" s="3">
        <f t="shared" si="1"/>
        <v>-1.3788191433053192E-2</v>
      </c>
      <c r="G23" s="4">
        <f t="shared" si="2"/>
        <v>-1.7062838500120865E-2</v>
      </c>
      <c r="H23" s="4">
        <f t="shared" si="3"/>
        <v>-1.3958429528291287E-2</v>
      </c>
    </row>
    <row r="24" spans="1:8" x14ac:dyDescent="0.35">
      <c r="A24" s="2">
        <v>45505</v>
      </c>
      <c r="B24">
        <v>219.86</v>
      </c>
      <c r="C24" s="1">
        <v>5346.56</v>
      </c>
      <c r="D24" s="3">
        <f t="shared" si="0"/>
        <v>6.8459032371609137E-3</v>
      </c>
      <c r="E24" s="3">
        <f t="shared" si="1"/>
        <v>-1.8552885294602865E-2</v>
      </c>
      <c r="G24" s="4">
        <f t="shared" si="2"/>
        <v>6.6756651419228189E-3</v>
      </c>
      <c r="H24" s="4">
        <f t="shared" si="3"/>
        <v>-1.8723123389840959E-2</v>
      </c>
    </row>
    <row r="25" spans="1:8" x14ac:dyDescent="0.35">
      <c r="A25" s="2">
        <v>45508</v>
      </c>
      <c r="B25">
        <v>209.27</v>
      </c>
      <c r="C25" s="1">
        <v>5186.33</v>
      </c>
      <c r="D25" s="3">
        <f t="shared" si="0"/>
        <v>-4.9365695898139543E-2</v>
      </c>
      <c r="E25" s="3">
        <f t="shared" si="1"/>
        <v>-3.0427045496882188E-2</v>
      </c>
      <c r="G25" s="4">
        <f t="shared" si="2"/>
        <v>-4.9535933993377641E-2</v>
      </c>
      <c r="H25" s="4">
        <f t="shared" si="3"/>
        <v>-3.0597283592120283E-2</v>
      </c>
    </row>
    <row r="26" spans="1:8" x14ac:dyDescent="0.35">
      <c r="A26" s="2">
        <v>45509</v>
      </c>
      <c r="B26">
        <v>207.23</v>
      </c>
      <c r="C26" s="1">
        <v>5240.03</v>
      </c>
      <c r="D26" s="3">
        <f t="shared" si="0"/>
        <v>-9.7959967031821006E-3</v>
      </c>
      <c r="E26" s="3">
        <f t="shared" si="1"/>
        <v>1.0300905557719547E-2</v>
      </c>
      <c r="G26" s="4">
        <f t="shared" si="2"/>
        <v>-9.9662347984201954E-3</v>
      </c>
      <c r="H26" s="4">
        <f t="shared" si="3"/>
        <v>1.0130667462481452E-2</v>
      </c>
    </row>
    <row r="27" spans="1:8" x14ac:dyDescent="0.35">
      <c r="A27" s="2">
        <v>45510</v>
      </c>
      <c r="B27">
        <v>209.82</v>
      </c>
      <c r="C27" s="1">
        <v>5199.5</v>
      </c>
      <c r="D27" s="3">
        <f t="shared" si="0"/>
        <v>1.2420732753943361E-2</v>
      </c>
      <c r="E27" s="3">
        <f t="shared" si="1"/>
        <v>-7.7647563892511828E-3</v>
      </c>
      <c r="G27" s="4">
        <f t="shared" si="2"/>
        <v>1.2250494658705266E-2</v>
      </c>
      <c r="H27" s="4">
        <f t="shared" si="3"/>
        <v>-7.9349944844892776E-3</v>
      </c>
    </row>
    <row r="28" spans="1:8" x14ac:dyDescent="0.35">
      <c r="A28" s="2">
        <v>45511</v>
      </c>
      <c r="B28">
        <v>213.31</v>
      </c>
      <c r="C28" s="1">
        <v>5319.31</v>
      </c>
      <c r="D28" s="3">
        <f t="shared" si="0"/>
        <v>1.6496486400387027E-2</v>
      </c>
      <c r="E28" s="3">
        <f t="shared" si="1"/>
        <v>2.2781128575607587E-2</v>
      </c>
      <c r="G28" s="4">
        <f t="shared" si="2"/>
        <v>1.6326248305148932E-2</v>
      </c>
      <c r="H28" s="4">
        <f t="shared" si="3"/>
        <v>2.2610890480369492E-2</v>
      </c>
    </row>
    <row r="29" spans="1:8" x14ac:dyDescent="0.35">
      <c r="A29" s="2">
        <v>45512</v>
      </c>
      <c r="B29">
        <v>216.24</v>
      </c>
      <c r="C29" s="1">
        <v>5344.16</v>
      </c>
      <c r="D29" s="3">
        <f t="shared" si="0"/>
        <v>1.3642395264465933E-2</v>
      </c>
      <c r="E29" s="3">
        <f t="shared" si="1"/>
        <v>4.660780212150723E-3</v>
      </c>
      <c r="G29" s="4">
        <f t="shared" si="2"/>
        <v>1.3472157169227839E-2</v>
      </c>
      <c r="H29" s="4">
        <f t="shared" si="3"/>
        <v>4.4905421169126282E-3</v>
      </c>
    </row>
    <row r="30" spans="1:8" x14ac:dyDescent="0.35">
      <c r="A30" s="2">
        <v>45515</v>
      </c>
      <c r="B30">
        <v>217.53</v>
      </c>
      <c r="C30" s="1">
        <v>5344.39</v>
      </c>
      <c r="D30" s="3">
        <f t="shared" si="0"/>
        <v>5.9478700834188188E-3</v>
      </c>
      <c r="E30" s="3">
        <f t="shared" si="1"/>
        <v>4.3036707511422095E-5</v>
      </c>
      <c r="G30" s="4">
        <f t="shared" si="2"/>
        <v>5.777631988180724E-3</v>
      </c>
      <c r="H30" s="4">
        <f t="shared" si="3"/>
        <v>-1.2720138772667313E-4</v>
      </c>
    </row>
    <row r="31" spans="1:8" x14ac:dyDescent="0.35">
      <c r="A31" s="2">
        <v>45516</v>
      </c>
      <c r="B31">
        <v>221.27</v>
      </c>
      <c r="C31" s="1">
        <v>5434.43</v>
      </c>
      <c r="D31" s="3">
        <f t="shared" si="0"/>
        <v>1.7046903231228767E-2</v>
      </c>
      <c r="E31" s="3">
        <f t="shared" si="1"/>
        <v>1.6707226654933075E-2</v>
      </c>
      <c r="G31" s="4">
        <f t="shared" si="2"/>
        <v>1.6876665135990673E-2</v>
      </c>
      <c r="H31" s="4">
        <f t="shared" si="3"/>
        <v>1.653698855969498E-2</v>
      </c>
    </row>
    <row r="32" spans="1:8" x14ac:dyDescent="0.35">
      <c r="A32" s="2">
        <v>45517</v>
      </c>
      <c r="B32">
        <v>221.72</v>
      </c>
      <c r="C32" s="1">
        <v>5455.21</v>
      </c>
      <c r="D32" s="3">
        <f t="shared" si="0"/>
        <v>2.0316492687641797E-3</v>
      </c>
      <c r="E32" s="3">
        <f t="shared" si="1"/>
        <v>3.816476067632372E-3</v>
      </c>
      <c r="G32" s="4">
        <f t="shared" si="2"/>
        <v>1.8614111735260844E-3</v>
      </c>
      <c r="H32" s="4">
        <f t="shared" si="3"/>
        <v>3.6462379723942767E-3</v>
      </c>
    </row>
    <row r="33" spans="1:8" x14ac:dyDescent="0.35">
      <c r="A33" s="2">
        <v>45518</v>
      </c>
      <c r="B33">
        <v>224.72</v>
      </c>
      <c r="C33" s="1">
        <v>5543.22</v>
      </c>
      <c r="D33" s="3">
        <f t="shared" si="0"/>
        <v>1.3439858244384291E-2</v>
      </c>
      <c r="E33" s="3">
        <f t="shared" si="1"/>
        <v>1.6004444012785939E-2</v>
      </c>
      <c r="G33" s="4">
        <f t="shared" si="2"/>
        <v>1.3269620149146196E-2</v>
      </c>
      <c r="H33" s="4">
        <f t="shared" si="3"/>
        <v>1.5834205917547844E-2</v>
      </c>
    </row>
    <row r="34" spans="1:8" x14ac:dyDescent="0.35">
      <c r="A34" s="2">
        <v>45519</v>
      </c>
      <c r="B34">
        <v>226.05</v>
      </c>
      <c r="C34" s="1">
        <v>5554.25</v>
      </c>
      <c r="D34" s="3">
        <f t="shared" si="0"/>
        <v>5.9010309446258903E-3</v>
      </c>
      <c r="E34" s="3">
        <f t="shared" si="1"/>
        <v>1.9878411263283945E-3</v>
      </c>
      <c r="G34" s="4">
        <f t="shared" si="2"/>
        <v>5.7307928493877955E-3</v>
      </c>
      <c r="H34" s="4">
        <f t="shared" si="3"/>
        <v>1.8176030310902993E-3</v>
      </c>
    </row>
    <row r="35" spans="1:8" x14ac:dyDescent="0.35">
      <c r="A35" s="2">
        <v>45522</v>
      </c>
      <c r="B35">
        <v>225.89</v>
      </c>
      <c r="C35" s="1">
        <v>5608.25</v>
      </c>
      <c r="D35" s="3">
        <f t="shared" si="0"/>
        <v>-7.0805862143046461E-4</v>
      </c>
      <c r="E35" s="3">
        <f t="shared" si="1"/>
        <v>9.6753274361777754E-3</v>
      </c>
      <c r="G35" s="4">
        <f t="shared" si="2"/>
        <v>-8.7829671666855987E-4</v>
      </c>
      <c r="H35" s="4">
        <f t="shared" si="3"/>
        <v>9.5050893409396806E-3</v>
      </c>
    </row>
    <row r="36" spans="1:8" x14ac:dyDescent="0.35">
      <c r="A36" s="2">
        <v>45523</v>
      </c>
      <c r="B36">
        <v>226.51</v>
      </c>
      <c r="C36" s="1">
        <v>5597.12</v>
      </c>
      <c r="D36" s="3">
        <f t="shared" si="0"/>
        <v>2.7409389396927126E-3</v>
      </c>
      <c r="E36" s="3">
        <f t="shared" si="1"/>
        <v>-1.9865481747165059E-3</v>
      </c>
      <c r="G36" s="4">
        <f t="shared" si="2"/>
        <v>2.5707008444546173E-3</v>
      </c>
      <c r="H36" s="4">
        <f t="shared" si="3"/>
        <v>-2.1567862699546012E-3</v>
      </c>
    </row>
    <row r="37" spans="1:8" x14ac:dyDescent="0.35">
      <c r="A37" s="2">
        <v>45524</v>
      </c>
      <c r="B37">
        <v>226.4</v>
      </c>
      <c r="C37" s="1">
        <v>5620.85</v>
      </c>
      <c r="D37" s="3">
        <f t="shared" si="0"/>
        <v>-4.8574772984859386E-4</v>
      </c>
      <c r="E37" s="3">
        <f t="shared" si="1"/>
        <v>4.2307182841846242E-3</v>
      </c>
      <c r="G37" s="4">
        <f t="shared" si="2"/>
        <v>-6.5598582508668906E-4</v>
      </c>
      <c r="H37" s="4">
        <f t="shared" si="3"/>
        <v>4.0604801889465294E-3</v>
      </c>
    </row>
    <row r="38" spans="1:8" x14ac:dyDescent="0.35">
      <c r="A38" s="2">
        <v>45525</v>
      </c>
      <c r="B38">
        <v>224.53</v>
      </c>
      <c r="C38" s="1">
        <v>5570.64</v>
      </c>
      <c r="D38" s="3">
        <f t="shared" si="0"/>
        <v>-8.2940177849183654E-3</v>
      </c>
      <c r="E38" s="3">
        <f t="shared" si="1"/>
        <v>-8.9729494254644684E-3</v>
      </c>
      <c r="G38" s="4">
        <f t="shared" si="2"/>
        <v>-8.4642558801564603E-3</v>
      </c>
      <c r="H38" s="4">
        <f t="shared" si="3"/>
        <v>-9.1431875207025632E-3</v>
      </c>
    </row>
    <row r="39" spans="1:8" x14ac:dyDescent="0.35">
      <c r="A39" s="2">
        <v>45526</v>
      </c>
      <c r="B39">
        <v>226.84</v>
      </c>
      <c r="C39" s="1">
        <v>5634.61</v>
      </c>
      <c r="D39" s="3">
        <f t="shared" si="0"/>
        <v>1.0235594601717834E-2</v>
      </c>
      <c r="E39" s="3">
        <f t="shared" si="1"/>
        <v>1.1417986208502448E-2</v>
      </c>
      <c r="G39" s="4">
        <f t="shared" si="2"/>
        <v>1.0065356506479739E-2</v>
      </c>
      <c r="H39" s="4">
        <f t="shared" si="3"/>
        <v>1.1247748113264353E-2</v>
      </c>
    </row>
    <row r="40" spans="1:8" x14ac:dyDescent="0.35">
      <c r="A40" s="2">
        <v>45529</v>
      </c>
      <c r="B40">
        <v>227.18</v>
      </c>
      <c r="C40" s="1">
        <v>5616.84</v>
      </c>
      <c r="D40" s="3">
        <f t="shared" si="0"/>
        <v>1.497731657448228E-3</v>
      </c>
      <c r="E40" s="3">
        <f t="shared" si="1"/>
        <v>-3.1587066155747872E-3</v>
      </c>
      <c r="G40" s="4">
        <f t="shared" si="2"/>
        <v>1.3274935622101327E-3</v>
      </c>
      <c r="H40" s="4">
        <f t="shared" si="3"/>
        <v>-3.3289447108128824E-3</v>
      </c>
    </row>
    <row r="41" spans="1:8" x14ac:dyDescent="0.35">
      <c r="A41" s="2">
        <v>45530</v>
      </c>
      <c r="B41">
        <v>228.03</v>
      </c>
      <c r="C41" s="1">
        <v>5625.8</v>
      </c>
      <c r="D41" s="3">
        <f t="shared" si="0"/>
        <v>3.7345444427833042E-3</v>
      </c>
      <c r="E41" s="3">
        <f t="shared" si="1"/>
        <v>1.5939320118754585E-3</v>
      </c>
      <c r="G41" s="4">
        <f t="shared" si="2"/>
        <v>3.5643063475452089E-3</v>
      </c>
      <c r="H41" s="4">
        <f t="shared" si="3"/>
        <v>1.4236939166373632E-3</v>
      </c>
    </row>
    <row r="42" spans="1:8" x14ac:dyDescent="0.35">
      <c r="A42" s="2">
        <v>45531</v>
      </c>
      <c r="B42">
        <v>226.49</v>
      </c>
      <c r="C42" s="1">
        <v>5592.18</v>
      </c>
      <c r="D42" s="3">
        <f t="shared" si="0"/>
        <v>-6.7764054079900871E-3</v>
      </c>
      <c r="E42" s="3">
        <f t="shared" si="1"/>
        <v>-5.9939669454233853E-3</v>
      </c>
      <c r="G42" s="4">
        <f t="shared" si="2"/>
        <v>-6.946643503228182E-3</v>
      </c>
      <c r="H42" s="4">
        <f t="shared" si="3"/>
        <v>-6.1642050406614801E-3</v>
      </c>
    </row>
    <row r="43" spans="1:8" x14ac:dyDescent="0.35">
      <c r="A43" s="2">
        <v>45532</v>
      </c>
      <c r="B43">
        <v>229.79</v>
      </c>
      <c r="C43" s="1">
        <v>5591.96</v>
      </c>
      <c r="D43" s="3">
        <f t="shared" si="0"/>
        <v>1.4465054528776243E-2</v>
      </c>
      <c r="E43" s="3">
        <f t="shared" si="1"/>
        <v>-3.934142455813639E-5</v>
      </c>
      <c r="G43" s="4">
        <f t="shared" si="2"/>
        <v>1.4294816433538148E-2</v>
      </c>
      <c r="H43" s="4">
        <f t="shared" si="3"/>
        <v>-2.0957951979623163E-4</v>
      </c>
    </row>
    <row r="44" spans="1:8" x14ac:dyDescent="0.35">
      <c r="A44" s="2">
        <v>45533</v>
      </c>
      <c r="B44">
        <v>229</v>
      </c>
      <c r="C44" s="1">
        <v>5648.4</v>
      </c>
      <c r="D44" s="3">
        <f t="shared" si="0"/>
        <v>-3.4438448126052909E-3</v>
      </c>
      <c r="E44" s="3">
        <f t="shared" si="1"/>
        <v>1.0042467382856683E-2</v>
      </c>
      <c r="G44" s="4">
        <f t="shared" si="2"/>
        <v>-3.6140829078433862E-3</v>
      </c>
      <c r="H44" s="4">
        <f t="shared" si="3"/>
        <v>9.8722292876185884E-3</v>
      </c>
    </row>
    <row r="45" spans="1:8" x14ac:dyDescent="0.35">
      <c r="A45" s="2">
        <v>45537</v>
      </c>
      <c r="B45">
        <v>222.77</v>
      </c>
      <c r="C45" s="1">
        <v>5528.93</v>
      </c>
      <c r="D45" s="3">
        <f t="shared" si="0"/>
        <v>-2.7582154477457006E-2</v>
      </c>
      <c r="E45" s="3">
        <f t="shared" si="1"/>
        <v>-2.137801245458143E-2</v>
      </c>
      <c r="G45" s="4">
        <f t="shared" si="2"/>
        <v>-2.77523925726951E-2</v>
      </c>
      <c r="H45" s="4">
        <f t="shared" si="3"/>
        <v>-2.1548250549819525E-2</v>
      </c>
    </row>
    <row r="46" spans="1:8" x14ac:dyDescent="0.35">
      <c r="A46" s="2">
        <v>45538</v>
      </c>
      <c r="B46">
        <v>220.85</v>
      </c>
      <c r="C46" s="1">
        <v>5520.07</v>
      </c>
      <c r="D46" s="3">
        <f t="shared" si="0"/>
        <v>-8.6561110342471426E-3</v>
      </c>
      <c r="E46" s="3">
        <f t="shared" si="1"/>
        <v>-1.6037653903594354E-3</v>
      </c>
      <c r="G46" s="4">
        <f t="shared" si="2"/>
        <v>-8.8263491294852375E-3</v>
      </c>
      <c r="H46" s="4">
        <f t="shared" si="3"/>
        <v>-1.7740034855975306E-3</v>
      </c>
    </row>
    <row r="47" spans="1:8" x14ac:dyDescent="0.35">
      <c r="A47" s="2">
        <v>45539</v>
      </c>
      <c r="B47">
        <v>222.38</v>
      </c>
      <c r="C47" s="1">
        <v>5503.41</v>
      </c>
      <c r="D47" s="3">
        <f t="shared" si="0"/>
        <v>6.9038922325676197E-3</v>
      </c>
      <c r="E47" s="3">
        <f t="shared" si="1"/>
        <v>-3.0226412501879545E-3</v>
      </c>
      <c r="G47" s="4">
        <f t="shared" si="2"/>
        <v>6.7336541373295249E-3</v>
      </c>
      <c r="H47" s="4">
        <f t="shared" si="3"/>
        <v>-3.1928793454260498E-3</v>
      </c>
    </row>
    <row r="48" spans="1:8" x14ac:dyDescent="0.35">
      <c r="A48" s="2">
        <v>45540</v>
      </c>
      <c r="B48">
        <v>220.82</v>
      </c>
      <c r="C48" s="1">
        <v>5408.42</v>
      </c>
      <c r="D48" s="3">
        <f t="shared" si="0"/>
        <v>-7.0397402641122122E-3</v>
      </c>
      <c r="E48" s="3">
        <f t="shared" si="1"/>
        <v>-1.7410901670867562E-2</v>
      </c>
      <c r="G48" s="4">
        <f t="shared" si="2"/>
        <v>-7.209978359350307E-3</v>
      </c>
      <c r="H48" s="4">
        <f t="shared" si="3"/>
        <v>-1.7581139766105657E-2</v>
      </c>
    </row>
    <row r="49" spans="1:8" x14ac:dyDescent="0.35">
      <c r="A49" s="2">
        <v>45543</v>
      </c>
      <c r="B49">
        <v>220.91</v>
      </c>
      <c r="C49" s="1">
        <v>5471.05</v>
      </c>
      <c r="D49" s="3">
        <f t="shared" si="0"/>
        <v>4.0748874310253498E-4</v>
      </c>
      <c r="E49" s="3">
        <f t="shared" si="1"/>
        <v>1.1513555690021488E-2</v>
      </c>
      <c r="G49" s="4">
        <f t="shared" si="2"/>
        <v>2.3725064786443974E-4</v>
      </c>
      <c r="H49" s="4">
        <f t="shared" si="3"/>
        <v>1.1343317594783393E-2</v>
      </c>
    </row>
    <row r="50" spans="1:8" x14ac:dyDescent="0.35">
      <c r="A50" s="2">
        <v>45544</v>
      </c>
      <c r="B50">
        <v>220.11</v>
      </c>
      <c r="C50" s="1">
        <v>5495.52</v>
      </c>
      <c r="D50" s="3">
        <f t="shared" si="0"/>
        <v>-3.6279573600808664E-3</v>
      </c>
      <c r="E50" s="3">
        <f t="shared" si="1"/>
        <v>4.4626607244902189E-3</v>
      </c>
      <c r="G50" s="4">
        <f t="shared" si="2"/>
        <v>-3.7981954553189617E-3</v>
      </c>
      <c r="H50" s="4">
        <f t="shared" si="3"/>
        <v>4.2924226292521241E-3</v>
      </c>
    </row>
    <row r="51" spans="1:8" x14ac:dyDescent="0.35">
      <c r="A51" s="2">
        <v>45545</v>
      </c>
      <c r="B51">
        <v>222.66</v>
      </c>
      <c r="C51" s="1">
        <v>5554.13</v>
      </c>
      <c r="D51" s="3">
        <f t="shared" si="0"/>
        <v>1.1518522906548473E-2</v>
      </c>
      <c r="E51" s="3">
        <f t="shared" si="1"/>
        <v>1.0608580303038784E-2</v>
      </c>
      <c r="G51" s="4">
        <f t="shared" si="2"/>
        <v>1.1348284811310378E-2</v>
      </c>
      <c r="H51" s="4">
        <f t="shared" si="3"/>
        <v>1.043834220780069E-2</v>
      </c>
    </row>
    <row r="52" spans="1:8" x14ac:dyDescent="0.35">
      <c r="A52" s="2">
        <v>45546</v>
      </c>
      <c r="B52">
        <v>222.77</v>
      </c>
      <c r="C52" s="1">
        <v>5595.76</v>
      </c>
      <c r="D52" s="3">
        <f t="shared" si="0"/>
        <v>4.9390477622147076E-4</v>
      </c>
      <c r="E52" s="3">
        <f t="shared" si="1"/>
        <v>7.46737294203047E-3</v>
      </c>
      <c r="G52" s="4">
        <f t="shared" si="2"/>
        <v>3.236666809833755E-4</v>
      </c>
      <c r="H52" s="4">
        <f t="shared" si="3"/>
        <v>7.2971348467923752E-3</v>
      </c>
    </row>
    <row r="53" spans="1:8" x14ac:dyDescent="0.35">
      <c r="A53" s="2">
        <v>45547</v>
      </c>
      <c r="B53">
        <v>222.5</v>
      </c>
      <c r="C53" s="1">
        <v>5626.02</v>
      </c>
      <c r="D53" s="3">
        <f t="shared" si="0"/>
        <v>-1.2127474704876769E-3</v>
      </c>
      <c r="E53" s="3">
        <f t="shared" si="1"/>
        <v>5.3930968783714164E-3</v>
      </c>
      <c r="G53" s="4">
        <f t="shared" si="2"/>
        <v>-1.3829855657257722E-3</v>
      </c>
      <c r="H53" s="4">
        <f t="shared" si="3"/>
        <v>5.2228587831333216E-3</v>
      </c>
    </row>
    <row r="54" spans="1:8" x14ac:dyDescent="0.35">
      <c r="A54" s="2">
        <v>45550</v>
      </c>
      <c r="B54">
        <v>216.32</v>
      </c>
      <c r="C54" s="1">
        <v>5633.09</v>
      </c>
      <c r="D54" s="3">
        <f t="shared" si="0"/>
        <v>-2.8168308751695719E-2</v>
      </c>
      <c r="E54" s="3">
        <f t="shared" si="1"/>
        <v>1.2558720767880025E-3</v>
      </c>
      <c r="G54" s="4">
        <f t="shared" si="2"/>
        <v>-2.8338546846933814E-2</v>
      </c>
      <c r="H54" s="4">
        <f t="shared" si="3"/>
        <v>1.0856339815499072E-3</v>
      </c>
    </row>
    <row r="55" spans="1:8" x14ac:dyDescent="0.35">
      <c r="A55" s="2">
        <v>45551</v>
      </c>
      <c r="B55">
        <v>216.79</v>
      </c>
      <c r="C55" s="1">
        <v>5634.58</v>
      </c>
      <c r="D55" s="3">
        <f t="shared" si="0"/>
        <v>2.1703501858254429E-3</v>
      </c>
      <c r="E55" s="3">
        <f t="shared" si="1"/>
        <v>2.6447349073670164E-4</v>
      </c>
      <c r="G55" s="4">
        <f t="shared" si="2"/>
        <v>2.0001120905873476E-3</v>
      </c>
      <c r="H55" s="4">
        <f t="shared" si="3"/>
        <v>9.4235395498606407E-5</v>
      </c>
    </row>
    <row r="56" spans="1:8" x14ac:dyDescent="0.35">
      <c r="A56" s="2">
        <v>45552</v>
      </c>
      <c r="B56">
        <v>220.69</v>
      </c>
      <c r="C56" s="1">
        <v>5618.26</v>
      </c>
      <c r="D56" s="3">
        <f t="shared" si="0"/>
        <v>1.7829858819643829E-2</v>
      </c>
      <c r="E56" s="3">
        <f t="shared" si="1"/>
        <v>-2.9006031263851696E-3</v>
      </c>
      <c r="G56" s="4">
        <f t="shared" si="2"/>
        <v>1.7659620724405734E-2</v>
      </c>
      <c r="H56" s="4">
        <f t="shared" si="3"/>
        <v>-3.0708412216232648E-3</v>
      </c>
    </row>
    <row r="57" spans="1:8" x14ac:dyDescent="0.35">
      <c r="A57" s="2">
        <v>45553</v>
      </c>
      <c r="B57">
        <v>228.87</v>
      </c>
      <c r="C57" s="1">
        <v>5713.64</v>
      </c>
      <c r="D57" s="3">
        <f t="shared" si="0"/>
        <v>3.6395154910179209E-2</v>
      </c>
      <c r="E57" s="3">
        <f t="shared" si="1"/>
        <v>1.6834291247586949E-2</v>
      </c>
      <c r="G57" s="4">
        <f t="shared" si="2"/>
        <v>3.622491681494111E-2</v>
      </c>
      <c r="H57" s="4">
        <f t="shared" si="3"/>
        <v>1.6664053152348854E-2</v>
      </c>
    </row>
    <row r="58" spans="1:8" x14ac:dyDescent="0.35">
      <c r="A58" s="2">
        <v>45554</v>
      </c>
      <c r="B58">
        <v>228.2</v>
      </c>
      <c r="C58" s="1">
        <v>5702.55</v>
      </c>
      <c r="D58" s="3">
        <f t="shared" si="0"/>
        <v>-2.9317193422724623E-3</v>
      </c>
      <c r="E58" s="3">
        <f t="shared" si="1"/>
        <v>-1.942855451501775E-3</v>
      </c>
      <c r="G58" s="4">
        <f t="shared" si="2"/>
        <v>-3.1019574375105575E-3</v>
      </c>
      <c r="H58" s="4">
        <f t="shared" si="3"/>
        <v>-2.1130935467398703E-3</v>
      </c>
    </row>
    <row r="59" spans="1:8" x14ac:dyDescent="0.35">
      <c r="A59" s="2">
        <v>45557</v>
      </c>
      <c r="B59">
        <v>226.47</v>
      </c>
      <c r="C59" s="1">
        <v>5718.57</v>
      </c>
      <c r="D59" s="3">
        <f t="shared" si="0"/>
        <v>-7.6099516083320351E-3</v>
      </c>
      <c r="E59" s="3">
        <f t="shared" si="1"/>
        <v>2.8053309143568263E-3</v>
      </c>
      <c r="G59" s="4">
        <f t="shared" si="2"/>
        <v>-7.78018970357013E-3</v>
      </c>
      <c r="H59" s="4">
        <f t="shared" si="3"/>
        <v>2.6350928191187311E-3</v>
      </c>
    </row>
    <row r="60" spans="1:8" x14ac:dyDescent="0.35">
      <c r="A60" s="2">
        <v>45558</v>
      </c>
      <c r="B60">
        <v>227.37</v>
      </c>
      <c r="C60" s="1">
        <v>5732.93</v>
      </c>
      <c r="D60" s="3">
        <f t="shared" si="0"/>
        <v>3.9661606724042875E-3</v>
      </c>
      <c r="E60" s="3">
        <f t="shared" si="1"/>
        <v>2.5079697029956895E-3</v>
      </c>
      <c r="G60" s="4">
        <f t="shared" si="2"/>
        <v>3.7959225771661922E-3</v>
      </c>
      <c r="H60" s="4">
        <f t="shared" si="3"/>
        <v>2.3377316077575943E-3</v>
      </c>
    </row>
    <row r="61" spans="1:8" x14ac:dyDescent="0.35">
      <c r="A61" s="2">
        <v>45559</v>
      </c>
      <c r="B61">
        <v>226.37</v>
      </c>
      <c r="C61" s="1">
        <v>5722.26</v>
      </c>
      <c r="D61" s="3">
        <f t="shared" si="0"/>
        <v>-4.407817777012997E-3</v>
      </c>
      <c r="E61" s="3">
        <f t="shared" si="1"/>
        <v>-1.8629115860669923E-3</v>
      </c>
      <c r="G61" s="4">
        <f t="shared" si="2"/>
        <v>-4.5780558722510918E-3</v>
      </c>
      <c r="H61" s="4">
        <f t="shared" si="3"/>
        <v>-2.0331496813050876E-3</v>
      </c>
    </row>
    <row r="62" spans="1:8" x14ac:dyDescent="0.35">
      <c r="A62" s="2">
        <v>45560</v>
      </c>
      <c r="B62">
        <v>227.52</v>
      </c>
      <c r="C62" s="1">
        <v>5745.37</v>
      </c>
      <c r="D62" s="3">
        <f t="shared" si="0"/>
        <v>5.0673178998415468E-3</v>
      </c>
      <c r="E62" s="3">
        <f t="shared" si="1"/>
        <v>4.0304808028723289E-3</v>
      </c>
      <c r="G62" s="4">
        <f t="shared" si="2"/>
        <v>4.8970798046034519E-3</v>
      </c>
      <c r="H62" s="4">
        <f t="shared" si="3"/>
        <v>3.8602427076342336E-3</v>
      </c>
    </row>
    <row r="63" spans="1:8" x14ac:dyDescent="0.35">
      <c r="A63" s="2">
        <v>45561</v>
      </c>
      <c r="B63">
        <v>227.79</v>
      </c>
      <c r="C63" s="1">
        <v>5738.17</v>
      </c>
      <c r="D63" s="3">
        <f t="shared" si="0"/>
        <v>1.1860052783758518E-3</v>
      </c>
      <c r="E63" s="3">
        <f t="shared" si="1"/>
        <v>-1.2539688882457197E-3</v>
      </c>
      <c r="G63" s="4">
        <f t="shared" si="2"/>
        <v>1.0157671831377566E-3</v>
      </c>
      <c r="H63" s="4">
        <f t="shared" si="3"/>
        <v>-1.4242069834838149E-3</v>
      </c>
    </row>
    <row r="64" spans="1:8" x14ac:dyDescent="0.35">
      <c r="A64" s="2">
        <v>45564</v>
      </c>
      <c r="B64">
        <v>233</v>
      </c>
      <c r="C64" s="1">
        <v>5762.48</v>
      </c>
      <c r="D64" s="3">
        <f t="shared" si="0"/>
        <v>2.2614301672448562E-2</v>
      </c>
      <c r="E64" s="3">
        <f t="shared" si="1"/>
        <v>4.227593432856073E-3</v>
      </c>
      <c r="G64" s="4">
        <f t="shared" si="2"/>
        <v>2.2444063577210467E-2</v>
      </c>
      <c r="H64" s="4">
        <f t="shared" si="3"/>
        <v>4.0573553376179782E-3</v>
      </c>
    </row>
    <row r="65" spans="1:8" x14ac:dyDescent="0.35">
      <c r="A65" s="2">
        <v>45565</v>
      </c>
      <c r="B65">
        <v>226.21</v>
      </c>
      <c r="C65" s="1">
        <v>5708.75</v>
      </c>
      <c r="D65" s="3">
        <f t="shared" si="0"/>
        <v>-2.9574682195956357E-2</v>
      </c>
      <c r="E65" s="3">
        <f t="shared" si="1"/>
        <v>-9.3678520838370288E-3</v>
      </c>
      <c r="G65" s="4">
        <f t="shared" si="2"/>
        <v>-2.9744920291194452E-2</v>
      </c>
      <c r="H65" s="4">
        <f t="shared" si="3"/>
        <v>-9.5380901790751236E-3</v>
      </c>
    </row>
    <row r="66" spans="1:8" x14ac:dyDescent="0.35">
      <c r="A66" s="2">
        <v>45566</v>
      </c>
      <c r="B66">
        <v>226.78</v>
      </c>
      <c r="C66" s="1">
        <v>5709.54</v>
      </c>
      <c r="D66" s="3">
        <f t="shared" si="0"/>
        <v>2.5166131739495158E-3</v>
      </c>
      <c r="E66" s="3">
        <f t="shared" si="1"/>
        <v>1.3837448536698041E-4</v>
      </c>
      <c r="G66" s="4">
        <f t="shared" si="2"/>
        <v>2.3463750787114206E-3</v>
      </c>
      <c r="H66" s="4">
        <f t="shared" si="3"/>
        <v>-3.1863609871114821E-5</v>
      </c>
    </row>
    <row r="67" spans="1:8" x14ac:dyDescent="0.35">
      <c r="A67" s="2">
        <v>45567</v>
      </c>
      <c r="B67">
        <v>225.67</v>
      </c>
      <c r="C67" s="1">
        <v>5699.94</v>
      </c>
      <c r="D67" s="3">
        <f t="shared" si="0"/>
        <v>-4.9066293598749146E-3</v>
      </c>
      <c r="E67" s="3">
        <f t="shared" si="1"/>
        <v>-1.6828115331257495E-3</v>
      </c>
      <c r="G67" s="4">
        <f t="shared" si="2"/>
        <v>-5.0768674551130094E-3</v>
      </c>
      <c r="H67" s="4">
        <f t="shared" si="3"/>
        <v>-1.8530496283638447E-3</v>
      </c>
    </row>
    <row r="68" spans="1:8" x14ac:dyDescent="0.35">
      <c r="A68" s="2">
        <v>45568</v>
      </c>
      <c r="B68">
        <v>226.8</v>
      </c>
      <c r="C68" s="1">
        <v>5751.07</v>
      </c>
      <c r="D68" s="3">
        <f t="shared" ref="D68:D131" si="4">LN(B68/B67)</f>
        <v>4.9948166697781288E-3</v>
      </c>
      <c r="E68" s="3">
        <f t="shared" ref="E68:E131" si="5">LN(C68/C67)</f>
        <v>8.9302759844378885E-3</v>
      </c>
      <c r="G68" s="4">
        <f t="shared" ref="G68:G131" si="6">D68-$F$3</f>
        <v>4.824578574540034E-3</v>
      </c>
      <c r="H68" s="4">
        <f t="shared" ref="H68:H131" si="7">E68-$F$3</f>
        <v>8.7600378891997937E-3</v>
      </c>
    </row>
    <row r="69" spans="1:8" x14ac:dyDescent="0.35">
      <c r="A69" s="2">
        <v>45571</v>
      </c>
      <c r="B69">
        <v>221.69</v>
      </c>
      <c r="C69" s="1">
        <v>5695.94</v>
      </c>
      <c r="D69" s="3">
        <f t="shared" si="4"/>
        <v>-2.2788562247735331E-2</v>
      </c>
      <c r="E69" s="3">
        <f t="shared" si="5"/>
        <v>-9.6322841074211688E-3</v>
      </c>
      <c r="G69" s="4">
        <f t="shared" si="6"/>
        <v>-2.2958800342973425E-2</v>
      </c>
      <c r="H69" s="4">
        <f t="shared" si="7"/>
        <v>-9.8025222026592636E-3</v>
      </c>
    </row>
    <row r="70" spans="1:8" x14ac:dyDescent="0.35">
      <c r="A70" s="2">
        <v>45572</v>
      </c>
      <c r="B70">
        <v>225.77</v>
      </c>
      <c r="C70" s="1">
        <v>5751.13</v>
      </c>
      <c r="D70" s="3">
        <f t="shared" si="4"/>
        <v>1.8236772344019592E-2</v>
      </c>
      <c r="E70" s="3">
        <f t="shared" si="5"/>
        <v>9.6427168941927138E-3</v>
      </c>
      <c r="G70" s="4">
        <f t="shared" si="6"/>
        <v>1.8066534248781498E-2</v>
      </c>
      <c r="H70" s="4">
        <f t="shared" si="7"/>
        <v>9.4724787989546189E-3</v>
      </c>
    </row>
    <row r="71" spans="1:8" x14ac:dyDescent="0.35">
      <c r="A71" s="2">
        <v>45573</v>
      </c>
      <c r="B71">
        <v>229.54</v>
      </c>
      <c r="C71" s="1">
        <v>5792.04</v>
      </c>
      <c r="D71" s="3">
        <f t="shared" si="4"/>
        <v>1.6560524302640989E-2</v>
      </c>
      <c r="E71" s="3">
        <f t="shared" si="5"/>
        <v>7.0882038963943272E-3</v>
      </c>
      <c r="G71" s="4">
        <f t="shared" si="6"/>
        <v>1.6390286207402894E-2</v>
      </c>
      <c r="H71" s="4">
        <f t="shared" si="7"/>
        <v>6.9179658011562324E-3</v>
      </c>
    </row>
    <row r="72" spans="1:8" x14ac:dyDescent="0.35">
      <c r="A72" s="2">
        <v>45574</v>
      </c>
      <c r="B72">
        <v>229.04</v>
      </c>
      <c r="C72" s="1">
        <v>5780.05</v>
      </c>
      <c r="D72" s="3">
        <f t="shared" si="4"/>
        <v>-2.1806454626626935E-3</v>
      </c>
      <c r="E72" s="3">
        <f t="shared" si="5"/>
        <v>-2.0722279710146596E-3</v>
      </c>
      <c r="G72" s="4">
        <f t="shared" si="6"/>
        <v>-2.3508835579007887E-3</v>
      </c>
      <c r="H72" s="4">
        <f t="shared" si="7"/>
        <v>-2.2424660662527548E-3</v>
      </c>
    </row>
    <row r="73" spans="1:8" x14ac:dyDescent="0.35">
      <c r="A73" s="2">
        <v>45575</v>
      </c>
      <c r="B73">
        <v>227.55</v>
      </c>
      <c r="C73" s="1">
        <v>5815.03</v>
      </c>
      <c r="D73" s="3">
        <f t="shared" si="4"/>
        <v>-6.5266663272085766E-3</v>
      </c>
      <c r="E73" s="3">
        <f t="shared" si="5"/>
        <v>6.0336118627852325E-3</v>
      </c>
      <c r="G73" s="4">
        <f t="shared" si="6"/>
        <v>-6.6969044224466714E-3</v>
      </c>
      <c r="H73" s="4">
        <f t="shared" si="7"/>
        <v>5.8633737675471377E-3</v>
      </c>
    </row>
    <row r="74" spans="1:8" x14ac:dyDescent="0.35">
      <c r="A74" s="2">
        <v>45578</v>
      </c>
      <c r="B74">
        <v>231.3</v>
      </c>
      <c r="C74" s="1">
        <v>5859.85</v>
      </c>
      <c r="D74" s="3">
        <f t="shared" si="4"/>
        <v>1.6345574774742577E-2</v>
      </c>
      <c r="E74" s="3">
        <f t="shared" si="5"/>
        <v>7.6780609629941675E-3</v>
      </c>
      <c r="G74" s="4">
        <f t="shared" si="6"/>
        <v>1.6175336679504482E-2</v>
      </c>
      <c r="H74" s="4">
        <f t="shared" si="7"/>
        <v>7.5078228677560727E-3</v>
      </c>
    </row>
    <row r="75" spans="1:8" x14ac:dyDescent="0.35">
      <c r="A75" s="2">
        <v>45579</v>
      </c>
      <c r="B75">
        <v>233.85</v>
      </c>
      <c r="C75" s="1">
        <v>5815.26</v>
      </c>
      <c r="D75" s="3">
        <f t="shared" si="4"/>
        <v>1.0964314934501682E-2</v>
      </c>
      <c r="E75" s="3">
        <f t="shared" si="5"/>
        <v>-7.6385090687541464E-3</v>
      </c>
      <c r="G75" s="4">
        <f t="shared" si="6"/>
        <v>1.0794076839263587E-2</v>
      </c>
      <c r="H75" s="4">
        <f t="shared" si="7"/>
        <v>-7.8087471639922412E-3</v>
      </c>
    </row>
    <row r="76" spans="1:8" x14ac:dyDescent="0.35">
      <c r="A76" s="2">
        <v>45580</v>
      </c>
      <c r="B76">
        <v>231.78</v>
      </c>
      <c r="C76" s="1">
        <v>5842.47</v>
      </c>
      <c r="D76" s="3">
        <f t="shared" si="4"/>
        <v>-8.8912382656501972E-3</v>
      </c>
      <c r="E76" s="3">
        <f t="shared" si="5"/>
        <v>4.6681557065759915E-3</v>
      </c>
      <c r="G76" s="4">
        <f t="shared" si="6"/>
        <v>-9.0614763608882921E-3</v>
      </c>
      <c r="H76" s="4">
        <f t="shared" si="7"/>
        <v>4.4979176113378967E-3</v>
      </c>
    </row>
    <row r="77" spans="1:8" x14ac:dyDescent="0.35">
      <c r="A77" s="2">
        <v>45581</v>
      </c>
      <c r="B77">
        <v>232.15</v>
      </c>
      <c r="C77" s="1">
        <v>5841.47</v>
      </c>
      <c r="D77" s="3">
        <f t="shared" si="4"/>
        <v>1.5950685596858294E-3</v>
      </c>
      <c r="E77" s="3">
        <f t="shared" si="5"/>
        <v>-1.7117513483320916E-4</v>
      </c>
      <c r="G77" s="4">
        <f t="shared" si="6"/>
        <v>1.4248304644477342E-3</v>
      </c>
      <c r="H77" s="4">
        <f t="shared" si="7"/>
        <v>-3.4141323007130439E-4</v>
      </c>
    </row>
    <row r="78" spans="1:8" x14ac:dyDescent="0.35">
      <c r="A78" s="2">
        <v>45582</v>
      </c>
      <c r="B78">
        <v>235</v>
      </c>
      <c r="C78" s="1">
        <v>5864.67</v>
      </c>
      <c r="D78" s="3">
        <f t="shared" si="4"/>
        <v>1.2201799678228265E-2</v>
      </c>
      <c r="E78" s="3">
        <f t="shared" si="5"/>
        <v>3.9637370431245362E-3</v>
      </c>
      <c r="G78" s="4">
        <f t="shared" si="6"/>
        <v>1.203156158299017E-2</v>
      </c>
      <c r="H78" s="4">
        <f t="shared" si="7"/>
        <v>3.793498947886441E-3</v>
      </c>
    </row>
    <row r="79" spans="1:8" x14ac:dyDescent="0.35">
      <c r="A79" s="2">
        <v>45585</v>
      </c>
      <c r="B79">
        <v>236.48</v>
      </c>
      <c r="C79" s="1">
        <v>5853.98</v>
      </c>
      <c r="D79" s="3">
        <f t="shared" si="4"/>
        <v>6.278123615677908E-3</v>
      </c>
      <c r="E79" s="3">
        <f t="shared" si="5"/>
        <v>-1.8244427413090425E-3</v>
      </c>
      <c r="G79" s="4">
        <f t="shared" si="6"/>
        <v>6.1078855204398132E-3</v>
      </c>
      <c r="H79" s="4">
        <f t="shared" si="7"/>
        <v>-1.9946808365471375E-3</v>
      </c>
    </row>
    <row r="80" spans="1:8" x14ac:dyDescent="0.35">
      <c r="A80" s="2">
        <v>45586</v>
      </c>
      <c r="B80">
        <v>235.86</v>
      </c>
      <c r="C80" s="1">
        <v>5851.2</v>
      </c>
      <c r="D80" s="3">
        <f t="shared" si="4"/>
        <v>-2.625229098012868E-3</v>
      </c>
      <c r="E80" s="3">
        <f t="shared" si="5"/>
        <v>-4.7500338350551163E-4</v>
      </c>
      <c r="G80" s="4">
        <f t="shared" si="6"/>
        <v>-2.7954671932509632E-3</v>
      </c>
      <c r="H80" s="4">
        <f t="shared" si="7"/>
        <v>-6.4524147874360689E-4</v>
      </c>
    </row>
    <row r="81" spans="1:8" x14ac:dyDescent="0.35">
      <c r="A81" s="2">
        <v>45587</v>
      </c>
      <c r="B81">
        <v>230.76</v>
      </c>
      <c r="C81" s="1">
        <v>5797.42</v>
      </c>
      <c r="D81" s="3">
        <f t="shared" si="4"/>
        <v>-2.1860199273135369E-2</v>
      </c>
      <c r="E81" s="3">
        <f t="shared" si="5"/>
        <v>-9.2337774119530536E-3</v>
      </c>
      <c r="G81" s="4">
        <f t="shared" si="6"/>
        <v>-2.2030437368373464E-2</v>
      </c>
      <c r="H81" s="4">
        <f t="shared" si="7"/>
        <v>-9.4040155071911484E-3</v>
      </c>
    </row>
    <row r="82" spans="1:8" x14ac:dyDescent="0.35">
      <c r="A82" s="2">
        <v>45588</v>
      </c>
      <c r="B82">
        <v>230.57</v>
      </c>
      <c r="C82" s="1">
        <v>5809.86</v>
      </c>
      <c r="D82" s="3">
        <f t="shared" si="4"/>
        <v>-8.2370542016678883E-4</v>
      </c>
      <c r="E82" s="3">
        <f t="shared" si="5"/>
        <v>2.1434831869283494E-3</v>
      </c>
      <c r="G82" s="4">
        <f t="shared" si="6"/>
        <v>-9.9394351540488409E-4</v>
      </c>
      <c r="H82" s="4">
        <f t="shared" si="7"/>
        <v>1.9732450916902541E-3</v>
      </c>
    </row>
    <row r="83" spans="1:8" x14ac:dyDescent="0.35">
      <c r="A83" s="2">
        <v>45589</v>
      </c>
      <c r="B83">
        <v>231.41</v>
      </c>
      <c r="C83" s="1">
        <v>5808.12</v>
      </c>
      <c r="D83" s="3">
        <f t="shared" si="4"/>
        <v>3.6365250690583951E-3</v>
      </c>
      <c r="E83" s="3">
        <f t="shared" si="5"/>
        <v>-2.9953572187414154E-4</v>
      </c>
      <c r="G83" s="4">
        <f t="shared" si="6"/>
        <v>3.4662869738202999E-3</v>
      </c>
      <c r="H83" s="4">
        <f t="shared" si="7"/>
        <v>-4.6977381711223675E-4</v>
      </c>
    </row>
    <row r="84" spans="1:8" x14ac:dyDescent="0.35">
      <c r="A84" s="2">
        <v>45593</v>
      </c>
      <c r="B84">
        <v>233.4</v>
      </c>
      <c r="C84" s="1">
        <v>5823.52</v>
      </c>
      <c r="D84" s="3">
        <f t="shared" si="4"/>
        <v>8.5626908148752033E-3</v>
      </c>
      <c r="E84" s="3">
        <f t="shared" si="5"/>
        <v>2.6479514493707988E-3</v>
      </c>
      <c r="G84" s="4">
        <f t="shared" si="6"/>
        <v>8.3924527196371085E-3</v>
      </c>
      <c r="H84" s="4">
        <f t="shared" si="7"/>
        <v>2.4777133541327035E-3</v>
      </c>
    </row>
    <row r="85" spans="1:8" x14ac:dyDescent="0.35">
      <c r="A85" s="2">
        <v>45594</v>
      </c>
      <c r="B85">
        <v>233.67</v>
      </c>
      <c r="C85" s="1">
        <v>5832.92</v>
      </c>
      <c r="D85" s="3">
        <f t="shared" si="4"/>
        <v>1.1561437475111353E-3</v>
      </c>
      <c r="E85" s="3">
        <f t="shared" si="5"/>
        <v>1.6128426925638532E-3</v>
      </c>
      <c r="G85" s="4">
        <f t="shared" si="6"/>
        <v>9.8590565227304008E-4</v>
      </c>
      <c r="H85" s="4">
        <f t="shared" si="7"/>
        <v>1.442604597325758E-3</v>
      </c>
    </row>
    <row r="86" spans="1:8" x14ac:dyDescent="0.35">
      <c r="A86" s="2">
        <v>45595</v>
      </c>
      <c r="B86">
        <v>230.1</v>
      </c>
      <c r="C86" s="1">
        <v>5813.67</v>
      </c>
      <c r="D86" s="3">
        <f t="shared" si="4"/>
        <v>-1.5395866558646653E-2</v>
      </c>
      <c r="E86" s="3">
        <f t="shared" si="5"/>
        <v>-3.3056916281390038E-3</v>
      </c>
      <c r="G86" s="4">
        <f t="shared" si="6"/>
        <v>-1.5566104653884747E-2</v>
      </c>
      <c r="H86" s="4">
        <f t="shared" si="7"/>
        <v>-3.4759297233770991E-3</v>
      </c>
    </row>
    <row r="87" spans="1:8" x14ac:dyDescent="0.35">
      <c r="A87" s="2">
        <v>45596</v>
      </c>
      <c r="B87">
        <v>225.91</v>
      </c>
      <c r="C87" s="1">
        <v>5705.45</v>
      </c>
      <c r="D87" s="3">
        <f t="shared" si="4"/>
        <v>-1.8377307172189244E-2</v>
      </c>
      <c r="E87" s="3">
        <f t="shared" si="5"/>
        <v>-1.8790182599519829E-2</v>
      </c>
      <c r="G87" s="4">
        <f t="shared" si="6"/>
        <v>-1.8547545267427339E-2</v>
      </c>
      <c r="H87" s="4">
        <f t="shared" si="7"/>
        <v>-1.8960420694757923E-2</v>
      </c>
    </row>
    <row r="88" spans="1:8" x14ac:dyDescent="0.35">
      <c r="A88" s="2">
        <v>45597</v>
      </c>
      <c r="B88">
        <v>222.91</v>
      </c>
      <c r="C88" s="1">
        <v>5728.8</v>
      </c>
      <c r="D88" s="3">
        <f t="shared" si="4"/>
        <v>-1.3368587316289905E-2</v>
      </c>
      <c r="E88" s="3">
        <f t="shared" si="5"/>
        <v>4.0842263302362366E-3</v>
      </c>
      <c r="G88" s="4">
        <f t="shared" si="6"/>
        <v>-1.3538825411528E-2</v>
      </c>
      <c r="H88" s="4">
        <f t="shared" si="7"/>
        <v>3.9139882349981418E-3</v>
      </c>
    </row>
    <row r="89" spans="1:8" x14ac:dyDescent="0.35">
      <c r="A89" s="2">
        <v>45600</v>
      </c>
      <c r="B89">
        <v>222.01</v>
      </c>
      <c r="C89" s="1">
        <v>5712.69</v>
      </c>
      <c r="D89" s="3">
        <f t="shared" si="4"/>
        <v>-4.0456766500141109E-3</v>
      </c>
      <c r="E89" s="3">
        <f t="shared" si="5"/>
        <v>-2.8160686495115016E-3</v>
      </c>
      <c r="G89" s="4">
        <f t="shared" si="6"/>
        <v>-4.2159147452522057E-3</v>
      </c>
      <c r="H89" s="4">
        <f t="shared" si="7"/>
        <v>-2.9863067447495968E-3</v>
      </c>
    </row>
    <row r="90" spans="1:8" x14ac:dyDescent="0.35">
      <c r="A90" s="2">
        <v>45601</v>
      </c>
      <c r="B90">
        <v>223.45</v>
      </c>
      <c r="C90" s="1">
        <v>5782.76</v>
      </c>
      <c r="D90" s="3">
        <f t="shared" si="4"/>
        <v>6.4652494766336294E-3</v>
      </c>
      <c r="E90" s="3">
        <f t="shared" si="5"/>
        <v>1.219106130274809E-2</v>
      </c>
      <c r="G90" s="4">
        <f t="shared" si="6"/>
        <v>6.2950113813955346E-3</v>
      </c>
      <c r="H90" s="4">
        <f t="shared" si="7"/>
        <v>1.2020823207509995E-2</v>
      </c>
    </row>
    <row r="91" spans="1:8" x14ac:dyDescent="0.35">
      <c r="A91" s="2">
        <v>45602</v>
      </c>
      <c r="B91">
        <v>222.72</v>
      </c>
      <c r="C91" s="1">
        <v>5929.04</v>
      </c>
      <c r="D91" s="3">
        <f t="shared" si="4"/>
        <v>-3.2722982334056835E-3</v>
      </c>
      <c r="E91" s="3">
        <f t="shared" si="5"/>
        <v>2.4981233838896531E-2</v>
      </c>
      <c r="G91" s="4">
        <f t="shared" si="6"/>
        <v>-3.4425363286437788E-3</v>
      </c>
      <c r="H91" s="4">
        <f t="shared" si="7"/>
        <v>2.4810995743658436E-2</v>
      </c>
    </row>
    <row r="92" spans="1:8" x14ac:dyDescent="0.35">
      <c r="A92" s="2">
        <v>45603</v>
      </c>
      <c r="B92">
        <v>227.48</v>
      </c>
      <c r="C92" s="1">
        <v>5973.1</v>
      </c>
      <c r="D92" s="3">
        <f t="shared" si="4"/>
        <v>2.1146945292544149E-2</v>
      </c>
      <c r="E92" s="3">
        <f t="shared" si="5"/>
        <v>7.4037444129894632E-3</v>
      </c>
      <c r="G92" s="4">
        <f t="shared" si="6"/>
        <v>2.0976707197306054E-2</v>
      </c>
      <c r="H92" s="4">
        <f t="shared" si="7"/>
        <v>7.2335063177513684E-3</v>
      </c>
    </row>
    <row r="93" spans="1:8" x14ac:dyDescent="0.35">
      <c r="A93" s="2">
        <v>45604</v>
      </c>
      <c r="B93">
        <v>226.96</v>
      </c>
      <c r="C93" s="1">
        <v>5995.54</v>
      </c>
      <c r="D93" s="3">
        <f t="shared" si="4"/>
        <v>-2.2885319380029265E-3</v>
      </c>
      <c r="E93" s="3">
        <f t="shared" si="5"/>
        <v>3.7498038697994338E-3</v>
      </c>
      <c r="G93" s="4">
        <f t="shared" si="6"/>
        <v>-2.4587700332410218E-3</v>
      </c>
      <c r="H93" s="4">
        <f t="shared" si="7"/>
        <v>3.5795657745613385E-3</v>
      </c>
    </row>
    <row r="94" spans="1:8" x14ac:dyDescent="0.35">
      <c r="A94" s="2">
        <v>45607</v>
      </c>
      <c r="B94">
        <v>224.23</v>
      </c>
      <c r="C94" s="1">
        <v>6001.35</v>
      </c>
      <c r="D94" s="3">
        <f t="shared" si="4"/>
        <v>-1.2101479715156712E-2</v>
      </c>
      <c r="E94" s="3">
        <f t="shared" si="5"/>
        <v>9.6858443383637458E-4</v>
      </c>
      <c r="G94" s="4">
        <f t="shared" si="6"/>
        <v>-1.2271717810394807E-2</v>
      </c>
      <c r="H94" s="4">
        <f t="shared" si="7"/>
        <v>7.9834633859827931E-4</v>
      </c>
    </row>
    <row r="95" spans="1:8" x14ac:dyDescent="0.35">
      <c r="A95" s="2">
        <v>45608</v>
      </c>
      <c r="B95">
        <v>224.23</v>
      </c>
      <c r="C95" s="1">
        <v>5983.99</v>
      </c>
      <c r="D95" s="3">
        <f t="shared" si="4"/>
        <v>0</v>
      </c>
      <c r="E95" s="3">
        <f t="shared" si="5"/>
        <v>-2.8968743715661891E-3</v>
      </c>
      <c r="G95" s="4">
        <f t="shared" si="6"/>
        <v>-1.7023809523809523E-4</v>
      </c>
      <c r="H95" s="4">
        <f t="shared" si="7"/>
        <v>-3.0671124668042843E-3</v>
      </c>
    </row>
    <row r="96" spans="1:8" x14ac:dyDescent="0.35">
      <c r="A96" s="2">
        <v>45609</v>
      </c>
      <c r="B96">
        <v>225.12</v>
      </c>
      <c r="C96" s="1">
        <v>5985.38</v>
      </c>
      <c r="D96" s="3">
        <f t="shared" si="4"/>
        <v>3.9612825806397481E-3</v>
      </c>
      <c r="E96" s="3">
        <f t="shared" si="5"/>
        <v>2.322595101076364E-4</v>
      </c>
      <c r="G96" s="4">
        <f t="shared" si="6"/>
        <v>3.7910444854016528E-3</v>
      </c>
      <c r="H96" s="4">
        <f t="shared" si="7"/>
        <v>6.2021414869541168E-5</v>
      </c>
    </row>
    <row r="97" spans="1:8" x14ac:dyDescent="0.35">
      <c r="A97" s="2">
        <v>45610</v>
      </c>
      <c r="B97">
        <v>228.22</v>
      </c>
      <c r="C97" s="1">
        <v>5949.17</v>
      </c>
      <c r="D97" s="3">
        <f t="shared" si="4"/>
        <v>1.3676482640454679E-2</v>
      </c>
      <c r="E97" s="3">
        <f t="shared" si="5"/>
        <v>-6.0681150291174617E-3</v>
      </c>
      <c r="G97" s="4">
        <f t="shared" si="6"/>
        <v>1.3506244545216584E-2</v>
      </c>
      <c r="H97" s="4">
        <f t="shared" si="7"/>
        <v>-6.2383531243555565E-3</v>
      </c>
    </row>
    <row r="98" spans="1:8" x14ac:dyDescent="0.35">
      <c r="A98" s="2">
        <v>45611</v>
      </c>
      <c r="B98">
        <v>225</v>
      </c>
      <c r="C98" s="1">
        <v>5870.62</v>
      </c>
      <c r="D98" s="3">
        <f t="shared" si="4"/>
        <v>-1.4209673802113448E-2</v>
      </c>
      <c r="E98" s="3">
        <f t="shared" si="5"/>
        <v>-1.3291463960568205E-2</v>
      </c>
      <c r="G98" s="4">
        <f t="shared" si="6"/>
        <v>-1.4379911897351542E-2</v>
      </c>
      <c r="H98" s="4">
        <f t="shared" si="7"/>
        <v>-1.34617020558063E-2</v>
      </c>
    </row>
    <row r="99" spans="1:8" x14ac:dyDescent="0.35">
      <c r="A99" s="2">
        <v>45614</v>
      </c>
      <c r="B99">
        <v>228.02</v>
      </c>
      <c r="C99" s="1">
        <v>5893.62</v>
      </c>
      <c r="D99" s="3">
        <f t="shared" si="4"/>
        <v>1.3332942201153587E-2</v>
      </c>
      <c r="E99" s="3">
        <f t="shared" si="5"/>
        <v>3.9101598241076656E-3</v>
      </c>
      <c r="G99" s="4">
        <f t="shared" si="6"/>
        <v>1.3162704105915492E-2</v>
      </c>
      <c r="H99" s="4">
        <f t="shared" si="7"/>
        <v>3.7399217288695704E-3</v>
      </c>
    </row>
    <row r="100" spans="1:8" x14ac:dyDescent="0.35">
      <c r="A100" s="2">
        <v>45615</v>
      </c>
      <c r="B100">
        <v>228.28</v>
      </c>
      <c r="C100" s="1">
        <v>5916.98</v>
      </c>
      <c r="D100" s="3">
        <f t="shared" si="4"/>
        <v>1.1396012629335743E-3</v>
      </c>
      <c r="E100" s="3">
        <f t="shared" si="5"/>
        <v>3.9557737052673715E-3</v>
      </c>
      <c r="G100" s="4">
        <f t="shared" si="6"/>
        <v>9.6936316769547903E-4</v>
      </c>
      <c r="H100" s="4">
        <f t="shared" si="7"/>
        <v>3.7855356100292763E-3</v>
      </c>
    </row>
    <row r="101" spans="1:8" x14ac:dyDescent="0.35">
      <c r="A101" s="2">
        <v>45616</v>
      </c>
      <c r="B101">
        <v>229</v>
      </c>
      <c r="C101" s="1">
        <v>5917.11</v>
      </c>
      <c r="D101" s="3">
        <f t="shared" si="4"/>
        <v>3.1490578857323766E-3</v>
      </c>
      <c r="E101" s="3">
        <f t="shared" si="5"/>
        <v>2.1970426117316337E-5</v>
      </c>
      <c r="G101" s="4">
        <f t="shared" si="6"/>
        <v>2.9788197904942813E-3</v>
      </c>
      <c r="H101" s="4">
        <f t="shared" si="7"/>
        <v>-1.4826766912077891E-4</v>
      </c>
    </row>
    <row r="102" spans="1:8" x14ac:dyDescent="0.35">
      <c r="A102" s="2">
        <v>45617</v>
      </c>
      <c r="B102">
        <v>228.52</v>
      </c>
      <c r="C102" s="1">
        <v>5948.71</v>
      </c>
      <c r="D102" s="3">
        <f t="shared" si="4"/>
        <v>-2.0982696979778065E-3</v>
      </c>
      <c r="E102" s="3">
        <f t="shared" si="5"/>
        <v>5.3262353051749837E-3</v>
      </c>
      <c r="G102" s="4">
        <f t="shared" si="6"/>
        <v>-2.2685077932159017E-3</v>
      </c>
      <c r="H102" s="4">
        <f t="shared" si="7"/>
        <v>5.1559972099368889E-3</v>
      </c>
    </row>
    <row r="103" spans="1:8" x14ac:dyDescent="0.35">
      <c r="A103" s="2">
        <v>45618</v>
      </c>
      <c r="B103">
        <v>229.87</v>
      </c>
      <c r="C103" s="1">
        <v>5969.34</v>
      </c>
      <c r="D103" s="3">
        <f t="shared" si="4"/>
        <v>5.890197880063815E-3</v>
      </c>
      <c r="E103" s="3">
        <f t="shared" si="5"/>
        <v>3.4619792004100735E-3</v>
      </c>
      <c r="G103" s="4">
        <f t="shared" si="6"/>
        <v>5.7199597848257202E-3</v>
      </c>
      <c r="H103" s="4">
        <f t="shared" si="7"/>
        <v>3.2917411051719783E-3</v>
      </c>
    </row>
    <row r="104" spans="1:8" x14ac:dyDescent="0.35">
      <c r="A104" s="2">
        <v>45621</v>
      </c>
      <c r="B104">
        <v>232.87</v>
      </c>
      <c r="C104" s="1">
        <v>5987.37</v>
      </c>
      <c r="D104" s="3">
        <f t="shared" si="4"/>
        <v>1.2966426208818584E-2</v>
      </c>
      <c r="E104" s="3">
        <f t="shared" si="5"/>
        <v>3.015882072251307E-3</v>
      </c>
      <c r="G104" s="4">
        <f t="shared" si="6"/>
        <v>1.2796188113580489E-2</v>
      </c>
      <c r="H104" s="4">
        <f t="shared" si="7"/>
        <v>2.8456439770132118E-3</v>
      </c>
    </row>
    <row r="105" spans="1:8" x14ac:dyDescent="0.35">
      <c r="A105" s="2">
        <v>45622</v>
      </c>
      <c r="B105">
        <v>235.06</v>
      </c>
      <c r="C105" s="1">
        <v>6021.63</v>
      </c>
      <c r="D105" s="3">
        <f t="shared" si="4"/>
        <v>9.3604427595636724E-3</v>
      </c>
      <c r="E105" s="3">
        <f t="shared" si="5"/>
        <v>5.7057361888066833E-3</v>
      </c>
      <c r="G105" s="4">
        <f t="shared" si="6"/>
        <v>9.1902046643255776E-3</v>
      </c>
      <c r="H105" s="4">
        <f t="shared" si="7"/>
        <v>5.5354980935685884E-3</v>
      </c>
    </row>
    <row r="106" spans="1:8" x14ac:dyDescent="0.35">
      <c r="A106" s="2">
        <v>45623</v>
      </c>
      <c r="B106">
        <v>234.93</v>
      </c>
      <c r="C106" s="1">
        <v>5998.74</v>
      </c>
      <c r="D106" s="3">
        <f t="shared" si="4"/>
        <v>-5.5320327375206512E-4</v>
      </c>
      <c r="E106" s="3">
        <f t="shared" si="5"/>
        <v>-3.8085396153748753E-3</v>
      </c>
      <c r="G106" s="4">
        <f t="shared" si="6"/>
        <v>-7.2344136899016038E-4</v>
      </c>
      <c r="H106" s="4">
        <f t="shared" si="7"/>
        <v>-3.9787777106129706E-3</v>
      </c>
    </row>
    <row r="107" spans="1:8" x14ac:dyDescent="0.35">
      <c r="A107" s="2">
        <v>45625</v>
      </c>
      <c r="B107">
        <v>237.33</v>
      </c>
      <c r="C107" s="1">
        <v>6032.38</v>
      </c>
      <c r="D107" s="3">
        <f t="shared" si="4"/>
        <v>1.0163980270458799E-2</v>
      </c>
      <c r="E107" s="3">
        <f t="shared" si="5"/>
        <v>5.5921788939180331E-3</v>
      </c>
      <c r="G107" s="4">
        <f t="shared" si="6"/>
        <v>9.9937421752207042E-3</v>
      </c>
      <c r="H107" s="4">
        <f t="shared" si="7"/>
        <v>5.4219407986799383E-3</v>
      </c>
    </row>
    <row r="108" spans="1:8" x14ac:dyDescent="0.35">
      <c r="A108" s="2">
        <v>45628</v>
      </c>
      <c r="B108">
        <v>239.59</v>
      </c>
      <c r="C108" s="1">
        <v>6047.15</v>
      </c>
      <c r="D108" s="3">
        <f t="shared" si="4"/>
        <v>9.477551441854002E-3</v>
      </c>
      <c r="E108" s="3">
        <f t="shared" si="5"/>
        <v>2.4454606033056034E-3</v>
      </c>
      <c r="G108" s="4">
        <f t="shared" si="6"/>
        <v>9.3073133466159072E-3</v>
      </c>
      <c r="H108" s="4">
        <f t="shared" si="7"/>
        <v>2.2752225080675081E-3</v>
      </c>
    </row>
    <row r="109" spans="1:8" x14ac:dyDescent="0.35">
      <c r="A109" s="2">
        <v>45629</v>
      </c>
      <c r="B109">
        <v>242.65</v>
      </c>
      <c r="C109" s="1">
        <v>6049.88</v>
      </c>
      <c r="D109" s="3">
        <f t="shared" si="4"/>
        <v>1.269094670795666E-2</v>
      </c>
      <c r="E109" s="3">
        <f t="shared" si="5"/>
        <v>4.5135046310470323E-4</v>
      </c>
      <c r="G109" s="4">
        <f t="shared" si="6"/>
        <v>1.2520708612718565E-2</v>
      </c>
      <c r="H109" s="4">
        <f t="shared" si="7"/>
        <v>2.8111236786660797E-4</v>
      </c>
    </row>
    <row r="110" spans="1:8" x14ac:dyDescent="0.35">
      <c r="A110" s="2">
        <v>45630</v>
      </c>
      <c r="B110">
        <v>243.01</v>
      </c>
      <c r="C110" s="1">
        <v>6086.49</v>
      </c>
      <c r="D110" s="3">
        <f t="shared" si="4"/>
        <v>1.4825189059665656E-3</v>
      </c>
      <c r="E110" s="3">
        <f t="shared" si="5"/>
        <v>6.0331237505021089E-3</v>
      </c>
      <c r="G110" s="4">
        <f t="shared" si="6"/>
        <v>1.3122808107284703E-3</v>
      </c>
      <c r="H110" s="4">
        <f t="shared" si="7"/>
        <v>5.862885655264014E-3</v>
      </c>
    </row>
    <row r="111" spans="1:8" x14ac:dyDescent="0.35">
      <c r="A111" s="2">
        <v>45631</v>
      </c>
      <c r="B111">
        <v>243.04</v>
      </c>
      <c r="C111" s="1">
        <v>6075.11</v>
      </c>
      <c r="D111" s="3">
        <f t="shared" si="4"/>
        <v>1.2344409027086238E-4</v>
      </c>
      <c r="E111" s="3">
        <f t="shared" si="5"/>
        <v>-1.8714648272306858E-3</v>
      </c>
      <c r="G111" s="4">
        <f t="shared" si="6"/>
        <v>-4.6794004967232856E-5</v>
      </c>
      <c r="H111" s="4">
        <f t="shared" si="7"/>
        <v>-2.0417029224687809E-3</v>
      </c>
    </row>
    <row r="112" spans="1:8" x14ac:dyDescent="0.35">
      <c r="A112" s="2">
        <v>45632</v>
      </c>
      <c r="B112">
        <v>242.84</v>
      </c>
      <c r="C112" s="1">
        <v>6090.27</v>
      </c>
      <c r="D112" s="3">
        <f t="shared" si="4"/>
        <v>-8.2324858522934052E-4</v>
      </c>
      <c r="E112" s="3">
        <f t="shared" si="5"/>
        <v>2.4923196558419955E-3</v>
      </c>
      <c r="G112" s="4">
        <f t="shared" si="6"/>
        <v>-9.9348668046743568E-4</v>
      </c>
      <c r="H112" s="4">
        <f t="shared" si="7"/>
        <v>2.3220815606039003E-3</v>
      </c>
    </row>
    <row r="113" spans="1:8" x14ac:dyDescent="0.35">
      <c r="A113" s="2">
        <v>45635</v>
      </c>
      <c r="B113">
        <v>246.75</v>
      </c>
      <c r="C113" s="1">
        <v>6052.85</v>
      </c>
      <c r="D113" s="3">
        <f t="shared" si="4"/>
        <v>1.5972888051357558E-2</v>
      </c>
      <c r="E113" s="3">
        <f t="shared" si="5"/>
        <v>-6.1631802121963038E-3</v>
      </c>
      <c r="G113" s="4">
        <f t="shared" si="6"/>
        <v>1.5802649956119463E-2</v>
      </c>
      <c r="H113" s="4">
        <f t="shared" si="7"/>
        <v>-6.3334183074343986E-3</v>
      </c>
    </row>
    <row r="114" spans="1:8" x14ac:dyDescent="0.35">
      <c r="A114" s="2">
        <v>45636</v>
      </c>
      <c r="B114">
        <v>247.77</v>
      </c>
      <c r="C114" s="1">
        <v>6034.91</v>
      </c>
      <c r="D114" s="3">
        <f t="shared" si="4"/>
        <v>4.1252181771443009E-3</v>
      </c>
      <c r="E114" s="3">
        <f t="shared" si="5"/>
        <v>-2.9682940713745675E-3</v>
      </c>
      <c r="G114" s="4">
        <f t="shared" si="6"/>
        <v>3.9549800819062061E-3</v>
      </c>
      <c r="H114" s="4">
        <f t="shared" si="7"/>
        <v>-3.1385321666126628E-3</v>
      </c>
    </row>
    <row r="115" spans="1:8" x14ac:dyDescent="0.35">
      <c r="A115" s="2">
        <v>45637</v>
      </c>
      <c r="B115">
        <v>246.49</v>
      </c>
      <c r="C115" s="1">
        <v>6084.19</v>
      </c>
      <c r="D115" s="3">
        <f t="shared" si="4"/>
        <v>-5.1794717822105452E-3</v>
      </c>
      <c r="E115" s="3">
        <f t="shared" si="5"/>
        <v>8.1326619328850828E-3</v>
      </c>
      <c r="G115" s="4">
        <f t="shared" si="6"/>
        <v>-5.34970987744864E-3</v>
      </c>
      <c r="H115" s="4">
        <f t="shared" si="7"/>
        <v>7.962423837646988E-3</v>
      </c>
    </row>
    <row r="116" spans="1:8" x14ac:dyDescent="0.35">
      <c r="A116" s="2">
        <v>45638</v>
      </c>
      <c r="B116">
        <v>247.96</v>
      </c>
      <c r="C116" s="1">
        <v>6051.25</v>
      </c>
      <c r="D116" s="3">
        <f t="shared" si="4"/>
        <v>5.9460181251939897E-3</v>
      </c>
      <c r="E116" s="3">
        <f t="shared" si="5"/>
        <v>-5.4287410919564485E-3</v>
      </c>
      <c r="G116" s="4">
        <f t="shared" si="6"/>
        <v>5.7757800299558949E-3</v>
      </c>
      <c r="H116" s="4">
        <f t="shared" si="7"/>
        <v>-5.5989791871945433E-3</v>
      </c>
    </row>
    <row r="117" spans="1:8" x14ac:dyDescent="0.35">
      <c r="A117" s="2">
        <v>45639</v>
      </c>
      <c r="B117">
        <v>248.13</v>
      </c>
      <c r="C117" s="1">
        <v>6051.09</v>
      </c>
      <c r="D117" s="3">
        <f t="shared" si="4"/>
        <v>6.8535953820605803E-4</v>
      </c>
      <c r="E117" s="3">
        <f t="shared" si="5"/>
        <v>-2.6441167577320025E-5</v>
      </c>
      <c r="G117" s="4">
        <f t="shared" si="6"/>
        <v>5.1512144296796277E-4</v>
      </c>
      <c r="H117" s="4">
        <f t="shared" si="7"/>
        <v>-1.9667926281541527E-4</v>
      </c>
    </row>
    <row r="118" spans="1:8" x14ac:dyDescent="0.35">
      <c r="A118" s="2">
        <v>45642</v>
      </c>
      <c r="B118">
        <v>251.04</v>
      </c>
      <c r="C118" s="1">
        <v>6074.08</v>
      </c>
      <c r="D118" s="3">
        <f t="shared" si="4"/>
        <v>1.1659486612797755E-2</v>
      </c>
      <c r="E118" s="3">
        <f t="shared" si="5"/>
        <v>3.7921163249597686E-3</v>
      </c>
      <c r="G118" s="4">
        <f t="shared" si="6"/>
        <v>1.1489248517559661E-2</v>
      </c>
      <c r="H118" s="4">
        <f t="shared" si="7"/>
        <v>3.6218782297216734E-3</v>
      </c>
    </row>
    <row r="119" spans="1:8" x14ac:dyDescent="0.35">
      <c r="A119" s="2">
        <v>45643</v>
      </c>
      <c r="B119">
        <v>253.48</v>
      </c>
      <c r="C119" s="1">
        <v>6050.61</v>
      </c>
      <c r="D119" s="3">
        <f t="shared" si="4"/>
        <v>9.6726354705936723E-3</v>
      </c>
      <c r="E119" s="3">
        <f t="shared" si="5"/>
        <v>-3.8714440227630084E-3</v>
      </c>
      <c r="G119" s="4">
        <f t="shared" si="6"/>
        <v>9.5023973753555774E-3</v>
      </c>
      <c r="H119" s="4">
        <f t="shared" si="7"/>
        <v>-4.0416821180011032E-3</v>
      </c>
    </row>
    <row r="120" spans="1:8" x14ac:dyDescent="0.35">
      <c r="A120" s="2">
        <v>45644</v>
      </c>
      <c r="B120">
        <v>248.05</v>
      </c>
      <c r="C120" s="1">
        <v>5872.16</v>
      </c>
      <c r="D120" s="3">
        <f t="shared" si="4"/>
        <v>-2.1654585708258262E-2</v>
      </c>
      <c r="E120" s="3">
        <f t="shared" si="5"/>
        <v>-2.9936554508987644E-2</v>
      </c>
      <c r="G120" s="4">
        <f t="shared" si="6"/>
        <v>-2.1824823803496356E-2</v>
      </c>
      <c r="H120" s="4">
        <f t="shared" si="7"/>
        <v>-3.0106792604225739E-2</v>
      </c>
    </row>
    <row r="121" spans="1:8" x14ac:dyDescent="0.35">
      <c r="A121" s="2">
        <v>45645</v>
      </c>
      <c r="B121">
        <v>249.79</v>
      </c>
      <c r="C121" s="1">
        <v>5867.08</v>
      </c>
      <c r="D121" s="3">
        <f t="shared" si="4"/>
        <v>6.9902261174959015E-3</v>
      </c>
      <c r="E121" s="3">
        <f t="shared" si="5"/>
        <v>-8.6547345775283581E-4</v>
      </c>
      <c r="G121" s="4">
        <f t="shared" si="6"/>
        <v>6.8199880222578066E-3</v>
      </c>
      <c r="H121" s="4">
        <f t="shared" si="7"/>
        <v>-1.035711552990931E-3</v>
      </c>
    </row>
    <row r="122" spans="1:8" x14ac:dyDescent="0.35">
      <c r="A122" s="2">
        <v>45646</v>
      </c>
      <c r="B122">
        <v>254.49</v>
      </c>
      <c r="C122" s="1">
        <v>5930.85</v>
      </c>
      <c r="D122" s="3">
        <f t="shared" si="4"/>
        <v>1.8640977623199214E-2</v>
      </c>
      <c r="E122" s="3">
        <f t="shared" si="5"/>
        <v>1.0810476252410672E-2</v>
      </c>
      <c r="G122" s="4">
        <f t="shared" si="6"/>
        <v>1.8470739527961119E-2</v>
      </c>
      <c r="H122" s="4">
        <f t="shared" si="7"/>
        <v>1.0640238157172577E-2</v>
      </c>
    </row>
    <row r="123" spans="1:8" x14ac:dyDescent="0.35">
      <c r="A123" s="2">
        <v>45649</v>
      </c>
      <c r="B123">
        <v>255.27</v>
      </c>
      <c r="C123" s="1">
        <v>5974.07</v>
      </c>
      <c r="D123" s="3">
        <f t="shared" si="4"/>
        <v>3.0602660418225774E-3</v>
      </c>
      <c r="E123" s="3">
        <f t="shared" si="5"/>
        <v>7.2608954754625398E-3</v>
      </c>
      <c r="G123" s="4">
        <f t="shared" si="6"/>
        <v>2.8900279465844821E-3</v>
      </c>
      <c r="H123" s="4">
        <f t="shared" si="7"/>
        <v>7.090657380224445E-3</v>
      </c>
    </row>
    <row r="124" spans="1:8" x14ac:dyDescent="0.35">
      <c r="A124" s="2">
        <v>45650</v>
      </c>
      <c r="B124">
        <v>258.2</v>
      </c>
      <c r="C124" s="1">
        <v>6040.04</v>
      </c>
      <c r="D124" s="3">
        <f t="shared" si="4"/>
        <v>1.1412669882966294E-2</v>
      </c>
      <c r="E124" s="3">
        <f t="shared" si="5"/>
        <v>1.0982197273831982E-2</v>
      </c>
      <c r="G124" s="4">
        <f t="shared" si="6"/>
        <v>1.1242431787728199E-2</v>
      </c>
      <c r="H124" s="4">
        <f t="shared" si="7"/>
        <v>1.0811959178593887E-2</v>
      </c>
    </row>
    <row r="125" spans="1:8" x14ac:dyDescent="0.35">
      <c r="A125" s="2">
        <v>45652</v>
      </c>
      <c r="B125">
        <v>259.02</v>
      </c>
      <c r="C125" s="1">
        <v>6037.59</v>
      </c>
      <c r="D125" s="3">
        <f t="shared" si="4"/>
        <v>3.1708003828989626E-3</v>
      </c>
      <c r="E125" s="3">
        <f t="shared" si="5"/>
        <v>-4.0570874146761795E-4</v>
      </c>
      <c r="G125" s="4">
        <f t="shared" si="6"/>
        <v>3.0005622876608674E-3</v>
      </c>
      <c r="H125" s="4">
        <f t="shared" si="7"/>
        <v>-5.7594683670571321E-4</v>
      </c>
    </row>
    <row r="126" spans="1:8" x14ac:dyDescent="0.35">
      <c r="A126" s="2">
        <v>45653</v>
      </c>
      <c r="B126">
        <v>255.59</v>
      </c>
      <c r="C126" s="1">
        <v>5970.84</v>
      </c>
      <c r="D126" s="3">
        <f t="shared" si="4"/>
        <v>-1.3330680688083499E-2</v>
      </c>
      <c r="E126" s="3">
        <f t="shared" si="5"/>
        <v>-1.111730467559637E-2</v>
      </c>
      <c r="G126" s="4">
        <f t="shared" si="6"/>
        <v>-1.3500918783321594E-2</v>
      </c>
      <c r="H126" s="4">
        <f t="shared" si="7"/>
        <v>-1.1287542770834465E-2</v>
      </c>
    </row>
    <row r="127" spans="1:8" x14ac:dyDescent="0.35">
      <c r="A127" s="2">
        <v>45656</v>
      </c>
      <c r="B127">
        <v>252.2</v>
      </c>
      <c r="C127" s="1">
        <v>5906.94</v>
      </c>
      <c r="D127" s="3">
        <f t="shared" si="4"/>
        <v>-1.3352174576538492E-2</v>
      </c>
      <c r="E127" s="3">
        <f t="shared" si="5"/>
        <v>-1.0759690191101295E-2</v>
      </c>
      <c r="G127" s="4">
        <f t="shared" si="6"/>
        <v>-1.3522412671776587E-2</v>
      </c>
      <c r="H127" s="4">
        <f t="shared" si="7"/>
        <v>-1.092992828633939E-2</v>
      </c>
    </row>
    <row r="128" spans="1:8" x14ac:dyDescent="0.35">
      <c r="A128" s="2">
        <v>45657</v>
      </c>
      <c r="B128">
        <v>250.42</v>
      </c>
      <c r="C128" s="1">
        <v>5881.63</v>
      </c>
      <c r="D128" s="3">
        <f t="shared" si="4"/>
        <v>-7.0829152900175382E-3</v>
      </c>
      <c r="E128" s="3">
        <f t="shared" si="5"/>
        <v>-4.2939964541344501E-3</v>
      </c>
      <c r="G128" s="4">
        <f t="shared" si="6"/>
        <v>-7.253153385255633E-3</v>
      </c>
      <c r="H128" s="4">
        <f t="shared" si="7"/>
        <v>-4.4642345493725449E-3</v>
      </c>
    </row>
    <row r="129" spans="1:8" x14ac:dyDescent="0.35">
      <c r="A129" s="2">
        <v>45659</v>
      </c>
      <c r="B129">
        <v>243.85</v>
      </c>
      <c r="C129" s="1">
        <v>5868.55</v>
      </c>
      <c r="D129" s="3">
        <f t="shared" si="4"/>
        <v>-2.6586226084739983E-2</v>
      </c>
      <c r="E129" s="3">
        <f t="shared" si="5"/>
        <v>-2.2263497925529528E-3</v>
      </c>
      <c r="G129" s="4">
        <f t="shared" si="6"/>
        <v>-2.6756464179978078E-2</v>
      </c>
      <c r="H129" s="4">
        <f t="shared" si="7"/>
        <v>-2.3965878877910481E-3</v>
      </c>
    </row>
    <row r="130" spans="1:8" x14ac:dyDescent="0.35">
      <c r="A130" s="2">
        <v>45660</v>
      </c>
      <c r="B130">
        <v>243.36</v>
      </c>
      <c r="C130" s="1">
        <v>5942.47</v>
      </c>
      <c r="D130" s="3">
        <f t="shared" si="4"/>
        <v>-2.0114536450788353E-3</v>
      </c>
      <c r="E130" s="3">
        <f t="shared" si="5"/>
        <v>1.2517287272659085E-2</v>
      </c>
      <c r="G130" s="4">
        <f t="shared" si="6"/>
        <v>-2.1816917403169305E-3</v>
      </c>
      <c r="H130" s="4">
        <f t="shared" si="7"/>
        <v>1.234704917742099E-2</v>
      </c>
    </row>
    <row r="131" spans="1:8" x14ac:dyDescent="0.35">
      <c r="A131" s="2">
        <v>45663</v>
      </c>
      <c r="B131">
        <v>245</v>
      </c>
      <c r="C131" s="1">
        <v>5975.38</v>
      </c>
      <c r="D131" s="3">
        <f t="shared" si="4"/>
        <v>6.7163820337442027E-3</v>
      </c>
      <c r="E131" s="3">
        <f t="shared" si="5"/>
        <v>5.5228222624888485E-3</v>
      </c>
      <c r="G131" s="4">
        <f t="shared" si="6"/>
        <v>6.5461439385061078E-3</v>
      </c>
      <c r="H131" s="4">
        <f t="shared" si="7"/>
        <v>5.3525841672507537E-3</v>
      </c>
    </row>
    <row r="132" spans="1:8" x14ac:dyDescent="0.35">
      <c r="A132" s="2">
        <v>45664</v>
      </c>
      <c r="B132">
        <v>242.21</v>
      </c>
      <c r="C132" s="1">
        <v>5909.03</v>
      </c>
      <c r="D132" s="3">
        <f t="shared" ref="D132:D189" si="8">LN(B132/B131)</f>
        <v>-1.1453092086491822E-2</v>
      </c>
      <c r="E132" s="3">
        <f t="shared" ref="E132:E189" si="9">LN(C132/C131)</f>
        <v>-1.116600476981219E-2</v>
      </c>
      <c r="G132" s="4">
        <f t="shared" ref="G132:G189" si="10">D132-$F$3</f>
        <v>-1.1623330181729917E-2</v>
      </c>
      <c r="H132" s="4">
        <f t="shared" ref="H132:H189" si="11">E132-$F$3</f>
        <v>-1.1336242865050285E-2</v>
      </c>
    </row>
    <row r="133" spans="1:8" x14ac:dyDescent="0.35">
      <c r="A133" s="2">
        <v>45665</v>
      </c>
      <c r="B133">
        <v>242.7</v>
      </c>
      <c r="C133" s="1">
        <v>5918.25</v>
      </c>
      <c r="D133" s="3">
        <f t="shared" si="8"/>
        <v>2.0209942743203797E-3</v>
      </c>
      <c r="E133" s="3">
        <f t="shared" si="9"/>
        <v>1.559107735282887E-3</v>
      </c>
      <c r="G133" s="4">
        <f t="shared" si="10"/>
        <v>1.8507561790822844E-3</v>
      </c>
      <c r="H133" s="4">
        <f t="shared" si="11"/>
        <v>1.3888696400447917E-3</v>
      </c>
    </row>
    <row r="134" spans="1:8" x14ac:dyDescent="0.35">
      <c r="A134" s="2">
        <v>45667</v>
      </c>
      <c r="B134">
        <v>236.85</v>
      </c>
      <c r="C134" s="1">
        <v>5827.04</v>
      </c>
      <c r="D134" s="3">
        <f t="shared" si="8"/>
        <v>-2.4399083362794845E-2</v>
      </c>
      <c r="E134" s="3">
        <f t="shared" si="9"/>
        <v>-1.5531644353894208E-2</v>
      </c>
      <c r="G134" s="4">
        <f t="shared" si="10"/>
        <v>-2.456932145803294E-2</v>
      </c>
      <c r="H134" s="4">
        <f t="shared" si="11"/>
        <v>-1.5701882449132305E-2</v>
      </c>
    </row>
    <row r="135" spans="1:8" x14ac:dyDescent="0.35">
      <c r="A135" s="2">
        <v>45670</v>
      </c>
      <c r="B135">
        <v>234.4</v>
      </c>
      <c r="C135" s="1">
        <v>5836.22</v>
      </c>
      <c r="D135" s="3">
        <f t="shared" si="8"/>
        <v>-1.0397971666903203E-2</v>
      </c>
      <c r="E135" s="3">
        <f t="shared" si="9"/>
        <v>1.5741742695762329E-3</v>
      </c>
      <c r="G135" s="4">
        <f t="shared" si="10"/>
        <v>-1.0568209762141298E-2</v>
      </c>
      <c r="H135" s="4">
        <f t="shared" si="11"/>
        <v>1.4039361743381376E-3</v>
      </c>
    </row>
    <row r="136" spans="1:8" x14ac:dyDescent="0.35">
      <c r="A136" s="2">
        <v>45671</v>
      </c>
      <c r="B136">
        <v>233.28</v>
      </c>
      <c r="C136" s="1">
        <v>5842.91</v>
      </c>
      <c r="D136" s="3">
        <f t="shared" si="8"/>
        <v>-4.7896088825642048E-3</v>
      </c>
      <c r="E136" s="3">
        <f t="shared" si="9"/>
        <v>1.1456334044923633E-3</v>
      </c>
      <c r="G136" s="4">
        <f t="shared" si="10"/>
        <v>-4.9598469778022996E-3</v>
      </c>
      <c r="H136" s="4">
        <f t="shared" si="11"/>
        <v>9.7539530925426802E-4</v>
      </c>
    </row>
    <row r="137" spans="1:8" x14ac:dyDescent="0.35">
      <c r="A137" s="2">
        <v>45672</v>
      </c>
      <c r="B137">
        <v>237.87</v>
      </c>
      <c r="C137" s="1">
        <v>5949.91</v>
      </c>
      <c r="D137" s="3">
        <f t="shared" si="8"/>
        <v>1.9484857132124001E-2</v>
      </c>
      <c r="E137" s="3">
        <f t="shared" si="9"/>
        <v>1.8147132985426716E-2</v>
      </c>
      <c r="G137" s="4">
        <f t="shared" si="10"/>
        <v>1.9314619036885906E-2</v>
      </c>
      <c r="H137" s="4">
        <f t="shared" si="11"/>
        <v>1.7976894890188621E-2</v>
      </c>
    </row>
    <row r="138" spans="1:8" x14ac:dyDescent="0.35">
      <c r="A138" s="2">
        <v>45673</v>
      </c>
      <c r="B138">
        <v>228.26</v>
      </c>
      <c r="C138" s="1">
        <v>5937.34</v>
      </c>
      <c r="D138" s="3">
        <f t="shared" si="8"/>
        <v>-4.1238975826963314E-2</v>
      </c>
      <c r="E138" s="3">
        <f t="shared" si="9"/>
        <v>-2.1148717634665781E-3</v>
      </c>
      <c r="G138" s="4">
        <f t="shared" si="10"/>
        <v>-4.1409213922201413E-2</v>
      </c>
      <c r="H138" s="4">
        <f t="shared" si="11"/>
        <v>-2.2851098587046734E-3</v>
      </c>
    </row>
    <row r="139" spans="1:8" x14ac:dyDescent="0.35">
      <c r="A139" s="2">
        <v>45674</v>
      </c>
      <c r="B139">
        <v>229.98</v>
      </c>
      <c r="C139" s="1">
        <v>5996.66</v>
      </c>
      <c r="D139" s="3">
        <f t="shared" si="8"/>
        <v>7.5070184950648353E-3</v>
      </c>
      <c r="E139" s="3">
        <f t="shared" si="9"/>
        <v>9.9414259357241096E-3</v>
      </c>
      <c r="G139" s="4">
        <f t="shared" si="10"/>
        <v>7.3367803998267405E-3</v>
      </c>
      <c r="H139" s="4">
        <f t="shared" si="11"/>
        <v>9.7711878404860147E-3</v>
      </c>
    </row>
    <row r="140" spans="1:8" x14ac:dyDescent="0.35">
      <c r="A140" s="2">
        <v>45678</v>
      </c>
      <c r="B140">
        <v>222.64</v>
      </c>
      <c r="C140" s="1">
        <v>6049.24</v>
      </c>
      <c r="D140" s="3">
        <f t="shared" si="8"/>
        <v>-3.2436231402883438E-2</v>
      </c>
      <c r="E140" s="3">
        <f t="shared" si="9"/>
        <v>8.7299967522312897E-3</v>
      </c>
      <c r="G140" s="4">
        <f t="shared" si="10"/>
        <v>-3.2606469498121536E-2</v>
      </c>
      <c r="H140" s="4">
        <f t="shared" si="11"/>
        <v>8.5597586569931949E-3</v>
      </c>
    </row>
    <row r="141" spans="1:8" x14ac:dyDescent="0.35">
      <c r="A141" s="2">
        <v>45679</v>
      </c>
      <c r="B141">
        <v>223.83</v>
      </c>
      <c r="C141" s="1">
        <v>6086.37</v>
      </c>
      <c r="D141" s="3">
        <f t="shared" si="8"/>
        <v>5.3307179338975266E-3</v>
      </c>
      <c r="E141" s="3">
        <f t="shared" si="9"/>
        <v>6.1192005774427091E-3</v>
      </c>
      <c r="G141" s="4">
        <f t="shared" si="10"/>
        <v>5.1604798386594318E-3</v>
      </c>
      <c r="H141" s="4">
        <f t="shared" si="11"/>
        <v>5.9489624822046143E-3</v>
      </c>
    </row>
    <row r="142" spans="1:8" x14ac:dyDescent="0.35">
      <c r="A142" s="2">
        <v>45680</v>
      </c>
      <c r="B142">
        <v>223.66</v>
      </c>
      <c r="C142" s="1">
        <v>6118.71</v>
      </c>
      <c r="D142" s="3">
        <f t="shared" si="8"/>
        <v>-7.5979355149053557E-4</v>
      </c>
      <c r="E142" s="3">
        <f t="shared" si="9"/>
        <v>5.2994450977238887E-3</v>
      </c>
      <c r="G142" s="4">
        <f t="shared" si="10"/>
        <v>-9.3003164672863083E-4</v>
      </c>
      <c r="H142" s="4">
        <f t="shared" si="11"/>
        <v>5.1292070024857939E-3</v>
      </c>
    </row>
    <row r="143" spans="1:8" x14ac:dyDescent="0.35">
      <c r="A143" s="2">
        <v>45681</v>
      </c>
      <c r="B143">
        <v>222.78</v>
      </c>
      <c r="C143" s="1">
        <v>6101.24</v>
      </c>
      <c r="D143" s="3">
        <f t="shared" si="8"/>
        <v>-3.9423041829985839E-3</v>
      </c>
      <c r="E143" s="3">
        <f t="shared" si="9"/>
        <v>-2.8592607828964826E-3</v>
      </c>
      <c r="G143" s="4">
        <f t="shared" si="10"/>
        <v>-4.1125422782366788E-3</v>
      </c>
      <c r="H143" s="4">
        <f t="shared" si="11"/>
        <v>-3.0294988781345779E-3</v>
      </c>
    </row>
    <row r="144" spans="1:8" x14ac:dyDescent="0.35">
      <c r="A144" s="2">
        <v>45684</v>
      </c>
      <c r="B144">
        <v>229.86</v>
      </c>
      <c r="C144" s="1">
        <v>6012.28</v>
      </c>
      <c r="D144" s="3">
        <f t="shared" si="8"/>
        <v>3.1285690523568978E-2</v>
      </c>
      <c r="E144" s="3">
        <f t="shared" si="9"/>
        <v>-1.4687984883634318E-2</v>
      </c>
      <c r="G144" s="4">
        <f t="shared" si="10"/>
        <v>3.1115452428330883E-2</v>
      </c>
      <c r="H144" s="4">
        <f t="shared" si="11"/>
        <v>-1.4858222978872413E-2</v>
      </c>
    </row>
    <row r="145" spans="1:8" x14ac:dyDescent="0.35">
      <c r="A145" s="2">
        <v>45685</v>
      </c>
      <c r="B145">
        <v>238.26</v>
      </c>
      <c r="C145" s="1">
        <v>6067.7</v>
      </c>
      <c r="D145" s="3">
        <f t="shared" si="8"/>
        <v>3.5892086430602384E-2</v>
      </c>
      <c r="E145" s="3">
        <f t="shared" si="9"/>
        <v>9.1755762546756169E-3</v>
      </c>
      <c r="G145" s="4">
        <f t="shared" si="10"/>
        <v>3.5721848335364285E-2</v>
      </c>
      <c r="H145" s="4">
        <f t="shared" si="11"/>
        <v>9.0053381594375221E-3</v>
      </c>
    </row>
    <row r="146" spans="1:8" x14ac:dyDescent="0.35">
      <c r="A146" s="2">
        <v>45686</v>
      </c>
      <c r="B146">
        <v>239.36</v>
      </c>
      <c r="C146" s="1">
        <v>6039.31</v>
      </c>
      <c r="D146" s="3">
        <f t="shared" si="8"/>
        <v>4.6061804148975023E-3</v>
      </c>
      <c r="E146" s="3">
        <f t="shared" si="9"/>
        <v>-4.6898535700948913E-3</v>
      </c>
      <c r="G146" s="4">
        <f t="shared" si="10"/>
        <v>4.4359423196594075E-3</v>
      </c>
      <c r="H146" s="4">
        <f t="shared" si="11"/>
        <v>-4.8600916653329862E-3</v>
      </c>
    </row>
    <row r="147" spans="1:8" x14ac:dyDescent="0.35">
      <c r="A147" s="2">
        <v>45687</v>
      </c>
      <c r="B147">
        <v>237.59</v>
      </c>
      <c r="C147" s="1">
        <v>6071.17</v>
      </c>
      <c r="D147" s="3">
        <f t="shared" si="8"/>
        <v>-7.4221957254156003E-3</v>
      </c>
      <c r="E147" s="3">
        <f t="shared" si="9"/>
        <v>5.2615707224356184E-3</v>
      </c>
      <c r="G147" s="4">
        <f t="shared" si="10"/>
        <v>-7.5924338206536952E-3</v>
      </c>
      <c r="H147" s="4">
        <f t="shared" si="11"/>
        <v>5.0913326271975236E-3</v>
      </c>
    </row>
    <row r="148" spans="1:8" x14ac:dyDescent="0.35">
      <c r="A148" s="2">
        <v>45688</v>
      </c>
      <c r="B148">
        <v>236</v>
      </c>
      <c r="C148" s="1">
        <v>6040.53</v>
      </c>
      <c r="D148" s="3">
        <f t="shared" si="8"/>
        <v>-6.714694035086833E-3</v>
      </c>
      <c r="E148" s="3">
        <f t="shared" si="9"/>
        <v>-5.0595812914254659E-3</v>
      </c>
      <c r="G148" s="4">
        <f t="shared" si="10"/>
        <v>-6.8849321303249278E-3</v>
      </c>
      <c r="H148" s="4">
        <f t="shared" si="11"/>
        <v>-5.2298193866635607E-3</v>
      </c>
    </row>
    <row r="149" spans="1:8" x14ac:dyDescent="0.35">
      <c r="A149" s="2">
        <v>45691</v>
      </c>
      <c r="B149">
        <v>228.01</v>
      </c>
      <c r="C149" s="1">
        <v>5994.57</v>
      </c>
      <c r="D149" s="3">
        <f t="shared" si="8"/>
        <v>-3.4442317383852845E-2</v>
      </c>
      <c r="E149" s="3">
        <f t="shared" si="9"/>
        <v>-7.637696973119063E-3</v>
      </c>
      <c r="G149" s="4">
        <f t="shared" si="10"/>
        <v>-3.4612555479090944E-2</v>
      </c>
      <c r="H149" s="4">
        <f t="shared" si="11"/>
        <v>-7.8079350683571578E-3</v>
      </c>
    </row>
    <row r="150" spans="1:8" x14ac:dyDescent="0.35">
      <c r="A150" s="2">
        <v>45692</v>
      </c>
      <c r="B150">
        <v>232.8</v>
      </c>
      <c r="C150" s="1">
        <v>6037.88</v>
      </c>
      <c r="D150" s="3">
        <f t="shared" si="8"/>
        <v>2.0790228215525564E-2</v>
      </c>
      <c r="E150" s="3">
        <f t="shared" si="9"/>
        <v>7.1988974883324779E-3</v>
      </c>
      <c r="G150" s="4">
        <f t="shared" si="10"/>
        <v>2.0619990120287469E-2</v>
      </c>
      <c r="H150" s="4">
        <f t="shared" si="11"/>
        <v>7.028659393094383E-3</v>
      </c>
    </row>
    <row r="151" spans="1:8" x14ac:dyDescent="0.35">
      <c r="A151" s="2">
        <v>45693</v>
      </c>
      <c r="B151">
        <v>232.47</v>
      </c>
      <c r="C151" s="1">
        <v>6061.48</v>
      </c>
      <c r="D151" s="3">
        <f t="shared" si="8"/>
        <v>-1.4185314133143574E-3</v>
      </c>
      <c r="E151" s="3">
        <f t="shared" si="9"/>
        <v>3.9010377290886913E-3</v>
      </c>
      <c r="G151" s="4">
        <f t="shared" si="10"/>
        <v>-1.5887695085524526E-3</v>
      </c>
      <c r="H151" s="4">
        <f t="shared" si="11"/>
        <v>3.7307996338505961E-3</v>
      </c>
    </row>
    <row r="152" spans="1:8" x14ac:dyDescent="0.35">
      <c r="A152" s="2">
        <v>45694</v>
      </c>
      <c r="B152">
        <v>233.22</v>
      </c>
      <c r="C152" s="1">
        <v>6083.57</v>
      </c>
      <c r="D152" s="3">
        <f t="shared" si="8"/>
        <v>3.2210296482183117E-3</v>
      </c>
      <c r="E152" s="3">
        <f t="shared" si="9"/>
        <v>3.637700027498819E-3</v>
      </c>
      <c r="G152" s="4">
        <f t="shared" si="10"/>
        <v>3.0507915529802165E-3</v>
      </c>
      <c r="H152" s="4">
        <f t="shared" si="11"/>
        <v>3.4674619322607237E-3</v>
      </c>
    </row>
    <row r="153" spans="1:8" x14ac:dyDescent="0.35">
      <c r="A153" s="2">
        <v>45695</v>
      </c>
      <c r="B153">
        <v>227.63</v>
      </c>
      <c r="C153" s="1">
        <v>6025.99</v>
      </c>
      <c r="D153" s="3">
        <f t="shared" si="8"/>
        <v>-2.4260710332889599E-2</v>
      </c>
      <c r="E153" s="3">
        <f t="shared" si="9"/>
        <v>-9.5099134821077444E-3</v>
      </c>
      <c r="G153" s="4">
        <f t="shared" si="10"/>
        <v>-2.4430948428127694E-2</v>
      </c>
      <c r="H153" s="4">
        <f t="shared" si="11"/>
        <v>-9.6801515773458392E-3</v>
      </c>
    </row>
    <row r="154" spans="1:8" x14ac:dyDescent="0.35">
      <c r="A154" s="2">
        <v>45698</v>
      </c>
      <c r="B154">
        <v>227.65</v>
      </c>
      <c r="C154" s="1">
        <v>6066.44</v>
      </c>
      <c r="D154" s="3">
        <f t="shared" si="8"/>
        <v>8.7858021493861051E-5</v>
      </c>
      <c r="E154" s="3">
        <f t="shared" si="9"/>
        <v>6.6901608481496353E-3</v>
      </c>
      <c r="G154" s="4">
        <f t="shared" si="10"/>
        <v>-8.2380073744234183E-5</v>
      </c>
      <c r="H154" s="4">
        <f t="shared" si="11"/>
        <v>6.5199227529115404E-3</v>
      </c>
    </row>
    <row r="155" spans="1:8" x14ac:dyDescent="0.35">
      <c r="A155" s="2">
        <v>45699</v>
      </c>
      <c r="B155">
        <v>232.62</v>
      </c>
      <c r="C155" s="1">
        <v>6068.5</v>
      </c>
      <c r="D155" s="3">
        <f t="shared" si="8"/>
        <v>2.1596859130101596E-2</v>
      </c>
      <c r="E155" s="3">
        <f t="shared" si="9"/>
        <v>3.3951548500248807E-4</v>
      </c>
      <c r="G155" s="4">
        <f t="shared" si="10"/>
        <v>2.1426621034863501E-2</v>
      </c>
      <c r="H155" s="4">
        <f t="shared" si="11"/>
        <v>1.6927738976439284E-4</v>
      </c>
    </row>
    <row r="156" spans="1:8" x14ac:dyDescent="0.35">
      <c r="A156" s="2">
        <v>45700</v>
      </c>
      <c r="B156">
        <v>236.87</v>
      </c>
      <c r="C156" s="1">
        <v>6051.97</v>
      </c>
      <c r="D156" s="3">
        <f t="shared" si="8"/>
        <v>1.810524652359782E-2</v>
      </c>
      <c r="E156" s="3">
        <f t="shared" si="9"/>
        <v>-2.7276186894511618E-3</v>
      </c>
      <c r="G156" s="4">
        <f t="shared" si="10"/>
        <v>1.7935008428359725E-2</v>
      </c>
      <c r="H156" s="4">
        <f t="shared" si="11"/>
        <v>-2.897856784689257E-3</v>
      </c>
    </row>
    <row r="157" spans="1:8" x14ac:dyDescent="0.35">
      <c r="A157" s="2">
        <v>45701</v>
      </c>
      <c r="B157">
        <v>241.53</v>
      </c>
      <c r="C157" s="1">
        <v>6115.07</v>
      </c>
      <c r="D157" s="3">
        <f t="shared" si="8"/>
        <v>1.9482221545508639E-2</v>
      </c>
      <c r="E157" s="3">
        <f t="shared" si="9"/>
        <v>1.0372377459622351E-2</v>
      </c>
      <c r="G157" s="4">
        <f t="shared" si="10"/>
        <v>1.9311983450270544E-2</v>
      </c>
      <c r="H157" s="4">
        <f t="shared" si="11"/>
        <v>1.0202139364384256E-2</v>
      </c>
    </row>
    <row r="158" spans="1:8" x14ac:dyDescent="0.35">
      <c r="A158" s="2">
        <v>45702</v>
      </c>
      <c r="B158">
        <v>244.6</v>
      </c>
      <c r="C158" s="1">
        <v>6114.63</v>
      </c>
      <c r="D158" s="3">
        <f t="shared" si="8"/>
        <v>1.2630534273072785E-2</v>
      </c>
      <c r="E158" s="3">
        <f t="shared" si="9"/>
        <v>-7.1955976056534599E-5</v>
      </c>
      <c r="G158" s="4">
        <f t="shared" si="10"/>
        <v>1.2460296177834691E-2</v>
      </c>
      <c r="H158" s="4">
        <f t="shared" si="11"/>
        <v>-2.4219407129462983E-4</v>
      </c>
    </row>
    <row r="159" spans="1:8" x14ac:dyDescent="0.35">
      <c r="A159" s="2">
        <v>45706</v>
      </c>
      <c r="B159">
        <v>244.47</v>
      </c>
      <c r="C159" s="1">
        <v>6129.58</v>
      </c>
      <c r="D159" s="3">
        <f t="shared" si="8"/>
        <v>-5.3162125283384893E-4</v>
      </c>
      <c r="E159" s="3">
        <f t="shared" si="9"/>
        <v>2.4419717448794743E-3</v>
      </c>
      <c r="G159" s="4">
        <f t="shared" si="10"/>
        <v>-7.018593480719442E-4</v>
      </c>
      <c r="H159" s="4">
        <f t="shared" si="11"/>
        <v>2.2717336496413791E-3</v>
      </c>
    </row>
    <row r="160" spans="1:8" x14ac:dyDescent="0.35">
      <c r="A160" s="2">
        <v>45707</v>
      </c>
      <c r="B160">
        <v>244.87</v>
      </c>
      <c r="C160" s="1">
        <v>6144.15</v>
      </c>
      <c r="D160" s="3">
        <f t="shared" si="8"/>
        <v>1.6348554750960618E-3</v>
      </c>
      <c r="E160" s="3">
        <f t="shared" si="9"/>
        <v>2.3741775065794562E-3</v>
      </c>
      <c r="G160" s="4">
        <f t="shared" si="10"/>
        <v>1.4646173798579666E-3</v>
      </c>
      <c r="H160" s="4">
        <f t="shared" si="11"/>
        <v>2.203939411341361E-3</v>
      </c>
    </row>
    <row r="161" spans="1:8" x14ac:dyDescent="0.35">
      <c r="A161" s="2">
        <v>45708</v>
      </c>
      <c r="B161">
        <v>245.83</v>
      </c>
      <c r="C161" s="1">
        <v>6117.52</v>
      </c>
      <c r="D161" s="3">
        <f t="shared" si="8"/>
        <v>3.9127826565687213E-3</v>
      </c>
      <c r="E161" s="3">
        <f t="shared" si="9"/>
        <v>-4.3436239711486854E-3</v>
      </c>
      <c r="G161" s="4">
        <f t="shared" si="10"/>
        <v>3.7425445613306261E-3</v>
      </c>
      <c r="H161" s="4">
        <f t="shared" si="11"/>
        <v>-4.5138620663867802E-3</v>
      </c>
    </row>
    <row r="162" spans="1:8" x14ac:dyDescent="0.35">
      <c r="A162" s="2">
        <v>45709</v>
      </c>
      <c r="B162">
        <v>245.55</v>
      </c>
      <c r="C162" s="1">
        <v>6013.13</v>
      </c>
      <c r="D162" s="3">
        <f t="shared" si="8"/>
        <v>-1.1396476466492649E-3</v>
      </c>
      <c r="E162" s="3">
        <f t="shared" si="9"/>
        <v>-1.7211373991262081E-2</v>
      </c>
      <c r="G162" s="4">
        <f t="shared" si="10"/>
        <v>-1.3098857418873601E-3</v>
      </c>
      <c r="H162" s="4">
        <f t="shared" si="11"/>
        <v>-1.7381612086500176E-2</v>
      </c>
    </row>
    <row r="163" spans="1:8" x14ac:dyDescent="0.35">
      <c r="A163" s="2">
        <v>45712</v>
      </c>
      <c r="B163">
        <v>247.1</v>
      </c>
      <c r="C163" s="1">
        <v>5983.25</v>
      </c>
      <c r="D163" s="3">
        <f t="shared" si="8"/>
        <v>6.2925205093107527E-3</v>
      </c>
      <c r="E163" s="3">
        <f t="shared" si="9"/>
        <v>-4.9815130548550111E-3</v>
      </c>
      <c r="G163" s="4">
        <f t="shared" si="10"/>
        <v>6.1222824140726578E-3</v>
      </c>
      <c r="H163" s="4">
        <f t="shared" si="11"/>
        <v>-5.1517511500931059E-3</v>
      </c>
    </row>
    <row r="164" spans="1:8" x14ac:dyDescent="0.35">
      <c r="A164" s="2">
        <v>45713</v>
      </c>
      <c r="B164">
        <v>247.04</v>
      </c>
      <c r="C164" s="1">
        <v>5955.25</v>
      </c>
      <c r="D164" s="3">
        <f t="shared" si="8"/>
        <v>-2.4284615815310331E-4</v>
      </c>
      <c r="E164" s="3">
        <f t="shared" si="9"/>
        <v>-4.690715138395557E-3</v>
      </c>
      <c r="G164" s="4">
        <f t="shared" si="10"/>
        <v>-4.1308425339119852E-4</v>
      </c>
      <c r="H164" s="4">
        <f t="shared" si="11"/>
        <v>-4.8609532336336518E-3</v>
      </c>
    </row>
    <row r="165" spans="1:8" x14ac:dyDescent="0.35">
      <c r="A165" s="2">
        <v>45714</v>
      </c>
      <c r="B165">
        <v>240.36</v>
      </c>
      <c r="C165" s="1">
        <v>5956.06</v>
      </c>
      <c r="D165" s="3">
        <f t="shared" si="8"/>
        <v>-2.7412467370684025E-2</v>
      </c>
      <c r="E165" s="3">
        <f t="shared" si="9"/>
        <v>1.3600519191397061E-4</v>
      </c>
      <c r="G165" s="4">
        <f t="shared" si="10"/>
        <v>-2.7582705465922119E-2</v>
      </c>
      <c r="H165" s="4">
        <f t="shared" si="11"/>
        <v>-3.4232903324124628E-5</v>
      </c>
    </row>
    <row r="166" spans="1:8" x14ac:dyDescent="0.35">
      <c r="A166" s="2">
        <v>45715</v>
      </c>
      <c r="B166">
        <v>237.3</v>
      </c>
      <c r="C166" s="1">
        <v>5861.57</v>
      </c>
      <c r="D166" s="3">
        <f t="shared" si="8"/>
        <v>-1.2812636024009335E-2</v>
      </c>
      <c r="E166" s="3">
        <f t="shared" si="9"/>
        <v>-1.5991702852089028E-2</v>
      </c>
      <c r="G166" s="4">
        <f t="shared" si="10"/>
        <v>-1.298287411924743E-2</v>
      </c>
      <c r="H166" s="4">
        <f t="shared" si="11"/>
        <v>-1.6161940947327123E-2</v>
      </c>
    </row>
    <row r="167" spans="1:8" x14ac:dyDescent="0.35">
      <c r="A167" s="2">
        <v>45716</v>
      </c>
      <c r="B167">
        <v>241.84</v>
      </c>
      <c r="C167" s="1">
        <v>5954.5</v>
      </c>
      <c r="D167" s="3">
        <f t="shared" si="8"/>
        <v>1.8951187029484631E-2</v>
      </c>
      <c r="E167" s="3">
        <f t="shared" si="9"/>
        <v>1.5729750431897126E-2</v>
      </c>
      <c r="G167" s="4">
        <f t="shared" si="10"/>
        <v>1.8780948934246536E-2</v>
      </c>
      <c r="H167" s="4">
        <f t="shared" si="11"/>
        <v>1.5559512336659032E-2</v>
      </c>
    </row>
    <row r="168" spans="1:8" x14ac:dyDescent="0.35">
      <c r="A168" s="2">
        <v>45719</v>
      </c>
      <c r="B168">
        <v>238.03</v>
      </c>
      <c r="C168" s="1">
        <v>5849.72</v>
      </c>
      <c r="D168" s="3">
        <f t="shared" si="8"/>
        <v>-1.5879634323246551E-2</v>
      </c>
      <c r="E168" s="3">
        <f t="shared" si="9"/>
        <v>-1.7753439375493379E-2</v>
      </c>
      <c r="G168" s="4">
        <f t="shared" si="10"/>
        <v>-1.6049872418484646E-2</v>
      </c>
      <c r="H168" s="4">
        <f t="shared" si="11"/>
        <v>-1.7923677470731474E-2</v>
      </c>
    </row>
    <row r="169" spans="1:8" x14ac:dyDescent="0.35">
      <c r="A169" s="2">
        <v>45720</v>
      </c>
      <c r="B169">
        <v>235.93</v>
      </c>
      <c r="C169" s="1">
        <v>5778.15</v>
      </c>
      <c r="D169" s="3">
        <f t="shared" si="8"/>
        <v>-8.8615652893341244E-3</v>
      </c>
      <c r="E169" s="3">
        <f t="shared" si="9"/>
        <v>-1.2310234603366469E-2</v>
      </c>
      <c r="G169" s="4">
        <f t="shared" si="10"/>
        <v>-9.0318033845722193E-3</v>
      </c>
      <c r="H169" s="4">
        <f t="shared" si="11"/>
        <v>-1.2480472698604564E-2</v>
      </c>
    </row>
    <row r="170" spans="1:8" x14ac:dyDescent="0.35">
      <c r="A170" s="2">
        <v>45721</v>
      </c>
      <c r="B170">
        <v>235.74</v>
      </c>
      <c r="C170" s="1">
        <v>5842.63</v>
      </c>
      <c r="D170" s="3">
        <f t="shared" si="8"/>
        <v>-8.0564806019855866E-4</v>
      </c>
      <c r="E170" s="3">
        <f t="shared" si="9"/>
        <v>1.1097475685101249E-2</v>
      </c>
      <c r="G170" s="4">
        <f t="shared" si="10"/>
        <v>-9.7588615543665392E-4</v>
      </c>
      <c r="H170" s="4">
        <f t="shared" si="11"/>
        <v>1.0927237589863154E-2</v>
      </c>
    </row>
    <row r="171" spans="1:8" x14ac:dyDescent="0.35">
      <c r="A171" s="2">
        <v>45722</v>
      </c>
      <c r="B171">
        <v>235.33</v>
      </c>
      <c r="C171" s="1">
        <v>5738.52</v>
      </c>
      <c r="D171" s="3">
        <f t="shared" si="8"/>
        <v>-1.740718379554715E-3</v>
      </c>
      <c r="E171" s="3">
        <f t="shared" si="9"/>
        <v>-1.7979700568310077E-2</v>
      </c>
      <c r="G171" s="4">
        <f t="shared" si="10"/>
        <v>-1.9109564747928102E-3</v>
      </c>
      <c r="H171" s="4">
        <f t="shared" si="11"/>
        <v>-1.8149938663548172E-2</v>
      </c>
    </row>
    <row r="172" spans="1:8" x14ac:dyDescent="0.35">
      <c r="A172" s="2">
        <v>45723</v>
      </c>
      <c r="B172">
        <v>239.07</v>
      </c>
      <c r="C172" s="1">
        <v>5770.2</v>
      </c>
      <c r="D172" s="3">
        <f t="shared" si="8"/>
        <v>1.5767611658897701E-2</v>
      </c>
      <c r="E172" s="3">
        <f t="shared" si="9"/>
        <v>5.5054046005090125E-3</v>
      </c>
      <c r="G172" s="4">
        <f t="shared" si="10"/>
        <v>1.5597373563659606E-2</v>
      </c>
      <c r="H172" s="4">
        <f t="shared" si="11"/>
        <v>5.3351665052709177E-3</v>
      </c>
    </row>
    <row r="173" spans="1:8" x14ac:dyDescent="0.35">
      <c r="A173" s="2">
        <v>45726</v>
      </c>
      <c r="B173">
        <v>227.48</v>
      </c>
      <c r="C173" s="1">
        <v>5614.56</v>
      </c>
      <c r="D173" s="3">
        <f t="shared" si="8"/>
        <v>-4.9694073639167571E-2</v>
      </c>
      <c r="E173" s="3">
        <f t="shared" si="9"/>
        <v>-2.7343518375984407E-2</v>
      </c>
      <c r="G173" s="4">
        <f t="shared" si="10"/>
        <v>-4.986431173440567E-2</v>
      </c>
      <c r="H173" s="4">
        <f t="shared" si="11"/>
        <v>-2.7513756471222502E-2</v>
      </c>
    </row>
    <row r="174" spans="1:8" x14ac:dyDescent="0.35">
      <c r="A174" s="2">
        <v>45727</v>
      </c>
      <c r="B174">
        <v>220.84</v>
      </c>
      <c r="C174" s="1">
        <v>5572.07</v>
      </c>
      <c r="D174" s="3">
        <f t="shared" si="8"/>
        <v>-2.9623865022754978E-2</v>
      </c>
      <c r="E174" s="3">
        <f t="shared" si="9"/>
        <v>-7.596604935651537E-3</v>
      </c>
      <c r="G174" s="4">
        <f t="shared" si="10"/>
        <v>-2.9794103117993073E-2</v>
      </c>
      <c r="H174" s="4">
        <f t="shared" si="11"/>
        <v>-7.7668430308896318E-3</v>
      </c>
    </row>
    <row r="175" spans="1:8" x14ac:dyDescent="0.35">
      <c r="A175" s="2">
        <v>45728</v>
      </c>
      <c r="B175">
        <v>216.98</v>
      </c>
      <c r="C175" s="1">
        <v>5599.3</v>
      </c>
      <c r="D175" s="3">
        <f t="shared" si="8"/>
        <v>-1.7633274021539299E-2</v>
      </c>
      <c r="E175" s="3">
        <f t="shared" si="9"/>
        <v>4.8749712752344252E-3</v>
      </c>
      <c r="G175" s="4">
        <f t="shared" si="10"/>
        <v>-1.7803512116777394E-2</v>
      </c>
      <c r="H175" s="4">
        <f t="shared" si="11"/>
        <v>4.7047331799963303E-3</v>
      </c>
    </row>
    <row r="176" spans="1:8" x14ac:dyDescent="0.35">
      <c r="A176" s="2">
        <v>45729</v>
      </c>
      <c r="B176">
        <v>209.68</v>
      </c>
      <c r="C176" s="1">
        <v>5521.52</v>
      </c>
      <c r="D176" s="3">
        <f t="shared" si="8"/>
        <v>-3.4222624379153584E-2</v>
      </c>
      <c r="E176" s="3">
        <f t="shared" si="9"/>
        <v>-1.3988405225352909E-2</v>
      </c>
      <c r="G176" s="4">
        <f t="shared" si="10"/>
        <v>-3.4392862474391682E-2</v>
      </c>
      <c r="H176" s="4">
        <f t="shared" si="11"/>
        <v>-1.4158643320591004E-2</v>
      </c>
    </row>
    <row r="177" spans="1:8" x14ac:dyDescent="0.35">
      <c r="A177" s="2">
        <v>45730</v>
      </c>
      <c r="B177">
        <v>213.49</v>
      </c>
      <c r="C177" s="1">
        <v>5638.94</v>
      </c>
      <c r="D177" s="3">
        <f t="shared" si="8"/>
        <v>1.8007434149081746E-2</v>
      </c>
      <c r="E177" s="3">
        <f t="shared" si="9"/>
        <v>2.1042919881408308E-2</v>
      </c>
      <c r="G177" s="4">
        <f t="shared" si="10"/>
        <v>1.7837196053843651E-2</v>
      </c>
      <c r="H177" s="4">
        <f t="shared" si="11"/>
        <v>2.0872681786170213E-2</v>
      </c>
    </row>
    <row r="178" spans="1:8" x14ac:dyDescent="0.35">
      <c r="A178" s="2">
        <v>45733</v>
      </c>
      <c r="B178">
        <v>214</v>
      </c>
      <c r="C178" s="1">
        <v>5675.12</v>
      </c>
      <c r="D178" s="3">
        <f t="shared" si="8"/>
        <v>2.3860218576188547E-3</v>
      </c>
      <c r="E178" s="3">
        <f t="shared" si="9"/>
        <v>6.3956039343475201E-3</v>
      </c>
      <c r="G178" s="4">
        <f t="shared" si="10"/>
        <v>2.2157837623807595E-3</v>
      </c>
      <c r="H178" s="4">
        <f t="shared" si="11"/>
        <v>6.2253658391094252E-3</v>
      </c>
    </row>
    <row r="179" spans="1:8" x14ac:dyDescent="0.35">
      <c r="A179" s="2">
        <v>45734</v>
      </c>
      <c r="B179">
        <v>212.69</v>
      </c>
      <c r="C179" s="1">
        <v>5614.66</v>
      </c>
      <c r="D179" s="3">
        <f t="shared" si="8"/>
        <v>-6.1403084953978448E-3</v>
      </c>
      <c r="E179" s="3">
        <f t="shared" si="9"/>
        <v>-1.071067425391002E-2</v>
      </c>
      <c r="G179" s="4">
        <f t="shared" si="10"/>
        <v>-6.3105465906359397E-3</v>
      </c>
      <c r="H179" s="4">
        <f t="shared" si="11"/>
        <v>-1.0880912349148114E-2</v>
      </c>
    </row>
    <row r="180" spans="1:8" x14ac:dyDescent="0.35">
      <c r="A180" s="2">
        <v>45735</v>
      </c>
      <c r="B180">
        <v>215.24</v>
      </c>
      <c r="C180" s="1">
        <v>5675.29</v>
      </c>
      <c r="D180" s="3">
        <f t="shared" si="8"/>
        <v>1.1917978094765389E-2</v>
      </c>
      <c r="E180" s="3">
        <f t="shared" si="9"/>
        <v>1.0740629118978858E-2</v>
      </c>
      <c r="G180" s="4">
        <f t="shared" si="10"/>
        <v>1.1747739999527294E-2</v>
      </c>
      <c r="H180" s="4">
        <f t="shared" si="11"/>
        <v>1.0570391023740763E-2</v>
      </c>
    </row>
    <row r="181" spans="1:8" x14ac:dyDescent="0.35">
      <c r="A181" s="2">
        <v>45736</v>
      </c>
      <c r="B181">
        <v>214.1</v>
      </c>
      <c r="C181" s="1">
        <v>5662.89</v>
      </c>
      <c r="D181" s="3">
        <f t="shared" si="8"/>
        <v>-5.3104890255818429E-3</v>
      </c>
      <c r="E181" s="3">
        <f t="shared" si="9"/>
        <v>-2.1873007738032347E-3</v>
      </c>
      <c r="G181" s="4">
        <f t="shared" si="10"/>
        <v>-5.4807271208199377E-3</v>
      </c>
      <c r="H181" s="4">
        <f t="shared" si="11"/>
        <v>-2.35753886904133E-3</v>
      </c>
    </row>
    <row r="182" spans="1:8" x14ac:dyDescent="0.35">
      <c r="A182" s="2">
        <v>45737</v>
      </c>
      <c r="B182">
        <v>218.27</v>
      </c>
      <c r="C182" s="1">
        <v>5667.56</v>
      </c>
      <c r="D182" s="3">
        <f t="shared" si="8"/>
        <v>1.9289632955349155E-2</v>
      </c>
      <c r="E182" s="3">
        <f t="shared" si="9"/>
        <v>8.2432741231720308E-4</v>
      </c>
      <c r="G182" s="4">
        <f t="shared" si="10"/>
        <v>1.911939486011106E-2</v>
      </c>
      <c r="H182" s="4">
        <f t="shared" si="11"/>
        <v>6.5408931707910782E-4</v>
      </c>
    </row>
    <row r="183" spans="1:8" x14ac:dyDescent="0.35">
      <c r="A183" s="2">
        <v>45740</v>
      </c>
      <c r="B183">
        <v>220.73</v>
      </c>
      <c r="C183" s="1">
        <v>5767.57</v>
      </c>
      <c r="D183" s="3">
        <f t="shared" si="8"/>
        <v>1.1207406602134005E-2</v>
      </c>
      <c r="E183" s="3">
        <f t="shared" si="9"/>
        <v>1.7492157944606672E-2</v>
      </c>
      <c r="G183" s="4">
        <f t="shared" si="10"/>
        <v>1.1037168506895911E-2</v>
      </c>
      <c r="H183" s="4">
        <f t="shared" si="11"/>
        <v>1.7321919849368577E-2</v>
      </c>
    </row>
    <row r="184" spans="1:8" x14ac:dyDescent="0.35">
      <c r="A184" s="2">
        <v>45741</v>
      </c>
      <c r="B184">
        <v>223.75</v>
      </c>
      <c r="C184" s="1">
        <v>5776.65</v>
      </c>
      <c r="D184" s="3">
        <f t="shared" si="8"/>
        <v>1.3589122001844327E-2</v>
      </c>
      <c r="E184" s="3">
        <f t="shared" si="9"/>
        <v>1.5730819184730236E-3</v>
      </c>
      <c r="G184" s="4">
        <f t="shared" si="10"/>
        <v>1.3418883906606232E-2</v>
      </c>
      <c r="H184" s="4">
        <f t="shared" si="11"/>
        <v>1.4028438232349283E-3</v>
      </c>
    </row>
    <row r="185" spans="1:8" x14ac:dyDescent="0.35">
      <c r="A185" s="2">
        <v>45742</v>
      </c>
      <c r="B185">
        <v>221.53</v>
      </c>
      <c r="C185" s="1">
        <v>5712.2</v>
      </c>
      <c r="D185" s="3">
        <f t="shared" si="8"/>
        <v>-9.9713366603807335E-3</v>
      </c>
      <c r="E185" s="3">
        <f t="shared" si="9"/>
        <v>-1.1219691455108281E-2</v>
      </c>
      <c r="G185" s="4">
        <f t="shared" si="10"/>
        <v>-1.0141574755618828E-2</v>
      </c>
      <c r="H185" s="4">
        <f t="shared" si="11"/>
        <v>-1.1389929550346376E-2</v>
      </c>
    </row>
    <row r="186" spans="1:8" x14ac:dyDescent="0.35">
      <c r="A186" s="2">
        <v>45743</v>
      </c>
      <c r="B186">
        <v>223.85</v>
      </c>
      <c r="C186" s="1">
        <v>5693.31</v>
      </c>
      <c r="D186" s="3">
        <f t="shared" si="8"/>
        <v>1.041816419239041E-2</v>
      </c>
      <c r="E186" s="3">
        <f t="shared" si="9"/>
        <v>-3.3124371066493626E-3</v>
      </c>
      <c r="G186" s="4">
        <f t="shared" si="10"/>
        <v>1.0247926097152315E-2</v>
      </c>
      <c r="H186" s="4">
        <f t="shared" si="11"/>
        <v>-3.4826752018874579E-3</v>
      </c>
    </row>
    <row r="187" spans="1:8" x14ac:dyDescent="0.35">
      <c r="A187" s="2">
        <v>45744</v>
      </c>
      <c r="B187">
        <v>217.9</v>
      </c>
      <c r="C187" s="1">
        <v>5580.94</v>
      </c>
      <c r="D187" s="3">
        <f t="shared" si="8"/>
        <v>-2.693994273640031E-2</v>
      </c>
      <c r="E187" s="3">
        <f t="shared" si="9"/>
        <v>-1.9934580336265845E-2</v>
      </c>
      <c r="G187" s="4">
        <f t="shared" si="10"/>
        <v>-2.7110180831638405E-2</v>
      </c>
      <c r="H187" s="4">
        <f t="shared" si="11"/>
        <v>-2.010481843150394E-2</v>
      </c>
    </row>
    <row r="188" spans="1:8" x14ac:dyDescent="0.35">
      <c r="A188" s="2">
        <v>45746</v>
      </c>
      <c r="B188">
        <v>222.13</v>
      </c>
      <c r="C188" s="1">
        <v>5611.85</v>
      </c>
      <c r="D188" s="3">
        <f t="shared" si="8"/>
        <v>1.9226554118956955E-2</v>
      </c>
      <c r="E188" s="3">
        <f t="shared" si="9"/>
        <v>5.523212456950013E-3</v>
      </c>
      <c r="G188" s="4">
        <f t="shared" si="10"/>
        <v>1.905631602371886E-2</v>
      </c>
      <c r="H188" s="4">
        <f t="shared" si="11"/>
        <v>5.3529743617119182E-3</v>
      </c>
    </row>
    <row r="189" spans="1:8" x14ac:dyDescent="0.35">
      <c r="A189" s="2">
        <v>45747</v>
      </c>
      <c r="B189">
        <v>223.19</v>
      </c>
      <c r="C189" s="1">
        <v>5633.07</v>
      </c>
      <c r="D189" s="3">
        <f t="shared" si="8"/>
        <v>4.7606305665627204E-3</v>
      </c>
      <c r="E189" s="3">
        <f t="shared" si="9"/>
        <v>3.7741531622356647E-3</v>
      </c>
      <c r="G189" s="4">
        <f t="shared" si="10"/>
        <v>4.5903924713246256E-3</v>
      </c>
      <c r="H189" s="4">
        <f t="shared" si="11"/>
        <v>3.6039150669975695E-3</v>
      </c>
    </row>
    <row r="191" spans="1:8" x14ac:dyDescent="0.35">
      <c r="B191">
        <f>COUNT(B2:B189)</f>
        <v>188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932C-0DF6-4262-9304-7CD86CA24D90}">
  <dimension ref="A1:H195"/>
  <sheetViews>
    <sheetView topLeftCell="G31" zoomScale="106" zoomScaleNormal="106" workbookViewId="0">
      <selection activeCell="H10" sqref="H10"/>
    </sheetView>
  </sheetViews>
  <sheetFormatPr defaultRowHeight="14.5" x14ac:dyDescent="0.35"/>
  <cols>
    <col min="1" max="1" width="11.6328125" style="6" bestFit="1" customWidth="1"/>
    <col min="2" max="2" width="8.7265625" style="6"/>
    <col min="3" max="3" width="10.36328125" bestFit="1" customWidth="1"/>
    <col min="4" max="5" width="11.36328125" bestFit="1" customWidth="1"/>
    <col min="6" max="6" width="13.6328125" style="6" customWidth="1"/>
    <col min="7" max="7" width="10.36328125" style="6" bestFit="1" customWidth="1"/>
    <col min="8" max="8" width="10" style="6" bestFit="1" customWidth="1"/>
  </cols>
  <sheetData>
    <row r="1" spans="1:8" x14ac:dyDescent="0.35">
      <c r="B1" s="6" t="s">
        <v>25</v>
      </c>
      <c r="C1" s="6">
        <v>9</v>
      </c>
      <c r="D1" s="6">
        <v>12</v>
      </c>
      <c r="E1" s="6">
        <v>26</v>
      </c>
      <c r="G1" s="6">
        <v>9</v>
      </c>
    </row>
    <row r="2" spans="1:8" x14ac:dyDescent="0.35">
      <c r="B2" s="6" t="s">
        <v>24</v>
      </c>
      <c r="C2" s="11">
        <f>2/(1+C1)</f>
        <v>0.2</v>
      </c>
      <c r="D2" s="11">
        <f>2/(1+D1)</f>
        <v>0.15384615384615385</v>
      </c>
      <c r="E2" s="11">
        <f>2/(1+E1)</f>
        <v>7.407407407407407E-2</v>
      </c>
      <c r="F2" s="7"/>
      <c r="G2" s="11">
        <f>2/(1+G1)</f>
        <v>0.2</v>
      </c>
    </row>
    <row r="4" spans="1:8" x14ac:dyDescent="0.35">
      <c r="A4" s="10" t="s">
        <v>0</v>
      </c>
      <c r="B4" s="10" t="s">
        <v>26</v>
      </c>
      <c r="C4" t="s">
        <v>23</v>
      </c>
      <c r="D4" t="s">
        <v>22</v>
      </c>
      <c r="E4" t="s">
        <v>21</v>
      </c>
      <c r="F4" s="6" t="s">
        <v>20</v>
      </c>
      <c r="G4" s="6" t="s">
        <v>19</v>
      </c>
      <c r="H4" s="6" t="s">
        <v>18</v>
      </c>
    </row>
    <row r="5" spans="1:8" x14ac:dyDescent="0.35">
      <c r="A5" s="2">
        <v>45474</v>
      </c>
      <c r="B5">
        <v>63.15</v>
      </c>
      <c r="C5" s="8">
        <f>IF(COUNTA($B$5:$B5)&lt;=C$1,AVERAGE($B$5:$B5),C$2*($B5-$C4)+$C4)</f>
        <v>63.15</v>
      </c>
      <c r="D5" s="8">
        <f>IF(COUNTA($B$5:$B5)&lt;=D$1,AVERAGE($B$5:$B5),D$2*($B5-$D4)+$D4)</f>
        <v>63.15</v>
      </c>
      <c r="E5" s="8">
        <f>IF(COUNTA($B$5:$B5)&lt;=E$1,AVERAGE($B$5:$B5),E$2*($B5-$E4)+$E4)</f>
        <v>63.15</v>
      </c>
      <c r="F5" s="7"/>
    </row>
    <row r="6" spans="1:8" x14ac:dyDescent="0.35">
      <c r="A6" s="2">
        <v>45475</v>
      </c>
      <c r="B6">
        <v>63.33</v>
      </c>
      <c r="C6" s="8">
        <f>IF(COUNTA($B$5:$B6)&lt;=C$1,AVERAGE($B$5:$B6),C$2*($B6-$C5)+$C5)</f>
        <v>63.239999999999995</v>
      </c>
      <c r="D6" s="8">
        <f>IF(COUNTA($B$5:$B6)&lt;=D$1,AVERAGE($B$5:$B6),D$2*($B6-$D5)+$D5)</f>
        <v>63.239999999999995</v>
      </c>
      <c r="E6" s="8">
        <f>IF(COUNTA($B$5:$B6)&lt;=E$1,AVERAGE($B$5:$B6),E$2*($B6-$E5)+$E5)</f>
        <v>63.239999999999995</v>
      </c>
      <c r="F6" s="7"/>
    </row>
    <row r="7" spans="1:8" x14ac:dyDescent="0.35">
      <c r="A7" s="2">
        <v>45477</v>
      </c>
      <c r="B7">
        <v>63.76</v>
      </c>
      <c r="C7" s="8">
        <f>IF(COUNTA($B$5:$B7)&lt;=C$1,AVERAGE($B$5:$B7),C$2*($B7-$C6)+$C6)</f>
        <v>63.413333333333327</v>
      </c>
      <c r="D7" s="8">
        <f>IF(COUNTA($B$5:$B7)&lt;=D$1,AVERAGE($B$5:$B7),D$2*($B7-$D6)+$D6)</f>
        <v>63.413333333333327</v>
      </c>
      <c r="E7" s="8">
        <f>IF(COUNTA($B$5:$B7)&lt;=E$1,AVERAGE($B$5:$B7),E$2*($B7-$E6)+$E6)</f>
        <v>63.413333333333327</v>
      </c>
      <c r="F7" s="7"/>
    </row>
    <row r="8" spans="1:8" x14ac:dyDescent="0.35">
      <c r="A8" s="2">
        <v>45480</v>
      </c>
      <c r="B8">
        <v>62.96</v>
      </c>
      <c r="C8" s="8">
        <f>IF(COUNTA($B$5:$B8)&lt;=C$1,AVERAGE($B$5:$B8),C$2*($B8-$C7)+$C7)</f>
        <v>63.3</v>
      </c>
      <c r="D8" s="8">
        <f>IF(COUNTA($B$5:$B8)&lt;=D$1,AVERAGE($B$5:$B8),D$2*($B8-$D7)+$D7)</f>
        <v>63.3</v>
      </c>
      <c r="E8" s="8">
        <f>IF(COUNTA($B$5:$B8)&lt;=E$1,AVERAGE($B$5:$B8),E$2*($B8-$E7)+$E7)</f>
        <v>63.3</v>
      </c>
      <c r="F8" s="7"/>
    </row>
    <row r="9" spans="1:8" x14ac:dyDescent="0.35">
      <c r="A9" s="2">
        <v>45481</v>
      </c>
      <c r="B9">
        <v>62.69</v>
      </c>
      <c r="C9" s="8">
        <f>IF(COUNTA($B$5:$B9)&lt;=C$1,AVERAGE($B$5:$B9),C$2*($B9-$C8)+$C8)</f>
        <v>63.177999999999997</v>
      </c>
      <c r="D9" s="8">
        <f>IF(COUNTA($B$5:$B9)&lt;=D$1,AVERAGE($B$5:$B9),D$2*($B9-$D8)+$D8)</f>
        <v>63.177999999999997</v>
      </c>
      <c r="E9" s="8">
        <f>IF(COUNTA($B$5:$B9)&lt;=E$1,AVERAGE($B$5:$B9),E$2*($B9-$E8)+$E8)</f>
        <v>63.177999999999997</v>
      </c>
      <c r="F9" s="7"/>
    </row>
    <row r="10" spans="1:8" x14ac:dyDescent="0.35">
      <c r="A10" s="2">
        <v>45482</v>
      </c>
      <c r="B10">
        <v>62.83</v>
      </c>
      <c r="C10" s="8">
        <f>IF(COUNTA($B$5:$B10)&lt;=C$1,AVERAGE($B$5:$B10),C$2*($B10-$C9)+$C9)</f>
        <v>63.12</v>
      </c>
      <c r="D10" s="8">
        <f>IF(COUNTA($B$5:$B10)&lt;=D$1,AVERAGE($B$5:$B10),D$2*($B10-$D9)+$D9)</f>
        <v>63.12</v>
      </c>
      <c r="E10" s="8">
        <f>IF(COUNTA($B$5:$B10)&lt;=E$1,AVERAGE($B$5:$B10),E$2*($B10-$E9)+$E9)</f>
        <v>63.12</v>
      </c>
      <c r="F10" s="7"/>
    </row>
    <row r="11" spans="1:8" x14ac:dyDescent="0.35">
      <c r="A11" s="2">
        <v>45483</v>
      </c>
      <c r="B11">
        <v>63.1</v>
      </c>
      <c r="C11" s="8">
        <f>IF(COUNTA($B$5:$B11)&lt;=C$1,AVERAGE($B$5:$B11),C$2*($B11-$C10)+$C10)</f>
        <v>63.117142857142859</v>
      </c>
      <c r="D11" s="8">
        <f>IF(COUNTA($B$5:$B11)&lt;=D$1,AVERAGE($B$5:$B11),D$2*($B11-$D10)+$D10)</f>
        <v>63.117142857142859</v>
      </c>
      <c r="E11" s="8">
        <f>IF(COUNTA($B$5:$B11)&lt;=E$1,AVERAGE($B$5:$B11),E$2*($B11-$E10)+$E10)</f>
        <v>63.117142857142859</v>
      </c>
      <c r="F11" s="7"/>
    </row>
    <row r="12" spans="1:8" x14ac:dyDescent="0.35">
      <c r="A12" s="2">
        <v>45484</v>
      </c>
      <c r="B12">
        <v>63.7</v>
      </c>
      <c r="C12" s="8">
        <f>IF(COUNTA($B$5:$B12)&lt;=C$1,AVERAGE($B$5:$B12),C$2*($B12-$C11)+$C11)</f>
        <v>63.19</v>
      </c>
      <c r="D12" s="8">
        <f>IF(COUNTA($B$5:$B12)&lt;=D$1,AVERAGE($B$5:$B12),D$2*($B12-$D11)+$D11)</f>
        <v>63.19</v>
      </c>
      <c r="E12" s="8">
        <f>IF(COUNTA($B$5:$B12)&lt;=E$1,AVERAGE($B$5:$B12),E$2*($B12-$E11)+$E11)</f>
        <v>63.19</v>
      </c>
      <c r="F12" s="7"/>
    </row>
    <row r="13" spans="1:8" x14ac:dyDescent="0.35">
      <c r="A13" s="2">
        <v>45487</v>
      </c>
      <c r="B13">
        <v>63.41</v>
      </c>
      <c r="C13" s="8">
        <f>IF(COUNTA($B$5:$B13)&lt;=C$1,AVERAGE($B$5:$B13),C$2*($B13-$C12)+$C12)</f>
        <v>63.214444444444439</v>
      </c>
      <c r="D13" s="8">
        <f>IF(COUNTA($B$5:$B13)&lt;=D$1,AVERAGE($B$5:$B13),D$2*($B13-$D12)+$D12)</f>
        <v>63.214444444444439</v>
      </c>
      <c r="E13" s="8">
        <f>IF(COUNTA($B$5:$B13)&lt;=E$1,AVERAGE($B$5:$B13),E$2*($B13-$E12)+$E12)</f>
        <v>63.214444444444439</v>
      </c>
      <c r="F13" s="7"/>
    </row>
    <row r="14" spans="1:8" x14ac:dyDescent="0.35">
      <c r="A14" s="2">
        <v>45488</v>
      </c>
      <c r="B14">
        <v>64.27</v>
      </c>
      <c r="C14" s="8">
        <f>IF(COUNTA($B$5:$B14)&lt;=C$1,AVERAGE($B$5:$B14),C$2*($B14-$C13)+$C13)</f>
        <v>63.425555555555547</v>
      </c>
      <c r="D14" s="8">
        <f>IF(COUNTA($B$5:$B14)&lt;=D$1,AVERAGE($B$5:$B14),D$2*($B14-$D13)+$D13)</f>
        <v>63.319999999999993</v>
      </c>
      <c r="E14" s="8">
        <f>IF(COUNTA($B$5:$B14)&lt;=E$1,AVERAGE($B$5:$B14),E$2*($B14-$E13)+$E13)</f>
        <v>63.319999999999993</v>
      </c>
      <c r="F14" s="7"/>
    </row>
    <row r="15" spans="1:8" x14ac:dyDescent="0.35">
      <c r="A15" s="2">
        <v>45489</v>
      </c>
      <c r="B15">
        <v>65.209999999999994</v>
      </c>
      <c r="C15" s="8">
        <f>IF(COUNTA($B$5:$B15)&lt;=C$1,AVERAGE($B$5:$B15),C$2*($B15-$C14)+$C14)</f>
        <v>63.782444444444437</v>
      </c>
      <c r="D15" s="8">
        <f>IF(COUNTA($B$5:$B15)&lt;=D$1,AVERAGE($B$5:$B15),D$2*($B15-$D14)+$D14)</f>
        <v>63.491818181818182</v>
      </c>
      <c r="E15" s="8">
        <f>IF(COUNTA($B$5:$B15)&lt;=E$1,AVERAGE($B$5:$B15),E$2*($B15-$E14)+$E14)</f>
        <v>63.491818181818182</v>
      </c>
      <c r="F15" s="7"/>
    </row>
    <row r="16" spans="1:8" x14ac:dyDescent="0.35">
      <c r="A16" s="2">
        <v>45490</v>
      </c>
      <c r="B16">
        <v>65.19</v>
      </c>
      <c r="C16" s="8">
        <f>IF(COUNTA($B$5:$B16)&lt;=C$1,AVERAGE($B$5:$B16),C$2*($B16-$C15)+$C15)</f>
        <v>64.063955555555552</v>
      </c>
      <c r="D16" s="8">
        <f>IF(COUNTA($B$5:$B16)&lt;=D$1,AVERAGE($B$5:$B16),D$2*($B16-$D15)+$D15)</f>
        <v>63.633333333333326</v>
      </c>
      <c r="E16" s="8">
        <f>IF(COUNTA($B$5:$B16)&lt;=E$1,AVERAGE($B$5:$B16),E$2*($B16-$E15)+$E15)</f>
        <v>63.633333333333326</v>
      </c>
      <c r="F16" s="7"/>
    </row>
    <row r="17" spans="1:8" x14ac:dyDescent="0.35">
      <c r="A17" s="2">
        <v>45491</v>
      </c>
      <c r="B17">
        <v>65.290000000000006</v>
      </c>
      <c r="C17" s="8">
        <f>IF(COUNTA($B$5:$B17)&lt;=C$1,AVERAGE($B$5:$B17),C$2*($B17-$C16)+$C16)</f>
        <v>64.309164444444448</v>
      </c>
      <c r="D17" s="8">
        <f>IF(COUNTA($B$5:$B17)&lt;=D$1,AVERAGE($B$5:$B17),D$2*($B17-$D16)+$D16)</f>
        <v>63.888205128205122</v>
      </c>
      <c r="E17" s="8">
        <f>IF(COUNTA($B$5:$B17)&lt;=E$1,AVERAGE($B$5:$B17),E$2*($B17-$E16)+$E16)</f>
        <v>63.76076923076922</v>
      </c>
      <c r="F17" s="7">
        <f t="shared" ref="F17:F48" si="0">D17-E17</f>
        <v>0.12743589743590178</v>
      </c>
      <c r="G17" s="7">
        <f>IF(COUNTA($F$5:$F17)&lt;=G$1,AVERAGE($F$5:$F17),G$2*($F17-$G16)+$G16)</f>
        <v>0.12743589743590178</v>
      </c>
      <c r="H17" s="7">
        <f t="shared" ref="H17:H48" si="1">F17-G17</f>
        <v>0</v>
      </c>
    </row>
    <row r="18" spans="1:8" x14ac:dyDescent="0.35">
      <c r="A18" s="2">
        <v>45494</v>
      </c>
      <c r="B18">
        <v>64.77</v>
      </c>
      <c r="C18" s="8">
        <f>IF(COUNTA($B$5:$B18)&lt;=C$1,AVERAGE($B$5:$B18),C$2*($B18-$C17)+$C17)</f>
        <v>64.401331555555558</v>
      </c>
      <c r="D18" s="8">
        <f>IF(COUNTA($B$5:$B18)&lt;=D$1,AVERAGE($B$5:$B18),D$2*($B18-$D17)+$D17)</f>
        <v>64.023865877712026</v>
      </c>
      <c r="E18" s="8">
        <f>IF(COUNTA($B$5:$B18)&lt;=E$1,AVERAGE($B$5:$B18),E$2*($B18-$E17)+$E17)</f>
        <v>63.832857142857129</v>
      </c>
      <c r="F18" s="7">
        <f t="shared" si="0"/>
        <v>0.191008734854897</v>
      </c>
      <c r="G18" s="7">
        <f>IF(COUNTA($F$5:$F18)&lt;=G$1,AVERAGE($F$5:$F18),G$2*($F18-$G17)+$G17)</f>
        <v>0.15922231614539939</v>
      </c>
      <c r="H18" s="7">
        <f t="shared" si="1"/>
        <v>3.178641870949761E-2</v>
      </c>
    </row>
    <row r="19" spans="1:8" x14ac:dyDescent="0.35">
      <c r="A19" s="2">
        <v>45495</v>
      </c>
      <c r="B19">
        <v>64.959999999999994</v>
      </c>
      <c r="C19" s="8">
        <f>IF(COUNTA($B$5:$B19)&lt;=C$1,AVERAGE($B$5:$B19),C$2*($B19-$C18)+$C18)</f>
        <v>64.513065244444448</v>
      </c>
      <c r="D19" s="8">
        <f>IF(COUNTA($B$5:$B19)&lt;=D$1,AVERAGE($B$5:$B19),D$2*($B19-$D18)+$D18)</f>
        <v>64.167886511910169</v>
      </c>
      <c r="E19" s="8">
        <f>IF(COUNTA($B$5:$B19)&lt;=E$1,AVERAGE($B$5:$B19),E$2*($B19-$E18)+$E18)</f>
        <v>63.907999999999994</v>
      </c>
      <c r="F19" s="7">
        <f t="shared" si="0"/>
        <v>0.25988651191017453</v>
      </c>
      <c r="G19" s="7">
        <f>IF(COUNTA($F$5:$F19)&lt;=G$1,AVERAGE($F$5:$F19),G$2*($F19-$G18)+$G18)</f>
        <v>0.19277704806699111</v>
      </c>
      <c r="H19" s="7">
        <f t="shared" si="1"/>
        <v>6.710946384318342E-2</v>
      </c>
    </row>
    <row r="20" spans="1:8" x14ac:dyDescent="0.35">
      <c r="A20" s="2">
        <v>45496</v>
      </c>
      <c r="B20">
        <v>65.81</v>
      </c>
      <c r="C20" s="8">
        <f>IF(COUNTA($B$5:$B20)&lt;=C$1,AVERAGE($B$5:$B20),C$2*($B20-$C19)+$C19)</f>
        <v>64.772452195555559</v>
      </c>
      <c r="D20" s="8">
        <f>IF(COUNTA($B$5:$B20)&lt;=D$1,AVERAGE($B$5:$B20),D$2*($B20-$D19)+$D19)</f>
        <v>64.420519356231679</v>
      </c>
      <c r="E20" s="8">
        <f>IF(COUNTA($B$5:$B20)&lt;=E$1,AVERAGE($B$5:$B20),E$2*($B20-$E19)+$E19)</f>
        <v>64.02687499999999</v>
      </c>
      <c r="F20" s="7">
        <f t="shared" si="0"/>
        <v>0.39364435623168959</v>
      </c>
      <c r="G20" s="7">
        <f>IF(COUNTA($F$5:$F20)&lt;=G$1,AVERAGE($F$5:$F20),G$2*($F20-$G19)+$G19)</f>
        <v>0.24299387510816572</v>
      </c>
      <c r="H20" s="7">
        <f t="shared" si="1"/>
        <v>0.15065048112352386</v>
      </c>
    </row>
    <row r="21" spans="1:8" x14ac:dyDescent="0.35">
      <c r="A21" s="2">
        <v>45497</v>
      </c>
      <c r="B21">
        <v>66.069999999999993</v>
      </c>
      <c r="C21" s="8">
        <f>IF(COUNTA($B$5:$B21)&lt;=C$1,AVERAGE($B$5:$B21),C$2*($B21-$C20)+$C20)</f>
        <v>65.031961756444446</v>
      </c>
      <c r="D21" s="8">
        <f>IF(COUNTA($B$5:$B21)&lt;=D$1,AVERAGE($B$5:$B21),D$2*($B21-$D20)+$D20)</f>
        <v>64.67428560911911</v>
      </c>
      <c r="E21" s="8">
        <f>IF(COUNTA($B$5:$B21)&lt;=E$1,AVERAGE($B$5:$B21),E$2*($B21-$E20)+$E20)</f>
        <v>64.147058823529392</v>
      </c>
      <c r="F21" s="7">
        <f t="shared" si="0"/>
        <v>0.52722678558971836</v>
      </c>
      <c r="G21" s="7">
        <f>IF(COUNTA($F$5:$F21)&lt;=G$1,AVERAGE($F$5:$F21),G$2*($F21-$G20)+$G20)</f>
        <v>0.29984045720447627</v>
      </c>
      <c r="H21" s="7">
        <f t="shared" si="1"/>
        <v>0.22738632838524209</v>
      </c>
    </row>
    <row r="22" spans="1:8" x14ac:dyDescent="0.35">
      <c r="A22" s="2">
        <v>45498</v>
      </c>
      <c r="B22">
        <v>67.05</v>
      </c>
      <c r="C22" s="8">
        <f>IF(COUNTA($B$5:$B22)&lt;=C$1,AVERAGE($B$5:$B22),C$2*($B22-$C21)+$C21)</f>
        <v>65.435569405155562</v>
      </c>
      <c r="D22" s="8">
        <f>IF(COUNTA($B$5:$B22)&lt;=D$1,AVERAGE($B$5:$B22),D$2*($B22-$D21)+$D21)</f>
        <v>65.039780130793091</v>
      </c>
      <c r="E22" s="8">
        <f>IF(COUNTA($B$5:$B22)&lt;=E$1,AVERAGE($B$5:$B22),E$2*($B22-$E21)+$E21)</f>
        <v>64.308333333333323</v>
      </c>
      <c r="F22" s="7">
        <f t="shared" si="0"/>
        <v>0.73144679745976759</v>
      </c>
      <c r="G22" s="7">
        <f>IF(COUNTA($F$5:$F22)&lt;=G$1,AVERAGE($F$5:$F22),G$2*($F22-$G21)+$G21)</f>
        <v>0.37177484724702481</v>
      </c>
      <c r="H22" s="7">
        <f t="shared" si="1"/>
        <v>0.35967195021274279</v>
      </c>
    </row>
    <row r="23" spans="1:8" x14ac:dyDescent="0.35">
      <c r="A23" s="2">
        <v>45501</v>
      </c>
      <c r="B23">
        <v>66.83</v>
      </c>
      <c r="C23" s="8">
        <f>IF(COUNTA($B$5:$B23)&lt;=C$1,AVERAGE($B$5:$B23),C$2*($B23-$C22)+$C22)</f>
        <v>65.714455524124446</v>
      </c>
      <c r="D23" s="8">
        <f>IF(COUNTA($B$5:$B23)&lt;=D$1,AVERAGE($B$5:$B23),D$2*($B23-$D22)+$D22)</f>
        <v>65.315198572209539</v>
      </c>
      <c r="E23" s="8">
        <f>IF(COUNTA($B$5:$B23)&lt;=E$1,AVERAGE($B$5:$B23),E$2*($B23-$E22)+$E22)</f>
        <v>64.441052631578927</v>
      </c>
      <c r="F23" s="7">
        <f t="shared" si="0"/>
        <v>0.87414594063061202</v>
      </c>
      <c r="G23" s="7">
        <f>IF(COUNTA($F$5:$F23)&lt;=G$1,AVERAGE($F$5:$F23),G$2*($F23-$G22)+$G22)</f>
        <v>0.44354214630182298</v>
      </c>
      <c r="H23" s="7">
        <f t="shared" si="1"/>
        <v>0.43060379432878904</v>
      </c>
    </row>
    <row r="24" spans="1:8" x14ac:dyDescent="0.35">
      <c r="A24" s="2">
        <v>45502</v>
      </c>
      <c r="B24">
        <v>67.680000000000007</v>
      </c>
      <c r="C24" s="8">
        <f>IF(COUNTA($B$5:$B24)&lt;=C$1,AVERAGE($B$5:$B24),C$2*($B24-$C23)+$C23)</f>
        <v>66.107564419299564</v>
      </c>
      <c r="D24" s="8">
        <f>IF(COUNTA($B$5:$B24)&lt;=D$1,AVERAGE($B$5:$B24),D$2*($B24-$D23)+$D23)</f>
        <v>65.679014176484998</v>
      </c>
      <c r="E24" s="8">
        <f>IF(COUNTA($B$5:$B24)&lt;=E$1,AVERAGE($B$5:$B24),E$2*($B24-$E23)+$E23)</f>
        <v>64.60299999999998</v>
      </c>
      <c r="F24" s="7">
        <f t="shared" si="0"/>
        <v>1.0760141764850175</v>
      </c>
      <c r="G24" s="7">
        <f>IF(COUNTA($F$5:$F24)&lt;=G$1,AVERAGE($F$5:$F24),G$2*($F24-$G23)+$G23)</f>
        <v>0.5226011500747223</v>
      </c>
      <c r="H24" s="7">
        <f t="shared" si="1"/>
        <v>0.55341302641029522</v>
      </c>
    </row>
    <row r="25" spans="1:8" x14ac:dyDescent="0.35">
      <c r="A25" s="2">
        <v>45503</v>
      </c>
      <c r="B25">
        <v>66.739999999999995</v>
      </c>
      <c r="C25" s="8">
        <f>IF(COUNTA($B$5:$B25)&lt;=C$1,AVERAGE($B$5:$B25),C$2*($B25-$C24)+$C24)</f>
        <v>66.234051535439647</v>
      </c>
      <c r="D25" s="8">
        <f>IF(COUNTA($B$5:$B25)&lt;=D$1,AVERAGE($B$5:$B25),D$2*($B25-$D24)+$D24)</f>
        <v>65.84224276471808</v>
      </c>
      <c r="E25" s="8">
        <f>IF(COUNTA($B$5:$B25)&lt;=E$1,AVERAGE($B$5:$B25),E$2*($B25-$E24)+$E24)</f>
        <v>64.704761904761895</v>
      </c>
      <c r="F25" s="7">
        <f t="shared" si="0"/>
        <v>1.1374808599561845</v>
      </c>
      <c r="G25" s="7">
        <f>IF(COUNTA($F$5:$F25)&lt;=G$1,AVERAGE($F$5:$F25),G$2*($F25-$G24)+$G24)</f>
        <v>0.59092111783932921</v>
      </c>
      <c r="H25" s="7">
        <f t="shared" si="1"/>
        <v>0.54655974211685532</v>
      </c>
    </row>
    <row r="26" spans="1:8" x14ac:dyDescent="0.35">
      <c r="A26" s="2">
        <v>45504</v>
      </c>
      <c r="B26">
        <v>67.959999999999994</v>
      </c>
      <c r="C26" s="8">
        <f>IF(COUNTA($B$5:$B26)&lt;=C$1,AVERAGE($B$5:$B26),C$2*($B26-$C25)+$C25)</f>
        <v>66.579241228351719</v>
      </c>
      <c r="D26" s="8">
        <f>IF(COUNTA($B$5:$B26)&lt;=D$1,AVERAGE($B$5:$B26),D$2*($B26-$D25)+$D25)</f>
        <v>66.168051570146062</v>
      </c>
      <c r="E26" s="8">
        <f>IF(COUNTA($B$5:$B26)&lt;=E$1,AVERAGE($B$5:$B26),E$2*($B26-$E25)+$E25)</f>
        <v>64.852727272727265</v>
      </c>
      <c r="F26" s="7">
        <f t="shared" si="0"/>
        <v>1.3153242974187975</v>
      </c>
      <c r="G26" s="7">
        <f>IF(COUNTA($F$5:$F26)&lt;=G$1,AVERAGE($F$5:$F26),G$2*($F26-$G25)+$G25)</f>
        <v>0.73580175375522283</v>
      </c>
      <c r="H26" s="7">
        <f t="shared" si="1"/>
        <v>0.5795225436635747</v>
      </c>
    </row>
    <row r="27" spans="1:8" x14ac:dyDescent="0.35">
      <c r="A27" s="2">
        <v>45505</v>
      </c>
      <c r="B27">
        <v>69.33</v>
      </c>
      <c r="C27" s="8">
        <f>IF(COUNTA($B$5:$B27)&lt;=C$1,AVERAGE($B$5:$B27),C$2*($B27-$C26)+$C26)</f>
        <v>67.129392982681381</v>
      </c>
      <c r="D27" s="8">
        <f>IF(COUNTA($B$5:$B27)&lt;=D$1,AVERAGE($B$5:$B27),D$2*($B27-$D26)+$D26)</f>
        <v>66.654505174738972</v>
      </c>
      <c r="E27" s="8">
        <f>IF(COUNTA($B$5:$B27)&lt;=E$1,AVERAGE($B$5:$B27),E$2*($B27-$E26)+$E26)</f>
        <v>65.047391304347812</v>
      </c>
      <c r="F27" s="7">
        <f t="shared" si="0"/>
        <v>1.60711387039116</v>
      </c>
      <c r="G27" s="7">
        <f>IF(COUNTA($F$5:$F27)&lt;=G$1,AVERAGE($F$5:$F27),G$2*($F27-$G26)+$G26)</f>
        <v>0.91006417708241027</v>
      </c>
      <c r="H27" s="7">
        <f t="shared" si="1"/>
        <v>0.69704969330874977</v>
      </c>
    </row>
    <row r="28" spans="1:8" x14ac:dyDescent="0.35">
      <c r="A28" s="2">
        <v>45508</v>
      </c>
      <c r="B28">
        <v>68.099999999999994</v>
      </c>
      <c r="C28" s="8">
        <f>IF(COUNTA($B$5:$B28)&lt;=C$1,AVERAGE($B$5:$B28),C$2*($B28-$C27)+$C27)</f>
        <v>67.323514386145106</v>
      </c>
      <c r="D28" s="8">
        <f>IF(COUNTA($B$5:$B28)&lt;=D$1,AVERAGE($B$5:$B28),D$2*($B28-$D27)+$D27)</f>
        <v>66.876888994009903</v>
      </c>
      <c r="E28" s="8">
        <f>IF(COUNTA($B$5:$B28)&lt;=E$1,AVERAGE($B$5:$B28),E$2*($B28-$E27)+$E27)</f>
        <v>65.174583333333317</v>
      </c>
      <c r="F28" s="7">
        <f t="shared" si="0"/>
        <v>1.7023056606765863</v>
      </c>
      <c r="G28" s="7">
        <f>IF(COUNTA($F$5:$F28)&lt;=G$1,AVERAGE($F$5:$F28),G$2*($F28-$G27)+$G27)</f>
        <v>1.0685124738012455</v>
      </c>
      <c r="H28" s="7">
        <f t="shared" si="1"/>
        <v>0.63379318687534081</v>
      </c>
    </row>
    <row r="29" spans="1:8" x14ac:dyDescent="0.35">
      <c r="A29" s="2">
        <v>45509</v>
      </c>
      <c r="B29">
        <v>68.05</v>
      </c>
      <c r="C29" s="8">
        <f>IF(COUNTA($B$5:$B29)&lt;=C$1,AVERAGE($B$5:$B29),C$2*($B29-$C28)+$C28)</f>
        <v>67.46881150891609</v>
      </c>
      <c r="D29" s="8">
        <f>IF(COUNTA($B$5:$B29)&lt;=D$1,AVERAGE($B$5:$B29),D$2*($B29-$D28)+$D28)</f>
        <v>67.057367610316078</v>
      </c>
      <c r="E29" s="8">
        <f>IF(COUNTA($B$5:$B29)&lt;=E$1,AVERAGE($B$5:$B29),E$2*($B29-$E28)+$E28)</f>
        <v>65.289599999999979</v>
      </c>
      <c r="F29" s="7">
        <f t="shared" si="0"/>
        <v>1.7677676103160991</v>
      </c>
      <c r="G29" s="7">
        <f>IF(COUNTA($F$5:$F29)&lt;=G$1,AVERAGE($F$5:$F29),G$2*($F29-$G28)+$G28)</f>
        <v>1.2083635011042162</v>
      </c>
      <c r="H29" s="7">
        <f t="shared" si="1"/>
        <v>0.55940410921188288</v>
      </c>
    </row>
    <row r="30" spans="1:8" x14ac:dyDescent="0.35">
      <c r="A30" s="2">
        <v>45510</v>
      </c>
      <c r="B30">
        <v>68.459999999999994</v>
      </c>
      <c r="C30" s="8">
        <f>IF(COUNTA($B$5:$B30)&lt;=C$1,AVERAGE($B$5:$B30),C$2*($B30-$C29)+$C29)</f>
        <v>67.667049207132877</v>
      </c>
      <c r="D30" s="8">
        <f>IF(COUNTA($B$5:$B30)&lt;=D$1,AVERAGE($B$5:$B30),D$2*($B30-$D29)+$D29)</f>
        <v>67.273157208728989</v>
      </c>
      <c r="E30" s="8">
        <f>IF(COUNTA($B$5:$B30)&lt;=E$1,AVERAGE($B$5:$B30),E$2*($B30-$E29)+$E29)</f>
        <v>65.411538461538441</v>
      </c>
      <c r="F30" s="7">
        <f t="shared" si="0"/>
        <v>1.8616187471905477</v>
      </c>
      <c r="G30" s="7">
        <f>IF(COUNTA($F$5:$F30)&lt;=G$1,AVERAGE($F$5:$F30),G$2*($F30-$G29)+$G29)</f>
        <v>1.3390145503214825</v>
      </c>
      <c r="H30" s="7">
        <f t="shared" si="1"/>
        <v>0.52260419686906512</v>
      </c>
    </row>
    <row r="31" spans="1:8" x14ac:dyDescent="0.35">
      <c r="A31" s="2">
        <v>45511</v>
      </c>
      <c r="B31">
        <v>68.73</v>
      </c>
      <c r="C31" s="8">
        <f>IF(COUNTA($B$5:$B31)&lt;=C$1,AVERAGE($B$5:$B31),C$2*($B31-$C30)+$C30)</f>
        <v>67.879639365706296</v>
      </c>
      <c r="D31" s="8">
        <f>IF(COUNTA($B$5:$B31)&lt;=D$1,AVERAGE($B$5:$B31),D$2*($B31-$D30)+$D30)</f>
        <v>67.497286868924533</v>
      </c>
      <c r="E31" s="8">
        <f>IF(COUNTA($B$5:$B31)&lt;=E$1,AVERAGE($B$5:$B31),E$2*($B31-$E30)+$E30)</f>
        <v>65.657350427350408</v>
      </c>
      <c r="F31" s="7">
        <f t="shared" si="0"/>
        <v>1.8399364415741246</v>
      </c>
      <c r="G31" s="7">
        <f>IF(COUNTA($F$5:$F31)&lt;=G$1,AVERAGE($F$5:$F31),G$2*($F31-$G30)+$G30)</f>
        <v>1.439198928572011</v>
      </c>
      <c r="H31" s="7">
        <f t="shared" si="1"/>
        <v>0.40073751300211358</v>
      </c>
    </row>
    <row r="32" spans="1:8" x14ac:dyDescent="0.35">
      <c r="A32" s="2">
        <v>45512</v>
      </c>
      <c r="B32">
        <v>68.680000000000007</v>
      </c>
      <c r="C32" s="8">
        <f>IF(COUNTA($B$5:$B32)&lt;=C$1,AVERAGE($B$5:$B32),C$2*($B32-$C31)+$C31)</f>
        <v>68.039711492565033</v>
      </c>
      <c r="D32" s="8">
        <f>IF(COUNTA($B$5:$B32)&lt;=D$1,AVERAGE($B$5:$B32),D$2*($B32-$D31)+$D31)</f>
        <v>67.679242735243832</v>
      </c>
      <c r="E32" s="8">
        <f>IF(COUNTA($B$5:$B32)&lt;=E$1,AVERAGE($B$5:$B32),E$2*($B32-$E31)+$E31)</f>
        <v>65.881250395694821</v>
      </c>
      <c r="F32" s="7">
        <f t="shared" si="0"/>
        <v>1.7979923395490118</v>
      </c>
      <c r="G32" s="7">
        <f>IF(COUNTA($F$5:$F32)&lt;=G$1,AVERAGE($F$5:$F32),G$2*($F32-$G31)+$G31)</f>
        <v>1.5109576107674112</v>
      </c>
      <c r="H32" s="7">
        <f t="shared" si="1"/>
        <v>0.28703472878160063</v>
      </c>
    </row>
    <row r="33" spans="1:8" x14ac:dyDescent="0.35">
      <c r="A33" s="2">
        <v>45515</v>
      </c>
      <c r="B33">
        <v>68.17</v>
      </c>
      <c r="C33" s="8">
        <f>IF(COUNTA($B$5:$B33)&lt;=C$1,AVERAGE($B$5:$B33),C$2*($B33-$C32)+$C32)</f>
        <v>68.065769194052024</v>
      </c>
      <c r="D33" s="8">
        <f>IF(COUNTA($B$5:$B33)&lt;=D$1,AVERAGE($B$5:$B33),D$2*($B33-$D32)+$D32)</f>
        <v>67.754743852898628</v>
      </c>
      <c r="E33" s="8">
        <f>IF(COUNTA($B$5:$B33)&lt;=E$1,AVERAGE($B$5:$B33),E$2*($B33-$E32)+$E32)</f>
        <v>66.050787403421126</v>
      </c>
      <c r="F33" s="7">
        <f t="shared" si="0"/>
        <v>1.7039564494775021</v>
      </c>
      <c r="G33" s="7">
        <f>IF(COUNTA($F$5:$F33)&lt;=G$1,AVERAGE($F$5:$F33),G$2*($F33-$G32)+$G32)</f>
        <v>1.5495573785094294</v>
      </c>
      <c r="H33" s="7">
        <f t="shared" si="1"/>
        <v>0.1543990709680727</v>
      </c>
    </row>
    <row r="34" spans="1:8" x14ac:dyDescent="0.35">
      <c r="A34" s="2">
        <v>45516</v>
      </c>
      <c r="B34">
        <v>68.459999999999994</v>
      </c>
      <c r="C34" s="8">
        <f>IF(COUNTA($B$5:$B34)&lt;=C$1,AVERAGE($B$5:$B34),C$2*($B34-$C33)+$C33)</f>
        <v>68.144615355241612</v>
      </c>
      <c r="D34" s="8">
        <f>IF(COUNTA($B$5:$B34)&lt;=D$1,AVERAGE($B$5:$B34),D$2*($B34-$D33)+$D33)</f>
        <v>67.86324479860653</v>
      </c>
      <c r="E34" s="8">
        <f>IF(COUNTA($B$5:$B34)&lt;=E$1,AVERAGE($B$5:$B34),E$2*($B34-$E33)+$E33)</f>
        <v>66.229247595760299</v>
      </c>
      <c r="F34" s="7">
        <f t="shared" si="0"/>
        <v>1.6339972028462313</v>
      </c>
      <c r="G34" s="7">
        <f>IF(COUNTA($F$5:$F34)&lt;=G$1,AVERAGE($F$5:$F34),G$2*($F34-$G33)+$G33)</f>
        <v>1.5664453433767898</v>
      </c>
      <c r="H34" s="7">
        <f t="shared" si="1"/>
        <v>6.7551859469441533E-2</v>
      </c>
    </row>
    <row r="35" spans="1:8" x14ac:dyDescent="0.35">
      <c r="A35" s="2">
        <v>45517</v>
      </c>
      <c r="B35">
        <v>68.58</v>
      </c>
      <c r="C35" s="8">
        <f>IF(COUNTA($B$5:$B35)&lt;=C$1,AVERAGE($B$5:$B35),C$2*($B35-$C34)+$C34)</f>
        <v>68.231692284193286</v>
      </c>
      <c r="D35" s="8">
        <f>IF(COUNTA($B$5:$B35)&lt;=D$1,AVERAGE($B$5:$B35),D$2*($B35-$D34)+$D34)</f>
        <v>67.973514829590144</v>
      </c>
      <c r="E35" s="8">
        <f>IF(COUNTA($B$5:$B35)&lt;=E$1,AVERAGE($B$5:$B35),E$2*($B35-$E34)+$E34)</f>
        <v>66.403377403481755</v>
      </c>
      <c r="F35" s="7">
        <f t="shared" si="0"/>
        <v>1.5701374261083885</v>
      </c>
      <c r="G35" s="7">
        <f>IF(COUNTA($F$5:$F35)&lt;=G$1,AVERAGE($F$5:$F35),G$2*($F35-$G34)+$G34)</f>
        <v>1.5671837599231095</v>
      </c>
      <c r="H35" s="7">
        <f t="shared" si="1"/>
        <v>2.9536661852789248E-3</v>
      </c>
    </row>
    <row r="36" spans="1:8" x14ac:dyDescent="0.35">
      <c r="A36" s="2">
        <v>45518</v>
      </c>
      <c r="B36">
        <v>68.650000000000006</v>
      </c>
      <c r="C36" s="8">
        <f>IF(COUNTA($B$5:$B36)&lt;=C$1,AVERAGE($B$5:$B36),C$2*($B36-$C35)+$C35)</f>
        <v>68.315353827354627</v>
      </c>
      <c r="D36" s="8">
        <f>IF(COUNTA($B$5:$B36)&lt;=D$1,AVERAGE($B$5:$B36),D$2*($B36-$D35)+$D35)</f>
        <v>68.077589471191658</v>
      </c>
      <c r="E36" s="8">
        <f>IF(COUNTA($B$5:$B36)&lt;=E$1,AVERAGE($B$5:$B36),E$2*($B36-$E35)+$E35)</f>
        <v>66.569793892112742</v>
      </c>
      <c r="F36" s="7">
        <f t="shared" si="0"/>
        <v>1.5077955790789161</v>
      </c>
      <c r="G36" s="7">
        <f>IF(COUNTA($F$5:$F36)&lt;=G$1,AVERAGE($F$5:$F36),G$2*($F36-$G35)+$G35)</f>
        <v>1.5553061237542709</v>
      </c>
      <c r="H36" s="7">
        <f t="shared" si="1"/>
        <v>-4.751054467535476E-2</v>
      </c>
    </row>
    <row r="37" spans="1:8" x14ac:dyDescent="0.35">
      <c r="A37" s="2">
        <v>45519</v>
      </c>
      <c r="B37">
        <v>69.180000000000007</v>
      </c>
      <c r="C37" s="8">
        <f>IF(COUNTA($B$5:$B37)&lt;=C$1,AVERAGE($B$5:$B37),C$2*($B37-$C36)+$C36)</f>
        <v>68.488283061883706</v>
      </c>
      <c r="D37" s="8">
        <f>IF(COUNTA($B$5:$B37)&lt;=D$1,AVERAGE($B$5:$B37),D$2*($B37-$D36)+$D36)</f>
        <v>68.247191091008332</v>
      </c>
      <c r="E37" s="8">
        <f>IF(COUNTA($B$5:$B37)&lt;=E$1,AVERAGE($B$5:$B37),E$2*($B37-$E36)+$E36)</f>
        <v>66.763142492696986</v>
      </c>
      <c r="F37" s="7">
        <f t="shared" si="0"/>
        <v>1.4840485983113467</v>
      </c>
      <c r="G37" s="7">
        <f>IF(COUNTA($F$5:$F37)&lt;=G$1,AVERAGE($F$5:$F37),G$2*($F37-$G36)+$G36)</f>
        <v>1.5410546186656862</v>
      </c>
      <c r="H37" s="7">
        <f t="shared" si="1"/>
        <v>-5.7006020354339437E-2</v>
      </c>
    </row>
    <row r="38" spans="1:8" x14ac:dyDescent="0.35">
      <c r="A38" s="2">
        <v>45522</v>
      </c>
      <c r="B38">
        <v>68.98</v>
      </c>
      <c r="C38" s="8">
        <f>IF(COUNTA($B$5:$B38)&lt;=C$1,AVERAGE($B$5:$B38),C$2*($B38-$C37)+$C37)</f>
        <v>68.586626449506966</v>
      </c>
      <c r="D38" s="8">
        <f>IF(COUNTA($B$5:$B38)&lt;=D$1,AVERAGE($B$5:$B38),D$2*($B38-$D37)+$D37)</f>
        <v>68.359930923160903</v>
      </c>
      <c r="E38" s="8">
        <f>IF(COUNTA($B$5:$B38)&lt;=E$1,AVERAGE($B$5:$B38),E$2*($B38-$E37)+$E37)</f>
        <v>66.92735415990461</v>
      </c>
      <c r="F38" s="7">
        <f t="shared" si="0"/>
        <v>1.4325767632562929</v>
      </c>
      <c r="G38" s="7">
        <f>IF(COUNTA($F$5:$F38)&lt;=G$1,AVERAGE($F$5:$F38),G$2*($F38-$G37)+$G37)</f>
        <v>1.5193590475838075</v>
      </c>
      <c r="H38" s="7">
        <f t="shared" si="1"/>
        <v>-8.6782284327514558E-2</v>
      </c>
    </row>
    <row r="39" spans="1:8" x14ac:dyDescent="0.35">
      <c r="A39" s="2">
        <v>45523</v>
      </c>
      <c r="B39">
        <v>69.38</v>
      </c>
      <c r="C39" s="8">
        <f>IF(COUNTA($B$5:$B39)&lt;=C$1,AVERAGE($B$5:$B39),C$2*($B39-$C38)+$C38)</f>
        <v>68.745301159605575</v>
      </c>
      <c r="D39" s="8">
        <f>IF(COUNTA($B$5:$B39)&lt;=D$1,AVERAGE($B$5:$B39),D$2*($B39-$D38)+$D38)</f>
        <v>68.516864627289991</v>
      </c>
      <c r="E39" s="8">
        <f>IF(COUNTA($B$5:$B39)&lt;=E$1,AVERAGE($B$5:$B39),E$2*($B39-$E38)+$E38)</f>
        <v>67.109031629541306</v>
      </c>
      <c r="F39" s="7">
        <f t="shared" si="0"/>
        <v>1.4078329977486845</v>
      </c>
      <c r="G39" s="7">
        <f>IF(COUNTA($F$5:$F39)&lt;=G$1,AVERAGE($F$5:$F39),G$2*($F39-$G38)+$G38)</f>
        <v>1.4970538376167828</v>
      </c>
      <c r="H39" s="7">
        <f t="shared" si="1"/>
        <v>-8.9220839868098256E-2</v>
      </c>
    </row>
    <row r="40" spans="1:8" x14ac:dyDescent="0.35">
      <c r="A40" s="2">
        <v>45524</v>
      </c>
      <c r="B40">
        <v>69.569999999999993</v>
      </c>
      <c r="C40" s="8">
        <f>IF(COUNTA($B$5:$B40)&lt;=C$1,AVERAGE($B$5:$B40),C$2*($B40-$C39)+$C39)</f>
        <v>68.910240927684455</v>
      </c>
      <c r="D40" s="8">
        <f>IF(COUNTA($B$5:$B40)&lt;=D$1,AVERAGE($B$5:$B40),D$2*($B40-$D39)+$D39)</f>
        <v>68.678885453860758</v>
      </c>
      <c r="E40" s="8">
        <f>IF(COUNTA($B$5:$B40)&lt;=E$1,AVERAGE($B$5:$B40),E$2*($B40-$E39)+$E39)</f>
        <v>67.291325582908613</v>
      </c>
      <c r="F40" s="7">
        <f t="shared" si="0"/>
        <v>1.3875598709521455</v>
      </c>
      <c r="G40" s="7">
        <f>IF(COUNTA($F$5:$F40)&lt;=G$1,AVERAGE($F$5:$F40),G$2*($F40-$G39)+$G39)</f>
        <v>1.4751550442838552</v>
      </c>
      <c r="H40" s="7">
        <f t="shared" si="1"/>
        <v>-8.7595173331709741E-2</v>
      </c>
    </row>
    <row r="41" spans="1:8" x14ac:dyDescent="0.35">
      <c r="A41" s="2">
        <v>45525</v>
      </c>
      <c r="B41">
        <v>69.33</v>
      </c>
      <c r="C41" s="8">
        <f>IF(COUNTA($B$5:$B41)&lt;=C$1,AVERAGE($B$5:$B41),C$2*($B41-$C40)+$C40)</f>
        <v>68.994192742147561</v>
      </c>
      <c r="D41" s="8">
        <f>IF(COUNTA($B$5:$B41)&lt;=D$1,AVERAGE($B$5:$B41),D$2*($B41-$D40)+$D40)</f>
        <v>68.77905692249756</v>
      </c>
      <c r="E41" s="8">
        <f>IF(COUNTA($B$5:$B41)&lt;=E$1,AVERAGE($B$5:$B41),E$2*($B41-$E40)+$E40)</f>
        <v>67.442338502693161</v>
      </c>
      <c r="F41" s="7">
        <f t="shared" si="0"/>
        <v>1.3367184198043986</v>
      </c>
      <c r="G41" s="7">
        <f>IF(COUNTA($F$5:$F41)&lt;=G$1,AVERAGE($F$5:$F41),G$2*($F41-$G40)+$G40)</f>
        <v>1.4474677193879639</v>
      </c>
      <c r="H41" s="7">
        <f t="shared" si="1"/>
        <v>-0.11074929958356527</v>
      </c>
    </row>
    <row r="42" spans="1:8" x14ac:dyDescent="0.35">
      <c r="A42" s="2">
        <v>45526</v>
      </c>
      <c r="B42">
        <v>69.790000000000006</v>
      </c>
      <c r="C42" s="8">
        <f>IF(COUNTA($B$5:$B42)&lt;=C$1,AVERAGE($B$5:$B42),C$2*($B42-$C41)+$C41)</f>
        <v>69.153354193718044</v>
      </c>
      <c r="D42" s="8">
        <f>IF(COUNTA($B$5:$B42)&lt;=D$1,AVERAGE($B$5:$B42),D$2*($B42-$D41)+$D41)</f>
        <v>68.934586626728702</v>
      </c>
      <c r="E42" s="8">
        <f>IF(COUNTA($B$5:$B42)&lt;=E$1,AVERAGE($B$5:$B42),E$2*($B42-$E41)+$E41)</f>
        <v>67.616239354345524</v>
      </c>
      <c r="F42" s="7">
        <f t="shared" si="0"/>
        <v>1.3183472723831784</v>
      </c>
      <c r="G42" s="7">
        <f>IF(COUNTA($F$5:$F42)&lt;=G$1,AVERAGE($F$5:$F42),G$2*($F42-$G41)+$G41)</f>
        <v>1.4216436299870068</v>
      </c>
      <c r="H42" s="7">
        <f t="shared" si="1"/>
        <v>-0.10329635760382838</v>
      </c>
    </row>
    <row r="43" spans="1:8" x14ac:dyDescent="0.35">
      <c r="A43" s="2">
        <v>45529</v>
      </c>
      <c r="B43">
        <v>70.84</v>
      </c>
      <c r="C43" s="8">
        <f>IF(COUNTA($B$5:$B43)&lt;=C$1,AVERAGE($B$5:$B43),C$2*($B43-$C42)+$C42)</f>
        <v>69.490683354974436</v>
      </c>
      <c r="D43" s="8">
        <f>IF(COUNTA($B$5:$B43)&lt;=D$1,AVERAGE($B$5:$B43),D$2*($B43-$D42)+$D42)</f>
        <v>69.227727145693521</v>
      </c>
      <c r="E43" s="8">
        <f>IF(COUNTA($B$5:$B43)&lt;=E$1,AVERAGE($B$5:$B43),E$2*($B43-$E42)+$E42)</f>
        <v>67.855036439208817</v>
      </c>
      <c r="F43" s="7">
        <f t="shared" si="0"/>
        <v>1.372690706484704</v>
      </c>
      <c r="G43" s="7">
        <f>IF(COUNTA($F$5:$F43)&lt;=G$1,AVERAGE($F$5:$F43),G$2*($F43-$G42)+$G42)</f>
        <v>1.4118530452865463</v>
      </c>
      <c r="H43" s="7">
        <f t="shared" si="1"/>
        <v>-3.9162338801842278E-2</v>
      </c>
    </row>
    <row r="44" spans="1:8" x14ac:dyDescent="0.35">
      <c r="A44" s="2">
        <v>45530</v>
      </c>
      <c r="B44">
        <v>71.5</v>
      </c>
      <c r="C44" s="8">
        <f>IF(COUNTA($B$5:$B44)&lt;=C$1,AVERAGE($B$5:$B44),C$2*($B44-$C43)+$C43)</f>
        <v>69.892546683979546</v>
      </c>
      <c r="D44" s="8">
        <f>IF(COUNTA($B$5:$B44)&lt;=D$1,AVERAGE($B$5:$B44),D$2*($B44-$D43)+$D43)</f>
        <v>69.577307584817589</v>
      </c>
      <c r="E44" s="8">
        <f>IF(COUNTA($B$5:$B44)&lt;=E$1,AVERAGE($B$5:$B44),E$2*($B44-$E43)+$E43)</f>
        <v>68.125033740008163</v>
      </c>
      <c r="F44" s="7">
        <f t="shared" si="0"/>
        <v>1.4522738448094259</v>
      </c>
      <c r="G44" s="7">
        <f>IF(COUNTA($F$5:$F44)&lt;=G$1,AVERAGE($F$5:$F44),G$2*($F44-$G43)+$G43)</f>
        <v>1.4199372051911223</v>
      </c>
      <c r="H44" s="7">
        <f t="shared" si="1"/>
        <v>3.2336639618303575E-2</v>
      </c>
    </row>
    <row r="45" spans="1:8" x14ac:dyDescent="0.35">
      <c r="A45" s="2">
        <v>45531</v>
      </c>
      <c r="B45">
        <v>71.75</v>
      </c>
      <c r="C45" s="8">
        <f>IF(COUNTA($B$5:$B45)&lt;=C$1,AVERAGE($B$5:$B45),C$2*($B45-$C44)+$C44)</f>
        <v>70.264037347183631</v>
      </c>
      <c r="D45" s="8">
        <f>IF(COUNTA($B$5:$B45)&lt;=D$1,AVERAGE($B$5:$B45),D$2*($B45-$D44)+$D44)</f>
        <v>69.911567956384118</v>
      </c>
      <c r="E45" s="8">
        <f>IF(COUNTA($B$5:$B45)&lt;=E$1,AVERAGE($B$5:$B45),E$2*($B45-$E44)+$E44)</f>
        <v>68.393549759266818</v>
      </c>
      <c r="F45" s="7">
        <f t="shared" si="0"/>
        <v>1.5180181971172999</v>
      </c>
      <c r="G45" s="7">
        <f>IF(COUNTA($F$5:$F45)&lt;=G$1,AVERAGE($F$5:$F45),G$2*($F45-$G44)+$G44)</f>
        <v>1.4395534035763577</v>
      </c>
      <c r="H45" s="7">
        <f t="shared" si="1"/>
        <v>7.8464793540942157E-2</v>
      </c>
    </row>
    <row r="46" spans="1:8" x14ac:dyDescent="0.35">
      <c r="A46" s="2">
        <v>45532</v>
      </c>
      <c r="B46">
        <v>72.05</v>
      </c>
      <c r="C46" s="8">
        <f>IF(COUNTA($B$5:$B46)&lt;=C$1,AVERAGE($B$5:$B46),C$2*($B46-$C45)+$C45)</f>
        <v>70.621229877746899</v>
      </c>
      <c r="D46" s="8">
        <f>IF(COUNTA($B$5:$B46)&lt;=D$1,AVERAGE($B$5:$B46),D$2*($B46-$D45)+$D45)</f>
        <v>70.240557501555799</v>
      </c>
      <c r="E46" s="8">
        <f>IF(COUNTA($B$5:$B46)&lt;=E$1,AVERAGE($B$5:$B46),E$2*($B46-$E45)+$E45)</f>
        <v>68.664397925247059</v>
      </c>
      <c r="F46" s="7">
        <f t="shared" si="0"/>
        <v>1.5761595763087399</v>
      </c>
      <c r="G46" s="7">
        <f>IF(COUNTA($F$5:$F46)&lt;=G$1,AVERAGE($F$5:$F46),G$2*($F46-$G45)+$G45)</f>
        <v>1.4668746381228341</v>
      </c>
      <c r="H46" s="7">
        <f t="shared" si="1"/>
        <v>0.10928493818590579</v>
      </c>
    </row>
    <row r="47" spans="1:8" x14ac:dyDescent="0.35">
      <c r="A47" s="2">
        <v>45533</v>
      </c>
      <c r="B47">
        <v>72.47</v>
      </c>
      <c r="C47" s="8">
        <f>IF(COUNTA($B$5:$B47)&lt;=C$1,AVERAGE($B$5:$B47),C$2*($B47-$C46)+$C46)</f>
        <v>70.990983902197513</v>
      </c>
      <c r="D47" s="8">
        <f>IF(COUNTA($B$5:$B47)&lt;=D$1,AVERAGE($B$5:$B47),D$2*($B47-$D46)+$D46)</f>
        <v>70.583548655162602</v>
      </c>
      <c r="E47" s="8">
        <f>IF(COUNTA($B$5:$B47)&lt;=E$1,AVERAGE($B$5:$B47),E$2*($B47-$E46)+$E46)</f>
        <v>68.94629437522876</v>
      </c>
      <c r="F47" s="7">
        <f t="shared" si="0"/>
        <v>1.6372542799338419</v>
      </c>
      <c r="G47" s="7">
        <f>IF(COUNTA($F$5:$F47)&lt;=G$1,AVERAGE($F$5:$F47),G$2*($F47-$G46)+$G46)</f>
        <v>1.5009505664850358</v>
      </c>
      <c r="H47" s="7">
        <f t="shared" si="1"/>
        <v>0.1363037134488061</v>
      </c>
    </row>
    <row r="48" spans="1:8" x14ac:dyDescent="0.35">
      <c r="A48" s="2">
        <v>45537</v>
      </c>
      <c r="B48">
        <v>73.010000000000005</v>
      </c>
      <c r="C48" s="8">
        <f>IF(COUNTA($B$5:$B48)&lt;=C$1,AVERAGE($B$5:$B48),C$2*($B48-$C47)+$C47)</f>
        <v>71.394787121758014</v>
      </c>
      <c r="D48" s="8">
        <f>IF(COUNTA($B$5:$B48)&lt;=D$1,AVERAGE($B$5:$B48),D$2*($B48-$D47)+$D47)</f>
        <v>70.956848862060667</v>
      </c>
      <c r="E48" s="8">
        <f>IF(COUNTA($B$5:$B48)&lt;=E$1,AVERAGE($B$5:$B48),E$2*($B48-$E47)+$E47)</f>
        <v>69.247309606693292</v>
      </c>
      <c r="F48" s="7">
        <f t="shared" si="0"/>
        <v>1.7095392553673747</v>
      </c>
      <c r="G48" s="7">
        <f>IF(COUNTA($F$5:$F48)&lt;=G$1,AVERAGE($F$5:$F48),G$2*($F48-$G47)+$G47)</f>
        <v>1.5426683042615035</v>
      </c>
      <c r="H48" s="7">
        <f t="shared" si="1"/>
        <v>0.16687095110587125</v>
      </c>
    </row>
    <row r="49" spans="1:8" x14ac:dyDescent="0.35">
      <c r="A49" s="2">
        <v>45538</v>
      </c>
      <c r="B49">
        <v>72.56</v>
      </c>
      <c r="C49" s="8">
        <f>IF(COUNTA($B$5:$B49)&lt;=C$1,AVERAGE($B$5:$B49),C$2*($B49-$C48)+$C48)</f>
        <v>71.627829697406412</v>
      </c>
      <c r="D49" s="8">
        <f>IF(COUNTA($B$5:$B49)&lt;=D$1,AVERAGE($B$5:$B49),D$2*($B49-$D48)+$D48)</f>
        <v>71.203487498666718</v>
      </c>
      <c r="E49" s="8">
        <f>IF(COUNTA($B$5:$B49)&lt;=E$1,AVERAGE($B$5:$B49),E$2*($B49-$E48)+$E48)</f>
        <v>69.492694080271562</v>
      </c>
      <c r="F49" s="7">
        <f t="shared" ref="F49:F80" si="2">D49-E49</f>
        <v>1.7107934183951556</v>
      </c>
      <c r="G49" s="7">
        <f>IF(COUNTA($F$5:$F49)&lt;=G$1,AVERAGE($F$5:$F49),G$2*($F49-$G48)+$G48)</f>
        <v>1.576293327088234</v>
      </c>
      <c r="H49" s="7">
        <f t="shared" ref="H49:H80" si="3">F49-G49</f>
        <v>0.13450009130692164</v>
      </c>
    </row>
    <row r="50" spans="1:8" x14ac:dyDescent="0.35">
      <c r="A50" s="2">
        <v>45539</v>
      </c>
      <c r="B50">
        <v>71.17</v>
      </c>
      <c r="C50" s="8">
        <f>IF(COUNTA($B$5:$B50)&lt;=C$1,AVERAGE($B$5:$B50),C$2*($B50-$C49)+$C49)</f>
        <v>71.536263757925127</v>
      </c>
      <c r="D50" s="8">
        <f>IF(COUNTA($B$5:$B50)&lt;=D$1,AVERAGE($B$5:$B50),D$2*($B50-$D49)+$D49)</f>
        <v>71.198335575794914</v>
      </c>
      <c r="E50" s="8">
        <f>IF(COUNTA($B$5:$B50)&lt;=E$1,AVERAGE($B$5:$B50),E$2*($B50-$E49)+$E49)</f>
        <v>69.616938963214409</v>
      </c>
      <c r="F50" s="7">
        <f t="shared" si="2"/>
        <v>1.5813966125805052</v>
      </c>
      <c r="G50" s="7">
        <f>IF(COUNTA($F$5:$F50)&lt;=G$1,AVERAGE($F$5:$F50),G$2*($F50-$G49)+$G49)</f>
        <v>1.5773139841866883</v>
      </c>
      <c r="H50" s="7">
        <f t="shared" si="3"/>
        <v>4.0826283938169006E-3</v>
      </c>
    </row>
    <row r="51" spans="1:8" x14ac:dyDescent="0.35">
      <c r="A51" s="2">
        <v>45540</v>
      </c>
      <c r="B51">
        <v>71.14</v>
      </c>
      <c r="C51" s="8">
        <f>IF(COUNTA($B$5:$B51)&lt;=C$1,AVERAGE($B$5:$B51),C$2*($B51-$C50)+$C50)</f>
        <v>71.457011006340096</v>
      </c>
      <c r="D51" s="8">
        <f>IF(COUNTA($B$5:$B51)&lt;=D$1,AVERAGE($B$5:$B51),D$2*($B51-$D50)+$D50)</f>
        <v>71.189360871826466</v>
      </c>
      <c r="E51" s="8">
        <f>IF(COUNTA($B$5:$B51)&lt;=E$1,AVERAGE($B$5:$B51),E$2*($B51-$E50)+$E50)</f>
        <v>69.729758299272603</v>
      </c>
      <c r="F51" s="7">
        <f t="shared" si="2"/>
        <v>1.4596025725538624</v>
      </c>
      <c r="G51" s="7">
        <f>IF(COUNTA($F$5:$F51)&lt;=G$1,AVERAGE($F$5:$F51),G$2*($F51-$G50)+$G50)</f>
        <v>1.5537717018601231</v>
      </c>
      <c r="H51" s="7">
        <f t="shared" si="3"/>
        <v>-9.4169129306260757E-2</v>
      </c>
    </row>
    <row r="52" spans="1:8" x14ac:dyDescent="0.35">
      <c r="A52" s="2">
        <v>45543</v>
      </c>
      <c r="B52">
        <v>71.849999999999994</v>
      </c>
      <c r="C52" s="8">
        <f>IF(COUNTA($B$5:$B52)&lt;=C$1,AVERAGE($B$5:$B52),C$2*($B52-$C51)+$C51)</f>
        <v>71.535608805072073</v>
      </c>
      <c r="D52" s="8">
        <f>IF(COUNTA($B$5:$B52)&lt;=D$1,AVERAGE($B$5:$B52),D$2*($B52-$D51)+$D51)</f>
        <v>71.290997660776242</v>
      </c>
      <c r="E52" s="8">
        <f>IF(COUNTA($B$5:$B52)&lt;=E$1,AVERAGE($B$5:$B52),E$2*($B52-$E51)+$E51)</f>
        <v>69.886813240067227</v>
      </c>
      <c r="F52" s="7">
        <f t="shared" si="2"/>
        <v>1.4041844207090151</v>
      </c>
      <c r="G52" s="7">
        <f>IF(COUNTA($F$5:$F52)&lt;=G$1,AVERAGE($F$5:$F52),G$2*($F52-$G51)+$G51)</f>
        <v>1.5238542456299016</v>
      </c>
      <c r="H52" s="7">
        <f t="shared" si="3"/>
        <v>-0.11966982492088651</v>
      </c>
    </row>
    <row r="53" spans="1:8" x14ac:dyDescent="0.35">
      <c r="A53" s="2">
        <v>45544</v>
      </c>
      <c r="B53">
        <v>71.55</v>
      </c>
      <c r="C53" s="8">
        <f>IF(COUNTA($B$5:$B53)&lt;=C$1,AVERAGE($B$5:$B53),C$2*($B53-$C52)+$C52)</f>
        <v>71.538487044057661</v>
      </c>
      <c r="D53" s="8">
        <f>IF(COUNTA($B$5:$B53)&lt;=D$1,AVERAGE($B$5:$B53),D$2*($B53-$D52)+$D52)</f>
        <v>71.330844174502971</v>
      </c>
      <c r="E53" s="8">
        <f>IF(COUNTA($B$5:$B53)&lt;=E$1,AVERAGE($B$5:$B53),E$2*($B53-$E52)+$E52)</f>
        <v>70.010012259321499</v>
      </c>
      <c r="F53" s="7">
        <f t="shared" si="2"/>
        <v>1.320831915181472</v>
      </c>
      <c r="G53" s="7">
        <f>IF(COUNTA($F$5:$F53)&lt;=G$1,AVERAGE($F$5:$F53),G$2*($F53-$G52)+$G52)</f>
        <v>1.4832497795402158</v>
      </c>
      <c r="H53" s="7">
        <f t="shared" si="3"/>
        <v>-0.16241786435874372</v>
      </c>
    </row>
    <row r="54" spans="1:8" x14ac:dyDescent="0.35">
      <c r="A54" s="2">
        <v>45545</v>
      </c>
      <c r="B54">
        <v>71.08</v>
      </c>
      <c r="C54" s="8">
        <f>IF(COUNTA($B$5:$B54)&lt;=C$1,AVERAGE($B$5:$B54),C$2*($B54-$C53)+$C53)</f>
        <v>71.446789635246134</v>
      </c>
      <c r="D54" s="8">
        <f>IF(COUNTA($B$5:$B54)&lt;=D$1,AVERAGE($B$5:$B54),D$2*($B54-$D53)+$D53)</f>
        <v>71.292252763040977</v>
      </c>
      <c r="E54" s="8">
        <f>IF(COUNTA($B$5:$B54)&lt;=E$1,AVERAGE($B$5:$B54),E$2*($B54-$E53)+$E53)</f>
        <v>70.08927061048287</v>
      </c>
      <c r="F54" s="7">
        <f t="shared" si="2"/>
        <v>1.202982152558107</v>
      </c>
      <c r="G54" s="7">
        <f>IF(COUNTA($F$5:$F54)&lt;=G$1,AVERAGE($F$5:$F54),G$2*($F54-$G53)+$G53)</f>
        <v>1.4271962541437939</v>
      </c>
      <c r="H54" s="7">
        <f t="shared" si="3"/>
        <v>-0.22421410158568689</v>
      </c>
    </row>
    <row r="55" spans="1:8" x14ac:dyDescent="0.35">
      <c r="A55" s="2">
        <v>45546</v>
      </c>
      <c r="B55">
        <v>71.23</v>
      </c>
      <c r="C55" s="8">
        <f>IF(COUNTA($B$5:$B55)&lt;=C$1,AVERAGE($B$5:$B55),C$2*($B55-$C54)+$C54)</f>
        <v>71.403431708196905</v>
      </c>
      <c r="D55" s="8">
        <f>IF(COUNTA($B$5:$B55)&lt;=D$1,AVERAGE($B$5:$B55),D$2*($B55-$D54)+$D54)</f>
        <v>71.282675414880828</v>
      </c>
      <c r="E55" s="8">
        <f>IF(COUNTA($B$5:$B55)&lt;=E$1,AVERAGE($B$5:$B55),E$2*($B55-$E54)+$E54)</f>
        <v>70.173769083780442</v>
      </c>
      <c r="F55" s="7">
        <f t="shared" si="2"/>
        <v>1.1089063311003855</v>
      </c>
      <c r="G55" s="7">
        <f>IF(COUNTA($F$5:$F55)&lt;=G$1,AVERAGE($F$5:$F55),G$2*($F55-$G54)+$G54)</f>
        <v>1.3635382695351121</v>
      </c>
      <c r="H55" s="7">
        <f t="shared" si="3"/>
        <v>-0.25463193843472665</v>
      </c>
    </row>
    <row r="56" spans="1:8" x14ac:dyDescent="0.35">
      <c r="A56" s="2">
        <v>45547</v>
      </c>
      <c r="B56">
        <v>71.41</v>
      </c>
      <c r="C56" s="8">
        <f>IF(COUNTA($B$5:$B56)&lt;=C$1,AVERAGE($B$5:$B56),C$2*($B56-$C55)+$C55)</f>
        <v>71.40474536655752</v>
      </c>
      <c r="D56" s="8">
        <f>IF(COUNTA($B$5:$B56)&lt;=D$1,AVERAGE($B$5:$B56),D$2*($B56-$D55)+$D55)</f>
        <v>71.302263812591463</v>
      </c>
      <c r="E56" s="8">
        <f>IF(COUNTA($B$5:$B56)&lt;=E$1,AVERAGE($B$5:$B56),E$2*($B56-$E55)+$E55)</f>
        <v>70.265341744241155</v>
      </c>
      <c r="F56" s="7">
        <f t="shared" si="2"/>
        <v>1.0369220683503073</v>
      </c>
      <c r="G56" s="7">
        <f>IF(COUNTA($F$5:$F56)&lt;=G$1,AVERAGE($F$5:$F56),G$2*($F56-$G55)+$G55)</f>
        <v>1.2982150292981511</v>
      </c>
      <c r="H56" s="7">
        <f t="shared" si="3"/>
        <v>-0.26129296094784382</v>
      </c>
    </row>
    <row r="57" spans="1:8" x14ac:dyDescent="0.35">
      <c r="A57" s="2">
        <v>45550</v>
      </c>
      <c r="B57">
        <v>72.099999999999994</v>
      </c>
      <c r="C57" s="8">
        <f>IF(COUNTA($B$5:$B57)&lt;=C$1,AVERAGE($B$5:$B57),C$2*($B57-$C56)+$C56)</f>
        <v>71.543796293246018</v>
      </c>
      <c r="D57" s="8">
        <f>IF(COUNTA($B$5:$B57)&lt;=D$1,AVERAGE($B$5:$B57),D$2*($B57-$D56)+$D56)</f>
        <v>71.424992456808155</v>
      </c>
      <c r="E57" s="8">
        <f>IF(COUNTA($B$5:$B57)&lt;=E$1,AVERAGE($B$5:$B57),E$2*($B57-$E56)+$E56)</f>
        <v>70.401242355778848</v>
      </c>
      <c r="F57" s="7">
        <f t="shared" si="2"/>
        <v>1.0237501010293073</v>
      </c>
      <c r="G57" s="7">
        <f>IF(COUNTA($F$5:$F57)&lt;=G$1,AVERAGE($F$5:$F57),G$2*($F57-$G56)+$G56)</f>
        <v>1.2433220436443824</v>
      </c>
      <c r="H57" s="7">
        <f t="shared" si="3"/>
        <v>-0.21957194261507507</v>
      </c>
    </row>
    <row r="58" spans="1:8" x14ac:dyDescent="0.35">
      <c r="A58" s="2">
        <v>45551</v>
      </c>
      <c r="B58">
        <v>71.8</v>
      </c>
      <c r="C58" s="8">
        <f>IF(COUNTA($B$5:$B58)&lt;=C$1,AVERAGE($B$5:$B58),C$2*($B58-$C57)+$C57)</f>
        <v>71.595037034596814</v>
      </c>
      <c r="D58" s="8">
        <f>IF(COUNTA($B$5:$B58)&lt;=D$1,AVERAGE($B$5:$B58),D$2*($B58-$D57)+$D57)</f>
        <v>71.482685924991515</v>
      </c>
      <c r="E58" s="8">
        <f>IF(COUNTA($B$5:$B58)&lt;=E$1,AVERAGE($B$5:$B58),E$2*($B58-$E57)+$E57)</f>
        <v>70.504854033128566</v>
      </c>
      <c r="F58" s="7">
        <f t="shared" si="2"/>
        <v>0.97783189186294805</v>
      </c>
      <c r="G58" s="7">
        <f>IF(COUNTA($F$5:$F58)&lt;=G$1,AVERAGE($F$5:$F58),G$2*($F58-$G57)+$G57)</f>
        <v>1.1902240132880955</v>
      </c>
      <c r="H58" s="7">
        <f t="shared" si="3"/>
        <v>-0.21239212142514741</v>
      </c>
    </row>
    <row r="59" spans="1:8" x14ac:dyDescent="0.35">
      <c r="A59" s="2">
        <v>45552</v>
      </c>
      <c r="B59">
        <v>71.75</v>
      </c>
      <c r="C59" s="8">
        <f>IF(COUNTA($B$5:$B59)&lt;=C$1,AVERAGE($B$5:$B59),C$2*($B59-$C58)+$C58)</f>
        <v>71.626029627677454</v>
      </c>
      <c r="D59" s="8">
        <f>IF(COUNTA($B$5:$B59)&lt;=D$1,AVERAGE($B$5:$B59),D$2*($B59-$D58)+$D58)</f>
        <v>71.523811167300508</v>
      </c>
      <c r="E59" s="8">
        <f>IF(COUNTA($B$5:$B59)&lt;=E$1,AVERAGE($B$5:$B59),E$2*($B59-$E58)+$E58)</f>
        <v>70.597087067711641</v>
      </c>
      <c r="F59" s="7">
        <f t="shared" si="2"/>
        <v>0.92672409958886703</v>
      </c>
      <c r="G59" s="7">
        <f>IF(COUNTA($F$5:$F59)&lt;=G$1,AVERAGE($F$5:$F59),G$2*($F59-$G58)+$G58)</f>
        <v>1.1375240305482497</v>
      </c>
      <c r="H59" s="7">
        <f t="shared" si="3"/>
        <v>-0.21079993095938265</v>
      </c>
    </row>
    <row r="60" spans="1:8" x14ac:dyDescent="0.35">
      <c r="A60" s="2">
        <v>45553</v>
      </c>
      <c r="B60">
        <v>70.62</v>
      </c>
      <c r="C60" s="8">
        <f>IF(COUNTA($B$5:$B60)&lt;=C$1,AVERAGE($B$5:$B60),C$2*($B60-$C59)+$C59)</f>
        <v>71.424823702141964</v>
      </c>
      <c r="D60" s="8">
        <f>IF(COUNTA($B$5:$B60)&lt;=D$1,AVERAGE($B$5:$B60),D$2*($B60-$D59)+$D59)</f>
        <v>71.384763295408121</v>
      </c>
      <c r="E60" s="8">
        <f>IF(COUNTA($B$5:$B60)&lt;=E$1,AVERAGE($B$5:$B60),E$2*($B60-$E59)+$E59)</f>
        <v>70.598784321955222</v>
      </c>
      <c r="F60" s="7">
        <f t="shared" si="2"/>
        <v>0.7859789734528988</v>
      </c>
      <c r="G60" s="7">
        <f>IF(COUNTA($F$5:$F60)&lt;=G$1,AVERAGE($F$5:$F60),G$2*($F60-$G59)+$G59)</f>
        <v>1.0672150191291796</v>
      </c>
      <c r="H60" s="7">
        <f t="shared" si="3"/>
        <v>-0.2812360456762808</v>
      </c>
    </row>
    <row r="61" spans="1:8" x14ac:dyDescent="0.35">
      <c r="A61" s="2">
        <v>45554</v>
      </c>
      <c r="B61">
        <v>71.64</v>
      </c>
      <c r="C61" s="8">
        <f>IF(COUNTA($B$5:$B61)&lt;=C$1,AVERAGE($B$5:$B61),C$2*($B61-$C60)+$C60)</f>
        <v>71.467858961713574</v>
      </c>
      <c r="D61" s="8">
        <f>IF(COUNTA($B$5:$B61)&lt;=D$1,AVERAGE($B$5:$B61),D$2*($B61-$D60)+$D60)</f>
        <v>71.424030480729954</v>
      </c>
      <c r="E61" s="8">
        <f>IF(COUNTA($B$5:$B61)&lt;=E$1,AVERAGE($B$5:$B61),E$2*($B61-$E60)+$E60)</f>
        <v>70.675911409217804</v>
      </c>
      <c r="F61" s="7">
        <f t="shared" si="2"/>
        <v>0.74811907151214996</v>
      </c>
      <c r="G61" s="7">
        <f>IF(COUNTA($F$5:$F61)&lt;=G$1,AVERAGE($F$5:$F61),G$2*($F61-$G60)+$G60)</f>
        <v>1.0033958296057737</v>
      </c>
      <c r="H61" s="7">
        <f t="shared" si="3"/>
        <v>-0.25527675809362371</v>
      </c>
    </row>
    <row r="62" spans="1:8" x14ac:dyDescent="0.35">
      <c r="A62" s="2">
        <v>45557</v>
      </c>
      <c r="B62">
        <v>71.73</v>
      </c>
      <c r="C62" s="8">
        <f>IF(COUNTA($B$5:$B62)&lt;=C$1,AVERAGE($B$5:$B62),C$2*($B62-$C61)+$C61)</f>
        <v>71.52028716937086</v>
      </c>
      <c r="D62" s="8">
        <f>IF(COUNTA($B$5:$B62)&lt;=D$1,AVERAGE($B$5:$B62),D$2*($B62-$D61)+$D61)</f>
        <v>71.471102714463811</v>
      </c>
      <c r="E62" s="8">
        <f>IF(COUNTA($B$5:$B62)&lt;=E$1,AVERAGE($B$5:$B62),E$2*($B62-$E61)+$E61)</f>
        <v>70.753992045572048</v>
      </c>
      <c r="F62" s="7">
        <f t="shared" si="2"/>
        <v>0.71711066889176323</v>
      </c>
      <c r="G62" s="7">
        <f>IF(COUNTA($F$5:$F62)&lt;=G$1,AVERAGE($F$5:$F62),G$2*($F62-$G61)+$G61)</f>
        <v>0.94613879746297158</v>
      </c>
      <c r="H62" s="7">
        <f t="shared" si="3"/>
        <v>-0.22902812857120836</v>
      </c>
    </row>
    <row r="63" spans="1:8" x14ac:dyDescent="0.35">
      <c r="A63" s="2">
        <v>45558</v>
      </c>
      <c r="B63">
        <v>71.33</v>
      </c>
      <c r="C63" s="8">
        <f>IF(COUNTA($B$5:$B63)&lt;=C$1,AVERAGE($B$5:$B63),C$2*($B63-$C62)+$C62)</f>
        <v>71.482229735496688</v>
      </c>
      <c r="D63" s="8">
        <f>IF(COUNTA($B$5:$B63)&lt;=D$1,AVERAGE($B$5:$B63),D$2*($B63-$D62)+$D62)</f>
        <v>71.449394604546299</v>
      </c>
      <c r="E63" s="8">
        <f>IF(COUNTA($B$5:$B63)&lt;=E$1,AVERAGE($B$5:$B63),E$2*($B63-$E62)+$E62)</f>
        <v>70.796659301455605</v>
      </c>
      <c r="F63" s="7">
        <f t="shared" si="2"/>
        <v>0.65273530309069372</v>
      </c>
      <c r="G63" s="7">
        <f>IF(COUNTA($F$5:$F63)&lt;=G$1,AVERAGE($F$5:$F63),G$2*($F63-$G62)+$G62)</f>
        <v>0.88745809858851599</v>
      </c>
      <c r="H63" s="7">
        <f t="shared" si="3"/>
        <v>-0.23472279549782227</v>
      </c>
    </row>
    <row r="64" spans="1:8" x14ac:dyDescent="0.35">
      <c r="A64" s="2">
        <v>45559</v>
      </c>
      <c r="B64">
        <v>71.45</v>
      </c>
      <c r="C64" s="8">
        <f>IF(COUNTA($B$5:$B64)&lt;=C$1,AVERAGE($B$5:$B64),C$2*($B64-$C63)+$C63)</f>
        <v>71.475783788397351</v>
      </c>
      <c r="D64" s="8">
        <f>IF(COUNTA($B$5:$B64)&lt;=D$1,AVERAGE($B$5:$B64),D$2*($B64-$D63)+$D63)</f>
        <v>71.449487742308406</v>
      </c>
      <c r="E64" s="8">
        <f>IF(COUNTA($B$5:$B64)&lt;=E$1,AVERAGE($B$5:$B64),E$2*($B64-$E63)+$E63)</f>
        <v>70.845054908755188</v>
      </c>
      <c r="F64" s="7">
        <f t="shared" si="2"/>
        <v>0.60443283355321853</v>
      </c>
      <c r="G64" s="7">
        <f>IF(COUNTA($F$5:$F64)&lt;=G$1,AVERAGE($F$5:$F64),G$2*($F64-$G63)+$G63)</f>
        <v>0.83085304558145645</v>
      </c>
      <c r="H64" s="7">
        <f t="shared" si="3"/>
        <v>-0.22642021202823792</v>
      </c>
    </row>
    <row r="65" spans="1:8" x14ac:dyDescent="0.35">
      <c r="A65" s="2">
        <v>45560</v>
      </c>
      <c r="B65">
        <v>71.400000000000006</v>
      </c>
      <c r="C65" s="8">
        <f>IF(COUNTA($B$5:$B65)&lt;=C$1,AVERAGE($B$5:$B65),C$2*($B65-$C64)+$C64)</f>
        <v>71.460627030717887</v>
      </c>
      <c r="D65" s="8">
        <f>IF(COUNTA($B$5:$B65)&lt;=D$1,AVERAGE($B$5:$B65),D$2*($B65-$D64)+$D64)</f>
        <v>71.441874243491725</v>
      </c>
      <c r="E65" s="8">
        <f>IF(COUNTA($B$5:$B65)&lt;=E$1,AVERAGE($B$5:$B65),E$2*($B65-$E64)+$E64)</f>
        <v>70.886161952551106</v>
      </c>
      <c r="F65" s="7">
        <f t="shared" si="2"/>
        <v>0.55571229094061891</v>
      </c>
      <c r="G65" s="7">
        <f>IF(COUNTA($F$5:$F65)&lt;=G$1,AVERAGE($F$5:$F65),G$2*($F65-$G64)+$G64)</f>
        <v>0.77582489465328897</v>
      </c>
      <c r="H65" s="7">
        <f t="shared" si="3"/>
        <v>-0.22011260371267005</v>
      </c>
    </row>
    <row r="66" spans="1:8" x14ac:dyDescent="0.35">
      <c r="A66" s="2">
        <v>45561</v>
      </c>
      <c r="B66">
        <v>71.790000000000006</v>
      </c>
      <c r="C66" s="8">
        <f>IF(COUNTA($B$5:$B66)&lt;=C$1,AVERAGE($B$5:$B66),C$2*($B66-$C65)+$C65)</f>
        <v>71.526501624574308</v>
      </c>
      <c r="D66" s="8">
        <f>IF(COUNTA($B$5:$B66)&lt;=D$1,AVERAGE($B$5:$B66),D$2*($B66-$D65)+$D65)</f>
        <v>71.495432052185308</v>
      </c>
      <c r="E66" s="8">
        <f>IF(COUNTA($B$5:$B66)&lt;=E$1,AVERAGE($B$5:$B66),E$2*($B66-$E65)+$E65)</f>
        <v>70.953112919028797</v>
      </c>
      <c r="F66" s="7">
        <f t="shared" si="2"/>
        <v>0.5423191331565107</v>
      </c>
      <c r="G66" s="7">
        <f>IF(COUNTA($F$5:$F66)&lt;=G$1,AVERAGE($F$5:$F66),G$2*($F66-$G65)+$G65)</f>
        <v>0.72912374235393329</v>
      </c>
      <c r="H66" s="7">
        <f t="shared" si="3"/>
        <v>-0.18680460919742259</v>
      </c>
    </row>
    <row r="67" spans="1:8" x14ac:dyDescent="0.35">
      <c r="A67" s="2">
        <v>45564</v>
      </c>
      <c r="B67">
        <v>71.86</v>
      </c>
      <c r="C67" s="8">
        <f>IF(COUNTA($B$5:$B67)&lt;=C$1,AVERAGE($B$5:$B67),C$2*($B67-$C66)+$C66)</f>
        <v>71.593201299659441</v>
      </c>
      <c r="D67" s="8">
        <f>IF(COUNTA($B$5:$B67)&lt;=D$1,AVERAGE($B$5:$B67),D$2*($B67-$D66)+$D66)</f>
        <v>71.551519428772181</v>
      </c>
      <c r="E67" s="8">
        <f>IF(COUNTA($B$5:$B67)&lt;=E$1,AVERAGE($B$5:$B67),E$2*($B67-$E66)+$E66)</f>
        <v>71.020289739841473</v>
      </c>
      <c r="F67" s="7">
        <f t="shared" si="2"/>
        <v>0.53122968893070777</v>
      </c>
      <c r="G67" s="7">
        <f>IF(COUNTA($F$5:$F67)&lt;=G$1,AVERAGE($F$5:$F67),G$2*($F67-$G66)+$G66)</f>
        <v>0.68954493166928821</v>
      </c>
      <c r="H67" s="7">
        <f t="shared" si="3"/>
        <v>-0.15831524273858044</v>
      </c>
    </row>
    <row r="68" spans="1:8" x14ac:dyDescent="0.35">
      <c r="A68" s="2">
        <v>45565</v>
      </c>
      <c r="B68">
        <v>71.709999999999994</v>
      </c>
      <c r="C68" s="8">
        <f>IF(COUNTA($B$5:$B68)&lt;=C$1,AVERAGE($B$5:$B68),C$2*($B68-$C67)+$C67)</f>
        <v>71.616561039727557</v>
      </c>
      <c r="D68" s="8">
        <f>IF(COUNTA($B$5:$B68)&lt;=D$1,AVERAGE($B$5:$B68),D$2*($B68-$D67)+$D67)</f>
        <v>71.575901055114926</v>
      </c>
      <c r="E68" s="8">
        <f>IF(COUNTA($B$5:$B68)&lt;=E$1,AVERAGE($B$5:$B68),E$2*($B68-$E67)+$E67)</f>
        <v>71.071379388742102</v>
      </c>
      <c r="F68" s="7">
        <f t="shared" si="2"/>
        <v>0.50452166637282403</v>
      </c>
      <c r="G68" s="7">
        <f>IF(COUNTA($F$5:$F68)&lt;=G$1,AVERAGE($F$5:$F68),G$2*($F68-$G67)+$G67)</f>
        <v>0.65254027860999542</v>
      </c>
      <c r="H68" s="7">
        <f t="shared" si="3"/>
        <v>-0.14801861223717139</v>
      </c>
    </row>
    <row r="69" spans="1:8" x14ac:dyDescent="0.35">
      <c r="A69" s="2">
        <v>45566</v>
      </c>
      <c r="B69">
        <v>71.010000000000005</v>
      </c>
      <c r="C69" s="8">
        <f>IF(COUNTA($B$5:$B69)&lt;=C$1,AVERAGE($B$5:$B69),C$2*($B69-$C68)+$C68)</f>
        <v>71.49524883178205</v>
      </c>
      <c r="D69" s="8">
        <f>IF(COUNTA($B$5:$B69)&lt;=D$1,AVERAGE($B$5:$B69),D$2*($B69-$D68)+$D68)</f>
        <v>71.488839354328022</v>
      </c>
      <c r="E69" s="8">
        <f>IF(COUNTA($B$5:$B69)&lt;=E$1,AVERAGE($B$5:$B69),E$2*($B69-$E68)+$E68)</f>
        <v>71.066832767353802</v>
      </c>
      <c r="F69" s="7">
        <f t="shared" si="2"/>
        <v>0.42200658697422</v>
      </c>
      <c r="G69" s="7">
        <f>IF(COUNTA($F$5:$F69)&lt;=G$1,AVERAGE($F$5:$F69),G$2*($F69-$G68)+$G68)</f>
        <v>0.60643354028284036</v>
      </c>
      <c r="H69" s="7">
        <f t="shared" si="3"/>
        <v>-0.18442695330862036</v>
      </c>
    </row>
    <row r="70" spans="1:8" x14ac:dyDescent="0.35">
      <c r="A70" s="2">
        <v>45567</v>
      </c>
      <c r="B70">
        <v>70.52</v>
      </c>
      <c r="C70" s="8">
        <f>IF(COUNTA($B$5:$B70)&lt;=C$1,AVERAGE($B$5:$B70),C$2*($B70-$C69)+$C69)</f>
        <v>71.300199065425645</v>
      </c>
      <c r="D70" s="8">
        <f>IF(COUNTA($B$5:$B70)&lt;=D$1,AVERAGE($B$5:$B70),D$2*($B70-$D69)+$D69)</f>
        <v>71.339787145969865</v>
      </c>
      <c r="E70" s="8">
        <f>IF(COUNTA($B$5:$B70)&lt;=E$1,AVERAGE($B$5:$B70),E$2*($B70-$E69)+$E69)</f>
        <v>71.026326636438711</v>
      </c>
      <c r="F70" s="7">
        <f t="shared" si="2"/>
        <v>0.31346050953115423</v>
      </c>
      <c r="G70" s="7">
        <f>IF(COUNTA($F$5:$F70)&lt;=G$1,AVERAGE($F$5:$F70),G$2*($F70-$G69)+$G69)</f>
        <v>0.54783893413250317</v>
      </c>
      <c r="H70" s="7">
        <f t="shared" si="3"/>
        <v>-0.23437842460134894</v>
      </c>
    </row>
    <row r="71" spans="1:8" x14ac:dyDescent="0.35">
      <c r="A71" s="2">
        <v>45568</v>
      </c>
      <c r="B71">
        <v>70.17</v>
      </c>
      <c r="C71" s="8">
        <f>IF(COUNTA($B$5:$B71)&lt;=C$1,AVERAGE($B$5:$B71),C$2*($B71-$C70)+$C70)</f>
        <v>71.074159252340522</v>
      </c>
      <c r="D71" s="8">
        <f>IF(COUNTA($B$5:$B71)&lt;=D$1,AVERAGE($B$5:$B71),D$2*($B71-$D70)+$D70)</f>
        <v>71.159819892743727</v>
      </c>
      <c r="E71" s="8">
        <f>IF(COUNTA($B$5:$B71)&lt;=E$1,AVERAGE($B$5:$B71),E$2*($B71-$E70)+$E70)</f>
        <v>70.962895033739542</v>
      </c>
      <c r="F71" s="7">
        <f t="shared" si="2"/>
        <v>0.19692485900418433</v>
      </c>
      <c r="G71" s="7">
        <f>IF(COUNTA($F$5:$F71)&lt;=G$1,AVERAGE($F$5:$F71),G$2*($F71-$G70)+$G70)</f>
        <v>0.47765611910683942</v>
      </c>
      <c r="H71" s="7">
        <f t="shared" si="3"/>
        <v>-0.28073126010265509</v>
      </c>
    </row>
    <row r="72" spans="1:8" x14ac:dyDescent="0.35">
      <c r="A72" s="2">
        <v>45571</v>
      </c>
      <c r="B72">
        <v>69.010000000000005</v>
      </c>
      <c r="C72" s="8">
        <f>IF(COUNTA($B$5:$B72)&lt;=C$1,AVERAGE($B$5:$B72),C$2*($B72-$C71)+$C71)</f>
        <v>70.661327401872413</v>
      </c>
      <c r="D72" s="8">
        <f>IF(COUNTA($B$5:$B72)&lt;=D$1,AVERAGE($B$5:$B72),D$2*($B72-$D71)+$D71)</f>
        <v>70.829078370783151</v>
      </c>
      <c r="E72" s="8">
        <f>IF(COUNTA($B$5:$B72)&lt;=E$1,AVERAGE($B$5:$B72),E$2*($B72-$E71)+$E71)</f>
        <v>70.818236142351424</v>
      </c>
      <c r="F72" s="7">
        <f t="shared" si="2"/>
        <v>1.0842228431727108E-2</v>
      </c>
      <c r="G72" s="7">
        <f>IF(COUNTA($F$5:$F72)&lt;=G$1,AVERAGE($F$5:$F72),G$2*($F72-$G71)+$G71)</f>
        <v>0.38429334097181694</v>
      </c>
      <c r="H72" s="7">
        <f t="shared" si="3"/>
        <v>-0.37345111254008984</v>
      </c>
    </row>
    <row r="73" spans="1:8" x14ac:dyDescent="0.35">
      <c r="A73" s="2">
        <v>45572</v>
      </c>
      <c r="B73">
        <v>69.180000000000007</v>
      </c>
      <c r="C73" s="8">
        <f>IF(COUNTA($B$5:$B73)&lt;=C$1,AVERAGE($B$5:$B73),C$2*($B73-$C72)+$C72)</f>
        <v>70.365061921497926</v>
      </c>
      <c r="D73" s="8">
        <f>IF(COUNTA($B$5:$B73)&lt;=D$1,AVERAGE($B$5:$B73),D$2*($B73-$D72)+$D72)</f>
        <v>70.575374006047284</v>
      </c>
      <c r="E73" s="8">
        <f>IF(COUNTA($B$5:$B73)&lt;=E$1,AVERAGE($B$5:$B73),E$2*($B73-$E72)+$E72)</f>
        <v>70.696885316992066</v>
      </c>
      <c r="F73" s="7">
        <f t="shared" si="2"/>
        <v>-0.12151131094478274</v>
      </c>
      <c r="G73" s="7">
        <f>IF(COUNTA($F$5:$F73)&lt;=G$1,AVERAGE($F$5:$F73),G$2*($F73-$G72)+$G72)</f>
        <v>0.28313241058849697</v>
      </c>
      <c r="H73" s="7">
        <f t="shared" si="3"/>
        <v>-0.40464372153327971</v>
      </c>
    </row>
    <row r="74" spans="1:8" x14ac:dyDescent="0.35">
      <c r="A74" s="2">
        <v>45573</v>
      </c>
      <c r="B74">
        <v>69.569999999999993</v>
      </c>
      <c r="C74" s="8">
        <f>IF(COUNTA($B$5:$B74)&lt;=C$1,AVERAGE($B$5:$B74),C$2*($B74-$C73)+$C73)</f>
        <v>70.206049537198339</v>
      </c>
      <c r="D74" s="8">
        <f>IF(COUNTA($B$5:$B74)&lt;=D$1,AVERAGE($B$5:$B74),D$2*($B74-$D73)+$D73)</f>
        <v>70.420701082040011</v>
      </c>
      <c r="E74" s="8">
        <f>IF(COUNTA($B$5:$B74)&lt;=E$1,AVERAGE($B$5:$B74),E$2*($B74-$E73)+$E73)</f>
        <v>70.613412330548215</v>
      </c>
      <c r="F74" s="7">
        <f t="shared" si="2"/>
        <v>-0.19271124850820343</v>
      </c>
      <c r="G74" s="7">
        <f>IF(COUNTA($F$5:$F74)&lt;=G$1,AVERAGE($F$5:$F74),G$2*($F74-$G73)+$G73)</f>
        <v>0.18796367876915687</v>
      </c>
      <c r="H74" s="7">
        <f t="shared" si="3"/>
        <v>-0.3806749272773603</v>
      </c>
    </row>
    <row r="75" spans="1:8" x14ac:dyDescent="0.35">
      <c r="A75" s="2">
        <v>45574</v>
      </c>
      <c r="B75">
        <v>69.25</v>
      </c>
      <c r="C75" s="8">
        <f>IF(COUNTA($B$5:$B75)&lt;=C$1,AVERAGE($B$5:$B75),C$2*($B75-$C74)+$C74)</f>
        <v>70.014839629758669</v>
      </c>
      <c r="D75" s="8">
        <f>IF(COUNTA($B$5:$B75)&lt;=D$1,AVERAGE($B$5:$B75),D$2*($B75-$D74)+$D74)</f>
        <v>70.240593223264625</v>
      </c>
      <c r="E75" s="8">
        <f>IF(COUNTA($B$5:$B75)&lt;=E$1,AVERAGE($B$5:$B75),E$2*($B75-$E74)+$E74)</f>
        <v>70.512418824581687</v>
      </c>
      <c r="F75" s="7">
        <f t="shared" si="2"/>
        <v>-0.27182560131706168</v>
      </c>
      <c r="G75" s="7">
        <f>IF(COUNTA($F$5:$F75)&lt;=G$1,AVERAGE($F$5:$F75),G$2*($F75-$G74)+$G74)</f>
        <v>9.6005822751913161E-2</v>
      </c>
      <c r="H75" s="7">
        <f t="shared" si="3"/>
        <v>-0.36783142406897484</v>
      </c>
    </row>
    <row r="76" spans="1:8" x14ac:dyDescent="0.35">
      <c r="A76" s="2">
        <v>45575</v>
      </c>
      <c r="B76">
        <v>69.569999999999993</v>
      </c>
      <c r="C76" s="8">
        <f>IF(COUNTA($B$5:$B76)&lt;=C$1,AVERAGE($B$5:$B76),C$2*($B76-$C75)+$C75)</f>
        <v>69.925871703806934</v>
      </c>
      <c r="D76" s="8">
        <f>IF(COUNTA($B$5:$B76)&lt;=D$1,AVERAGE($B$5:$B76),D$2*($B76-$D75)+$D75)</f>
        <v>70.137425035070066</v>
      </c>
      <c r="E76" s="8">
        <f>IF(COUNTA($B$5:$B76)&lt;=E$1,AVERAGE($B$5:$B76),E$2*($B76-$E75)+$E75)</f>
        <v>70.442610022760817</v>
      </c>
      <c r="F76" s="7">
        <f t="shared" si="2"/>
        <v>-0.30518498769075109</v>
      </c>
      <c r="G76" s="7">
        <f>IF(COUNTA($F$5:$F76)&lt;=G$1,AVERAGE($F$5:$F76),G$2*($F76-$G75)+$G75)</f>
        <v>1.5767660663380312E-2</v>
      </c>
      <c r="H76" s="7">
        <f t="shared" si="3"/>
        <v>-0.3209526483541314</v>
      </c>
    </row>
    <row r="77" spans="1:8" x14ac:dyDescent="0.35">
      <c r="A77" s="2">
        <v>45578</v>
      </c>
      <c r="B77">
        <v>70.34</v>
      </c>
      <c r="C77" s="8">
        <f>IF(COUNTA($B$5:$B77)&lt;=C$1,AVERAGE($B$5:$B77),C$2*($B77-$C76)+$C76)</f>
        <v>70.008697363045542</v>
      </c>
      <c r="D77" s="8">
        <f>IF(COUNTA($B$5:$B77)&lt;=D$1,AVERAGE($B$5:$B77),D$2*($B77-$D76)+$D76)</f>
        <v>70.168590414290051</v>
      </c>
      <c r="E77" s="8">
        <f>IF(COUNTA($B$5:$B77)&lt;=E$1,AVERAGE($B$5:$B77),E$2*($B77-$E76)+$E76)</f>
        <v>70.435009280334086</v>
      </c>
      <c r="F77" s="7">
        <f t="shared" si="2"/>
        <v>-0.26641886604403453</v>
      </c>
      <c r="G77" s="7">
        <f>IF(COUNTA($F$5:$F77)&lt;=G$1,AVERAGE($F$5:$F77),G$2*($F77-$G76)+$G76)</f>
        <v>-4.0669644678102662E-2</v>
      </c>
      <c r="H77" s="7">
        <f t="shared" si="3"/>
        <v>-0.22574922136593187</v>
      </c>
    </row>
    <row r="78" spans="1:8" x14ac:dyDescent="0.35">
      <c r="A78" s="2">
        <v>45579</v>
      </c>
      <c r="B78">
        <v>70.34</v>
      </c>
      <c r="C78" s="8">
        <f>IF(COUNTA($B$5:$B78)&lt;=C$1,AVERAGE($B$5:$B78),C$2*($B78-$C77)+$C77)</f>
        <v>70.074957890436437</v>
      </c>
      <c r="D78" s="8">
        <f>IF(COUNTA($B$5:$B78)&lt;=D$1,AVERAGE($B$5:$B78),D$2*($B78-$D77)+$D77)</f>
        <v>70.194961119783883</v>
      </c>
      <c r="E78" s="8">
        <f>IF(COUNTA($B$5:$B78)&lt;=E$1,AVERAGE($B$5:$B78),E$2*($B78-$E77)+$E77)</f>
        <v>70.4279715558649</v>
      </c>
      <c r="F78" s="7">
        <f t="shared" si="2"/>
        <v>-0.23301043608101679</v>
      </c>
      <c r="G78" s="7">
        <f>IF(COUNTA($F$5:$F78)&lt;=G$1,AVERAGE($F$5:$F78),G$2*($F78-$G77)+$G77)</f>
        <v>-7.9137802958685499E-2</v>
      </c>
      <c r="H78" s="7">
        <f t="shared" si="3"/>
        <v>-0.15387263312233129</v>
      </c>
    </row>
    <row r="79" spans="1:8" x14ac:dyDescent="0.35">
      <c r="A79" s="2">
        <v>45580</v>
      </c>
      <c r="B79">
        <v>70.569999999999993</v>
      </c>
      <c r="C79" s="8">
        <f>IF(COUNTA($B$5:$B79)&lt;=C$1,AVERAGE($B$5:$B79),C$2*($B79-$C78)+$C78)</f>
        <v>70.173966312349151</v>
      </c>
      <c r="D79" s="8">
        <f>IF(COUNTA($B$5:$B79)&lt;=D$1,AVERAGE($B$5:$B79),D$2*($B79-$D78)+$D78)</f>
        <v>70.252659409047894</v>
      </c>
      <c r="E79" s="8">
        <f>IF(COUNTA($B$5:$B79)&lt;=E$1,AVERAGE($B$5:$B79),E$2*($B79-$E78)+$E78)</f>
        <v>70.438492181356395</v>
      </c>
      <c r="F79" s="7">
        <f t="shared" si="2"/>
        <v>-0.18583277230850115</v>
      </c>
      <c r="G79" s="7">
        <f>IF(COUNTA($F$5:$F79)&lt;=G$1,AVERAGE($F$5:$F79),G$2*($F79-$G78)+$G78)</f>
        <v>-0.10047679682864863</v>
      </c>
      <c r="H79" s="7">
        <f t="shared" si="3"/>
        <v>-8.5355975479852519E-2</v>
      </c>
    </row>
    <row r="80" spans="1:8" x14ac:dyDescent="0.35">
      <c r="A80" s="2">
        <v>45581</v>
      </c>
      <c r="B80">
        <v>69.900000000000006</v>
      </c>
      <c r="C80" s="8">
        <f>IF(COUNTA($B$5:$B80)&lt;=C$1,AVERAGE($B$5:$B80),C$2*($B80-$C79)+$C79)</f>
        <v>70.119173049879322</v>
      </c>
      <c r="D80" s="8">
        <f>IF(COUNTA($B$5:$B80)&lt;=D$1,AVERAGE($B$5:$B80),D$2*($B80-$D79)+$D79)</f>
        <v>70.198404115348225</v>
      </c>
      <c r="E80" s="8">
        <f>IF(COUNTA($B$5:$B80)&lt;=E$1,AVERAGE($B$5:$B80),E$2*($B80-$E79)+$E79)</f>
        <v>70.398603871626293</v>
      </c>
      <c r="F80" s="7">
        <f t="shared" si="2"/>
        <v>-0.2001997562780673</v>
      </c>
      <c r="G80" s="7">
        <f>IF(COUNTA($F$5:$F80)&lt;=G$1,AVERAGE($F$5:$F80),G$2*($F80-$G79)+$G79)</f>
        <v>-0.12042138871853236</v>
      </c>
      <c r="H80" s="7">
        <f t="shared" si="3"/>
        <v>-7.9778367559534935E-2</v>
      </c>
    </row>
    <row r="81" spans="1:8" x14ac:dyDescent="0.35">
      <c r="A81" s="2">
        <v>45582</v>
      </c>
      <c r="B81">
        <v>70.44</v>
      </c>
      <c r="C81" s="8">
        <f>IF(COUNTA($B$5:$B81)&lt;=C$1,AVERAGE($B$5:$B81),C$2*($B81-$C80)+$C80)</f>
        <v>70.183338439903451</v>
      </c>
      <c r="D81" s="8">
        <f>IF(COUNTA($B$5:$B81)&lt;=D$1,AVERAGE($B$5:$B81),D$2*($B81-$D80)+$D80)</f>
        <v>70.235572712986965</v>
      </c>
      <c r="E81" s="8">
        <f>IF(COUNTA($B$5:$B81)&lt;=E$1,AVERAGE($B$5:$B81),E$2*($B81-$E80)+$E80)</f>
        <v>70.40167025150582</v>
      </c>
      <c r="F81" s="7">
        <f t="shared" ref="F81:F112" si="4">D81-E81</f>
        <v>-0.166097538518855</v>
      </c>
      <c r="G81" s="7">
        <f>IF(COUNTA($F$5:$F81)&lt;=G$1,AVERAGE($F$5:$F81),G$2*($F81-$G80)+$G80)</f>
        <v>-0.12955661867859689</v>
      </c>
      <c r="H81" s="7">
        <f t="shared" ref="H81:H112" si="5">F81-G81</f>
        <v>-3.6540919840258118E-2</v>
      </c>
    </row>
    <row r="82" spans="1:8" x14ac:dyDescent="0.35">
      <c r="A82" s="2">
        <v>45585</v>
      </c>
      <c r="B82">
        <v>69.45</v>
      </c>
      <c r="C82" s="8">
        <f>IF(COUNTA($B$5:$B82)&lt;=C$1,AVERAGE($B$5:$B82),C$2*($B82-$C81)+$C81)</f>
        <v>70.036670751922756</v>
      </c>
      <c r="D82" s="8">
        <f>IF(COUNTA($B$5:$B82)&lt;=D$1,AVERAGE($B$5:$B82),D$2*($B82-$D81)+$D81)</f>
        <v>70.114715372527428</v>
      </c>
      <c r="E82" s="8">
        <f>IF(COUNTA($B$5:$B82)&lt;=E$1,AVERAGE($B$5:$B82),E$2*($B82-$E81)+$E81)</f>
        <v>70.331176158801682</v>
      </c>
      <c r="F82" s="7">
        <f t="shared" si="4"/>
        <v>-0.21646078627425425</v>
      </c>
      <c r="G82" s="7">
        <f>IF(COUNTA($F$5:$F82)&lt;=G$1,AVERAGE($F$5:$F82),G$2*($F82-$G81)+$G81)</f>
        <v>-0.14693745219772836</v>
      </c>
      <c r="H82" s="7">
        <f t="shared" si="5"/>
        <v>-6.9523334076525889E-2</v>
      </c>
    </row>
    <row r="83" spans="1:8" x14ac:dyDescent="0.35">
      <c r="A83" s="2">
        <v>45586</v>
      </c>
      <c r="B83">
        <v>69.45</v>
      </c>
      <c r="C83" s="8">
        <f>IF(COUNTA($B$5:$B83)&lt;=C$1,AVERAGE($B$5:$B83),C$2*($B83-$C82)+$C82)</f>
        <v>69.919336601538205</v>
      </c>
      <c r="D83" s="8">
        <f>IF(COUNTA($B$5:$B83)&lt;=D$1,AVERAGE($B$5:$B83),D$2*($B83-$D82)+$D82)</f>
        <v>70.012451469061673</v>
      </c>
      <c r="E83" s="8">
        <f>IF(COUNTA($B$5:$B83)&lt;=E$1,AVERAGE($B$5:$B83),E$2*($B83-$E82)+$E82)</f>
        <v>70.265903850742305</v>
      </c>
      <c r="F83" s="7">
        <f t="shared" si="4"/>
        <v>-0.25345238168063133</v>
      </c>
      <c r="G83" s="7">
        <f>IF(COUNTA($F$5:$F83)&lt;=G$1,AVERAGE($F$5:$F83),G$2*($F83-$G82)+$G82)</f>
        <v>-0.16824043809430894</v>
      </c>
      <c r="H83" s="7">
        <f t="shared" si="5"/>
        <v>-8.5211943586322392E-2</v>
      </c>
    </row>
    <row r="84" spans="1:8" x14ac:dyDescent="0.35">
      <c r="A84" s="2">
        <v>45587</v>
      </c>
      <c r="B84">
        <v>68.010000000000005</v>
      </c>
      <c r="C84" s="8">
        <f>IF(COUNTA($B$5:$B84)&lt;=C$1,AVERAGE($B$5:$B84),C$2*($B84-$C83)+$C83)</f>
        <v>69.537469281230571</v>
      </c>
      <c r="D84" s="8">
        <f>IF(COUNTA($B$5:$B84)&lt;=D$1,AVERAGE($B$5:$B84),D$2*($B84-$D83)+$D83)</f>
        <v>69.704382012282949</v>
      </c>
      <c r="E84" s="8">
        <f>IF(COUNTA($B$5:$B84)&lt;=E$1,AVERAGE($B$5:$B84),E$2*($B84-$E83)+$E83)</f>
        <v>70.098799861798426</v>
      </c>
      <c r="F84" s="7">
        <f t="shared" si="4"/>
        <v>-0.39441784951547731</v>
      </c>
      <c r="G84" s="7">
        <f>IF(COUNTA($F$5:$F84)&lt;=G$1,AVERAGE($F$5:$F84),G$2*($F84-$G83)+$G83)</f>
        <v>-0.21347592037854263</v>
      </c>
      <c r="H84" s="7">
        <f t="shared" si="5"/>
        <v>-0.18094192913693469</v>
      </c>
    </row>
    <row r="85" spans="1:8" x14ac:dyDescent="0.35">
      <c r="A85" s="2">
        <v>45588</v>
      </c>
      <c r="B85">
        <v>67.3</v>
      </c>
      <c r="C85" s="8">
        <f>IF(COUNTA($B$5:$B85)&lt;=C$1,AVERAGE($B$5:$B85),C$2*($B85-$C84)+$C84)</f>
        <v>69.089975424984459</v>
      </c>
      <c r="D85" s="8">
        <f>IF(COUNTA($B$5:$B85)&lt;=D$1,AVERAGE($B$5:$B85),D$2*($B85-$D84)+$D84)</f>
        <v>69.334477087316344</v>
      </c>
      <c r="E85" s="8">
        <f>IF(COUNTA($B$5:$B85)&lt;=E$1,AVERAGE($B$5:$B85),E$2*($B85-$E84)+$E84)</f>
        <v>69.891481353517065</v>
      </c>
      <c r="F85" s="7">
        <f t="shared" si="4"/>
        <v>-0.55700426620072108</v>
      </c>
      <c r="G85" s="7">
        <f>IF(COUNTA($F$5:$F85)&lt;=G$1,AVERAGE($F$5:$F85),G$2*($F85-$G84)+$G84)</f>
        <v>-0.28218158954297834</v>
      </c>
      <c r="H85" s="7">
        <f t="shared" si="5"/>
        <v>-0.27482267665774274</v>
      </c>
    </row>
    <row r="86" spans="1:8" x14ac:dyDescent="0.35">
      <c r="A86" s="2">
        <v>45589</v>
      </c>
      <c r="B86">
        <v>66.92</v>
      </c>
      <c r="C86" s="8">
        <f>IF(COUNTA($B$5:$B86)&lt;=C$1,AVERAGE($B$5:$B86),C$2*($B86-$C85)+$C85)</f>
        <v>68.655980339987565</v>
      </c>
      <c r="D86" s="8">
        <f>IF(COUNTA($B$5:$B86)&lt;=D$1,AVERAGE($B$5:$B86),D$2*($B86-$D85)+$D85)</f>
        <v>68.963019073883061</v>
      </c>
      <c r="E86" s="8">
        <f>IF(COUNTA($B$5:$B86)&lt;=E$1,AVERAGE($B$5:$B86),E$2*($B86-$E85)+$E85)</f>
        <v>69.671371623626911</v>
      </c>
      <c r="F86" s="7">
        <f t="shared" si="4"/>
        <v>-0.70835254974385009</v>
      </c>
      <c r="G86" s="7">
        <f>IF(COUNTA($F$5:$F86)&lt;=G$1,AVERAGE($F$5:$F86),G$2*($F86-$G85)+$G85)</f>
        <v>-0.36741578158315269</v>
      </c>
      <c r="H86" s="7">
        <f t="shared" si="5"/>
        <v>-0.3409367681606974</v>
      </c>
    </row>
    <row r="87" spans="1:8" x14ac:dyDescent="0.35">
      <c r="A87" s="2">
        <v>45593</v>
      </c>
      <c r="B87">
        <v>66.67</v>
      </c>
      <c r="C87" s="8">
        <f>IF(COUNTA($B$5:$B87)&lt;=C$1,AVERAGE($B$5:$B87),C$2*($B87-$C86)+$C86)</f>
        <v>68.258784271990052</v>
      </c>
      <c r="D87" s="8">
        <f>IF(COUNTA($B$5:$B87)&lt;=D$1,AVERAGE($B$5:$B87),D$2*($B87-$D86)+$D86)</f>
        <v>68.610246908670277</v>
      </c>
      <c r="E87" s="8">
        <f>IF(COUNTA($B$5:$B87)&lt;=E$1,AVERAGE($B$5:$B87),E$2*($B87-$E86)+$E86)</f>
        <v>69.449047799654551</v>
      </c>
      <c r="F87" s="7">
        <f t="shared" si="4"/>
        <v>-0.83880089098427391</v>
      </c>
      <c r="G87" s="7">
        <f>IF(COUNTA($F$5:$F87)&lt;=G$1,AVERAGE($F$5:$F87),G$2*($F87-$G86)+$G86)</f>
        <v>-0.46169280346337693</v>
      </c>
      <c r="H87" s="7">
        <f t="shared" si="5"/>
        <v>-0.37710808752089697</v>
      </c>
    </row>
    <row r="88" spans="1:8" x14ac:dyDescent="0.35">
      <c r="A88" s="2">
        <v>45594</v>
      </c>
      <c r="B88">
        <v>65.56</v>
      </c>
      <c r="C88" s="8">
        <f>IF(COUNTA($B$5:$B88)&lt;=C$1,AVERAGE($B$5:$B88),C$2*($B88-$C87)+$C87)</f>
        <v>67.719027417592045</v>
      </c>
      <c r="D88" s="8">
        <f>IF(COUNTA($B$5:$B88)&lt;=D$1,AVERAGE($B$5:$B88),D$2*($B88-$D87)+$D87)</f>
        <v>68.140978153490238</v>
      </c>
      <c r="E88" s="8">
        <f>IF(COUNTA($B$5:$B88)&lt;=E$1,AVERAGE($B$5:$B88),E$2*($B88-$E87)+$E87)</f>
        <v>69.16097018486532</v>
      </c>
      <c r="F88" s="7">
        <f t="shared" si="4"/>
        <v>-1.0199920313750823</v>
      </c>
      <c r="G88" s="7">
        <f>IF(COUNTA($F$5:$F88)&lt;=G$1,AVERAGE($F$5:$F88),G$2*($F88-$G87)+$G87)</f>
        <v>-0.57335264904571803</v>
      </c>
      <c r="H88" s="7">
        <f t="shared" si="5"/>
        <v>-0.44663938232936429</v>
      </c>
    </row>
    <row r="89" spans="1:8" x14ac:dyDescent="0.35">
      <c r="A89" s="2">
        <v>45595</v>
      </c>
      <c r="B89">
        <v>65.92</v>
      </c>
      <c r="C89" s="8">
        <f>IF(COUNTA($B$5:$B89)&lt;=C$1,AVERAGE($B$5:$B89),C$2*($B89-$C88)+$C88)</f>
        <v>67.359221934073631</v>
      </c>
      <c r="D89" s="8">
        <f>IF(COUNTA($B$5:$B89)&lt;=D$1,AVERAGE($B$5:$B89),D$2*($B89-$D88)+$D88)</f>
        <v>67.799289206799429</v>
      </c>
      <c r="E89" s="8">
        <f>IF(COUNTA($B$5:$B89)&lt;=E$1,AVERAGE($B$5:$B89),E$2*($B89-$E88)+$E88)</f>
        <v>68.920898319319747</v>
      </c>
      <c r="F89" s="7">
        <f t="shared" si="4"/>
        <v>-1.1216091125203178</v>
      </c>
      <c r="G89" s="7">
        <f>IF(COUNTA($F$5:$F89)&lt;=G$1,AVERAGE($F$5:$F89),G$2*($F89-$G88)+$G88)</f>
        <v>-0.68300394174063794</v>
      </c>
      <c r="H89" s="7">
        <f t="shared" si="5"/>
        <v>-0.43860517077967986</v>
      </c>
    </row>
    <row r="90" spans="1:8" x14ac:dyDescent="0.35">
      <c r="A90" s="2">
        <v>45596</v>
      </c>
      <c r="B90">
        <v>65.31</v>
      </c>
      <c r="C90" s="8">
        <f>IF(COUNTA($B$5:$B90)&lt;=C$1,AVERAGE($B$5:$B90),C$2*($B90-$C89)+$C89)</f>
        <v>66.949377547258905</v>
      </c>
      <c r="D90" s="8">
        <f>IF(COUNTA($B$5:$B90)&lt;=D$1,AVERAGE($B$5:$B90),D$2*($B90-$D89)+$D89)</f>
        <v>67.416321636522596</v>
      </c>
      <c r="E90" s="8">
        <f>IF(COUNTA($B$5:$B90)&lt;=E$1,AVERAGE($B$5:$B90),E$2*($B90-$E89)+$E89)</f>
        <v>68.653424369740506</v>
      </c>
      <c r="F90" s="7">
        <f t="shared" si="4"/>
        <v>-1.2371027332179096</v>
      </c>
      <c r="G90" s="7">
        <f>IF(COUNTA($F$5:$F90)&lt;=G$1,AVERAGE($F$5:$F90),G$2*($F90-$G89)+$G89)</f>
        <v>-0.79382370003609226</v>
      </c>
      <c r="H90" s="7">
        <f t="shared" si="5"/>
        <v>-0.44327903318181738</v>
      </c>
    </row>
    <row r="91" spans="1:8" x14ac:dyDescent="0.35">
      <c r="A91" s="2">
        <v>45597</v>
      </c>
      <c r="B91">
        <v>65.010000000000005</v>
      </c>
      <c r="C91" s="8">
        <f>IF(COUNTA($B$5:$B91)&lt;=C$1,AVERAGE($B$5:$B91),C$2*($B91-$C90)+$C90)</f>
        <v>66.561502037807131</v>
      </c>
      <c r="D91" s="8">
        <f>IF(COUNTA($B$5:$B91)&lt;=D$1,AVERAGE($B$5:$B91),D$2*($B91-$D90)+$D90)</f>
        <v>67.046118307826816</v>
      </c>
      <c r="E91" s="8">
        <f>IF(COUNTA($B$5:$B91)&lt;=E$1,AVERAGE($B$5:$B91),E$2*($B91-$E90)+$E90)</f>
        <v>68.383541083093064</v>
      </c>
      <c r="F91" s="7">
        <f t="shared" si="4"/>
        <v>-1.3374227752662478</v>
      </c>
      <c r="G91" s="7">
        <f>IF(COUNTA($F$5:$F91)&lt;=G$1,AVERAGE($F$5:$F91),G$2*($F91-$G90)+$G90)</f>
        <v>-0.90254351508212338</v>
      </c>
      <c r="H91" s="7">
        <f t="shared" si="5"/>
        <v>-0.43487926018412437</v>
      </c>
    </row>
    <row r="92" spans="1:8" x14ac:dyDescent="0.35">
      <c r="A92" s="2">
        <v>45600</v>
      </c>
      <c r="B92">
        <v>65.11</v>
      </c>
      <c r="C92" s="8">
        <f>IF(COUNTA($B$5:$B92)&lt;=C$1,AVERAGE($B$5:$B92),C$2*($B92-$C91)+$C91)</f>
        <v>66.271201630245699</v>
      </c>
      <c r="D92" s="8">
        <f>IF(COUNTA($B$5:$B92)&lt;=D$1,AVERAGE($B$5:$B92),D$2*($B92-$D91)+$D91)</f>
        <v>66.748253952776537</v>
      </c>
      <c r="E92" s="8">
        <f>IF(COUNTA($B$5:$B92)&lt;=E$1,AVERAGE($B$5:$B92),E$2*($B92-$E91)+$E91)</f>
        <v>68.141056558419507</v>
      </c>
      <c r="F92" s="7">
        <f t="shared" si="4"/>
        <v>-1.3928026056429701</v>
      </c>
      <c r="G92" s="7">
        <f>IF(COUNTA($F$5:$F92)&lt;=G$1,AVERAGE($F$5:$F92),G$2*($F92-$G91)+$G91)</f>
        <v>-1.0005953331942927</v>
      </c>
      <c r="H92" s="7">
        <f t="shared" si="5"/>
        <v>-0.39220727244867737</v>
      </c>
    </row>
    <row r="93" spans="1:8" x14ac:dyDescent="0.35">
      <c r="A93" s="2">
        <v>45601</v>
      </c>
      <c r="B93">
        <v>65.37</v>
      </c>
      <c r="C93" s="8">
        <f>IF(COUNTA($B$5:$B93)&lt;=C$1,AVERAGE($B$5:$B93),C$2*($B93-$C92)+$C92)</f>
        <v>66.090961304196554</v>
      </c>
      <c r="D93" s="8">
        <f>IF(COUNTA($B$5:$B93)&lt;=D$1,AVERAGE($B$5:$B93),D$2*($B93-$D92)+$D92)</f>
        <v>66.536214883118603</v>
      </c>
      <c r="E93" s="8">
        <f>IF(COUNTA($B$5:$B93)&lt;=E$1,AVERAGE($B$5:$B93),E$2*($B93-$E92)+$E92)</f>
        <v>67.93579310964769</v>
      </c>
      <c r="F93" s="7">
        <f t="shared" si="4"/>
        <v>-1.399578226529087</v>
      </c>
      <c r="G93" s="7">
        <f>IF(COUNTA($F$5:$F93)&lt;=G$1,AVERAGE($F$5:$F93),G$2*($F93-$G92)+$G92)</f>
        <v>-1.0803919118612515</v>
      </c>
      <c r="H93" s="7">
        <f t="shared" si="5"/>
        <v>-0.31918631466783554</v>
      </c>
    </row>
    <row r="94" spans="1:8" x14ac:dyDescent="0.35">
      <c r="A94" s="2">
        <v>45602</v>
      </c>
      <c r="B94">
        <v>63.7</v>
      </c>
      <c r="C94" s="8">
        <f>IF(COUNTA($B$5:$B94)&lt;=C$1,AVERAGE($B$5:$B94),C$2*($B94-$C93)+$C93)</f>
        <v>65.612769043357247</v>
      </c>
      <c r="D94" s="8">
        <f>IF(COUNTA($B$5:$B94)&lt;=D$1,AVERAGE($B$5:$B94),D$2*($B94-$D93)+$D93)</f>
        <v>66.099874131869583</v>
      </c>
      <c r="E94" s="8">
        <f>IF(COUNTA($B$5:$B94)&lt;=E$1,AVERAGE($B$5:$B94),E$2*($B94-$E93)+$E93)</f>
        <v>67.622030657081197</v>
      </c>
      <c r="F94" s="7">
        <f t="shared" si="4"/>
        <v>-1.5221565252116136</v>
      </c>
      <c r="G94" s="7">
        <f>IF(COUNTA($F$5:$F94)&lt;=G$1,AVERAGE($F$5:$F94),G$2*($F94-$G93)+$G93)</f>
        <v>-1.1687448345313238</v>
      </c>
      <c r="H94" s="7">
        <f t="shared" si="5"/>
        <v>-0.35341169068028977</v>
      </c>
    </row>
    <row r="95" spans="1:8" x14ac:dyDescent="0.35">
      <c r="A95" s="2">
        <v>45603</v>
      </c>
      <c r="B95">
        <v>63.66</v>
      </c>
      <c r="C95" s="8">
        <f>IF(COUNTA($B$5:$B95)&lt;=C$1,AVERAGE($B$5:$B95),C$2*($B95-$C94)+$C94)</f>
        <v>65.222215234685791</v>
      </c>
      <c r="D95" s="8">
        <f>IF(COUNTA($B$5:$B95)&lt;=D$1,AVERAGE($B$5:$B95),D$2*($B95-$D94)+$D94)</f>
        <v>65.724508880812721</v>
      </c>
      <c r="E95" s="8">
        <f>IF(COUNTA($B$5:$B95)&lt;=E$1,AVERAGE($B$5:$B95),E$2*($B95-$E94)+$E94)</f>
        <v>67.328546904704808</v>
      </c>
      <c r="F95" s="7">
        <f t="shared" si="4"/>
        <v>-1.6040380238920875</v>
      </c>
      <c r="G95" s="7">
        <f>IF(COUNTA($F$5:$F95)&lt;=G$1,AVERAGE($F$5:$F95),G$2*($F95-$G94)+$G94)</f>
        <v>-1.2558034724034766</v>
      </c>
      <c r="H95" s="7">
        <f t="shared" si="5"/>
        <v>-0.34823455148861093</v>
      </c>
    </row>
    <row r="96" spans="1:8" x14ac:dyDescent="0.35">
      <c r="A96" s="2">
        <v>45604</v>
      </c>
      <c r="B96">
        <v>63.92</v>
      </c>
      <c r="C96" s="8">
        <f>IF(COUNTA($B$5:$B96)&lt;=C$1,AVERAGE($B$5:$B96),C$2*($B96-$C95)+$C95)</f>
        <v>64.961772187748636</v>
      </c>
      <c r="D96" s="8">
        <f>IF(COUNTA($B$5:$B96)&lt;=D$1,AVERAGE($B$5:$B96),D$2*($B96-$D95)+$D95)</f>
        <v>65.446892129918453</v>
      </c>
      <c r="E96" s="8">
        <f>IF(COUNTA($B$5:$B96)&lt;=E$1,AVERAGE($B$5:$B96),E$2*($B96-$E95)+$E95)</f>
        <v>67.076061948800742</v>
      </c>
      <c r="F96" s="7">
        <f t="shared" si="4"/>
        <v>-1.6291698188822892</v>
      </c>
      <c r="G96" s="7">
        <f>IF(COUNTA($F$5:$F96)&lt;=G$1,AVERAGE($F$5:$F96),G$2*($F96-$G95)+$G95)</f>
        <v>-1.3304767416992391</v>
      </c>
      <c r="H96" s="7">
        <f t="shared" si="5"/>
        <v>-0.29869307718305005</v>
      </c>
    </row>
    <row r="97" spans="1:8" x14ac:dyDescent="0.35">
      <c r="A97" s="2">
        <v>45607</v>
      </c>
      <c r="B97">
        <v>63.36</v>
      </c>
      <c r="C97" s="8">
        <f>IF(COUNTA($B$5:$B97)&lt;=C$1,AVERAGE($B$5:$B97),C$2*($B97-$C96)+$C96)</f>
        <v>64.641417750198912</v>
      </c>
      <c r="D97" s="8">
        <f>IF(COUNTA($B$5:$B97)&lt;=D$1,AVERAGE($B$5:$B97),D$2*($B97-$D96)+$D96)</f>
        <v>65.125831802238693</v>
      </c>
      <c r="E97" s="8">
        <f>IF(COUNTA($B$5:$B97)&lt;=E$1,AVERAGE($B$5:$B97),E$2*($B97-$E96)+$E96)</f>
        <v>66.800798100741432</v>
      </c>
      <c r="F97" s="7">
        <f t="shared" si="4"/>
        <v>-1.6749662985027385</v>
      </c>
      <c r="G97" s="7">
        <f>IF(COUNTA($F$5:$F97)&lt;=G$1,AVERAGE($F$5:$F97),G$2*($F97-$G96)+$G96)</f>
        <v>-1.3993746530599389</v>
      </c>
      <c r="H97" s="7">
        <f t="shared" si="5"/>
        <v>-0.27559164544279957</v>
      </c>
    </row>
    <row r="98" spans="1:8" x14ac:dyDescent="0.35">
      <c r="A98" s="2">
        <v>45608</v>
      </c>
      <c r="B98">
        <v>63.2</v>
      </c>
      <c r="C98" s="8">
        <f>IF(COUNTA($B$5:$B98)&lt;=C$1,AVERAGE($B$5:$B98),C$2*($B98-$C97)+$C97)</f>
        <v>64.353134200159133</v>
      </c>
      <c r="D98" s="8">
        <f>IF(COUNTA($B$5:$B98)&lt;=D$1,AVERAGE($B$5:$B98),D$2*($B98-$D97)+$D97)</f>
        <v>64.829549986509662</v>
      </c>
      <c r="E98" s="8">
        <f>IF(COUNTA($B$5:$B98)&lt;=E$1,AVERAGE($B$5:$B98),E$2*($B98-$E97)+$E97)</f>
        <v>66.534072315501319</v>
      </c>
      <c r="F98" s="7">
        <f t="shared" si="4"/>
        <v>-1.7045223289916578</v>
      </c>
      <c r="G98" s="7">
        <f>IF(COUNTA($F$5:$F98)&lt;=G$1,AVERAGE($F$5:$F98),G$2*($F98-$G97)+$G97)</f>
        <v>-1.4604041882462826</v>
      </c>
      <c r="H98" s="7">
        <f t="shared" si="5"/>
        <v>-0.24411814074537519</v>
      </c>
    </row>
    <row r="99" spans="1:8" x14ac:dyDescent="0.35">
      <c r="A99" s="2">
        <v>45609</v>
      </c>
      <c r="B99">
        <v>63</v>
      </c>
      <c r="C99" s="8">
        <f>IF(COUNTA($B$5:$B99)&lt;=C$1,AVERAGE($B$5:$B99),C$2*($B99-$C98)+$C98)</f>
        <v>64.082507360127309</v>
      </c>
      <c r="D99" s="8">
        <f>IF(COUNTA($B$5:$B99)&lt;=D$1,AVERAGE($B$5:$B99),D$2*($B99-$D98)+$D98)</f>
        <v>64.548080757815868</v>
      </c>
      <c r="E99" s="8">
        <f>IF(COUNTA($B$5:$B99)&lt;=E$1,AVERAGE($B$5:$B99),E$2*($B99-$E98)+$E98)</f>
        <v>66.272289181019744</v>
      </c>
      <c r="F99" s="7">
        <f t="shared" si="4"/>
        <v>-1.7242084232038764</v>
      </c>
      <c r="G99" s="7">
        <f>IF(COUNTA($F$5:$F99)&lt;=G$1,AVERAGE($F$5:$F99),G$2*($F99-$G98)+$G98)</f>
        <v>-1.5131650352378014</v>
      </c>
      <c r="H99" s="7">
        <f t="shared" si="5"/>
        <v>-0.21104338796607491</v>
      </c>
    </row>
    <row r="100" spans="1:8" x14ac:dyDescent="0.35">
      <c r="A100" s="2">
        <v>45610</v>
      </c>
      <c r="B100">
        <v>62.55</v>
      </c>
      <c r="C100" s="8">
        <f>IF(COUNTA($B$5:$B100)&lt;=C$1,AVERAGE($B$5:$B100),C$2*($B100-$C99)+$C99)</f>
        <v>63.776005888101849</v>
      </c>
      <c r="D100" s="8">
        <f>IF(COUNTA($B$5:$B100)&lt;=D$1,AVERAGE($B$5:$B100),D$2*($B100-$D99)+$D99)</f>
        <v>64.240683718151885</v>
      </c>
      <c r="E100" s="8">
        <f>IF(COUNTA($B$5:$B100)&lt;=E$1,AVERAGE($B$5:$B100),E$2*($B100-$E99)+$E99)</f>
        <v>65.996564056499764</v>
      </c>
      <c r="F100" s="7">
        <f t="shared" si="4"/>
        <v>-1.7558803383478789</v>
      </c>
      <c r="G100" s="7">
        <f>IF(COUNTA($F$5:$F100)&lt;=G$1,AVERAGE($F$5:$F100),G$2*($F100-$G99)+$G99)</f>
        <v>-1.5617080958598168</v>
      </c>
      <c r="H100" s="7">
        <f t="shared" si="5"/>
        <v>-0.19417224248806209</v>
      </c>
    </row>
    <row r="101" spans="1:8" x14ac:dyDescent="0.35">
      <c r="A101" s="2">
        <v>45611</v>
      </c>
      <c r="B101">
        <v>61.74</v>
      </c>
      <c r="C101" s="8">
        <f>IF(COUNTA($B$5:$B101)&lt;=C$1,AVERAGE($B$5:$B101),C$2*($B101-$C100)+$C100)</f>
        <v>63.368804710481477</v>
      </c>
      <c r="D101" s="8">
        <f>IF(COUNTA($B$5:$B101)&lt;=D$1,AVERAGE($B$5:$B101),D$2*($B101-$D100)+$D100)</f>
        <v>63.855963146128516</v>
      </c>
      <c r="E101" s="8">
        <f>IF(COUNTA($B$5:$B101)&lt;=E$1,AVERAGE($B$5:$B101),E$2*($B101-$E100)+$E100)</f>
        <v>65.681263015277565</v>
      </c>
      <c r="F101" s="7">
        <f t="shared" si="4"/>
        <v>-1.825299869149049</v>
      </c>
      <c r="G101" s="7">
        <f>IF(COUNTA($F$5:$F101)&lt;=G$1,AVERAGE($F$5:$F101),G$2*($F101-$G100)+$G100)</f>
        <v>-1.6144264505176633</v>
      </c>
      <c r="H101" s="7">
        <f t="shared" si="5"/>
        <v>-0.21087341863138565</v>
      </c>
    </row>
    <row r="102" spans="1:8" x14ac:dyDescent="0.35">
      <c r="A102" s="2">
        <v>45614</v>
      </c>
      <c r="B102">
        <v>61.86</v>
      </c>
      <c r="C102" s="8">
        <f>IF(COUNTA($B$5:$B102)&lt;=C$1,AVERAGE($B$5:$B102),C$2*($B102-$C101)+$C101)</f>
        <v>63.067043768385183</v>
      </c>
      <c r="D102" s="8">
        <f>IF(COUNTA($B$5:$B102)&lt;=D$1,AVERAGE($B$5:$B102),D$2*($B102-$D101)+$D101)</f>
        <v>63.548891892877975</v>
      </c>
      <c r="E102" s="8">
        <f>IF(COUNTA($B$5:$B102)&lt;=E$1,AVERAGE($B$5:$B102),E$2*($B102-$E101)+$E101)</f>
        <v>65.398206495627377</v>
      </c>
      <c r="F102" s="7">
        <f t="shared" si="4"/>
        <v>-1.8493146027494021</v>
      </c>
      <c r="G102" s="7">
        <f>IF(COUNTA($F$5:$F102)&lt;=G$1,AVERAGE($F$5:$F102),G$2*($F102-$G101)+$G101)</f>
        <v>-1.6614040809640112</v>
      </c>
      <c r="H102" s="7">
        <f t="shared" si="5"/>
        <v>-0.18791052178539092</v>
      </c>
    </row>
    <row r="103" spans="1:8" x14ac:dyDescent="0.35">
      <c r="A103" s="2">
        <v>45615</v>
      </c>
      <c r="B103">
        <v>62.59</v>
      </c>
      <c r="C103" s="8">
        <f>IF(COUNTA($B$5:$B103)&lt;=C$1,AVERAGE($B$5:$B103),C$2*($B103-$C102)+$C102)</f>
        <v>62.971635014708149</v>
      </c>
      <c r="D103" s="8">
        <f>IF(COUNTA($B$5:$B103)&lt;=D$1,AVERAGE($B$5:$B103),D$2*($B103-$D102)+$D102)</f>
        <v>63.401370063204439</v>
      </c>
      <c r="E103" s="8">
        <f>IF(COUNTA($B$5:$B103)&lt;=E$1,AVERAGE($B$5:$B103),E$2*($B103-$E102)+$E102)</f>
        <v>65.190191199654976</v>
      </c>
      <c r="F103" s="7">
        <f t="shared" si="4"/>
        <v>-1.7888211364505366</v>
      </c>
      <c r="G103" s="7">
        <f>IF(COUNTA($F$5:$F103)&lt;=G$1,AVERAGE($F$5:$F103),G$2*($F103-$G102)+$G102)</f>
        <v>-1.6868874920613162</v>
      </c>
      <c r="H103" s="7">
        <f t="shared" si="5"/>
        <v>-0.10193364438922048</v>
      </c>
    </row>
    <row r="104" spans="1:8" x14ac:dyDescent="0.35">
      <c r="A104" s="2">
        <v>45616</v>
      </c>
      <c r="B104">
        <v>62.99</v>
      </c>
      <c r="C104" s="8">
        <f>IF(COUNTA($B$5:$B104)&lt;=C$1,AVERAGE($B$5:$B104),C$2*($B104-$C103)+$C103)</f>
        <v>62.975308011766522</v>
      </c>
      <c r="D104" s="8">
        <f>IF(COUNTA($B$5:$B104)&lt;=D$1,AVERAGE($B$5:$B104),D$2*($B104-$D103)+$D103)</f>
        <v>63.338082361172987</v>
      </c>
      <c r="E104" s="8">
        <f>IF(COUNTA($B$5:$B104)&lt;=E$1,AVERAGE($B$5:$B104),E$2*($B104-$E103)+$E103)</f>
        <v>65.027214073754607</v>
      </c>
      <c r="F104" s="7">
        <f t="shared" si="4"/>
        <v>-1.6891317125816201</v>
      </c>
      <c r="G104" s="7">
        <f>IF(COUNTA($F$5:$F104)&lt;=G$1,AVERAGE($F$5:$F104),G$2*($F104-$G103)+$G103)</f>
        <v>-1.687336336165377</v>
      </c>
      <c r="H104" s="7">
        <f t="shared" si="5"/>
        <v>-1.7953764162430552E-3</v>
      </c>
    </row>
    <row r="105" spans="1:8" x14ac:dyDescent="0.35">
      <c r="A105" s="2">
        <v>45617</v>
      </c>
      <c r="B105">
        <v>63.76</v>
      </c>
      <c r="C105" s="8">
        <f>IF(COUNTA($B$5:$B105)&lt;=C$1,AVERAGE($B$5:$B105),C$2*($B105-$C104)+$C104)</f>
        <v>63.13224640941322</v>
      </c>
      <c r="D105" s="8">
        <f>IF(COUNTA($B$5:$B105)&lt;=D$1,AVERAGE($B$5:$B105),D$2*($B105-$D104)+$D104)</f>
        <v>63.402992767146372</v>
      </c>
      <c r="E105" s="8">
        <f>IF(COUNTA($B$5:$B105)&lt;=E$1,AVERAGE($B$5:$B105),E$2*($B105-$E104)+$E104)</f>
        <v>64.933346364587592</v>
      </c>
      <c r="F105" s="7">
        <f t="shared" si="4"/>
        <v>-1.5303535974412199</v>
      </c>
      <c r="G105" s="7">
        <f>IF(COUNTA($F$5:$F105)&lt;=G$1,AVERAGE($F$5:$F105),G$2*($F105-$G104)+$G104)</f>
        <v>-1.6559397884205456</v>
      </c>
      <c r="H105" s="7">
        <f t="shared" si="5"/>
        <v>0.12558619097932566</v>
      </c>
    </row>
    <row r="106" spans="1:8" x14ac:dyDescent="0.35">
      <c r="A106" s="2">
        <v>45618</v>
      </c>
      <c r="B106">
        <v>63.92</v>
      </c>
      <c r="C106" s="8">
        <f>IF(COUNTA($B$5:$B106)&lt;=C$1,AVERAGE($B$5:$B106),C$2*($B106-$C105)+$C105)</f>
        <v>63.289797127530576</v>
      </c>
      <c r="D106" s="8">
        <f>IF(COUNTA($B$5:$B106)&lt;=D$1,AVERAGE($B$5:$B106),D$2*($B106-$D105)+$D105)</f>
        <v>63.482532341431543</v>
      </c>
      <c r="E106" s="8">
        <f>IF(COUNTA($B$5:$B106)&lt;=E$1,AVERAGE($B$5:$B106),E$2*($B106-$E105)+$E105)</f>
        <v>64.858283670914432</v>
      </c>
      <c r="F106" s="7">
        <f t="shared" si="4"/>
        <v>-1.3757513294828883</v>
      </c>
      <c r="G106" s="7">
        <f>IF(COUNTA($F$5:$F106)&lt;=G$1,AVERAGE($F$5:$F106),G$2*($F106-$G105)+$G105)</f>
        <v>-1.5999020966330142</v>
      </c>
      <c r="H106" s="7">
        <f t="shared" si="5"/>
        <v>0.22415076715012594</v>
      </c>
    </row>
    <row r="107" spans="1:8" x14ac:dyDescent="0.35">
      <c r="A107" s="2">
        <v>45621</v>
      </c>
      <c r="B107">
        <v>64.38</v>
      </c>
      <c r="C107" s="8">
        <f>IF(COUNTA($B$5:$B107)&lt;=C$1,AVERAGE($B$5:$B107),C$2*($B107-$C106)+$C106)</f>
        <v>63.50783770202446</v>
      </c>
      <c r="D107" s="8">
        <f>IF(COUNTA($B$5:$B107)&lt;=D$1,AVERAGE($B$5:$B107),D$2*($B107-$D106)+$D106)</f>
        <v>63.620604288903614</v>
      </c>
      <c r="E107" s="8">
        <f>IF(COUNTA($B$5:$B107)&lt;=E$1,AVERAGE($B$5:$B107),E$2*($B107-$E106)+$E106)</f>
        <v>64.8228552508467</v>
      </c>
      <c r="F107" s="7">
        <f t="shared" si="4"/>
        <v>-1.2022509619430863</v>
      </c>
      <c r="G107" s="7">
        <f>IF(COUNTA($F$5:$F107)&lt;=G$1,AVERAGE($F$5:$F107),G$2*($F107-$G106)+$G106)</f>
        <v>-1.5203718696950286</v>
      </c>
      <c r="H107" s="7">
        <f t="shared" si="5"/>
        <v>0.31812090775194224</v>
      </c>
    </row>
    <row r="108" spans="1:8" x14ac:dyDescent="0.35">
      <c r="A108" s="2">
        <v>45622</v>
      </c>
      <c r="B108">
        <v>64.55</v>
      </c>
      <c r="C108" s="8">
        <f>IF(COUNTA($B$5:$B108)&lt;=C$1,AVERAGE($B$5:$B108),C$2*($B108-$C107)+$C107)</f>
        <v>63.716270161619569</v>
      </c>
      <c r="D108" s="8">
        <f>IF(COUNTA($B$5:$B108)&lt;=D$1,AVERAGE($B$5:$B108),D$2*($B108-$D107)+$D107)</f>
        <v>63.763588244456905</v>
      </c>
      <c r="E108" s="8">
        <f>IF(COUNTA($B$5:$B108)&lt;=E$1,AVERAGE($B$5:$B108),E$2*($B108-$E107)+$E107)</f>
        <v>64.802643750783986</v>
      </c>
      <c r="F108" s="7">
        <f t="shared" si="4"/>
        <v>-1.039055506327081</v>
      </c>
      <c r="G108" s="7">
        <f>IF(COUNTA($F$5:$F108)&lt;=G$1,AVERAGE($F$5:$F108),G$2*($F108-$G107)+$G107)</f>
        <v>-1.4241085970214391</v>
      </c>
      <c r="H108" s="7">
        <f t="shared" si="5"/>
        <v>0.38505309069435811</v>
      </c>
    </row>
    <row r="109" spans="1:8" x14ac:dyDescent="0.35">
      <c r="A109" s="2">
        <v>45623</v>
      </c>
      <c r="B109">
        <v>64.430000000000007</v>
      </c>
      <c r="C109" s="8">
        <f>IF(COUNTA($B$5:$B109)&lt;=C$1,AVERAGE($B$5:$B109),C$2*($B109-$C108)+$C108)</f>
        <v>63.859016129295654</v>
      </c>
      <c r="D109" s="8">
        <f>IF(COUNTA($B$5:$B109)&lt;=D$1,AVERAGE($B$5:$B109),D$2*($B109-$D108)+$D108)</f>
        <v>63.866113129925075</v>
      </c>
      <c r="E109" s="8">
        <f>IF(COUNTA($B$5:$B109)&lt;=E$1,AVERAGE($B$5:$B109),E$2*($B109-$E108)+$E108)</f>
        <v>64.775040509985175</v>
      </c>
      <c r="F109" s="7">
        <f t="shared" si="4"/>
        <v>-0.90892738006009921</v>
      </c>
      <c r="G109" s="7">
        <f>IF(COUNTA($F$5:$F109)&lt;=G$1,AVERAGE($F$5:$F109),G$2*($F109-$G108)+$G108)</f>
        <v>-1.3210723536291711</v>
      </c>
      <c r="H109" s="7">
        <f t="shared" si="5"/>
        <v>0.41214497356907187</v>
      </c>
    </row>
    <row r="110" spans="1:8" x14ac:dyDescent="0.35">
      <c r="A110" s="2">
        <v>45625</v>
      </c>
      <c r="B110">
        <v>64.08</v>
      </c>
      <c r="C110" s="8">
        <f>IF(COUNTA($B$5:$B110)&lt;=C$1,AVERAGE($B$5:$B110),C$2*($B110-$C109)+$C109)</f>
        <v>63.903212903436525</v>
      </c>
      <c r="D110" s="8">
        <f>IF(COUNTA($B$5:$B110)&lt;=D$1,AVERAGE($B$5:$B110),D$2*($B110-$D109)+$D109)</f>
        <v>63.899018802244292</v>
      </c>
      <c r="E110" s="8">
        <f>IF(COUNTA($B$5:$B110)&lt;=E$1,AVERAGE($B$5:$B110),E$2*($B110-$E109)+$E109)</f>
        <v>64.723556027764047</v>
      </c>
      <c r="F110" s="7">
        <f t="shared" si="4"/>
        <v>-0.82453722551975517</v>
      </c>
      <c r="G110" s="7">
        <f>IF(COUNTA($F$5:$F110)&lt;=G$1,AVERAGE($F$5:$F110),G$2*($F110-$G109)+$G109)</f>
        <v>-1.221765328007288</v>
      </c>
      <c r="H110" s="7">
        <f t="shared" si="5"/>
        <v>0.39722810248753282</v>
      </c>
    </row>
    <row r="111" spans="1:8" x14ac:dyDescent="0.35">
      <c r="A111" s="2">
        <v>45628</v>
      </c>
      <c r="B111">
        <v>63.65</v>
      </c>
      <c r="C111" s="8">
        <f>IF(COUNTA($B$5:$B111)&lt;=C$1,AVERAGE($B$5:$B111),C$2*($B111-$C110)+$C110)</f>
        <v>63.852570322749223</v>
      </c>
      <c r="D111" s="8">
        <f>IF(COUNTA($B$5:$B111)&lt;=D$1,AVERAGE($B$5:$B111),D$2*($B111-$D110)+$D110)</f>
        <v>63.86070821728363</v>
      </c>
      <c r="E111" s="8">
        <f>IF(COUNTA($B$5:$B111)&lt;=E$1,AVERAGE($B$5:$B111),E$2*($B111-$E110)+$E110)</f>
        <v>64.64403335904079</v>
      </c>
      <c r="F111" s="7">
        <f t="shared" si="4"/>
        <v>-0.78332514175716028</v>
      </c>
      <c r="G111" s="7">
        <f>IF(COUNTA($F$5:$F111)&lt;=G$1,AVERAGE($F$5:$F111),G$2*($F111-$G110)+$G110)</f>
        <v>-1.1340772907572625</v>
      </c>
      <c r="H111" s="7">
        <f t="shared" si="5"/>
        <v>0.35075214900010221</v>
      </c>
    </row>
    <row r="112" spans="1:8" x14ac:dyDescent="0.35">
      <c r="A112" s="2">
        <v>45629</v>
      </c>
      <c r="B112">
        <v>63.52</v>
      </c>
      <c r="C112" s="8">
        <f>IF(COUNTA($B$5:$B112)&lt;=C$1,AVERAGE($B$5:$B112),C$2*($B112-$C111)+$C111)</f>
        <v>63.78605625819938</v>
      </c>
      <c r="D112" s="8">
        <f>IF(COUNTA($B$5:$B112)&lt;=D$1,AVERAGE($B$5:$B112),D$2*($B112-$D111)+$D111)</f>
        <v>63.808291568470764</v>
      </c>
      <c r="E112" s="8">
        <f>IF(COUNTA($B$5:$B112)&lt;=E$1,AVERAGE($B$5:$B112),E$2*($B112-$E111)+$E111)</f>
        <v>64.560771628741477</v>
      </c>
      <c r="F112" s="7">
        <f t="shared" si="4"/>
        <v>-0.75248006027071312</v>
      </c>
      <c r="G112" s="7">
        <f>IF(COUNTA($F$5:$F112)&lt;=G$1,AVERAGE($F$5:$F112),G$2*($F112-$G111)+$G111)</f>
        <v>-1.0577578446599527</v>
      </c>
      <c r="H112" s="7">
        <f t="shared" si="5"/>
        <v>0.30527778438923958</v>
      </c>
    </row>
    <row r="113" spans="1:8" x14ac:dyDescent="0.35">
      <c r="A113" s="2">
        <v>45630</v>
      </c>
      <c r="B113">
        <v>62.21</v>
      </c>
      <c r="C113" s="8">
        <f>IF(COUNTA($B$5:$B113)&lt;=C$1,AVERAGE($B$5:$B113),C$2*($B113-$C112)+$C112)</f>
        <v>63.470845006559507</v>
      </c>
      <c r="D113" s="8">
        <f>IF(COUNTA($B$5:$B113)&lt;=D$1,AVERAGE($B$5:$B113),D$2*($B113-$D112)+$D112)</f>
        <v>63.562400557936797</v>
      </c>
      <c r="E113" s="8">
        <f>IF(COUNTA($B$5:$B113)&lt;=E$1,AVERAGE($B$5:$B113),E$2*($B113-$E112)+$E112)</f>
        <v>64.386640396982855</v>
      </c>
      <c r="F113" s="7">
        <f t="shared" ref="F113:F144" si="6">D113-E113</f>
        <v>-0.82423983904605791</v>
      </c>
      <c r="G113" s="7">
        <f>IF(COUNTA($F$5:$F113)&lt;=G$1,AVERAGE($F$5:$F113),G$2*($F113-$G112)+$G112)</f>
        <v>-1.0110542435371737</v>
      </c>
      <c r="H113" s="7">
        <f t="shared" ref="H113:H144" si="7">F113-G113</f>
        <v>0.18681440449111575</v>
      </c>
    </row>
    <row r="114" spans="1:8" x14ac:dyDescent="0.35">
      <c r="A114" s="2">
        <v>45631</v>
      </c>
      <c r="B114">
        <v>62.92</v>
      </c>
      <c r="C114" s="8">
        <f>IF(COUNTA($B$5:$B114)&lt;=C$1,AVERAGE($B$5:$B114),C$2*($B114-$C113)+$C113)</f>
        <v>63.360676005247605</v>
      </c>
      <c r="D114" s="8">
        <f>IF(COUNTA($B$5:$B114)&lt;=D$1,AVERAGE($B$5:$B114),D$2*($B114-$D113)+$D113)</f>
        <v>63.463569702869599</v>
      </c>
      <c r="E114" s="8">
        <f>IF(COUNTA($B$5:$B114)&lt;=E$1,AVERAGE($B$5:$B114),E$2*($B114-$E113)+$E113)</f>
        <v>64.278000367576723</v>
      </c>
      <c r="F114" s="7">
        <f t="shared" si="6"/>
        <v>-0.81443066470712466</v>
      </c>
      <c r="G114" s="7">
        <f>IF(COUNTA($F$5:$F114)&lt;=G$1,AVERAGE($F$5:$F114),G$2*($F114-$G113)+$G113)</f>
        <v>-0.97172952777116384</v>
      </c>
      <c r="H114" s="7">
        <f t="shared" si="7"/>
        <v>0.15729886306403917</v>
      </c>
    </row>
    <row r="115" spans="1:8" x14ac:dyDescent="0.35">
      <c r="A115" s="2">
        <v>45632</v>
      </c>
      <c r="B115">
        <v>62.53</v>
      </c>
      <c r="C115" s="8">
        <f>IF(COUNTA($B$5:$B115)&lt;=C$1,AVERAGE($B$5:$B115),C$2*($B115-$C114)+$C114)</f>
        <v>63.194540804198084</v>
      </c>
      <c r="D115" s="8">
        <f>IF(COUNTA($B$5:$B115)&lt;=D$1,AVERAGE($B$5:$B115),D$2*($B115-$D114)+$D114)</f>
        <v>63.319943594735811</v>
      </c>
      <c r="E115" s="8">
        <f>IF(COUNTA($B$5:$B115)&lt;=E$1,AVERAGE($B$5:$B115),E$2*($B115-$E114)+$E114)</f>
        <v>64.148518858867334</v>
      </c>
      <c r="F115" s="7">
        <f t="shared" si="6"/>
        <v>-0.82857526413152272</v>
      </c>
      <c r="G115" s="7">
        <f>IF(COUNTA($F$5:$F115)&lt;=G$1,AVERAGE($F$5:$F115),G$2*($F115-$G114)+$G114)</f>
        <v>-0.94309867504323563</v>
      </c>
      <c r="H115" s="7">
        <f t="shared" si="7"/>
        <v>0.11452341091171292</v>
      </c>
    </row>
    <row r="116" spans="1:8" x14ac:dyDescent="0.35">
      <c r="A116" s="2">
        <v>45635</v>
      </c>
      <c r="B116">
        <v>62.6</v>
      </c>
      <c r="C116" s="8">
        <f>IF(COUNTA($B$5:$B116)&lt;=C$1,AVERAGE($B$5:$B116),C$2*($B116-$C115)+$C115)</f>
        <v>63.075632643358468</v>
      </c>
      <c r="D116" s="8">
        <f>IF(COUNTA($B$5:$B116)&lt;=D$1,AVERAGE($B$5:$B116),D$2*($B116-$D115)+$D115)</f>
        <v>63.209183041699532</v>
      </c>
      <c r="E116" s="8">
        <f>IF(COUNTA($B$5:$B116)&lt;=E$1,AVERAGE($B$5:$B116),E$2*($B116-$E115)+$E115)</f>
        <v>64.033813758210499</v>
      </c>
      <c r="F116" s="7">
        <f t="shared" si="6"/>
        <v>-0.82463071651096698</v>
      </c>
      <c r="G116" s="7">
        <f>IF(COUNTA($F$5:$F116)&lt;=G$1,AVERAGE($F$5:$F116),G$2*($F116-$G115)+$G115)</f>
        <v>-0.91940508333678195</v>
      </c>
      <c r="H116" s="7">
        <f t="shared" si="7"/>
        <v>9.4774366825814971E-2</v>
      </c>
    </row>
    <row r="117" spans="1:8" x14ac:dyDescent="0.35">
      <c r="A117" s="2">
        <v>45636</v>
      </c>
      <c r="B117">
        <v>62.91</v>
      </c>
      <c r="C117" s="8">
        <f>IF(COUNTA($B$5:$B117)&lt;=C$1,AVERAGE($B$5:$B117),C$2*($B117-$C116)+$C116)</f>
        <v>63.042506114686773</v>
      </c>
      <c r="D117" s="8">
        <f>IF(COUNTA($B$5:$B117)&lt;=D$1,AVERAGE($B$5:$B117),D$2*($B117-$D116)+$D116)</f>
        <v>63.163154881438068</v>
      </c>
      <c r="E117" s="8">
        <f>IF(COUNTA($B$5:$B117)&lt;=E$1,AVERAGE($B$5:$B117),E$2*($B117-$E116)+$E116)</f>
        <v>63.950568294639353</v>
      </c>
      <c r="F117" s="7">
        <f t="shared" si="6"/>
        <v>-0.78741341320128555</v>
      </c>
      <c r="G117" s="7">
        <f>IF(COUNTA($F$5:$F117)&lt;=G$1,AVERAGE($F$5:$F117),G$2*($F117-$G116)+$G116)</f>
        <v>-0.89300674930968271</v>
      </c>
      <c r="H117" s="7">
        <f t="shared" si="7"/>
        <v>0.10559333610839716</v>
      </c>
    </row>
    <row r="118" spans="1:8" x14ac:dyDescent="0.35">
      <c r="A118" s="2">
        <v>45637</v>
      </c>
      <c r="B118">
        <v>62.64</v>
      </c>
      <c r="C118" s="8">
        <f>IF(COUNTA($B$5:$B118)&lt;=C$1,AVERAGE($B$5:$B118),C$2*($B118-$C117)+$C117)</f>
        <v>62.962004891749416</v>
      </c>
      <c r="D118" s="8">
        <f>IF(COUNTA($B$5:$B118)&lt;=D$1,AVERAGE($B$5:$B118),D$2*($B118-$D117)+$D117)</f>
        <v>63.082669515062982</v>
      </c>
      <c r="E118" s="8">
        <f>IF(COUNTA($B$5:$B118)&lt;=E$1,AVERAGE($B$5:$B118),E$2*($B118-$E117)+$E117)</f>
        <v>63.853489161703102</v>
      </c>
      <c r="F118" s="7">
        <f t="shared" si="6"/>
        <v>-0.77081964664012048</v>
      </c>
      <c r="G118" s="7">
        <f>IF(COUNTA($F$5:$F118)&lt;=G$1,AVERAGE($F$5:$F118),G$2*($F118-$G117)+$G117)</f>
        <v>-0.86856932877577031</v>
      </c>
      <c r="H118" s="7">
        <f t="shared" si="7"/>
        <v>9.7749682135649829E-2</v>
      </c>
    </row>
    <row r="119" spans="1:8" x14ac:dyDescent="0.35">
      <c r="A119" s="2">
        <v>45638</v>
      </c>
      <c r="B119">
        <v>63.84</v>
      </c>
      <c r="C119" s="8">
        <f>IF(COUNTA($B$5:$B119)&lt;=C$1,AVERAGE($B$5:$B119),C$2*($B119-$C118)+$C118)</f>
        <v>63.137603913399531</v>
      </c>
      <c r="D119" s="8">
        <f>IF(COUNTA($B$5:$B119)&lt;=D$1,AVERAGE($B$5:$B119),D$2*($B119-$D118)+$D118)</f>
        <v>63.199181897360987</v>
      </c>
      <c r="E119" s="8">
        <f>IF(COUNTA($B$5:$B119)&lt;=E$1,AVERAGE($B$5:$B119),E$2*($B119-$E118)+$E118)</f>
        <v>63.852489964539913</v>
      </c>
      <c r="F119" s="7">
        <f t="shared" si="6"/>
        <v>-0.65330806717892642</v>
      </c>
      <c r="G119" s="7">
        <f>IF(COUNTA($F$5:$F119)&lt;=G$1,AVERAGE($F$5:$F119),G$2*($F119-$G118)+$G118)</f>
        <v>-0.82551707645640149</v>
      </c>
      <c r="H119" s="7">
        <f t="shared" si="7"/>
        <v>0.17220900927747507</v>
      </c>
    </row>
    <row r="120" spans="1:8" x14ac:dyDescent="0.35">
      <c r="A120" s="2">
        <v>45639</v>
      </c>
      <c r="B120">
        <v>63.12</v>
      </c>
      <c r="C120" s="8">
        <f>IF(COUNTA($B$5:$B120)&lt;=C$1,AVERAGE($B$5:$B120),C$2*($B120-$C119)+$C119)</f>
        <v>63.134083130719624</v>
      </c>
      <c r="D120" s="8">
        <f>IF(COUNTA($B$5:$B120)&lt;=D$1,AVERAGE($B$5:$B120),D$2*($B120-$D119)+$D119)</f>
        <v>63.187000066997754</v>
      </c>
      <c r="E120" s="8">
        <f>IF(COUNTA($B$5:$B120)&lt;=E$1,AVERAGE($B$5:$B120),E$2*($B120-$E119)+$E119)</f>
        <v>63.798231448648067</v>
      </c>
      <c r="F120" s="7">
        <f t="shared" si="6"/>
        <v>-0.61123138165031321</v>
      </c>
      <c r="G120" s="7">
        <f>IF(COUNTA($F$5:$F120)&lt;=G$1,AVERAGE($F$5:$F120),G$2*($F120-$G119)+$G119)</f>
        <v>-0.78265993749518381</v>
      </c>
      <c r="H120" s="7">
        <f t="shared" si="7"/>
        <v>0.1714285558448706</v>
      </c>
    </row>
    <row r="121" spans="1:8" x14ac:dyDescent="0.35">
      <c r="A121" s="2">
        <v>45642</v>
      </c>
      <c r="B121">
        <v>62.55</v>
      </c>
      <c r="C121" s="8">
        <f>IF(COUNTA($B$5:$B121)&lt;=C$1,AVERAGE($B$5:$B121),C$2*($B121-$C120)+$C120)</f>
        <v>63.017266504575701</v>
      </c>
      <c r="D121" s="8">
        <f>IF(COUNTA($B$5:$B121)&lt;=D$1,AVERAGE($B$5:$B121),D$2*($B121-$D120)+$D120)</f>
        <v>63.089000056690409</v>
      </c>
      <c r="E121" s="8">
        <f>IF(COUNTA($B$5:$B121)&lt;=E$1,AVERAGE($B$5:$B121),E$2*($B121-$E120)+$E120)</f>
        <v>63.705769859859323</v>
      </c>
      <c r="F121" s="7">
        <f t="shared" si="6"/>
        <v>-0.61676980316891417</v>
      </c>
      <c r="G121" s="7">
        <f>IF(COUNTA($F$5:$F121)&lt;=G$1,AVERAGE($F$5:$F121),G$2*($F121-$G120)+$G120)</f>
        <v>-0.74948191062992986</v>
      </c>
      <c r="H121" s="7">
        <f t="shared" si="7"/>
        <v>0.13271210746101569</v>
      </c>
    </row>
    <row r="122" spans="1:8" x14ac:dyDescent="0.35">
      <c r="A122" s="2">
        <v>45643</v>
      </c>
      <c r="B122">
        <v>63.4</v>
      </c>
      <c r="C122" s="8">
        <f>IF(COUNTA($B$5:$B122)&lt;=C$1,AVERAGE($B$5:$B122),C$2*($B122-$C121)+$C121)</f>
        <v>63.093813203660559</v>
      </c>
      <c r="D122" s="8">
        <f>IF(COUNTA($B$5:$B122)&lt;=D$1,AVERAGE($B$5:$B122),D$2*($B122-$D121)+$D121)</f>
        <v>63.136846201814961</v>
      </c>
      <c r="E122" s="8">
        <f>IF(COUNTA($B$5:$B122)&lt;=E$1,AVERAGE($B$5:$B122),E$2*($B122-$E121)+$E121)</f>
        <v>63.683120240610485</v>
      </c>
      <c r="F122" s="7">
        <f t="shared" si="6"/>
        <v>-0.54627403879552361</v>
      </c>
      <c r="G122" s="7">
        <f>IF(COUNTA($F$5:$F122)&lt;=G$1,AVERAGE($F$5:$F122),G$2*($F122-$G121)+$G121)</f>
        <v>-0.70884033626304865</v>
      </c>
      <c r="H122" s="7">
        <f t="shared" si="7"/>
        <v>0.16256629746752504</v>
      </c>
    </row>
    <row r="123" spans="1:8" x14ac:dyDescent="0.35">
      <c r="A123" s="2">
        <v>45644</v>
      </c>
      <c r="B123">
        <v>62.85</v>
      </c>
      <c r="C123" s="8">
        <f>IF(COUNTA($B$5:$B123)&lt;=C$1,AVERAGE($B$5:$B123),C$2*($B123-$C122)+$C122)</f>
        <v>63.045050562928445</v>
      </c>
      <c r="D123" s="8">
        <f>IF(COUNTA($B$5:$B123)&lt;=D$1,AVERAGE($B$5:$B123),D$2*($B123-$D122)+$D122)</f>
        <v>63.092716016920349</v>
      </c>
      <c r="E123" s="8">
        <f>IF(COUNTA($B$5:$B123)&lt;=E$1,AVERAGE($B$5:$B123),E$2*($B123-$E122)+$E122)</f>
        <v>63.621407630194895</v>
      </c>
      <c r="F123" s="7">
        <f t="shared" si="6"/>
        <v>-0.52869161327454606</v>
      </c>
      <c r="G123" s="7">
        <f>IF(COUNTA($F$5:$F123)&lt;=G$1,AVERAGE($F$5:$F123),G$2*($F123-$G122)+$G122)</f>
        <v>-0.67281059166534818</v>
      </c>
      <c r="H123" s="7">
        <f t="shared" si="7"/>
        <v>0.14411897839080212</v>
      </c>
    </row>
    <row r="124" spans="1:8" x14ac:dyDescent="0.35">
      <c r="A124" s="2">
        <v>45645</v>
      </c>
      <c r="B124">
        <v>62.45</v>
      </c>
      <c r="C124" s="8">
        <f>IF(COUNTA($B$5:$B124)&lt;=C$1,AVERAGE($B$5:$B124),C$2*($B124-$C123)+$C123)</f>
        <v>62.926040450342754</v>
      </c>
      <c r="D124" s="8">
        <f>IF(COUNTA($B$5:$B124)&lt;=D$1,AVERAGE($B$5:$B124),D$2*($B124-$D123)+$D123)</f>
        <v>62.993836629701832</v>
      </c>
      <c r="E124" s="8">
        <f>IF(COUNTA($B$5:$B124)&lt;=E$1,AVERAGE($B$5:$B124),E$2*($B124-$E123)+$E123)</f>
        <v>63.534636694624901</v>
      </c>
      <c r="F124" s="7">
        <f t="shared" si="6"/>
        <v>-0.54080006492306865</v>
      </c>
      <c r="G124" s="7">
        <f>IF(COUNTA($F$5:$F124)&lt;=G$1,AVERAGE($F$5:$F124),G$2*($F124-$G123)+$G123)</f>
        <v>-0.64640848631689229</v>
      </c>
      <c r="H124" s="7">
        <f t="shared" si="7"/>
        <v>0.10560842139382365</v>
      </c>
    </row>
    <row r="125" spans="1:8" x14ac:dyDescent="0.35">
      <c r="A125" s="2">
        <v>45646</v>
      </c>
      <c r="B125">
        <v>62.55</v>
      </c>
      <c r="C125" s="8">
        <f>IF(COUNTA($B$5:$B125)&lt;=C$1,AVERAGE($B$5:$B125),C$2*($B125-$C124)+$C124)</f>
        <v>62.850832360274204</v>
      </c>
      <c r="D125" s="8">
        <f>IF(COUNTA($B$5:$B125)&lt;=D$1,AVERAGE($B$5:$B125),D$2*($B125-$D124)+$D124)</f>
        <v>62.925554071286165</v>
      </c>
      <c r="E125" s="8">
        <f>IF(COUNTA($B$5:$B125)&lt;=E$1,AVERAGE($B$5:$B125),E$2*($B125-$E124)+$E124)</f>
        <v>63.461700643171206</v>
      </c>
      <c r="F125" s="7">
        <f t="shared" si="6"/>
        <v>-0.53614657188504111</v>
      </c>
      <c r="G125" s="7">
        <f>IF(COUNTA($F$5:$F125)&lt;=G$1,AVERAGE($F$5:$F125),G$2*($F125-$G124)+$G124)</f>
        <v>-0.62435610343052206</v>
      </c>
      <c r="H125" s="7">
        <f t="shared" si="7"/>
        <v>8.8209531545480946E-2</v>
      </c>
    </row>
    <row r="126" spans="1:8" x14ac:dyDescent="0.35">
      <c r="A126" s="2">
        <v>45649</v>
      </c>
      <c r="B126">
        <v>62.38</v>
      </c>
      <c r="C126" s="8">
        <f>IF(COUNTA($B$5:$B126)&lt;=C$1,AVERAGE($B$5:$B126),C$2*($B126-$C125)+$C125)</f>
        <v>62.756665888219366</v>
      </c>
      <c r="D126" s="8">
        <f>IF(COUNTA($B$5:$B126)&lt;=D$1,AVERAGE($B$5:$B126),D$2*($B126-$D125)+$D125)</f>
        <v>62.841622675703675</v>
      </c>
      <c r="E126" s="8">
        <f>IF(COUNTA($B$5:$B126)&lt;=E$1,AVERAGE($B$5:$B126),E$2*($B126-$E125)+$E125)</f>
        <v>63.381574669602969</v>
      </c>
      <c r="F126" s="7">
        <f t="shared" si="6"/>
        <v>-0.53995199389929383</v>
      </c>
      <c r="G126" s="7">
        <f>IF(COUNTA($F$5:$F126)&lt;=G$1,AVERAGE($F$5:$F126),G$2*($F126-$G125)+$G125)</f>
        <v>-0.60747528152427643</v>
      </c>
      <c r="H126" s="7">
        <f t="shared" si="7"/>
        <v>6.7523287624982609E-2</v>
      </c>
    </row>
    <row r="127" spans="1:8" x14ac:dyDescent="0.35">
      <c r="A127" s="2">
        <v>45650</v>
      </c>
      <c r="B127">
        <v>62.84</v>
      </c>
      <c r="C127" s="8">
        <f>IF(COUNTA($B$5:$B127)&lt;=C$1,AVERAGE($B$5:$B127),C$2*($B127-$C126)+$C126)</f>
        <v>62.773332710575495</v>
      </c>
      <c r="D127" s="8">
        <f>IF(COUNTA($B$5:$B127)&lt;=D$1,AVERAGE($B$5:$B127),D$2*($B127-$D126)+$D126)</f>
        <v>62.841373033287724</v>
      </c>
      <c r="E127" s="8">
        <f>IF(COUNTA($B$5:$B127)&lt;=E$1,AVERAGE($B$5:$B127),E$2*($B127-$E126)+$E126)</f>
        <v>63.341458027410155</v>
      </c>
      <c r="F127" s="7">
        <f t="shared" si="6"/>
        <v>-0.50008499412243168</v>
      </c>
      <c r="G127" s="7">
        <f>IF(COUNTA($F$5:$F127)&lt;=G$1,AVERAGE($F$5:$F127),G$2*($F127-$G126)+$G126)</f>
        <v>-0.58599722404390753</v>
      </c>
      <c r="H127" s="7">
        <f t="shared" si="7"/>
        <v>8.5912229921475847E-2</v>
      </c>
    </row>
    <row r="128" spans="1:8" x14ac:dyDescent="0.35">
      <c r="A128" s="2">
        <v>45652</v>
      </c>
      <c r="B128">
        <v>62.57</v>
      </c>
      <c r="C128" s="8">
        <f>IF(COUNTA($B$5:$B128)&lt;=C$1,AVERAGE($B$5:$B128),C$2*($B128-$C127)+$C127)</f>
        <v>62.732666168460398</v>
      </c>
      <c r="D128" s="8">
        <f>IF(COUNTA($B$5:$B128)&lt;=D$1,AVERAGE($B$5:$B128),D$2*($B128-$D127)+$D127)</f>
        <v>62.79962333585884</v>
      </c>
      <c r="E128" s="8">
        <f>IF(COUNTA($B$5:$B128)&lt;=E$1,AVERAGE($B$5:$B128),E$2*($B128-$E127)+$E127)</f>
        <v>63.284312988342734</v>
      </c>
      <c r="F128" s="7">
        <f t="shared" si="6"/>
        <v>-0.48468965248389395</v>
      </c>
      <c r="G128" s="7">
        <f>IF(COUNTA($F$5:$F128)&lt;=G$1,AVERAGE($F$5:$F128),G$2*($F128-$G127)+$G127)</f>
        <v>-0.56573570973190479</v>
      </c>
      <c r="H128" s="7">
        <f t="shared" si="7"/>
        <v>8.1046057248010839E-2</v>
      </c>
    </row>
    <row r="129" spans="1:8" x14ac:dyDescent="0.35">
      <c r="A129" s="2">
        <v>45653</v>
      </c>
      <c r="B129">
        <v>62.45</v>
      </c>
      <c r="C129" s="8">
        <f>IF(COUNTA($B$5:$B129)&lt;=C$1,AVERAGE($B$5:$B129),C$2*($B129-$C128)+$C128)</f>
        <v>62.676132934768319</v>
      </c>
      <c r="D129" s="8">
        <f>IF(COUNTA($B$5:$B129)&lt;=D$1,AVERAGE($B$5:$B129),D$2*($B129-$D128)+$D128)</f>
        <v>62.745835130342094</v>
      </c>
      <c r="E129" s="8">
        <f>IF(COUNTA($B$5:$B129)&lt;=E$1,AVERAGE($B$5:$B129),E$2*($B129-$E128)+$E128)</f>
        <v>63.222512026243272</v>
      </c>
      <c r="F129" s="7">
        <f t="shared" si="6"/>
        <v>-0.47667689590117845</v>
      </c>
      <c r="G129" s="7">
        <f>IF(COUNTA($F$5:$F129)&lt;=G$1,AVERAGE($F$5:$F129),G$2*($F129-$G128)+$G128)</f>
        <v>-0.54792394696575952</v>
      </c>
      <c r="H129" s="7">
        <f t="shared" si="7"/>
        <v>7.1247051064581068E-2</v>
      </c>
    </row>
    <row r="130" spans="1:8" x14ac:dyDescent="0.35">
      <c r="A130" s="2">
        <v>45656</v>
      </c>
      <c r="B130">
        <v>62.03</v>
      </c>
      <c r="C130" s="8">
        <f>IF(COUNTA($B$5:$B130)&lt;=C$1,AVERAGE($B$5:$B130),C$2*($B130-$C129)+$C129)</f>
        <v>62.546906347814655</v>
      </c>
      <c r="D130" s="8">
        <f>IF(COUNTA($B$5:$B130)&lt;=D$1,AVERAGE($B$5:$B130),D$2*($B130-$D129)+$D129)</f>
        <v>62.635706648751004</v>
      </c>
      <c r="E130" s="8">
        <f>IF(COUNTA($B$5:$B130)&lt;=E$1,AVERAGE($B$5:$B130),E$2*($B130-$E129)+$E129)</f>
        <v>63.134177802077105</v>
      </c>
      <c r="F130" s="7">
        <f t="shared" si="6"/>
        <v>-0.49847115332610059</v>
      </c>
      <c r="G130" s="7">
        <f>IF(COUNTA($F$5:$F130)&lt;=G$1,AVERAGE($F$5:$F130),G$2*($F130-$G129)+$G129)</f>
        <v>-0.53803338823782776</v>
      </c>
      <c r="H130" s="7">
        <f t="shared" si="7"/>
        <v>3.9562234911727168E-2</v>
      </c>
    </row>
    <row r="131" spans="1:8" x14ac:dyDescent="0.35">
      <c r="A131" s="2">
        <v>45657</v>
      </c>
      <c r="B131">
        <v>62.26</v>
      </c>
      <c r="C131" s="8">
        <f>IF(COUNTA($B$5:$B131)&lt;=C$1,AVERAGE($B$5:$B131),C$2*($B131-$C130)+$C130)</f>
        <v>62.489525078251724</v>
      </c>
      <c r="D131" s="8">
        <f>IF(COUNTA($B$5:$B131)&lt;=D$1,AVERAGE($B$5:$B131),D$2*($B131-$D130)+$D130)</f>
        <v>62.577905625866237</v>
      </c>
      <c r="E131" s="8">
        <f>IF(COUNTA($B$5:$B131)&lt;=E$1,AVERAGE($B$5:$B131),E$2*($B131-$E130)+$E130)</f>
        <v>63.069423890812132</v>
      </c>
      <c r="F131" s="7">
        <f t="shared" si="6"/>
        <v>-0.49151826494589557</v>
      </c>
      <c r="G131" s="7">
        <f>IF(COUNTA($F$5:$F131)&lt;=G$1,AVERAGE($F$5:$F131),G$2*($F131-$G130)+$G130)</f>
        <v>-0.52873036357944136</v>
      </c>
      <c r="H131" s="7">
        <f t="shared" si="7"/>
        <v>3.7212098633545798E-2</v>
      </c>
    </row>
    <row r="132" spans="1:8" x14ac:dyDescent="0.35">
      <c r="A132" s="2">
        <v>45659</v>
      </c>
      <c r="B132">
        <v>61.84</v>
      </c>
      <c r="C132" s="8">
        <f>IF(COUNTA($B$5:$B132)&lt;=C$1,AVERAGE($B$5:$B132),C$2*($B132-$C131)+$C131)</f>
        <v>62.35962006260138</v>
      </c>
      <c r="D132" s="8">
        <f>IF(COUNTA($B$5:$B132)&lt;=D$1,AVERAGE($B$5:$B132),D$2*($B132-$D131)+$D131)</f>
        <v>62.46438168342528</v>
      </c>
      <c r="E132" s="8">
        <f>IF(COUNTA($B$5:$B132)&lt;=E$1,AVERAGE($B$5:$B132),E$2*($B132-$E131)+$E131)</f>
        <v>62.978355454455681</v>
      </c>
      <c r="F132" s="7">
        <f t="shared" si="6"/>
        <v>-0.51397377103040043</v>
      </c>
      <c r="G132" s="7">
        <f>IF(COUNTA($F$5:$F132)&lt;=G$1,AVERAGE($F$5:$F132),G$2*($F132-$G131)+$G131)</f>
        <v>-0.52577904506963313</v>
      </c>
      <c r="H132" s="7">
        <f t="shared" si="7"/>
        <v>1.1805274039232705E-2</v>
      </c>
    </row>
    <row r="133" spans="1:8" x14ac:dyDescent="0.35">
      <c r="A133" s="2">
        <v>45660</v>
      </c>
      <c r="B133">
        <v>61.75</v>
      </c>
      <c r="C133" s="8">
        <f>IF(COUNTA($B$5:$B133)&lt;=C$1,AVERAGE($B$5:$B133),C$2*($B133-$C132)+$C132)</f>
        <v>62.237696050081105</v>
      </c>
      <c r="D133" s="8">
        <f>IF(COUNTA($B$5:$B133)&lt;=D$1,AVERAGE($B$5:$B133),D$2*($B133-$D132)+$D132)</f>
        <v>62.354476809052159</v>
      </c>
      <c r="E133" s="8">
        <f>IF(COUNTA($B$5:$B133)&lt;=E$1,AVERAGE($B$5:$B133),E$2*($B133-$E132)+$E132)</f>
        <v>62.887366161533038</v>
      </c>
      <c r="F133" s="7">
        <f t="shared" si="6"/>
        <v>-0.5328893524808791</v>
      </c>
      <c r="G133" s="7">
        <f>IF(COUNTA($F$5:$F133)&lt;=G$1,AVERAGE($F$5:$F133),G$2*($F133-$G132)+$G132)</f>
        <v>-0.52720110655188235</v>
      </c>
      <c r="H133" s="7">
        <f t="shared" si="7"/>
        <v>-5.6882459289967491E-3</v>
      </c>
    </row>
    <row r="134" spans="1:8" x14ac:dyDescent="0.35">
      <c r="A134" s="2">
        <v>45663</v>
      </c>
      <c r="B134">
        <v>60.81</v>
      </c>
      <c r="C134" s="8">
        <f>IF(COUNTA($B$5:$B134)&lt;=C$1,AVERAGE($B$5:$B134),C$2*($B134-$C133)+$C133)</f>
        <v>61.952156840064887</v>
      </c>
      <c r="D134" s="8">
        <f>IF(COUNTA($B$5:$B134)&lt;=D$1,AVERAGE($B$5:$B134),D$2*($B134-$D133)+$D133)</f>
        <v>62.116864992274905</v>
      </c>
      <c r="E134" s="8">
        <f>IF(COUNTA($B$5:$B134)&lt;=E$1,AVERAGE($B$5:$B134),E$2*($B134-$E133)+$E133)</f>
        <v>62.733487186604663</v>
      </c>
      <c r="F134" s="7">
        <f t="shared" si="6"/>
        <v>-0.61662219432975718</v>
      </c>
      <c r="G134" s="7">
        <f>IF(COUNTA($F$5:$F134)&lt;=G$1,AVERAGE($F$5:$F134),G$2*($F134-$G133)+$G133)</f>
        <v>-0.54508532410745736</v>
      </c>
      <c r="H134" s="7">
        <f t="shared" si="7"/>
        <v>-7.153687022229982E-2</v>
      </c>
    </row>
    <row r="135" spans="1:8" x14ac:dyDescent="0.35">
      <c r="A135" s="2">
        <v>45664</v>
      </c>
      <c r="B135">
        <v>60.84</v>
      </c>
      <c r="C135" s="8">
        <f>IF(COUNTA($B$5:$B135)&lt;=C$1,AVERAGE($B$5:$B135),C$2*($B135-$C134)+$C134)</f>
        <v>61.729725472051911</v>
      </c>
      <c r="D135" s="8">
        <f>IF(COUNTA($B$5:$B135)&lt;=D$1,AVERAGE($B$5:$B135),D$2*($B135-$D134)+$D134)</f>
        <v>61.920424224232612</v>
      </c>
      <c r="E135" s="8">
        <f>IF(COUNTA($B$5:$B135)&lt;=E$1,AVERAGE($B$5:$B135),E$2*($B135-$E134)+$E134)</f>
        <v>62.593228876485796</v>
      </c>
      <c r="F135" s="7">
        <f t="shared" si="6"/>
        <v>-0.67280465225318409</v>
      </c>
      <c r="G135" s="7">
        <f>IF(COUNTA($F$5:$F135)&lt;=G$1,AVERAGE($F$5:$F135),G$2*($F135-$G134)+$G134)</f>
        <v>-0.5706291897366027</v>
      </c>
      <c r="H135" s="7">
        <f t="shared" si="7"/>
        <v>-0.10217546251658138</v>
      </c>
    </row>
    <row r="136" spans="1:8" x14ac:dyDescent="0.35">
      <c r="A136" s="2">
        <v>45665</v>
      </c>
      <c r="B136">
        <v>61.71</v>
      </c>
      <c r="C136" s="8">
        <f>IF(COUNTA($B$5:$B136)&lt;=C$1,AVERAGE($B$5:$B136),C$2*($B136-$C135)+$C135)</f>
        <v>61.725780377641527</v>
      </c>
      <c r="D136" s="8">
        <f>IF(COUNTA($B$5:$B136)&lt;=D$1,AVERAGE($B$5:$B136),D$2*($B136-$D135)+$D135)</f>
        <v>61.888051266658366</v>
      </c>
      <c r="E136" s="8">
        <f>IF(COUNTA($B$5:$B136)&lt;=E$1,AVERAGE($B$5:$B136),E$2*($B136-$E135)+$E135)</f>
        <v>62.527804515264627</v>
      </c>
      <c r="F136" s="7">
        <f t="shared" si="6"/>
        <v>-0.63975324860626159</v>
      </c>
      <c r="G136" s="7">
        <f>IF(COUNTA($F$5:$F136)&lt;=G$1,AVERAGE($F$5:$F136),G$2*($F136-$G135)+$G135)</f>
        <v>-0.5844540015105345</v>
      </c>
      <c r="H136" s="7">
        <f t="shared" si="7"/>
        <v>-5.5299247095727089E-2</v>
      </c>
    </row>
    <row r="137" spans="1:8" x14ac:dyDescent="0.35">
      <c r="A137" s="2">
        <v>45667</v>
      </c>
      <c r="B137">
        <v>61.07</v>
      </c>
      <c r="C137" s="8">
        <f>IF(COUNTA($B$5:$B137)&lt;=C$1,AVERAGE($B$5:$B137),C$2*($B137-$C136)+$C136)</f>
        <v>61.594624302113225</v>
      </c>
      <c r="D137" s="8">
        <f>IF(COUNTA($B$5:$B137)&lt;=D$1,AVERAGE($B$5:$B137),D$2*($B137-$D136)+$D136)</f>
        <v>61.762197225634004</v>
      </c>
      <c r="E137" s="8">
        <f>IF(COUNTA($B$5:$B137)&lt;=E$1,AVERAGE($B$5:$B137),E$2*($B137-$E136)+$E136)</f>
        <v>62.419818995615394</v>
      </c>
      <c r="F137" s="7">
        <f t="shared" si="6"/>
        <v>-0.65762176998138955</v>
      </c>
      <c r="G137" s="7">
        <f>IF(COUNTA($F$5:$F137)&lt;=G$1,AVERAGE($F$5:$F137),G$2*($F137-$G136)+$G136)</f>
        <v>-0.59908755520470547</v>
      </c>
      <c r="H137" s="7">
        <f t="shared" si="7"/>
        <v>-5.8534214776684079E-2</v>
      </c>
    </row>
    <row r="138" spans="1:8" x14ac:dyDescent="0.35">
      <c r="A138" s="2">
        <v>45670</v>
      </c>
      <c r="B138">
        <v>61.65</v>
      </c>
      <c r="C138" s="8">
        <f>IF(COUNTA($B$5:$B138)&lt;=C$1,AVERAGE($B$5:$B138),C$2*($B138-$C137)+$C137)</f>
        <v>61.605699441690582</v>
      </c>
      <c r="D138" s="8">
        <f>IF(COUNTA($B$5:$B138)&lt;=D$1,AVERAGE($B$5:$B138),D$2*($B138-$D137)+$D137)</f>
        <v>61.744936113998001</v>
      </c>
      <c r="E138" s="8">
        <f>IF(COUNTA($B$5:$B138)&lt;=E$1,AVERAGE($B$5:$B138),E$2*($B138-$E137)+$E137)</f>
        <v>62.36279536631055</v>
      </c>
      <c r="F138" s="7">
        <f t="shared" si="6"/>
        <v>-0.61785925231254879</v>
      </c>
      <c r="G138" s="7">
        <f>IF(COUNTA($F$5:$F138)&lt;=G$1,AVERAGE($F$5:$F138),G$2*($F138-$G137)+$G137)</f>
        <v>-0.60284189462627413</v>
      </c>
      <c r="H138" s="7">
        <f t="shared" si="7"/>
        <v>-1.5017357686274657E-2</v>
      </c>
    </row>
    <row r="139" spans="1:8" x14ac:dyDescent="0.35">
      <c r="A139" s="2">
        <v>45671</v>
      </c>
      <c r="B139">
        <v>62.04</v>
      </c>
      <c r="C139" s="8">
        <f>IF(COUNTA($B$5:$B139)&lt;=C$1,AVERAGE($B$5:$B139),C$2*($B139-$C138)+$C138)</f>
        <v>61.692559553352467</v>
      </c>
      <c r="D139" s="8">
        <f>IF(COUNTA($B$5:$B139)&lt;=D$1,AVERAGE($B$5:$B139),D$2*($B139-$D138)+$D138)</f>
        <v>61.79033055799831</v>
      </c>
      <c r="E139" s="8">
        <f>IF(COUNTA($B$5:$B139)&lt;=E$1,AVERAGE($B$5:$B139),E$2*($B139-$E138)+$E138)</f>
        <v>62.338884598435698</v>
      </c>
      <c r="F139" s="7">
        <f t="shared" si="6"/>
        <v>-0.54855404043738787</v>
      </c>
      <c r="G139" s="7">
        <f>IF(COUNTA($F$5:$F139)&lt;=G$1,AVERAGE($F$5:$F139),G$2*($F139-$G138)+$G138)</f>
        <v>-0.59198432378849686</v>
      </c>
      <c r="H139" s="7">
        <f t="shared" si="7"/>
        <v>4.3430283351108989E-2</v>
      </c>
    </row>
    <row r="140" spans="1:8" x14ac:dyDescent="0.35">
      <c r="A140" s="2">
        <v>45672</v>
      </c>
      <c r="B140">
        <v>61.77</v>
      </c>
      <c r="C140" s="8">
        <f>IF(COUNTA($B$5:$B140)&lt;=C$1,AVERAGE($B$5:$B140),C$2*($B140-$C139)+$C139)</f>
        <v>61.708047642681976</v>
      </c>
      <c r="D140" s="8">
        <f>IF(COUNTA($B$5:$B140)&lt;=D$1,AVERAGE($B$5:$B140),D$2*($B140-$D139)+$D139)</f>
        <v>61.787202779844726</v>
      </c>
      <c r="E140" s="8">
        <f>IF(COUNTA($B$5:$B140)&lt;=E$1,AVERAGE($B$5:$B140),E$2*($B140-$E139)+$E139)</f>
        <v>62.296744998551574</v>
      </c>
      <c r="F140" s="7">
        <f t="shared" si="6"/>
        <v>-0.5095422187068479</v>
      </c>
      <c r="G140" s="7">
        <f>IF(COUNTA($F$5:$F140)&lt;=G$1,AVERAGE($F$5:$F140),G$2*($F140-$G139)+$G139)</f>
        <v>-0.57549590277216711</v>
      </c>
      <c r="H140" s="7">
        <f t="shared" si="7"/>
        <v>6.5953684065319207E-2</v>
      </c>
    </row>
    <row r="141" spans="1:8" x14ac:dyDescent="0.35">
      <c r="A141" s="2">
        <v>45673</v>
      </c>
      <c r="B141">
        <v>62.25</v>
      </c>
      <c r="C141" s="8">
        <f>IF(COUNTA($B$5:$B141)&lt;=C$1,AVERAGE($B$5:$B141),C$2*($B141-$C140)+$C140)</f>
        <v>61.816438114145583</v>
      </c>
      <c r="D141" s="8">
        <f>IF(COUNTA($B$5:$B141)&lt;=D$1,AVERAGE($B$5:$B141),D$2*($B141-$D140)+$D140)</f>
        <v>61.858402352176306</v>
      </c>
      <c r="E141" s="8">
        <f>IF(COUNTA($B$5:$B141)&lt;=E$1,AVERAGE($B$5:$B141),E$2*($B141-$E140)+$E140)</f>
        <v>62.293282406066275</v>
      </c>
      <c r="F141" s="7">
        <f t="shared" si="6"/>
        <v>-0.43488005388996953</v>
      </c>
      <c r="G141" s="7">
        <f>IF(COUNTA($F$5:$F141)&lt;=G$1,AVERAGE($F$5:$F141),G$2*($F141-$G140)+$G140)</f>
        <v>-0.54737273299572764</v>
      </c>
      <c r="H141" s="7">
        <f t="shared" si="7"/>
        <v>0.11249267910575811</v>
      </c>
    </row>
    <row r="142" spans="1:8" x14ac:dyDescent="0.35">
      <c r="A142" s="2">
        <v>45674</v>
      </c>
      <c r="B142">
        <v>62.71</v>
      </c>
      <c r="C142" s="8">
        <f>IF(COUNTA($B$5:$B142)&lt;=C$1,AVERAGE($B$5:$B142),C$2*($B142-$C141)+$C141)</f>
        <v>61.995150491316465</v>
      </c>
      <c r="D142" s="8">
        <f>IF(COUNTA($B$5:$B142)&lt;=D$1,AVERAGE($B$5:$B142),D$2*($B142-$D141)+$D141)</f>
        <v>61.989417374918411</v>
      </c>
      <c r="E142" s="8">
        <f>IF(COUNTA($B$5:$B142)&lt;=E$1,AVERAGE($B$5:$B142),E$2*($B142-$E141)+$E141)</f>
        <v>62.324150375987294</v>
      </c>
      <c r="F142" s="7">
        <f t="shared" si="6"/>
        <v>-0.3347330010688836</v>
      </c>
      <c r="G142" s="7">
        <f>IF(COUNTA($F$5:$F142)&lt;=G$1,AVERAGE($F$5:$F142),G$2*($F142-$G141)+$G141)</f>
        <v>-0.50484478661035881</v>
      </c>
      <c r="H142" s="7">
        <f t="shared" si="7"/>
        <v>0.17011178554147521</v>
      </c>
    </row>
    <row r="143" spans="1:8" x14ac:dyDescent="0.35">
      <c r="A143" s="2">
        <v>45678</v>
      </c>
      <c r="B143">
        <v>62.42</v>
      </c>
      <c r="C143" s="8">
        <f>IF(COUNTA($B$5:$B143)&lt;=C$1,AVERAGE($B$5:$B143),C$2*($B143-$C142)+$C142)</f>
        <v>62.080120393053171</v>
      </c>
      <c r="D143" s="8">
        <f>IF(COUNTA($B$5:$B143)&lt;=D$1,AVERAGE($B$5:$B143),D$2*($B143-$D142)+$D142)</f>
        <v>62.055660855700197</v>
      </c>
      <c r="E143" s="8">
        <f>IF(COUNTA($B$5:$B143)&lt;=E$1,AVERAGE($B$5:$B143),E$2*($B143-$E142)+$E142)</f>
        <v>62.331250348136386</v>
      </c>
      <c r="F143" s="7">
        <f t="shared" si="6"/>
        <v>-0.27558949243618969</v>
      </c>
      <c r="G143" s="7">
        <f>IF(COUNTA($F$5:$F143)&lt;=G$1,AVERAGE($F$5:$F143),G$2*($F143-$G142)+$G142)</f>
        <v>-0.458993727775525</v>
      </c>
      <c r="H143" s="7">
        <f t="shared" si="7"/>
        <v>0.18340423533933531</v>
      </c>
    </row>
    <row r="144" spans="1:8" x14ac:dyDescent="0.35">
      <c r="A144" s="2">
        <v>45679</v>
      </c>
      <c r="B144">
        <v>61.78</v>
      </c>
      <c r="C144" s="8">
        <f>IF(COUNTA($B$5:$B144)&lt;=C$1,AVERAGE($B$5:$B144),C$2*($B144-$C143)+$C143)</f>
        <v>62.02009631444254</v>
      </c>
      <c r="D144" s="8">
        <f>IF(COUNTA($B$5:$B144)&lt;=D$1,AVERAGE($B$5:$B144),D$2*($B144-$D143)+$D143)</f>
        <v>62.013251493284784</v>
      </c>
      <c r="E144" s="8">
        <f>IF(COUNTA($B$5:$B144)&lt;=E$1,AVERAGE($B$5:$B144),E$2*($B144-$E143)+$E143)</f>
        <v>62.290416989015171</v>
      </c>
      <c r="F144" s="7">
        <f t="shared" si="6"/>
        <v>-0.27716549573038662</v>
      </c>
      <c r="G144" s="7">
        <f>IF(COUNTA($F$5:$F144)&lt;=G$1,AVERAGE($F$5:$F144),G$2*($F144-$G143)+$G143)</f>
        <v>-0.42262808136649732</v>
      </c>
      <c r="H144" s="7">
        <f t="shared" si="7"/>
        <v>0.1454625856361107</v>
      </c>
    </row>
    <row r="145" spans="1:8" x14ac:dyDescent="0.35">
      <c r="A145" s="2">
        <v>45680</v>
      </c>
      <c r="B145">
        <v>61.53</v>
      </c>
      <c r="C145" s="8">
        <f>IF(COUNTA($B$5:$B145)&lt;=C$1,AVERAGE($B$5:$B145),C$2*($B145-$C144)+$C144)</f>
        <v>61.922077051554034</v>
      </c>
      <c r="D145" s="8">
        <f>IF(COUNTA($B$5:$B145)&lt;=D$1,AVERAGE($B$5:$B145),D$2*($B145-$D144)+$D144)</f>
        <v>61.93890510970251</v>
      </c>
      <c r="E145" s="8">
        <f>IF(COUNTA($B$5:$B145)&lt;=E$1,AVERAGE($B$5:$B145),E$2*($B145-$E144)+$E144)</f>
        <v>62.234089804643673</v>
      </c>
      <c r="F145" s="7">
        <f t="shared" ref="F145:F176" si="8">D145-E145</f>
        <v>-0.29518469494116317</v>
      </c>
      <c r="G145" s="7">
        <f>IF(COUNTA($F$5:$F145)&lt;=G$1,AVERAGE($F$5:$F145),G$2*($F145-$G144)+$G144)</f>
        <v>-0.3971394040814305</v>
      </c>
      <c r="H145" s="7">
        <f t="shared" ref="H145:H176" si="9">F145-G145</f>
        <v>0.10195470914026733</v>
      </c>
    </row>
    <row r="146" spans="1:8" x14ac:dyDescent="0.35">
      <c r="A146" s="2">
        <v>45681</v>
      </c>
      <c r="B146">
        <v>61.92</v>
      </c>
      <c r="C146" s="8">
        <f>IF(COUNTA($B$5:$B146)&lt;=C$1,AVERAGE($B$5:$B146),C$2*($B146-$C145)+$C145)</f>
        <v>61.921661641243226</v>
      </c>
      <c r="D146" s="8">
        <f>IF(COUNTA($B$5:$B146)&lt;=D$1,AVERAGE($B$5:$B146),D$2*($B146-$D145)+$D145)</f>
        <v>61.935996631286741</v>
      </c>
      <c r="E146" s="8">
        <f>IF(COUNTA($B$5:$B146)&lt;=E$1,AVERAGE($B$5:$B146),E$2*($B146-$E145)+$E145)</f>
        <v>62.210823893188589</v>
      </c>
      <c r="F146" s="7">
        <f t="shared" si="8"/>
        <v>-0.27482726190184792</v>
      </c>
      <c r="G146" s="7">
        <f>IF(COUNTA($F$5:$F146)&lt;=G$1,AVERAGE($F$5:$F146),G$2*($F146-$G145)+$G145)</f>
        <v>-0.372676975645514</v>
      </c>
      <c r="H146" s="7">
        <f t="shared" si="9"/>
        <v>9.7849713743666078E-2</v>
      </c>
    </row>
    <row r="147" spans="1:8" x14ac:dyDescent="0.35">
      <c r="A147" s="2">
        <v>45684</v>
      </c>
      <c r="B147">
        <v>63.87</v>
      </c>
      <c r="C147" s="8">
        <f>IF(COUNTA($B$5:$B147)&lt;=C$1,AVERAGE($B$5:$B147),C$2*($B147-$C146)+$C146)</f>
        <v>62.31132931299458</v>
      </c>
      <c r="D147" s="8">
        <f>IF(COUNTA($B$5:$B147)&lt;=D$1,AVERAGE($B$5:$B147),D$2*($B147-$D146)+$D146)</f>
        <v>62.233535611088783</v>
      </c>
      <c r="E147" s="8">
        <f>IF(COUNTA($B$5:$B147)&lt;=E$1,AVERAGE($B$5:$B147),E$2*($B147-$E146)+$E146)</f>
        <v>62.33372582702647</v>
      </c>
      <c r="F147" s="7">
        <f t="shared" si="8"/>
        <v>-0.10019021593768684</v>
      </c>
      <c r="G147" s="7">
        <f>IF(COUNTA($F$5:$F147)&lt;=G$1,AVERAGE($F$5:$F147),G$2*($F147-$G146)+$G146)</f>
        <v>-0.31817962370394859</v>
      </c>
      <c r="H147" s="7">
        <f t="shared" si="9"/>
        <v>0.21798940776626174</v>
      </c>
    </row>
    <row r="148" spans="1:8" x14ac:dyDescent="0.35">
      <c r="A148" s="2">
        <v>45685</v>
      </c>
      <c r="B148">
        <v>62.36</v>
      </c>
      <c r="C148" s="8">
        <f>IF(COUNTA($B$5:$B148)&lt;=C$1,AVERAGE($B$5:$B148),C$2*($B148-$C147)+$C147)</f>
        <v>62.321063450395663</v>
      </c>
      <c r="D148" s="8">
        <f>IF(COUNTA($B$5:$B148)&lt;=D$1,AVERAGE($B$5:$B148),D$2*($B148-$D147)+$D147)</f>
        <v>62.252991670921276</v>
      </c>
      <c r="E148" s="8">
        <f>IF(COUNTA($B$5:$B148)&lt;=E$1,AVERAGE($B$5:$B148),E$2*($B148-$E147)+$E147)</f>
        <v>62.335672062061548</v>
      </c>
      <c r="F148" s="7">
        <f t="shared" si="8"/>
        <v>-8.2680391140272036E-2</v>
      </c>
      <c r="G148" s="7">
        <f>IF(COUNTA($F$5:$F148)&lt;=G$1,AVERAGE($F$5:$F148),G$2*($F148-$G147)+$G147)</f>
        <v>-0.27107977719121329</v>
      </c>
      <c r="H148" s="7">
        <f t="shared" si="9"/>
        <v>0.18839938605094125</v>
      </c>
    </row>
    <row r="149" spans="1:8" x14ac:dyDescent="0.35">
      <c r="A149" s="2">
        <v>45686</v>
      </c>
      <c r="B149">
        <v>62.83</v>
      </c>
      <c r="C149" s="8">
        <f>IF(COUNTA($B$5:$B149)&lt;=C$1,AVERAGE($B$5:$B149),C$2*($B149-$C148)+$C148)</f>
        <v>62.422850760316528</v>
      </c>
      <c r="D149" s="8">
        <f>IF(COUNTA($B$5:$B149)&lt;=D$1,AVERAGE($B$5:$B149),D$2*($B149-$D148)+$D148)</f>
        <v>62.341762183087233</v>
      </c>
      <c r="E149" s="8">
        <f>IF(COUNTA($B$5:$B149)&lt;=E$1,AVERAGE($B$5:$B149),E$2*($B149-$E148)+$E148)</f>
        <v>62.372288946353287</v>
      </c>
      <c r="F149" s="7">
        <f t="shared" si="8"/>
        <v>-3.0526763266053081E-2</v>
      </c>
      <c r="G149" s="7">
        <f>IF(COUNTA($F$5:$F149)&lt;=G$1,AVERAGE($F$5:$F149),G$2*($F149-$G148)+$G148)</f>
        <v>-0.22296917440618125</v>
      </c>
      <c r="H149" s="7">
        <f t="shared" si="9"/>
        <v>0.19244241114012817</v>
      </c>
    </row>
    <row r="150" spans="1:8" x14ac:dyDescent="0.35">
      <c r="A150" s="2">
        <v>45687</v>
      </c>
      <c r="B150">
        <v>64.05</v>
      </c>
      <c r="C150" s="8">
        <f>IF(COUNTA($B$5:$B150)&lt;=C$1,AVERAGE($B$5:$B150),C$2*($B150-$C149)+$C149)</f>
        <v>62.748280608253225</v>
      </c>
      <c r="D150" s="8">
        <f>IF(COUNTA($B$5:$B150)&lt;=D$1,AVERAGE($B$5:$B150),D$2*($B150-$D149)+$D149)</f>
        <v>62.604568001073815</v>
      </c>
      <c r="E150" s="8">
        <f>IF(COUNTA($B$5:$B150)&lt;=E$1,AVERAGE($B$5:$B150),E$2*($B150-$E149)+$E149)</f>
        <v>62.496563839216009</v>
      </c>
      <c r="F150" s="7">
        <f t="shared" si="8"/>
        <v>0.10800416185780648</v>
      </c>
      <c r="G150" s="7">
        <f>IF(COUNTA($F$5:$F150)&lt;=G$1,AVERAGE($F$5:$F150),G$2*($F150-$G149)+$G149)</f>
        <v>-0.1567745071533837</v>
      </c>
      <c r="H150" s="7">
        <f t="shared" si="9"/>
        <v>0.26477866901119018</v>
      </c>
    </row>
    <row r="151" spans="1:8" x14ac:dyDescent="0.35">
      <c r="A151" s="2">
        <v>45688</v>
      </c>
      <c r="B151">
        <v>63.48</v>
      </c>
      <c r="C151" s="8">
        <f>IF(COUNTA($B$5:$B151)&lt;=C$1,AVERAGE($B$5:$B151),C$2*($B151-$C150)+$C150)</f>
        <v>62.894624486602581</v>
      </c>
      <c r="D151" s="8">
        <f>IF(COUNTA($B$5:$B151)&lt;=D$1,AVERAGE($B$5:$B151),D$2*($B151-$D150)+$D150)</f>
        <v>62.73924984706246</v>
      </c>
      <c r="E151" s="8">
        <f>IF(COUNTA($B$5:$B151)&lt;=E$1,AVERAGE($B$5:$B151),E$2*($B151-$E150)+$E150)</f>
        <v>62.569410962237043</v>
      </c>
      <c r="F151" s="7">
        <f t="shared" si="8"/>
        <v>0.16983888482541687</v>
      </c>
      <c r="G151" s="7">
        <f>IF(COUNTA($F$5:$F151)&lt;=G$1,AVERAGE($F$5:$F151),G$2*($F151-$G150)+$G150)</f>
        <v>-9.1451828757623588E-2</v>
      </c>
      <c r="H151" s="7">
        <f t="shared" si="9"/>
        <v>0.26129071358304046</v>
      </c>
    </row>
    <row r="152" spans="1:8" x14ac:dyDescent="0.35">
      <c r="A152" s="2">
        <v>45691</v>
      </c>
      <c r="B152">
        <v>63.35</v>
      </c>
      <c r="C152" s="8">
        <f>IF(COUNTA($B$5:$B152)&lt;=C$1,AVERAGE($B$5:$B152),C$2*($B152-$C151)+$C151)</f>
        <v>62.985699589282063</v>
      </c>
      <c r="D152" s="8">
        <f>IF(COUNTA($B$5:$B152)&lt;=D$1,AVERAGE($B$5:$B152),D$2*($B152-$D151)+$D151)</f>
        <v>62.833211409052851</v>
      </c>
      <c r="E152" s="8">
        <f>IF(COUNTA($B$5:$B152)&lt;=E$1,AVERAGE($B$5:$B152),E$2*($B152-$E151)+$E151)</f>
        <v>62.627232372441703</v>
      </c>
      <c r="F152" s="7">
        <f t="shared" si="8"/>
        <v>0.20597903661114714</v>
      </c>
      <c r="G152" s="7">
        <f>IF(COUNTA($F$5:$F152)&lt;=G$1,AVERAGE($F$5:$F152),G$2*($F152-$G151)+$G151)</f>
        <v>-3.1965655683869443E-2</v>
      </c>
      <c r="H152" s="7">
        <f t="shared" si="9"/>
        <v>0.23794469229501658</v>
      </c>
    </row>
    <row r="153" spans="1:8" x14ac:dyDescent="0.35">
      <c r="A153" s="2">
        <v>45692</v>
      </c>
      <c r="B153">
        <v>62.67</v>
      </c>
      <c r="C153" s="8">
        <f>IF(COUNTA($B$5:$B153)&lt;=C$1,AVERAGE($B$5:$B153),C$2*($B153-$C152)+$C152)</f>
        <v>62.922559671425653</v>
      </c>
      <c r="D153" s="8">
        <f>IF(COUNTA($B$5:$B153)&lt;=D$1,AVERAGE($B$5:$B153),D$2*($B153-$D152)+$D152)</f>
        <v>62.80810196150626</v>
      </c>
      <c r="E153" s="8">
        <f>IF(COUNTA($B$5:$B153)&lt;=E$1,AVERAGE($B$5:$B153),E$2*($B153-$E152)+$E152)</f>
        <v>62.630400344853427</v>
      </c>
      <c r="F153" s="7">
        <f t="shared" si="8"/>
        <v>0.17770161665283268</v>
      </c>
      <c r="G153" s="7">
        <f>IF(COUNTA($F$5:$F153)&lt;=G$1,AVERAGE($F$5:$F153),G$2*($F153-$G152)+$G152)</f>
        <v>9.9677987834709825E-3</v>
      </c>
      <c r="H153" s="7">
        <f t="shared" si="9"/>
        <v>0.1677338178693617</v>
      </c>
    </row>
    <row r="154" spans="1:8" x14ac:dyDescent="0.35">
      <c r="A154" s="2">
        <v>45693</v>
      </c>
      <c r="B154">
        <v>63.12</v>
      </c>
      <c r="C154" s="8">
        <f>IF(COUNTA($B$5:$B154)&lt;=C$1,AVERAGE($B$5:$B154),C$2*($B154-$C153)+$C153)</f>
        <v>62.962047737140523</v>
      </c>
      <c r="D154" s="8">
        <f>IF(COUNTA($B$5:$B154)&lt;=D$1,AVERAGE($B$5:$B154),D$2*($B154-$D153)+$D153)</f>
        <v>62.856086275120681</v>
      </c>
      <c r="E154" s="8">
        <f>IF(COUNTA($B$5:$B154)&lt;=E$1,AVERAGE($B$5:$B154),E$2*($B154-$E153)+$E153)</f>
        <v>62.666666985975397</v>
      </c>
      <c r="F154" s="7">
        <f t="shared" si="8"/>
        <v>0.18941928914528461</v>
      </c>
      <c r="G154" s="7">
        <f>IF(COUNTA($F$5:$F154)&lt;=G$1,AVERAGE($F$5:$F154),G$2*($F154-$G153)+$G153)</f>
        <v>4.585809685583371E-2</v>
      </c>
      <c r="H154" s="7">
        <f t="shared" si="9"/>
        <v>0.14356119228945091</v>
      </c>
    </row>
    <row r="155" spans="1:8" x14ac:dyDescent="0.35">
      <c r="A155" s="2">
        <v>45694</v>
      </c>
      <c r="B155">
        <v>63.36</v>
      </c>
      <c r="C155" s="8">
        <f>IF(COUNTA($B$5:$B155)&lt;=C$1,AVERAGE($B$5:$B155),C$2*($B155-$C154)+$C154)</f>
        <v>63.041638189712415</v>
      </c>
      <c r="D155" s="8">
        <f>IF(COUNTA($B$5:$B155)&lt;=D$1,AVERAGE($B$5:$B155),D$2*($B155-$D154)+$D154)</f>
        <v>62.933611463563651</v>
      </c>
      <c r="E155" s="8">
        <f>IF(COUNTA($B$5:$B155)&lt;=E$1,AVERAGE($B$5:$B155),E$2*($B155-$E154)+$E154)</f>
        <v>62.718024987014253</v>
      </c>
      <c r="F155" s="7">
        <f t="shared" si="8"/>
        <v>0.21558647654939733</v>
      </c>
      <c r="G155" s="7">
        <f>IF(COUNTA($F$5:$F155)&lt;=G$1,AVERAGE($F$5:$F155),G$2*($F155-$G154)+$G154)</f>
        <v>7.9803772794546438E-2</v>
      </c>
      <c r="H155" s="7">
        <f t="shared" si="9"/>
        <v>0.13578270375485091</v>
      </c>
    </row>
    <row r="156" spans="1:8" x14ac:dyDescent="0.35">
      <c r="A156" s="2">
        <v>45695</v>
      </c>
      <c r="B156">
        <v>63.84</v>
      </c>
      <c r="C156" s="8">
        <f>IF(COUNTA($B$5:$B156)&lt;=C$1,AVERAGE($B$5:$B156),C$2*($B156-$C155)+$C155)</f>
        <v>63.201310551769936</v>
      </c>
      <c r="D156" s="8">
        <f>IF(COUNTA($B$5:$B156)&lt;=D$1,AVERAGE($B$5:$B156),D$2*($B156-$D155)+$D155)</f>
        <v>63.073055853784631</v>
      </c>
      <c r="E156" s="8">
        <f>IF(COUNTA($B$5:$B156)&lt;=E$1,AVERAGE($B$5:$B156),E$2*($B156-$E155)+$E155)</f>
        <v>62.801134247235417</v>
      </c>
      <c r="F156" s="7">
        <f t="shared" si="8"/>
        <v>0.27192160654921338</v>
      </c>
      <c r="G156" s="7">
        <f>IF(COUNTA($F$5:$F156)&lt;=G$1,AVERAGE($F$5:$F156),G$2*($F156-$G155)+$G155)</f>
        <v>0.11822733954547983</v>
      </c>
      <c r="H156" s="7">
        <f t="shared" si="9"/>
        <v>0.15369426700373356</v>
      </c>
    </row>
    <row r="157" spans="1:8" x14ac:dyDescent="0.35">
      <c r="A157" s="2">
        <v>45698</v>
      </c>
      <c r="B157">
        <v>64.55</v>
      </c>
      <c r="C157" s="8">
        <f>IF(COUNTA($B$5:$B157)&lt;=C$1,AVERAGE($B$5:$B157),C$2*($B157-$C156)+$C156)</f>
        <v>63.471048441415945</v>
      </c>
      <c r="D157" s="8">
        <f>IF(COUNTA($B$5:$B157)&lt;=D$1,AVERAGE($B$5:$B157),D$2*($B157-$D156)+$D156)</f>
        <v>63.300278030125455</v>
      </c>
      <c r="E157" s="8">
        <f>IF(COUNTA($B$5:$B157)&lt;=E$1,AVERAGE($B$5:$B157),E$2*($B157-$E156)+$E156)</f>
        <v>62.930679858551315</v>
      </c>
      <c r="F157" s="7">
        <f t="shared" si="8"/>
        <v>0.36959817157413966</v>
      </c>
      <c r="G157" s="7">
        <f>IF(COUNTA($F$5:$F157)&lt;=G$1,AVERAGE($F$5:$F157),G$2*($F157-$G156)+$G156)</f>
        <v>0.1685015059512118</v>
      </c>
      <c r="H157" s="7">
        <f t="shared" si="9"/>
        <v>0.20109666562292786</v>
      </c>
    </row>
    <row r="158" spans="1:8" x14ac:dyDescent="0.35">
      <c r="A158" s="2">
        <v>45699</v>
      </c>
      <c r="B158">
        <v>67.599999999999994</v>
      </c>
      <c r="C158" s="8">
        <f>IF(COUNTA($B$5:$B158)&lt;=C$1,AVERAGE($B$5:$B158),C$2*($B158-$C157)+$C157)</f>
        <v>64.296838753132761</v>
      </c>
      <c r="D158" s="8">
        <f>IF(COUNTA($B$5:$B158)&lt;=D$1,AVERAGE($B$5:$B158),D$2*($B158-$D157)+$D157)</f>
        <v>63.961773717798458</v>
      </c>
      <c r="E158" s="8">
        <f>IF(COUNTA($B$5:$B158)&lt;=E$1,AVERAGE($B$5:$B158),E$2*($B158-$E157)+$E157)</f>
        <v>63.276555424584551</v>
      </c>
      <c r="F158" s="7">
        <f t="shared" si="8"/>
        <v>0.68521829321390726</v>
      </c>
      <c r="G158" s="7">
        <f>IF(COUNTA($F$5:$F158)&lt;=G$1,AVERAGE($F$5:$F158),G$2*($F158-$G157)+$G157)</f>
        <v>0.27184486340375091</v>
      </c>
      <c r="H158" s="7">
        <f t="shared" si="9"/>
        <v>0.41337342981015635</v>
      </c>
    </row>
    <row r="159" spans="1:8" x14ac:dyDescent="0.35">
      <c r="A159" s="2">
        <v>45700</v>
      </c>
      <c r="B159">
        <v>68.709999999999994</v>
      </c>
      <c r="C159" s="8">
        <f>IF(COUNTA($B$5:$B159)&lt;=C$1,AVERAGE($B$5:$B159),C$2*($B159-$C158)+$C158)</f>
        <v>65.179471002506205</v>
      </c>
      <c r="D159" s="8">
        <f>IF(COUNTA($B$5:$B159)&lt;=D$1,AVERAGE($B$5:$B159),D$2*($B159-$D158)+$D158)</f>
        <v>64.692270068906382</v>
      </c>
      <c r="E159" s="8">
        <f>IF(COUNTA($B$5:$B159)&lt;=E$1,AVERAGE($B$5:$B159),E$2*($B159-$E158)+$E158)</f>
        <v>63.67903280054125</v>
      </c>
      <c r="F159" s="7">
        <f t="shared" si="8"/>
        <v>1.0132372683651312</v>
      </c>
      <c r="G159" s="7">
        <f>IF(COUNTA($F$5:$F159)&lt;=G$1,AVERAGE($F$5:$F159),G$2*($F159-$G158)+$G158)</f>
        <v>0.42012334439602694</v>
      </c>
      <c r="H159" s="7">
        <f t="shared" si="9"/>
        <v>0.59311392396910423</v>
      </c>
    </row>
    <row r="160" spans="1:8" x14ac:dyDescent="0.35">
      <c r="A160" s="2">
        <v>45701</v>
      </c>
      <c r="B160">
        <v>69.5</v>
      </c>
      <c r="C160" s="8">
        <f>IF(COUNTA($B$5:$B160)&lt;=C$1,AVERAGE($B$5:$B160),C$2*($B160-$C159)+$C159)</f>
        <v>66.043576802004964</v>
      </c>
      <c r="D160" s="8">
        <f>IF(COUNTA($B$5:$B160)&lt;=D$1,AVERAGE($B$5:$B160),D$2*($B160-$D159)+$D159)</f>
        <v>65.431920827536175</v>
      </c>
      <c r="E160" s="8">
        <f>IF(COUNTA($B$5:$B160)&lt;=E$1,AVERAGE($B$5:$B160),E$2*($B160-$E159)+$E159)</f>
        <v>64.110215556056716</v>
      </c>
      <c r="F160" s="7">
        <f t="shared" si="8"/>
        <v>1.321705271479459</v>
      </c>
      <c r="G160" s="7">
        <f>IF(COUNTA($F$5:$F160)&lt;=G$1,AVERAGE($F$5:$F160),G$2*($F160-$G159)+$G159)</f>
        <v>0.60043972981271332</v>
      </c>
      <c r="H160" s="7">
        <f t="shared" si="9"/>
        <v>0.72126554166674572</v>
      </c>
    </row>
    <row r="161" spans="1:8" x14ac:dyDescent="0.35">
      <c r="A161" s="2">
        <v>45702</v>
      </c>
      <c r="B161">
        <v>68.87</v>
      </c>
      <c r="C161" s="8">
        <f>IF(COUNTA($B$5:$B161)&lt;=C$1,AVERAGE($B$5:$B161),C$2*($B161-$C160)+$C160)</f>
        <v>66.608861441603977</v>
      </c>
      <c r="D161" s="8">
        <f>IF(COUNTA($B$5:$B161)&lt;=D$1,AVERAGE($B$5:$B161),D$2*($B161-$D160)+$D160)</f>
        <v>65.960856084838298</v>
      </c>
      <c r="E161" s="8">
        <f>IF(COUNTA($B$5:$B161)&lt;=E$1,AVERAGE($B$5:$B161),E$2*($B161-$E160)+$E160)</f>
        <v>64.462792181533999</v>
      </c>
      <c r="F161" s="7">
        <f t="shared" si="8"/>
        <v>1.4980639033042991</v>
      </c>
      <c r="G161" s="7">
        <f>IF(COUNTA($F$5:$F161)&lt;=G$1,AVERAGE($F$5:$F161),G$2*($F161-$G160)+$G160)</f>
        <v>0.77996456451103047</v>
      </c>
      <c r="H161" s="7">
        <f t="shared" si="9"/>
        <v>0.71809933879326859</v>
      </c>
    </row>
    <row r="162" spans="1:8" x14ac:dyDescent="0.35">
      <c r="A162" s="2">
        <v>45706</v>
      </c>
      <c r="B162">
        <v>69.05</v>
      </c>
      <c r="C162" s="8">
        <f>IF(COUNTA($B$5:$B162)&lt;=C$1,AVERAGE($B$5:$B162),C$2*($B162-$C161)+$C161)</f>
        <v>67.097089153283179</v>
      </c>
      <c r="D162" s="8">
        <f>IF(COUNTA($B$5:$B162)&lt;=D$1,AVERAGE($B$5:$B162),D$2*($B162-$D161)+$D161)</f>
        <v>66.436108994863176</v>
      </c>
      <c r="E162" s="8">
        <f>IF(COUNTA($B$5:$B162)&lt;=E$1,AVERAGE($B$5:$B162),E$2*($B162-$E161)+$E161)</f>
        <v>64.802585353272221</v>
      </c>
      <c r="F162" s="7">
        <f t="shared" si="8"/>
        <v>1.6335236415909549</v>
      </c>
      <c r="G162" s="7">
        <f>IF(COUNTA($F$5:$F162)&lt;=G$1,AVERAGE($F$5:$F162),G$2*($F162-$G161)+$G161)</f>
        <v>0.95067637992701537</v>
      </c>
      <c r="H162" s="7">
        <f t="shared" si="9"/>
        <v>0.6828472616639395</v>
      </c>
    </row>
    <row r="163" spans="1:8" x14ac:dyDescent="0.35">
      <c r="A163" s="2">
        <v>45707</v>
      </c>
      <c r="B163">
        <v>70.069999999999993</v>
      </c>
      <c r="C163" s="8">
        <f>IF(COUNTA($B$5:$B163)&lt;=C$1,AVERAGE($B$5:$B163),C$2*($B163-$C162)+$C162)</f>
        <v>67.691671322626547</v>
      </c>
      <c r="D163" s="8">
        <f>IF(COUNTA($B$5:$B163)&lt;=D$1,AVERAGE($B$5:$B163),D$2*($B163-$D162)+$D162)</f>
        <v>66.995169149499603</v>
      </c>
      <c r="E163" s="8">
        <f>IF(COUNTA($B$5:$B163)&lt;=E$1,AVERAGE($B$5:$B163),E$2*($B163-$E162)+$E162)</f>
        <v>65.192764215992796</v>
      </c>
      <c r="F163" s="7">
        <f t="shared" si="8"/>
        <v>1.8024049335068071</v>
      </c>
      <c r="G163" s="7">
        <f>IF(COUNTA($F$5:$F163)&lt;=G$1,AVERAGE($F$5:$F163),G$2*($F163-$G162)+$G162)</f>
        <v>1.1210220906429738</v>
      </c>
      <c r="H163" s="7">
        <f t="shared" si="9"/>
        <v>0.68138284286383333</v>
      </c>
    </row>
    <row r="164" spans="1:8" x14ac:dyDescent="0.35">
      <c r="A164" s="2">
        <v>45708</v>
      </c>
      <c r="B164">
        <v>70.040000000000006</v>
      </c>
      <c r="C164" s="8">
        <f>IF(COUNTA($B$5:$B164)&lt;=C$1,AVERAGE($B$5:$B164),C$2*($B164-$C163)+$C163)</f>
        <v>68.161337058101239</v>
      </c>
      <c r="D164" s="8">
        <f>IF(COUNTA($B$5:$B164)&lt;=D$1,AVERAGE($B$5:$B164),D$2*($B164-$D163)+$D163)</f>
        <v>67.46360466496121</v>
      </c>
      <c r="E164" s="8">
        <f>IF(COUNTA($B$5:$B164)&lt;=E$1,AVERAGE($B$5:$B164),E$2*($B164-$E163)+$E163)</f>
        <v>65.551818718511853</v>
      </c>
      <c r="F164" s="7">
        <f t="shared" si="8"/>
        <v>1.9117859464493563</v>
      </c>
      <c r="G164" s="7">
        <f>IF(COUNTA($F$5:$F164)&lt;=G$1,AVERAGE($F$5:$F164),G$2*($F164-$G163)+$G163)</f>
        <v>1.2791748618042502</v>
      </c>
      <c r="H164" s="7">
        <f t="shared" si="9"/>
        <v>0.63261108464510607</v>
      </c>
    </row>
    <row r="165" spans="1:8" x14ac:dyDescent="0.35">
      <c r="A165" s="2">
        <v>45709</v>
      </c>
      <c r="B165">
        <v>71.349999999999994</v>
      </c>
      <c r="C165" s="8">
        <f>IF(COUNTA($B$5:$B165)&lt;=C$1,AVERAGE($B$5:$B165),C$2*($B165-$C164)+$C164)</f>
        <v>68.799069646480987</v>
      </c>
      <c r="D165" s="8">
        <f>IF(COUNTA($B$5:$B165)&lt;=D$1,AVERAGE($B$5:$B165),D$2*($B165-$D164)+$D164)</f>
        <v>68.061511639582562</v>
      </c>
      <c r="E165" s="8">
        <f>IF(COUNTA($B$5:$B165)&lt;=E$1,AVERAGE($B$5:$B165),E$2*($B165-$E164)+$E164)</f>
        <v>65.981313628251712</v>
      </c>
      <c r="F165" s="7">
        <f t="shared" si="8"/>
        <v>2.0801980113308502</v>
      </c>
      <c r="G165" s="7">
        <f>IF(COUNTA($F$5:$F165)&lt;=G$1,AVERAGE($F$5:$F165),G$2*($F165-$G164)+$G164)</f>
        <v>1.4393794917095701</v>
      </c>
      <c r="H165" s="7">
        <f t="shared" si="9"/>
        <v>0.64081851962128011</v>
      </c>
    </row>
    <row r="166" spans="1:8" x14ac:dyDescent="0.35">
      <c r="A166" s="2">
        <v>45712</v>
      </c>
      <c r="B166">
        <v>70.59</v>
      </c>
      <c r="C166" s="8">
        <f>IF(COUNTA($B$5:$B166)&lt;=C$1,AVERAGE($B$5:$B166),C$2*($B166-$C165)+$C165)</f>
        <v>69.157255717184796</v>
      </c>
      <c r="D166" s="8">
        <f>IF(COUNTA($B$5:$B166)&lt;=D$1,AVERAGE($B$5:$B166),D$2*($B166-$D165)+$D165)</f>
        <v>68.450509848877559</v>
      </c>
      <c r="E166" s="8">
        <f>IF(COUNTA($B$5:$B166)&lt;=E$1,AVERAGE($B$5:$B166),E$2*($B166-$E165)+$E165)</f>
        <v>66.322697803936776</v>
      </c>
      <c r="F166" s="7">
        <f t="shared" si="8"/>
        <v>2.1278120449407822</v>
      </c>
      <c r="G166" s="7">
        <f>IF(COUNTA($F$5:$F166)&lt;=G$1,AVERAGE($F$5:$F166),G$2*($F166-$G165)+$G165)</f>
        <v>1.5770660023558125</v>
      </c>
      <c r="H166" s="7">
        <f t="shared" si="9"/>
        <v>0.55074604258496973</v>
      </c>
    </row>
    <row r="167" spans="1:8" x14ac:dyDescent="0.35">
      <c r="A167" s="2">
        <v>45713</v>
      </c>
      <c r="B167">
        <v>71.489999999999995</v>
      </c>
      <c r="C167" s="8">
        <f>IF(COUNTA($B$5:$B167)&lt;=C$1,AVERAGE($B$5:$B167),C$2*($B167-$C166)+$C166)</f>
        <v>69.623804573747833</v>
      </c>
      <c r="D167" s="8">
        <f>IF(COUNTA($B$5:$B167)&lt;=D$1,AVERAGE($B$5:$B167),D$2*($B167-$D166)+$D166)</f>
        <v>68.918123718281009</v>
      </c>
      <c r="E167" s="8">
        <f>IF(COUNTA($B$5:$B167)&lt;=E$1,AVERAGE($B$5:$B167),E$2*($B167-$E166)+$E166)</f>
        <v>66.705460929571089</v>
      </c>
      <c r="F167" s="7">
        <f t="shared" si="8"/>
        <v>2.2126627887099204</v>
      </c>
      <c r="G167" s="7">
        <f>IF(COUNTA($F$5:$F167)&lt;=G$1,AVERAGE($F$5:$F167),G$2*($F167-$G166)+$G166)</f>
        <v>1.7041853596266341</v>
      </c>
      <c r="H167" s="7">
        <f t="shared" si="9"/>
        <v>0.5084774290832863</v>
      </c>
    </row>
    <row r="168" spans="1:8" x14ac:dyDescent="0.35">
      <c r="A168" s="2">
        <v>45714</v>
      </c>
      <c r="B168">
        <v>70.8</v>
      </c>
      <c r="C168" s="8">
        <f>IF(COUNTA($B$5:$B168)&lt;=C$1,AVERAGE($B$5:$B168),C$2*($B168-$C167)+$C167)</f>
        <v>69.85904365899826</v>
      </c>
      <c r="D168" s="8">
        <f>IF(COUNTA($B$5:$B168)&lt;=D$1,AVERAGE($B$5:$B168),D$2*($B168-$D167)+$D167)</f>
        <v>69.207643146237771</v>
      </c>
      <c r="E168" s="8">
        <f>IF(COUNTA($B$5:$B168)&lt;=E$1,AVERAGE($B$5:$B168),E$2*($B168-$E167)+$E167)</f>
        <v>67.008760119973232</v>
      </c>
      <c r="F168" s="7">
        <f t="shared" si="8"/>
        <v>2.1988830262645394</v>
      </c>
      <c r="G168" s="7">
        <f>IF(COUNTA($F$5:$F168)&lt;=G$1,AVERAGE($F$5:$F168),G$2*($F168-$G167)+$G167)</f>
        <v>1.8031248929542152</v>
      </c>
      <c r="H168" s="7">
        <f t="shared" si="9"/>
        <v>0.39575813331032417</v>
      </c>
    </row>
    <row r="169" spans="1:8" x14ac:dyDescent="0.35">
      <c r="A169" s="2">
        <v>45715</v>
      </c>
      <c r="B169">
        <v>70.87</v>
      </c>
      <c r="C169" s="8">
        <f>IF(COUNTA($B$5:$B169)&lt;=C$1,AVERAGE($B$5:$B169),C$2*($B169-$C168)+$C168)</f>
        <v>70.061234927198612</v>
      </c>
      <c r="D169" s="8">
        <f>IF(COUNTA($B$5:$B169)&lt;=D$1,AVERAGE($B$5:$B169),D$2*($B169-$D168)+$D168)</f>
        <v>69.463390354508888</v>
      </c>
      <c r="E169" s="8">
        <f>IF(COUNTA($B$5:$B169)&lt;=E$1,AVERAGE($B$5:$B169),E$2*($B169-$E168)+$E168)</f>
        <v>67.294777888864104</v>
      </c>
      <c r="F169" s="7">
        <f t="shared" si="8"/>
        <v>2.1686124656447845</v>
      </c>
      <c r="G169" s="7">
        <f>IF(COUNTA($F$5:$F169)&lt;=G$1,AVERAGE($F$5:$F169),G$2*($F169-$G168)+$G168)</f>
        <v>1.876222407492329</v>
      </c>
      <c r="H169" s="7">
        <f t="shared" si="9"/>
        <v>0.29239005815245545</v>
      </c>
    </row>
    <row r="170" spans="1:8" x14ac:dyDescent="0.35">
      <c r="A170" s="2">
        <v>45716</v>
      </c>
      <c r="B170">
        <v>71.209999999999994</v>
      </c>
      <c r="C170" s="8">
        <f>IF(COUNTA($B$5:$B170)&lt;=C$1,AVERAGE($B$5:$B170),C$2*($B170-$C169)+$C169)</f>
        <v>70.290987941758885</v>
      </c>
      <c r="D170" s="8">
        <f>IF(COUNTA($B$5:$B170)&lt;=D$1,AVERAGE($B$5:$B170),D$2*($B170-$D169)+$D169)</f>
        <v>69.732099530738296</v>
      </c>
      <c r="E170" s="8">
        <f>IF(COUNTA($B$5:$B170)&lt;=E$1,AVERAGE($B$5:$B170),E$2*($B170-$E169)+$E169)</f>
        <v>67.584794341540842</v>
      </c>
      <c r="F170" s="7">
        <f t="shared" si="8"/>
        <v>2.1473051891974535</v>
      </c>
      <c r="G170" s="7">
        <f>IF(COUNTA($F$5:$F170)&lt;=G$1,AVERAGE($F$5:$F170),G$2*($F170-$G169)+$G169)</f>
        <v>1.9304389638333539</v>
      </c>
      <c r="H170" s="7">
        <f t="shared" si="9"/>
        <v>0.21686622536409961</v>
      </c>
    </row>
    <row r="171" spans="1:8" x14ac:dyDescent="0.35">
      <c r="A171" s="2">
        <v>45719</v>
      </c>
      <c r="B171">
        <v>72.319999999999993</v>
      </c>
      <c r="C171" s="8">
        <f>IF(COUNTA($B$5:$B171)&lt;=C$1,AVERAGE($B$5:$B171),C$2*($B171-$C170)+$C170)</f>
        <v>70.69679035340711</v>
      </c>
      <c r="D171" s="8">
        <f>IF(COUNTA($B$5:$B171)&lt;=D$1,AVERAGE($B$5:$B171),D$2*($B171-$D170)+$D170)</f>
        <v>70.130238064470859</v>
      </c>
      <c r="E171" s="8">
        <f>IF(COUNTA($B$5:$B171)&lt;=E$1,AVERAGE($B$5:$B171),E$2*($B171-$E170)+$E170)</f>
        <v>67.935550316241518</v>
      </c>
      <c r="F171" s="7">
        <f t="shared" si="8"/>
        <v>2.1946877482293417</v>
      </c>
      <c r="G171" s="7">
        <f>IF(COUNTA($F$5:$F171)&lt;=G$1,AVERAGE($F$5:$F171),G$2*($F171-$G170)+$G170)</f>
        <v>1.9832887207125514</v>
      </c>
      <c r="H171" s="7">
        <f t="shared" si="9"/>
        <v>0.21139902751679029</v>
      </c>
    </row>
    <row r="172" spans="1:8" x14ac:dyDescent="0.35">
      <c r="A172" s="2">
        <v>45720</v>
      </c>
      <c r="B172">
        <v>70.19</v>
      </c>
      <c r="C172" s="8">
        <f>IF(COUNTA($B$5:$B172)&lt;=C$1,AVERAGE($B$5:$B172),C$2*($B172-$C171)+$C171)</f>
        <v>70.595432282725682</v>
      </c>
      <c r="D172" s="8">
        <f>IF(COUNTA($B$5:$B172)&lt;=D$1,AVERAGE($B$5:$B172),D$2*($B172-$D171)+$D171)</f>
        <v>70.139432208398418</v>
      </c>
      <c r="E172" s="8">
        <f>IF(COUNTA($B$5:$B172)&lt;=E$1,AVERAGE($B$5:$B172),E$2*($B172-$E171)+$E171)</f>
        <v>68.102546589112521</v>
      </c>
      <c r="F172" s="7">
        <f t="shared" si="8"/>
        <v>2.0368856192858971</v>
      </c>
      <c r="G172" s="7">
        <f>IF(COUNTA($F$5:$F172)&lt;=G$1,AVERAGE($F$5:$F172),G$2*($F172-$G171)+$G171)</f>
        <v>1.9940081004272205</v>
      </c>
      <c r="H172" s="7">
        <f t="shared" si="9"/>
        <v>4.2877518858676522E-2</v>
      </c>
    </row>
    <row r="173" spans="1:8" x14ac:dyDescent="0.35">
      <c r="A173" s="2">
        <v>45721</v>
      </c>
      <c r="B173">
        <v>70.08</v>
      </c>
      <c r="C173" s="8">
        <f>IF(COUNTA($B$5:$B173)&lt;=C$1,AVERAGE($B$5:$B173),C$2*($B173-$C172)+$C172)</f>
        <v>70.492345826180539</v>
      </c>
      <c r="D173" s="8">
        <f>IF(COUNTA($B$5:$B173)&lt;=D$1,AVERAGE($B$5:$B173),D$2*($B173-$D172)+$D172)</f>
        <v>70.130288791721739</v>
      </c>
      <c r="E173" s="8">
        <f>IF(COUNTA($B$5:$B173)&lt;=E$1,AVERAGE($B$5:$B173),E$2*($B173-$E172)+$E172)</f>
        <v>68.249024619548635</v>
      </c>
      <c r="F173" s="7">
        <f t="shared" si="8"/>
        <v>1.881264172173104</v>
      </c>
      <c r="G173" s="7">
        <f>IF(COUNTA($F$5:$F173)&lt;=G$1,AVERAGE($F$5:$F173),G$2*($F173-$G172)+$G172)</f>
        <v>1.9714593147763972</v>
      </c>
      <c r="H173" s="7">
        <f t="shared" si="9"/>
        <v>-9.0195142603293199E-2</v>
      </c>
    </row>
    <row r="174" spans="1:8" x14ac:dyDescent="0.35">
      <c r="A174" s="2">
        <v>45722</v>
      </c>
      <c r="B174">
        <v>70.459999999999994</v>
      </c>
      <c r="C174" s="8">
        <f>IF(COUNTA($B$5:$B174)&lt;=C$1,AVERAGE($B$5:$B174),C$2*($B174-$C173)+$C173)</f>
        <v>70.485876660944427</v>
      </c>
      <c r="D174" s="8">
        <f>IF(COUNTA($B$5:$B174)&lt;=D$1,AVERAGE($B$5:$B174),D$2*($B174-$D173)+$D173)</f>
        <v>70.181013592995313</v>
      </c>
      <c r="E174" s="8">
        <f>IF(COUNTA($B$5:$B174)&lt;=E$1,AVERAGE($B$5:$B174),E$2*($B174-$E173)+$E173)</f>
        <v>68.412800573656142</v>
      </c>
      <c r="F174" s="7">
        <f t="shared" si="8"/>
        <v>1.7682130193391714</v>
      </c>
      <c r="G174" s="7">
        <f>IF(COUNTA($F$5:$F174)&lt;=G$1,AVERAGE($F$5:$F174),G$2*($F174-$G173)+$G173)</f>
        <v>1.930810055688952</v>
      </c>
      <c r="H174" s="7">
        <f t="shared" si="9"/>
        <v>-0.16259703634978062</v>
      </c>
    </row>
    <row r="175" spans="1:8" x14ac:dyDescent="0.35">
      <c r="A175" s="2">
        <v>45723</v>
      </c>
      <c r="B175">
        <v>71.430000000000007</v>
      </c>
      <c r="C175" s="8">
        <f>IF(COUNTA($B$5:$B175)&lt;=C$1,AVERAGE($B$5:$B175),C$2*($B175-$C174)+$C174)</f>
        <v>70.674701328755546</v>
      </c>
      <c r="D175" s="8">
        <f>IF(COUNTA($B$5:$B175)&lt;=D$1,AVERAGE($B$5:$B175),D$2*($B175-$D174)+$D174)</f>
        <v>70.373165347919112</v>
      </c>
      <c r="E175" s="8">
        <f>IF(COUNTA($B$5:$B175)&lt;=E$1,AVERAGE($B$5:$B175),E$2*($B175-$E174)+$E174)</f>
        <v>68.63629682745939</v>
      </c>
      <c r="F175" s="7">
        <f t="shared" si="8"/>
        <v>1.7368685204597227</v>
      </c>
      <c r="G175" s="7">
        <f>IF(COUNTA($F$5:$F175)&lt;=G$1,AVERAGE($F$5:$F175),G$2*($F175-$G174)+$G174)</f>
        <v>1.8920217486431061</v>
      </c>
      <c r="H175" s="7">
        <f t="shared" si="9"/>
        <v>-0.1551532281833834</v>
      </c>
    </row>
    <row r="176" spans="1:8" x14ac:dyDescent="0.35">
      <c r="A176" s="2">
        <v>45726</v>
      </c>
      <c r="B176">
        <v>71.45</v>
      </c>
      <c r="C176" s="8">
        <f>IF(COUNTA($B$5:$B176)&lt;=C$1,AVERAGE($B$5:$B176),C$2*($B176-$C175)+$C175)</f>
        <v>70.82976106300444</v>
      </c>
      <c r="D176" s="8">
        <f>IF(COUNTA($B$5:$B176)&lt;=D$1,AVERAGE($B$5:$B176),D$2*($B176-$D175)+$D175)</f>
        <v>70.538832217470016</v>
      </c>
      <c r="E176" s="8">
        <f>IF(COUNTA($B$5:$B176)&lt;=E$1,AVERAGE($B$5:$B176),E$2*($B176-$E175)+$E175)</f>
        <v>68.844719284684615</v>
      </c>
      <c r="F176" s="7">
        <f t="shared" si="8"/>
        <v>1.6941129327854014</v>
      </c>
      <c r="G176" s="7">
        <f>IF(COUNTA($F$5:$F176)&lt;=G$1,AVERAGE($F$5:$F176),G$2*($F176-$G175)+$G175)</f>
        <v>1.8524399854715652</v>
      </c>
      <c r="H176" s="7">
        <f t="shared" si="9"/>
        <v>-0.15832705268616376</v>
      </c>
    </row>
    <row r="177" spans="1:8" x14ac:dyDescent="0.35">
      <c r="A177" s="2">
        <v>45727</v>
      </c>
      <c r="B177">
        <v>71.040000000000006</v>
      </c>
      <c r="C177" s="8">
        <f>IF(COUNTA($B$5:$B177)&lt;=C$1,AVERAGE($B$5:$B177),C$2*($B177-$C176)+$C176)</f>
        <v>70.871808850403553</v>
      </c>
      <c r="D177" s="8">
        <f>IF(COUNTA($B$5:$B177)&lt;=D$1,AVERAGE($B$5:$B177),D$2*($B177-$D176)+$D176)</f>
        <v>70.615934953243865</v>
      </c>
      <c r="E177" s="8">
        <f>IF(COUNTA($B$5:$B177)&lt;=E$1,AVERAGE($B$5:$B177),E$2*($B177-$E176)+$E176)</f>
        <v>69.007332671004278</v>
      </c>
      <c r="F177" s="7">
        <f t="shared" ref="F177:F192" si="10">D177-E177</f>
        <v>1.6086022822395876</v>
      </c>
      <c r="G177" s="7">
        <f>IF(COUNTA($F$5:$F177)&lt;=G$1,AVERAGE($F$5:$F177),G$2*($F177-$G176)+$G176)</f>
        <v>1.8036724448251698</v>
      </c>
      <c r="H177" s="7">
        <f t="shared" ref="H177:H192" si="11">F177-G177</f>
        <v>-0.19507016258558219</v>
      </c>
    </row>
    <row r="178" spans="1:8" x14ac:dyDescent="0.35">
      <c r="A178" s="2">
        <v>45728</v>
      </c>
      <c r="B178">
        <v>69.94</v>
      </c>
      <c r="C178" s="8">
        <f>IF(COUNTA($B$5:$B178)&lt;=C$1,AVERAGE($B$5:$B178),C$2*($B178-$C177)+$C177)</f>
        <v>70.685447080322845</v>
      </c>
      <c r="D178" s="8">
        <f>IF(COUNTA($B$5:$B178)&lt;=D$1,AVERAGE($B$5:$B178),D$2*($B178-$D177)+$D177)</f>
        <v>70.51194496043712</v>
      </c>
      <c r="E178" s="8">
        <f>IF(COUNTA($B$5:$B178)&lt;=E$1,AVERAGE($B$5:$B178),E$2*($B178-$E177)+$E177)</f>
        <v>69.076419139818782</v>
      </c>
      <c r="F178" s="7">
        <f t="shared" si="10"/>
        <v>1.4355258206183379</v>
      </c>
      <c r="G178" s="7">
        <f>IF(COUNTA($F$5:$F178)&lt;=G$1,AVERAGE($F$5:$F178),G$2*($F178-$G177)+$G177)</f>
        <v>1.7300431199838033</v>
      </c>
      <c r="H178" s="7">
        <f t="shared" si="11"/>
        <v>-0.29451729936546545</v>
      </c>
    </row>
    <row r="179" spans="1:8" x14ac:dyDescent="0.35">
      <c r="A179" s="2">
        <v>45729</v>
      </c>
      <c r="B179">
        <v>69.62</v>
      </c>
      <c r="C179" s="8">
        <f>IF(COUNTA($B$5:$B179)&lt;=C$1,AVERAGE($B$5:$B179),C$2*($B179-$C178)+$C178)</f>
        <v>70.472357664258283</v>
      </c>
      <c r="D179" s="8">
        <f>IF(COUNTA($B$5:$B179)&lt;=D$1,AVERAGE($B$5:$B179),D$2*($B179-$D178)+$D178)</f>
        <v>70.374722658831416</v>
      </c>
      <c r="E179" s="8">
        <f>IF(COUNTA($B$5:$B179)&lt;=E$1,AVERAGE($B$5:$B179),E$2*($B179-$E178)+$E178)</f>
        <v>69.116684388721097</v>
      </c>
      <c r="F179" s="7">
        <f t="shared" si="10"/>
        <v>1.258038270110319</v>
      </c>
      <c r="G179" s="7">
        <f>IF(COUNTA($F$5:$F179)&lt;=G$1,AVERAGE($F$5:$F179),G$2*($F179-$G178)+$G178)</f>
        <v>1.6356421500091065</v>
      </c>
      <c r="H179" s="7">
        <f t="shared" si="11"/>
        <v>-0.37760387989878752</v>
      </c>
    </row>
    <row r="180" spans="1:8" x14ac:dyDescent="0.35">
      <c r="A180" s="2">
        <v>45730</v>
      </c>
      <c r="B180">
        <v>69.16</v>
      </c>
      <c r="C180" s="8">
        <f>IF(COUNTA($B$5:$B180)&lt;=C$1,AVERAGE($B$5:$B180),C$2*($B180-$C179)+$C179)</f>
        <v>70.20988613140662</v>
      </c>
      <c r="D180" s="8">
        <f>IF(COUNTA($B$5:$B180)&lt;=D$1,AVERAGE($B$5:$B180),D$2*($B180-$D179)+$D179)</f>
        <v>70.187842249780431</v>
      </c>
      <c r="E180" s="8">
        <f>IF(COUNTA($B$5:$B180)&lt;=E$1,AVERAGE($B$5:$B180),E$2*($B180-$E179)+$E179)</f>
        <v>69.119892952519535</v>
      </c>
      <c r="F180" s="7">
        <f t="shared" si="10"/>
        <v>1.0679492972608955</v>
      </c>
      <c r="G180" s="7">
        <f>IF(COUNTA($F$5:$F180)&lt;=G$1,AVERAGE($F$5:$F180),G$2*($F180-$G179)+$G179)</f>
        <v>1.5221035794594644</v>
      </c>
      <c r="H180" s="7">
        <f t="shared" si="11"/>
        <v>-0.4541542821985689</v>
      </c>
    </row>
    <row r="181" spans="1:8" x14ac:dyDescent="0.35">
      <c r="A181" s="2">
        <v>45733</v>
      </c>
      <c r="B181">
        <v>70.12</v>
      </c>
      <c r="C181" s="8">
        <f>IF(COUNTA($B$5:$B181)&lt;=C$1,AVERAGE($B$5:$B181),C$2*($B181-$C180)+$C180)</f>
        <v>70.191908905125302</v>
      </c>
      <c r="D181" s="8">
        <f>IF(COUNTA($B$5:$B181)&lt;=D$1,AVERAGE($B$5:$B181),D$2*($B181-$D180)+$D180)</f>
        <v>70.177404980583447</v>
      </c>
      <c r="E181" s="8">
        <f>IF(COUNTA($B$5:$B181)&lt;=E$1,AVERAGE($B$5:$B181),E$2*($B181-$E180)+$E180)</f>
        <v>69.193974956036612</v>
      </c>
      <c r="F181" s="7">
        <f t="shared" si="10"/>
        <v>0.98343002454683415</v>
      </c>
      <c r="G181" s="7">
        <f>IF(COUNTA($F$5:$F181)&lt;=G$1,AVERAGE($F$5:$F181),G$2*($F181-$G180)+$G180)</f>
        <v>1.4143688684769384</v>
      </c>
      <c r="H181" s="7">
        <f t="shared" si="11"/>
        <v>-0.43093884393010429</v>
      </c>
    </row>
    <row r="182" spans="1:8" x14ac:dyDescent="0.35">
      <c r="A182" s="2">
        <v>45734</v>
      </c>
      <c r="B182">
        <v>69.38</v>
      </c>
      <c r="C182" s="8">
        <f>IF(COUNTA($B$5:$B182)&lt;=C$1,AVERAGE($B$5:$B182),C$2*($B182-$C181)+$C181)</f>
        <v>70.029527124100241</v>
      </c>
      <c r="D182" s="8">
        <f>IF(COUNTA($B$5:$B182)&lt;=D$1,AVERAGE($B$5:$B182),D$2*($B182-$D181)+$D181)</f>
        <v>70.054727291262921</v>
      </c>
      <c r="E182" s="8">
        <f>IF(COUNTA($B$5:$B182)&lt;=E$1,AVERAGE($B$5:$B182),E$2*($B182-$E181)+$E181)</f>
        <v>69.207754588922782</v>
      </c>
      <c r="F182" s="7">
        <f t="shared" si="10"/>
        <v>0.84697270234013899</v>
      </c>
      <c r="G182" s="7">
        <f>IF(COUNTA($F$5:$F182)&lt;=G$1,AVERAGE($F$5:$F182),G$2*($F182-$G181)+$G181)</f>
        <v>1.3008896352495785</v>
      </c>
      <c r="H182" s="7">
        <f t="shared" si="11"/>
        <v>-0.45391693290943946</v>
      </c>
    </row>
    <row r="183" spans="1:8" x14ac:dyDescent="0.35">
      <c r="A183" s="2">
        <v>45735</v>
      </c>
      <c r="B183">
        <v>69.28</v>
      </c>
      <c r="C183" s="8">
        <f>IF(COUNTA($B$5:$B183)&lt;=C$1,AVERAGE($B$5:$B183),C$2*($B183-$C182)+$C182)</f>
        <v>69.879621699280193</v>
      </c>
      <c r="D183" s="8">
        <f>IF(COUNTA($B$5:$B183)&lt;=D$1,AVERAGE($B$5:$B183),D$2*($B183-$D182)+$D182)</f>
        <v>69.935538477222465</v>
      </c>
      <c r="E183" s="8">
        <f>IF(COUNTA($B$5:$B183)&lt;=E$1,AVERAGE($B$5:$B183),E$2*($B183-$E182)+$E182)</f>
        <v>69.213106100854432</v>
      </c>
      <c r="F183" s="7">
        <f t="shared" si="10"/>
        <v>0.72243237636803315</v>
      </c>
      <c r="G183" s="7">
        <f>IF(COUNTA($F$5:$F183)&lt;=G$1,AVERAGE($F$5:$F183),G$2*($F183-$G182)+$G182)</f>
        <v>1.1851981834732694</v>
      </c>
      <c r="H183" s="7">
        <f t="shared" si="11"/>
        <v>-0.46276580710523629</v>
      </c>
    </row>
    <row r="184" spans="1:8" x14ac:dyDescent="0.35">
      <c r="A184" s="2">
        <v>45736</v>
      </c>
      <c r="B184">
        <v>69.709999999999994</v>
      </c>
      <c r="C184" s="8">
        <f>IF(COUNTA($B$5:$B184)&lt;=C$1,AVERAGE($B$5:$B184),C$2*($B184-$C183)+$C183)</f>
        <v>69.84569735942415</v>
      </c>
      <c r="D184" s="8">
        <f>IF(COUNTA($B$5:$B184)&lt;=D$1,AVERAGE($B$5:$B184),D$2*($B184-$D183)+$D183)</f>
        <v>69.900840249957469</v>
      </c>
      <c r="E184" s="8">
        <f>IF(COUNTA($B$5:$B184)&lt;=E$1,AVERAGE($B$5:$B184),E$2*($B184-$E183)+$E183)</f>
        <v>69.249913056346699</v>
      </c>
      <c r="F184" s="7">
        <f t="shared" si="10"/>
        <v>0.65092719361076945</v>
      </c>
      <c r="G184" s="7">
        <f>IF(COUNTA($F$5:$F184)&lt;=G$1,AVERAGE($F$5:$F184),G$2*($F184-$G183)+$G183)</f>
        <v>1.0783439855007695</v>
      </c>
      <c r="H184" s="7">
        <f t="shared" si="11"/>
        <v>-0.42741679189000004</v>
      </c>
    </row>
    <row r="185" spans="1:8" x14ac:dyDescent="0.35">
      <c r="A185" s="2">
        <v>45737</v>
      </c>
      <c r="B185">
        <v>68.67</v>
      </c>
      <c r="C185" s="8">
        <f>IF(COUNTA($B$5:$B185)&lt;=C$1,AVERAGE($B$5:$B185),C$2*($B185-$C184)+$C184)</f>
        <v>69.610557887539315</v>
      </c>
      <c r="D185" s="8">
        <f>IF(COUNTA($B$5:$B185)&lt;=D$1,AVERAGE($B$5:$B185),D$2*($B185-$D184)+$D184)</f>
        <v>69.711480211502476</v>
      </c>
      <c r="E185" s="8">
        <f>IF(COUNTA($B$5:$B185)&lt;=E$1,AVERAGE($B$5:$B185),E$2*($B185-$E184)+$E184)</f>
        <v>69.206956533654349</v>
      </c>
      <c r="F185" s="7">
        <f t="shared" si="10"/>
        <v>0.50452367784812679</v>
      </c>
      <c r="G185" s="7">
        <f>IF(COUNTA($F$5:$F185)&lt;=G$1,AVERAGE($F$5:$F185),G$2*($F185-$G184)+$G184)</f>
        <v>0.96357992397024095</v>
      </c>
      <c r="H185" s="7">
        <f t="shared" si="11"/>
        <v>-0.45905624612211415</v>
      </c>
    </row>
    <row r="186" spans="1:8" x14ac:dyDescent="0.35">
      <c r="A186" s="2">
        <v>45740</v>
      </c>
      <c r="B186">
        <v>68.95</v>
      </c>
      <c r="C186" s="8">
        <f>IF(COUNTA($B$5:$B186)&lt;=C$1,AVERAGE($B$5:$B186),C$2*($B186-$C185)+$C185)</f>
        <v>69.478446310031458</v>
      </c>
      <c r="D186" s="8">
        <f>IF(COUNTA($B$5:$B186)&lt;=D$1,AVERAGE($B$5:$B186),D$2*($B186-$D185)+$D185)</f>
        <v>69.594329409732865</v>
      </c>
      <c r="E186" s="8">
        <f>IF(COUNTA($B$5:$B186)&lt;=E$1,AVERAGE($B$5:$B186),E$2*($B186-$E185)+$E185)</f>
        <v>69.18792271634662</v>
      </c>
      <c r="F186" s="7">
        <f t="shared" si="10"/>
        <v>0.40640669338624491</v>
      </c>
      <c r="G186" s="7">
        <f>IF(COUNTA($F$5:$F186)&lt;=G$1,AVERAGE($F$5:$F186),G$2*($F186-$G185)+$G185)</f>
        <v>0.85214527785344174</v>
      </c>
      <c r="H186" s="7">
        <f t="shared" si="11"/>
        <v>-0.44573858446719683</v>
      </c>
    </row>
    <row r="187" spans="1:8" x14ac:dyDescent="0.35">
      <c r="A187" s="2">
        <v>45741</v>
      </c>
      <c r="B187">
        <v>68.81</v>
      </c>
      <c r="C187" s="8">
        <f>IF(COUNTA($B$5:$B187)&lt;=C$1,AVERAGE($B$5:$B187),C$2*($B187-$C186)+$C186)</f>
        <v>69.344757048025173</v>
      </c>
      <c r="D187" s="8">
        <f>IF(COUNTA($B$5:$B187)&lt;=D$1,AVERAGE($B$5:$B187),D$2*($B187-$D186)+$D186)</f>
        <v>69.473663346697037</v>
      </c>
      <c r="E187" s="8">
        <f>IF(COUNTA($B$5:$B187)&lt;=E$1,AVERAGE($B$5:$B187),E$2*($B187-$E186)+$E186)</f>
        <v>69.15992844106168</v>
      </c>
      <c r="F187" s="7">
        <f t="shared" si="10"/>
        <v>0.31373490563535711</v>
      </c>
      <c r="G187" s="7">
        <f>IF(COUNTA($F$5:$F187)&lt;=G$1,AVERAGE($F$5:$F187),G$2*($F187-$G186)+$G186)</f>
        <v>0.74446320340982486</v>
      </c>
      <c r="H187" s="7">
        <f t="shared" si="11"/>
        <v>-0.43072829777446775</v>
      </c>
    </row>
    <row r="188" spans="1:8" x14ac:dyDescent="0.35">
      <c r="A188" s="2">
        <v>45742</v>
      </c>
      <c r="B188">
        <v>70.02</v>
      </c>
      <c r="C188" s="8">
        <f>IF(COUNTA($B$5:$B188)&lt;=C$1,AVERAGE($B$5:$B188),C$2*($B188-$C187)+$C187)</f>
        <v>69.479805638420132</v>
      </c>
      <c r="D188" s="8">
        <f>IF(COUNTA($B$5:$B188)&lt;=D$1,AVERAGE($B$5:$B188),D$2*($B188-$D187)+$D187)</f>
        <v>69.557715139512879</v>
      </c>
      <c r="E188" s="8">
        <f>IF(COUNTA($B$5:$B188)&lt;=E$1,AVERAGE($B$5:$B188),E$2*($B188-$E187)+$E187)</f>
        <v>69.223637445427485</v>
      </c>
      <c r="F188" s="7">
        <f t="shared" si="10"/>
        <v>0.33407769408539423</v>
      </c>
      <c r="G188" s="7">
        <f>IF(COUNTA($F$5:$F188)&lt;=G$1,AVERAGE($F$5:$F188),G$2*($F188-$G187)+$G187)</f>
        <v>0.66238610154493871</v>
      </c>
      <c r="H188" s="7">
        <f t="shared" si="11"/>
        <v>-0.32830840745954448</v>
      </c>
    </row>
    <row r="189" spans="1:8" x14ac:dyDescent="0.35">
      <c r="A189" s="2">
        <v>45743</v>
      </c>
      <c r="B189">
        <v>70.739999999999995</v>
      </c>
      <c r="C189" s="8">
        <f>IF(COUNTA($B$5:$B189)&lt;=C$1,AVERAGE($B$5:$B189),C$2*($B189-$C188)+$C188)</f>
        <v>69.73184451073611</v>
      </c>
      <c r="D189" s="8">
        <f>IF(COUNTA($B$5:$B189)&lt;=D$1,AVERAGE($B$5:$B189),D$2*($B189-$D188)+$D188)</f>
        <v>69.739605118049354</v>
      </c>
      <c r="E189" s="8">
        <f>IF(COUNTA($B$5:$B189)&lt;=E$1,AVERAGE($B$5:$B189),E$2*($B189-$E188)+$E188)</f>
        <v>69.33596059761804</v>
      </c>
      <c r="F189" s="7">
        <f t="shared" si="10"/>
        <v>0.40364452043131394</v>
      </c>
      <c r="G189" s="7">
        <f>IF(COUNTA($F$5:$F189)&lt;=G$1,AVERAGE($F$5:$F189),G$2*($F189-$G188)+$G188)</f>
        <v>0.6106377853222138</v>
      </c>
      <c r="H189" s="7">
        <f t="shared" si="11"/>
        <v>-0.20699326489089986</v>
      </c>
    </row>
    <row r="190" spans="1:8" x14ac:dyDescent="0.35">
      <c r="A190" s="2">
        <v>45744</v>
      </c>
      <c r="B190">
        <v>70.37</v>
      </c>
      <c r="C190" s="8">
        <f>IF(COUNTA($B$5:$B190)&lt;=C$1,AVERAGE($B$5:$B190),C$2*($B190-$C189)+$C189)</f>
        <v>69.859475608588895</v>
      </c>
      <c r="D190" s="8">
        <f>IF(COUNTA($B$5:$B190)&lt;=D$1,AVERAGE($B$5:$B190),D$2*($B190-$D189)+$D189)</f>
        <v>69.836588946041758</v>
      </c>
      <c r="E190" s="8">
        <f>IF(COUNTA($B$5:$B190)&lt;=E$1,AVERAGE($B$5:$B190),E$2*($B190-$E189)+$E189)</f>
        <v>69.412556108905591</v>
      </c>
      <c r="F190" s="7">
        <f t="shared" si="10"/>
        <v>0.42403283713616702</v>
      </c>
      <c r="G190" s="7">
        <f>IF(COUNTA($F$5:$F190)&lt;=G$1,AVERAGE($F$5:$F190),G$2*($F190-$G189)+$G189)</f>
        <v>0.57331679568500449</v>
      </c>
      <c r="H190" s="7">
        <f t="shared" si="11"/>
        <v>-0.14928395854883747</v>
      </c>
    </row>
    <row r="191" spans="1:8" x14ac:dyDescent="0.35">
      <c r="A191" s="2">
        <v>45746</v>
      </c>
      <c r="B191">
        <v>71.62</v>
      </c>
      <c r="C191" s="8">
        <f>IF(COUNTA($B$5:$B191)&lt;=C$1,AVERAGE($B$5:$B191),C$2*($B191-$C190)+$C190)</f>
        <v>70.211580486871114</v>
      </c>
      <c r="D191" s="8">
        <f>IF(COUNTA($B$5:$B191)&lt;=D$1,AVERAGE($B$5:$B191),D$2*($B191-$D190)+$D190)</f>
        <v>70.110959877419944</v>
      </c>
      <c r="E191" s="8">
        <f>IF(COUNTA($B$5:$B191)&lt;=E$1,AVERAGE($B$5:$B191),E$2*($B191-$E190)+$E190)</f>
        <v>69.57607047120888</v>
      </c>
      <c r="F191" s="7">
        <f t="shared" si="10"/>
        <v>0.53488940621106451</v>
      </c>
      <c r="G191" s="7">
        <f>IF(COUNTA($F$5:$F191)&lt;=G$1,AVERAGE($F$5:$F191),G$2*($F191-$G190)+$G190)</f>
        <v>0.56563131779021647</v>
      </c>
      <c r="H191" s="7">
        <f t="shared" si="11"/>
        <v>-3.0741911579151959E-2</v>
      </c>
    </row>
    <row r="192" spans="1:8" x14ac:dyDescent="0.35">
      <c r="A192" s="2">
        <v>45747</v>
      </c>
      <c r="B192">
        <v>71.87</v>
      </c>
      <c r="C192" s="8">
        <f>IF(COUNTA($B$5:$B192)&lt;=C$1,AVERAGE($B$5:$B192),C$2*($B192-$C191)+$C191)</f>
        <v>70.543264389496898</v>
      </c>
      <c r="D192" s="8">
        <f>IF(COUNTA($B$5:$B192)&lt;=D$1,AVERAGE($B$5:$B192),D$2*($B192-$D191)+$D191)</f>
        <v>70.381581434739957</v>
      </c>
      <c r="E192" s="8">
        <f>IF(COUNTA($B$5:$B192)&lt;=E$1,AVERAGE($B$5:$B192),E$2*($B192-$E191)+$E191)</f>
        <v>69.745991177045255</v>
      </c>
      <c r="F192" s="7">
        <f t="shared" si="10"/>
        <v>0.63559025769470168</v>
      </c>
      <c r="G192" s="7">
        <f>IF(COUNTA($F$5:$F192)&lt;=G$1,AVERAGE($F$5:$F192),G$2*($F192-$G191)+$G191)</f>
        <v>0.57962310577111353</v>
      </c>
      <c r="H192" s="7">
        <f t="shared" si="11"/>
        <v>5.5967151923588143E-2</v>
      </c>
    </row>
    <row r="193" spans="1:8" x14ac:dyDescent="0.35">
      <c r="A193" s="9"/>
      <c r="C193" s="8"/>
      <c r="D193" s="8"/>
      <c r="E193" s="8"/>
      <c r="F193" s="7"/>
      <c r="G193" s="7"/>
      <c r="H193" s="7"/>
    </row>
    <row r="194" spans="1:8" x14ac:dyDescent="0.35">
      <c r="A194" s="9"/>
      <c r="C194" s="8"/>
      <c r="D194" s="8"/>
      <c r="E194" s="8"/>
      <c r="F194" s="7"/>
      <c r="G194" s="7"/>
      <c r="H194" s="7"/>
    </row>
    <row r="195" spans="1:8" x14ac:dyDescent="0.35">
      <c r="A195" s="6">
        <f>COUNT(A5:A192)</f>
        <v>188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CAFA-0D95-4CF8-BE8C-7389EF7E6D30}">
  <dimension ref="A1:I189"/>
  <sheetViews>
    <sheetView zoomScale="93" zoomScaleNormal="93" workbookViewId="0">
      <selection activeCell="X27" sqref="X27"/>
    </sheetView>
  </sheetViews>
  <sheetFormatPr defaultRowHeight="14" x14ac:dyDescent="0.35"/>
  <cols>
    <col min="1" max="1" width="11.81640625" style="12" bestFit="1" customWidth="1"/>
    <col min="2" max="2" width="7.453125" style="12" bestFit="1" customWidth="1"/>
    <col min="3" max="3" width="7.7265625" style="12" bestFit="1" customWidth="1"/>
    <col min="4" max="5" width="6.453125" style="12" bestFit="1" customWidth="1"/>
    <col min="6" max="9" width="12.7265625" style="12" bestFit="1" customWidth="1"/>
    <col min="10" max="16384" width="8.7265625" style="12"/>
  </cols>
  <sheetData>
    <row r="1" spans="1:9" ht="14.5" x14ac:dyDescent="0.35">
      <c r="A1" t="s">
        <v>0</v>
      </c>
      <c r="B1" t="s">
        <v>1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</row>
    <row r="2" spans="1:9" ht="14.5" x14ac:dyDescent="0.35">
      <c r="A2" s="2">
        <v>45474</v>
      </c>
      <c r="B2">
        <v>63.15</v>
      </c>
    </row>
    <row r="3" spans="1:9" ht="14.5" x14ac:dyDescent="0.35">
      <c r="A3" s="2">
        <v>45475</v>
      </c>
      <c r="B3">
        <v>63.33</v>
      </c>
      <c r="C3" s="12">
        <f t="shared" ref="C3:C66" si="0">B3-B2</f>
        <v>0.17999999999999972</v>
      </c>
      <c r="D3" s="12">
        <f t="shared" ref="D3:D66" si="1">IF(C3&gt;0,C3,0)</f>
        <v>0.17999999999999972</v>
      </c>
      <c r="E3" s="12">
        <f t="shared" ref="E3:E66" si="2">IF(C3&lt;0,-C3,0)</f>
        <v>0</v>
      </c>
    </row>
    <row r="4" spans="1:9" ht="14.5" x14ac:dyDescent="0.35">
      <c r="A4" s="2">
        <v>45477</v>
      </c>
      <c r="B4">
        <v>63.76</v>
      </c>
      <c r="C4" s="12">
        <f t="shared" si="0"/>
        <v>0.42999999999999972</v>
      </c>
      <c r="D4" s="12">
        <f t="shared" si="1"/>
        <v>0.42999999999999972</v>
      </c>
      <c r="E4" s="12">
        <f t="shared" si="2"/>
        <v>0</v>
      </c>
    </row>
    <row r="5" spans="1:9" ht="14.5" x14ac:dyDescent="0.35">
      <c r="A5" s="2">
        <v>45480</v>
      </c>
      <c r="B5">
        <v>62.96</v>
      </c>
      <c r="C5" s="12">
        <f t="shared" si="0"/>
        <v>-0.79999999999999716</v>
      </c>
      <c r="D5" s="12">
        <f t="shared" si="1"/>
        <v>0</v>
      </c>
      <c r="E5" s="12">
        <f t="shared" si="2"/>
        <v>0.79999999999999716</v>
      </c>
    </row>
    <row r="6" spans="1:9" ht="14.5" x14ac:dyDescent="0.35">
      <c r="A6" s="2">
        <v>45481</v>
      </c>
      <c r="B6">
        <v>62.69</v>
      </c>
      <c r="C6" s="12">
        <f t="shared" si="0"/>
        <v>-0.27000000000000313</v>
      </c>
      <c r="D6" s="12">
        <f t="shared" si="1"/>
        <v>0</v>
      </c>
      <c r="E6" s="12">
        <f t="shared" si="2"/>
        <v>0.27000000000000313</v>
      </c>
    </row>
    <row r="7" spans="1:9" ht="14.5" x14ac:dyDescent="0.35">
      <c r="A7" s="2">
        <v>45482</v>
      </c>
      <c r="B7">
        <v>62.83</v>
      </c>
      <c r="C7" s="12">
        <f t="shared" si="0"/>
        <v>0.14000000000000057</v>
      </c>
      <c r="D7" s="12">
        <f t="shared" si="1"/>
        <v>0.14000000000000057</v>
      </c>
      <c r="E7" s="12">
        <f t="shared" si="2"/>
        <v>0</v>
      </c>
    </row>
    <row r="8" spans="1:9" ht="14.5" x14ac:dyDescent="0.35">
      <c r="A8" s="2">
        <v>45483</v>
      </c>
      <c r="B8">
        <v>63.1</v>
      </c>
      <c r="C8" s="12">
        <f t="shared" si="0"/>
        <v>0.27000000000000313</v>
      </c>
      <c r="D8" s="12">
        <f t="shared" si="1"/>
        <v>0.27000000000000313</v>
      </c>
      <c r="E8" s="12">
        <f t="shared" si="2"/>
        <v>0</v>
      </c>
    </row>
    <row r="9" spans="1:9" ht="14.5" x14ac:dyDescent="0.35">
      <c r="A9" s="2">
        <v>45484</v>
      </c>
      <c r="B9">
        <v>63.7</v>
      </c>
      <c r="C9" s="12">
        <f t="shared" si="0"/>
        <v>0.60000000000000142</v>
      </c>
      <c r="D9" s="12">
        <f t="shared" si="1"/>
        <v>0.60000000000000142</v>
      </c>
      <c r="E9" s="12">
        <f t="shared" si="2"/>
        <v>0</v>
      </c>
    </row>
    <row r="10" spans="1:9" ht="14.5" x14ac:dyDescent="0.35">
      <c r="A10" s="2">
        <v>45487</v>
      </c>
      <c r="B10">
        <v>63.41</v>
      </c>
      <c r="C10" s="12">
        <f t="shared" si="0"/>
        <v>-0.29000000000000625</v>
      </c>
      <c r="D10" s="12">
        <f t="shared" si="1"/>
        <v>0</v>
      </c>
      <c r="E10" s="12">
        <f t="shared" si="2"/>
        <v>0.29000000000000625</v>
      </c>
    </row>
    <row r="11" spans="1:9" ht="14.5" x14ac:dyDescent="0.35">
      <c r="A11" s="2">
        <v>45488</v>
      </c>
      <c r="B11">
        <v>64.27</v>
      </c>
      <c r="C11" s="12">
        <f t="shared" si="0"/>
        <v>0.85999999999999943</v>
      </c>
      <c r="D11" s="12">
        <f t="shared" si="1"/>
        <v>0.85999999999999943</v>
      </c>
      <c r="E11" s="12">
        <f t="shared" si="2"/>
        <v>0</v>
      </c>
      <c r="F11" s="12">
        <f>SUM(D2:D11)/14</f>
        <v>0.17714285714285744</v>
      </c>
      <c r="G11" s="12">
        <f>SUM(E2:E11)/14</f>
        <v>9.7142857142857614E-2</v>
      </c>
      <c r="H11" s="12">
        <f>F11/G11</f>
        <v>1.8235294117647001</v>
      </c>
      <c r="I11" s="12">
        <f>IF(G11=0,100,100-(100/(1+H11)))</f>
        <v>64.583333333333258</v>
      </c>
    </row>
    <row r="12" spans="1:9" ht="14.5" x14ac:dyDescent="0.35">
      <c r="A12" s="2">
        <v>45489</v>
      </c>
      <c r="B12">
        <v>65.209999999999994</v>
      </c>
      <c r="C12" s="12">
        <f t="shared" si="0"/>
        <v>0.93999999999999773</v>
      </c>
      <c r="D12" s="12">
        <f t="shared" si="1"/>
        <v>0.93999999999999773</v>
      </c>
      <c r="E12" s="12">
        <f t="shared" si="2"/>
        <v>0</v>
      </c>
      <c r="F12" s="12">
        <f>((F11*13)+D12)/14</f>
        <v>0.23163265306122457</v>
      </c>
      <c r="G12" s="12">
        <f>((G11*13)+E12)/14</f>
        <v>9.0204081632653491E-2</v>
      </c>
      <c r="H12" s="12">
        <f t="shared" ref="H12:H75" si="3">F12/G12</f>
        <v>2.5678733031674095</v>
      </c>
      <c r="I12" s="12">
        <f t="shared" ref="I12:I75" si="4">IF(G12=0,100,100-(100/(1+H12)))</f>
        <v>71.97209892200371</v>
      </c>
    </row>
    <row r="13" spans="1:9" ht="14.5" x14ac:dyDescent="0.35">
      <c r="A13" s="2">
        <v>45490</v>
      </c>
      <c r="B13">
        <v>65.19</v>
      </c>
      <c r="C13" s="12">
        <f t="shared" si="0"/>
        <v>-1.9999999999996021E-2</v>
      </c>
      <c r="D13" s="12">
        <f t="shared" si="1"/>
        <v>0</v>
      </c>
      <c r="E13" s="12">
        <f t="shared" si="2"/>
        <v>1.9999999999996021E-2</v>
      </c>
      <c r="F13" s="12">
        <f t="shared" ref="F13:G28" si="5">((F12*13)+D13)/14</f>
        <v>0.21508746355685138</v>
      </c>
      <c r="G13" s="12">
        <f t="shared" si="5"/>
        <v>8.518950437317796E-2</v>
      </c>
      <c r="H13" s="12">
        <f t="shared" si="3"/>
        <v>2.5248117727583819</v>
      </c>
      <c r="I13" s="12">
        <f t="shared" si="4"/>
        <v>71.629690761687442</v>
      </c>
    </row>
    <row r="14" spans="1:9" ht="14.5" x14ac:dyDescent="0.35">
      <c r="A14" s="2">
        <v>45491</v>
      </c>
      <c r="B14">
        <v>65.290000000000006</v>
      </c>
      <c r="C14" s="12">
        <f t="shared" si="0"/>
        <v>0.10000000000000853</v>
      </c>
      <c r="D14" s="12">
        <f t="shared" si="1"/>
        <v>0.10000000000000853</v>
      </c>
      <c r="E14" s="12">
        <f t="shared" si="2"/>
        <v>0</v>
      </c>
      <c r="F14" s="12">
        <f t="shared" si="5"/>
        <v>0.2068669304456483</v>
      </c>
      <c r="G14" s="12">
        <f t="shared" si="5"/>
        <v>7.9104539775093824E-2</v>
      </c>
      <c r="H14" s="12">
        <f t="shared" si="3"/>
        <v>2.6151081977570727</v>
      </c>
      <c r="I14" s="12">
        <f t="shared" si="4"/>
        <v>72.338310631465149</v>
      </c>
    </row>
    <row r="15" spans="1:9" ht="14.5" x14ac:dyDescent="0.35">
      <c r="A15" s="2">
        <v>45494</v>
      </c>
      <c r="B15">
        <v>64.77</v>
      </c>
      <c r="C15" s="12">
        <f t="shared" si="0"/>
        <v>-0.52000000000001023</v>
      </c>
      <c r="D15" s="12">
        <f t="shared" si="1"/>
        <v>0</v>
      </c>
      <c r="E15" s="12">
        <f t="shared" si="2"/>
        <v>0.52000000000001023</v>
      </c>
      <c r="F15" s="12">
        <f t="shared" si="5"/>
        <v>0.19209072112810199</v>
      </c>
      <c r="G15" s="12">
        <f t="shared" si="5"/>
        <v>0.11059707264830214</v>
      </c>
      <c r="H15" s="12">
        <f t="shared" si="3"/>
        <v>1.7368517676679296</v>
      </c>
      <c r="I15" s="12">
        <f t="shared" si="4"/>
        <v>63.461667459904135</v>
      </c>
    </row>
    <row r="16" spans="1:9" ht="14.5" x14ac:dyDescent="0.35">
      <c r="A16" s="2">
        <v>45495</v>
      </c>
      <c r="B16">
        <v>64.959999999999994</v>
      </c>
      <c r="C16" s="12">
        <f t="shared" si="0"/>
        <v>0.18999999999999773</v>
      </c>
      <c r="D16" s="12">
        <f t="shared" si="1"/>
        <v>0.18999999999999773</v>
      </c>
      <c r="E16" s="12">
        <f t="shared" si="2"/>
        <v>0</v>
      </c>
      <c r="F16" s="12">
        <f t="shared" si="5"/>
        <v>0.19194138390466597</v>
      </c>
      <c r="G16" s="12">
        <f t="shared" si="5"/>
        <v>0.10269728174485197</v>
      </c>
      <c r="H16" s="12">
        <f t="shared" si="3"/>
        <v>1.8690016000767971</v>
      </c>
      <c r="I16" s="12">
        <f t="shared" si="4"/>
        <v>65.144669142978785</v>
      </c>
    </row>
    <row r="17" spans="1:9" ht="14.5" x14ac:dyDescent="0.35">
      <c r="A17" s="2">
        <v>45496</v>
      </c>
      <c r="B17">
        <v>65.81</v>
      </c>
      <c r="C17" s="12">
        <f t="shared" si="0"/>
        <v>0.85000000000000853</v>
      </c>
      <c r="D17" s="12">
        <f t="shared" si="1"/>
        <v>0.85000000000000853</v>
      </c>
      <c r="E17" s="12">
        <f t="shared" si="2"/>
        <v>0</v>
      </c>
      <c r="F17" s="12">
        <f t="shared" si="5"/>
        <v>0.23894557076861903</v>
      </c>
      <c r="G17" s="12">
        <f t="shared" si="5"/>
        <v>9.5361761620219684E-2</v>
      </c>
      <c r="H17" s="12">
        <f t="shared" si="3"/>
        <v>2.5056748817227708</v>
      </c>
      <c r="I17" s="12">
        <f t="shared" si="4"/>
        <v>71.474822003215067</v>
      </c>
    </row>
    <row r="18" spans="1:9" ht="14.5" x14ac:dyDescent="0.35">
      <c r="A18" s="2">
        <v>45497</v>
      </c>
      <c r="B18">
        <v>66.069999999999993</v>
      </c>
      <c r="C18" s="12">
        <f t="shared" si="0"/>
        <v>0.25999999999999091</v>
      </c>
      <c r="D18" s="12">
        <f t="shared" si="1"/>
        <v>0.25999999999999091</v>
      </c>
      <c r="E18" s="12">
        <f t="shared" si="2"/>
        <v>0</v>
      </c>
      <c r="F18" s="12">
        <f t="shared" si="5"/>
        <v>0.24044945857085986</v>
      </c>
      <c r="G18" s="12">
        <f t="shared" si="5"/>
        <v>8.855020721877542E-2</v>
      </c>
      <c r="H18" s="12">
        <f t="shared" si="3"/>
        <v>2.7154025509708468</v>
      </c>
      <c r="I18" s="12">
        <f t="shared" si="4"/>
        <v>73.085016057312643</v>
      </c>
    </row>
    <row r="19" spans="1:9" ht="14.5" x14ac:dyDescent="0.35">
      <c r="A19" s="2">
        <v>45498</v>
      </c>
      <c r="B19">
        <v>67.05</v>
      </c>
      <c r="C19" s="12">
        <f t="shared" si="0"/>
        <v>0.98000000000000398</v>
      </c>
      <c r="D19" s="12">
        <f t="shared" si="1"/>
        <v>0.98000000000000398</v>
      </c>
      <c r="E19" s="12">
        <f t="shared" si="2"/>
        <v>0</v>
      </c>
      <c r="F19" s="12">
        <f t="shared" si="5"/>
        <v>0.2932744972443701</v>
      </c>
      <c r="G19" s="12">
        <f t="shared" si="5"/>
        <v>8.2225192417434312E-2</v>
      </c>
      <c r="H19" s="12">
        <f t="shared" si="3"/>
        <v>3.5667231492204663</v>
      </c>
      <c r="I19" s="12">
        <f t="shared" si="4"/>
        <v>78.102460619477256</v>
      </c>
    </row>
    <row r="20" spans="1:9" ht="14.5" x14ac:dyDescent="0.35">
      <c r="A20" s="2">
        <v>45501</v>
      </c>
      <c r="B20">
        <v>66.83</v>
      </c>
      <c r="C20" s="12">
        <f t="shared" si="0"/>
        <v>-0.21999999999999886</v>
      </c>
      <c r="D20" s="12">
        <f t="shared" si="1"/>
        <v>0</v>
      </c>
      <c r="E20" s="12">
        <f t="shared" si="2"/>
        <v>0.21999999999999886</v>
      </c>
      <c r="F20" s="12">
        <f t="shared" si="5"/>
        <v>0.27232631886977227</v>
      </c>
      <c r="G20" s="12">
        <f t="shared" si="5"/>
        <v>9.2066250101903196E-2</v>
      </c>
      <c r="H20" s="12">
        <f t="shared" si="3"/>
        <v>2.9579386427528966</v>
      </c>
      <c r="I20" s="12">
        <f t="shared" si="4"/>
        <v>74.734322831632824</v>
      </c>
    </row>
    <row r="21" spans="1:9" ht="14.5" x14ac:dyDescent="0.35">
      <c r="A21" s="2">
        <v>45502</v>
      </c>
      <c r="B21">
        <v>67.680000000000007</v>
      </c>
      <c r="C21" s="12">
        <f t="shared" si="0"/>
        <v>0.85000000000000853</v>
      </c>
      <c r="D21" s="12">
        <f t="shared" si="1"/>
        <v>0.85000000000000853</v>
      </c>
      <c r="E21" s="12">
        <f t="shared" si="2"/>
        <v>0</v>
      </c>
      <c r="F21" s="12">
        <f t="shared" si="5"/>
        <v>0.31358872466478915</v>
      </c>
      <c r="G21" s="12">
        <f t="shared" si="5"/>
        <v>8.5490089380338682E-2</v>
      </c>
      <c r="H21" s="12">
        <f t="shared" si="3"/>
        <v>3.668129568442227</v>
      </c>
      <c r="I21" s="12">
        <f t="shared" si="4"/>
        <v>78.578143872435319</v>
      </c>
    </row>
    <row r="22" spans="1:9" ht="14.5" x14ac:dyDescent="0.35">
      <c r="A22" s="2">
        <v>45503</v>
      </c>
      <c r="B22">
        <v>66.739999999999995</v>
      </c>
      <c r="C22" s="12">
        <f t="shared" si="0"/>
        <v>-0.94000000000001194</v>
      </c>
      <c r="D22" s="12">
        <f t="shared" si="1"/>
        <v>0</v>
      </c>
      <c r="E22" s="12">
        <f t="shared" si="2"/>
        <v>0.94000000000001194</v>
      </c>
      <c r="F22" s="12">
        <f t="shared" si="5"/>
        <v>0.29118953004587567</v>
      </c>
      <c r="G22" s="12">
        <f t="shared" si="5"/>
        <v>0.14652651156745819</v>
      </c>
      <c r="H22" s="12">
        <f t="shared" si="3"/>
        <v>1.9872822121464155</v>
      </c>
      <c r="I22" s="12">
        <f t="shared" si="4"/>
        <v>66.524756317499637</v>
      </c>
    </row>
    <row r="23" spans="1:9" ht="14.5" x14ac:dyDescent="0.35">
      <c r="A23" s="2">
        <v>45504</v>
      </c>
      <c r="B23">
        <v>67.959999999999994</v>
      </c>
      <c r="C23" s="12">
        <f t="shared" si="0"/>
        <v>1.2199999999999989</v>
      </c>
      <c r="D23" s="12">
        <f t="shared" si="1"/>
        <v>1.2199999999999989</v>
      </c>
      <c r="E23" s="12">
        <f t="shared" si="2"/>
        <v>0</v>
      </c>
      <c r="F23" s="12">
        <f t="shared" si="5"/>
        <v>0.35753313504259882</v>
      </c>
      <c r="G23" s="12">
        <f t="shared" si="5"/>
        <v>0.13606033216978261</v>
      </c>
      <c r="H23" s="12">
        <f t="shared" si="3"/>
        <v>2.6277543891077073</v>
      </c>
      <c r="I23" s="12">
        <f t="shared" si="4"/>
        <v>72.43473805717143</v>
      </c>
    </row>
    <row r="24" spans="1:9" ht="14.5" x14ac:dyDescent="0.35">
      <c r="A24" s="2">
        <v>45505</v>
      </c>
      <c r="B24">
        <v>69.33</v>
      </c>
      <c r="C24" s="12">
        <f t="shared" si="0"/>
        <v>1.3700000000000045</v>
      </c>
      <c r="D24" s="12">
        <f t="shared" si="1"/>
        <v>1.3700000000000045</v>
      </c>
      <c r="E24" s="12">
        <f t="shared" si="2"/>
        <v>0</v>
      </c>
      <c r="F24" s="12">
        <f t="shared" si="5"/>
        <v>0.42985219682527065</v>
      </c>
      <c r="G24" s="12">
        <f t="shared" si="5"/>
        <v>0.12634173701479814</v>
      </c>
      <c r="H24" s="12">
        <f t="shared" si="3"/>
        <v>3.4022976649032692</v>
      </c>
      <c r="I24" s="12">
        <f t="shared" si="4"/>
        <v>77.284589182317987</v>
      </c>
    </row>
    <row r="25" spans="1:9" ht="14.5" x14ac:dyDescent="0.35">
      <c r="A25" s="2">
        <v>45508</v>
      </c>
      <c r="B25">
        <v>68.099999999999994</v>
      </c>
      <c r="C25" s="12">
        <f t="shared" si="0"/>
        <v>-1.230000000000004</v>
      </c>
      <c r="D25" s="12">
        <f t="shared" si="1"/>
        <v>0</v>
      </c>
      <c r="E25" s="12">
        <f t="shared" si="2"/>
        <v>1.230000000000004</v>
      </c>
      <c r="F25" s="12">
        <f t="shared" si="5"/>
        <v>0.39914846848060848</v>
      </c>
      <c r="G25" s="12">
        <f t="shared" si="5"/>
        <v>0.20517447008517001</v>
      </c>
      <c r="H25" s="12">
        <f t="shared" si="3"/>
        <v>1.9454100128291687</v>
      </c>
      <c r="I25" s="12">
        <f t="shared" si="4"/>
        <v>66.048869405469787</v>
      </c>
    </row>
    <row r="26" spans="1:9" ht="14.5" x14ac:dyDescent="0.35">
      <c r="A26" s="2">
        <v>45509</v>
      </c>
      <c r="B26">
        <v>68.05</v>
      </c>
      <c r="C26" s="12">
        <f t="shared" si="0"/>
        <v>-4.9999999999997158E-2</v>
      </c>
      <c r="D26" s="12">
        <f t="shared" si="1"/>
        <v>0</v>
      </c>
      <c r="E26" s="12">
        <f t="shared" si="2"/>
        <v>4.9999999999997158E-2</v>
      </c>
      <c r="F26" s="12">
        <f t="shared" si="5"/>
        <v>0.37063786358913647</v>
      </c>
      <c r="G26" s="12">
        <f t="shared" si="5"/>
        <v>0.19409057936480051</v>
      </c>
      <c r="H26" s="12">
        <f t="shared" si="3"/>
        <v>1.9096128457245147</v>
      </c>
      <c r="I26" s="12">
        <f t="shared" si="4"/>
        <v>65.631166308966698</v>
      </c>
    </row>
    <row r="27" spans="1:9" ht="14.5" x14ac:dyDescent="0.35">
      <c r="A27" s="2">
        <v>45510</v>
      </c>
      <c r="B27">
        <v>68.459999999999994</v>
      </c>
      <c r="C27" s="12">
        <f t="shared" si="0"/>
        <v>0.40999999999999659</v>
      </c>
      <c r="D27" s="12">
        <f t="shared" si="1"/>
        <v>0.40999999999999659</v>
      </c>
      <c r="E27" s="12">
        <f t="shared" si="2"/>
        <v>0</v>
      </c>
      <c r="F27" s="12">
        <f t="shared" si="5"/>
        <v>0.37344944476134073</v>
      </c>
      <c r="G27" s="12">
        <f t="shared" si="5"/>
        <v>0.18022696655302903</v>
      </c>
      <c r="H27" s="12">
        <f t="shared" si="3"/>
        <v>2.0721063662327079</v>
      </c>
      <c r="I27" s="12">
        <f t="shared" si="4"/>
        <v>67.449043724801442</v>
      </c>
    </row>
    <row r="28" spans="1:9" ht="14.5" x14ac:dyDescent="0.35">
      <c r="A28" s="2">
        <v>45511</v>
      </c>
      <c r="B28">
        <v>68.73</v>
      </c>
      <c r="C28" s="12">
        <f t="shared" si="0"/>
        <v>0.27000000000001023</v>
      </c>
      <c r="D28" s="12">
        <f t="shared" si="1"/>
        <v>0.27000000000001023</v>
      </c>
      <c r="E28" s="12">
        <f t="shared" si="2"/>
        <v>0</v>
      </c>
      <c r="F28" s="12">
        <f t="shared" si="5"/>
        <v>0.36606019870695994</v>
      </c>
      <c r="G28" s="12">
        <f t="shared" si="5"/>
        <v>0.16735361179924121</v>
      </c>
      <c r="H28" s="12">
        <f t="shared" si="3"/>
        <v>2.1873456734599119</v>
      </c>
      <c r="I28" s="12">
        <f t="shared" si="4"/>
        <v>68.62593196819833</v>
      </c>
    </row>
    <row r="29" spans="1:9" ht="14.5" x14ac:dyDescent="0.35">
      <c r="A29" s="2">
        <v>45512</v>
      </c>
      <c r="B29">
        <v>68.680000000000007</v>
      </c>
      <c r="C29" s="12">
        <f t="shared" si="0"/>
        <v>-4.9999999999997158E-2</v>
      </c>
      <c r="D29" s="12">
        <f t="shared" si="1"/>
        <v>0</v>
      </c>
      <c r="E29" s="12">
        <f t="shared" si="2"/>
        <v>4.9999999999997158E-2</v>
      </c>
      <c r="F29" s="12">
        <f t="shared" ref="F29:G44" si="6">((F28*13)+D29)/14</f>
        <v>0.3399130416564628</v>
      </c>
      <c r="G29" s="12">
        <f t="shared" si="6"/>
        <v>0.15897121095643807</v>
      </c>
      <c r="H29" s="12">
        <f t="shared" si="3"/>
        <v>2.1382050222263649</v>
      </c>
      <c r="I29" s="12">
        <f t="shared" si="4"/>
        <v>68.134650447708452</v>
      </c>
    </row>
    <row r="30" spans="1:9" ht="14.5" x14ac:dyDescent="0.35">
      <c r="A30" s="2">
        <v>45515</v>
      </c>
      <c r="B30">
        <v>68.17</v>
      </c>
      <c r="C30" s="12">
        <f t="shared" si="0"/>
        <v>-0.51000000000000512</v>
      </c>
      <c r="D30" s="12">
        <f t="shared" si="1"/>
        <v>0</v>
      </c>
      <c r="E30" s="12">
        <f t="shared" si="2"/>
        <v>0.51000000000000512</v>
      </c>
      <c r="F30" s="12">
        <f t="shared" si="6"/>
        <v>0.31563353868100119</v>
      </c>
      <c r="G30" s="12">
        <f t="shared" si="6"/>
        <v>0.18404469588812145</v>
      </c>
      <c r="H30" s="12">
        <f t="shared" si="3"/>
        <v>1.7149830760288307</v>
      </c>
      <c r="I30" s="12">
        <f t="shared" si="4"/>
        <v>63.16735788045181</v>
      </c>
    </row>
    <row r="31" spans="1:9" ht="14.5" x14ac:dyDescent="0.35">
      <c r="A31" s="2">
        <v>45516</v>
      </c>
      <c r="B31">
        <v>68.459999999999994</v>
      </c>
      <c r="C31" s="12">
        <f t="shared" si="0"/>
        <v>0.28999999999999204</v>
      </c>
      <c r="D31" s="12">
        <f t="shared" si="1"/>
        <v>0.28999999999999204</v>
      </c>
      <c r="E31" s="12">
        <f t="shared" si="2"/>
        <v>0</v>
      </c>
      <c r="F31" s="12">
        <f t="shared" si="6"/>
        <v>0.3138025716323577</v>
      </c>
      <c r="G31" s="12">
        <f t="shared" si="6"/>
        <v>0.17089864618182707</v>
      </c>
      <c r="H31" s="12">
        <f t="shared" si="3"/>
        <v>1.8361910912886252</v>
      </c>
      <c r="I31" s="12">
        <f t="shared" si="4"/>
        <v>64.741444852869577</v>
      </c>
    </row>
    <row r="32" spans="1:9" ht="14.5" x14ac:dyDescent="0.35">
      <c r="A32" s="2">
        <v>45517</v>
      </c>
      <c r="B32">
        <v>68.58</v>
      </c>
      <c r="C32" s="12">
        <f t="shared" si="0"/>
        <v>0.12000000000000455</v>
      </c>
      <c r="D32" s="12">
        <f t="shared" si="1"/>
        <v>0.12000000000000455</v>
      </c>
      <c r="E32" s="12">
        <f t="shared" si="2"/>
        <v>0</v>
      </c>
      <c r="F32" s="12">
        <f t="shared" si="6"/>
        <v>0.29995953080147536</v>
      </c>
      <c r="G32" s="12">
        <f t="shared" si="6"/>
        <v>0.15869160002598229</v>
      </c>
      <c r="H32" s="12">
        <f t="shared" si="3"/>
        <v>1.890204212147105</v>
      </c>
      <c r="I32" s="12">
        <f t="shared" si="4"/>
        <v>65.400368742210446</v>
      </c>
    </row>
    <row r="33" spans="1:9" ht="14.5" x14ac:dyDescent="0.35">
      <c r="A33" s="2">
        <v>45518</v>
      </c>
      <c r="B33">
        <v>68.650000000000006</v>
      </c>
      <c r="C33" s="12">
        <f t="shared" si="0"/>
        <v>7.000000000000739E-2</v>
      </c>
      <c r="D33" s="12">
        <f t="shared" si="1"/>
        <v>7.000000000000739E-2</v>
      </c>
      <c r="E33" s="12">
        <f t="shared" si="2"/>
        <v>0</v>
      </c>
      <c r="F33" s="12">
        <f t="shared" si="6"/>
        <v>0.28353385002994191</v>
      </c>
      <c r="G33" s="12">
        <f t="shared" si="6"/>
        <v>0.14735648573841215</v>
      </c>
      <c r="H33" s="12">
        <f t="shared" si="3"/>
        <v>1.9241355316607671</v>
      </c>
      <c r="I33" s="12">
        <f t="shared" si="4"/>
        <v>65.801858731491535</v>
      </c>
    </row>
    <row r="34" spans="1:9" ht="14.5" x14ac:dyDescent="0.35">
      <c r="A34" s="2">
        <v>45519</v>
      </c>
      <c r="B34">
        <v>69.180000000000007</v>
      </c>
      <c r="C34" s="12">
        <f t="shared" si="0"/>
        <v>0.53000000000000114</v>
      </c>
      <c r="D34" s="12">
        <f t="shared" si="1"/>
        <v>0.53000000000000114</v>
      </c>
      <c r="E34" s="12">
        <f t="shared" si="2"/>
        <v>0</v>
      </c>
      <c r="F34" s="12">
        <f t="shared" si="6"/>
        <v>0.30113857502780333</v>
      </c>
      <c r="G34" s="12">
        <f t="shared" si="6"/>
        <v>0.13683102247138271</v>
      </c>
      <c r="H34" s="12">
        <f t="shared" si="3"/>
        <v>2.2008062907721415</v>
      </c>
      <c r="I34" s="12">
        <f t="shared" si="4"/>
        <v>68.757871949859037</v>
      </c>
    </row>
    <row r="35" spans="1:9" ht="14.5" x14ac:dyDescent="0.35">
      <c r="A35" s="2">
        <v>45522</v>
      </c>
      <c r="B35">
        <v>68.98</v>
      </c>
      <c r="C35" s="12">
        <f t="shared" si="0"/>
        <v>-0.20000000000000284</v>
      </c>
      <c r="D35" s="12">
        <f t="shared" si="1"/>
        <v>0</v>
      </c>
      <c r="E35" s="12">
        <f t="shared" si="2"/>
        <v>0.20000000000000284</v>
      </c>
      <c r="F35" s="12">
        <f t="shared" si="6"/>
        <v>0.27962867681153164</v>
      </c>
      <c r="G35" s="12">
        <f t="shared" si="6"/>
        <v>0.14134309229485559</v>
      </c>
      <c r="H35" s="12">
        <f t="shared" si="3"/>
        <v>1.9783681839095379</v>
      </c>
      <c r="I35" s="12">
        <f t="shared" si="4"/>
        <v>66.424567472804654</v>
      </c>
    </row>
    <row r="36" spans="1:9" ht="14.5" x14ac:dyDescent="0.35">
      <c r="A36" s="2">
        <v>45523</v>
      </c>
      <c r="B36">
        <v>69.38</v>
      </c>
      <c r="C36" s="12">
        <f t="shared" si="0"/>
        <v>0.39999999999999147</v>
      </c>
      <c r="D36" s="12">
        <f t="shared" si="1"/>
        <v>0.39999999999999147</v>
      </c>
      <c r="E36" s="12">
        <f t="shared" si="2"/>
        <v>0</v>
      </c>
      <c r="F36" s="12">
        <f t="shared" si="6"/>
        <v>0.28822662846785019</v>
      </c>
      <c r="G36" s="12">
        <f t="shared" si="6"/>
        <v>0.13124715713093732</v>
      </c>
      <c r="H36" s="12">
        <f t="shared" si="3"/>
        <v>2.1960599739337896</v>
      </c>
      <c r="I36" s="12">
        <f t="shared" si="4"/>
        <v>68.711475749650106</v>
      </c>
    </row>
    <row r="37" spans="1:9" ht="14.5" x14ac:dyDescent="0.35">
      <c r="A37" s="2">
        <v>45524</v>
      </c>
      <c r="B37">
        <v>69.569999999999993</v>
      </c>
      <c r="C37" s="12">
        <f t="shared" si="0"/>
        <v>0.18999999999999773</v>
      </c>
      <c r="D37" s="12">
        <f t="shared" si="1"/>
        <v>0.18999999999999773</v>
      </c>
      <c r="E37" s="12">
        <f t="shared" si="2"/>
        <v>0</v>
      </c>
      <c r="F37" s="12">
        <f t="shared" si="6"/>
        <v>0.28121044072014645</v>
      </c>
      <c r="G37" s="12">
        <f t="shared" si="6"/>
        <v>0.12187236019301322</v>
      </c>
      <c r="H37" s="12">
        <f t="shared" si="3"/>
        <v>2.3074176972923501</v>
      </c>
      <c r="I37" s="12">
        <f t="shared" si="4"/>
        <v>69.764931692218383</v>
      </c>
    </row>
    <row r="38" spans="1:9" ht="14.5" x14ac:dyDescent="0.35">
      <c r="A38" s="2">
        <v>45525</v>
      </c>
      <c r="B38">
        <v>69.33</v>
      </c>
      <c r="C38" s="12">
        <f t="shared" si="0"/>
        <v>-0.23999999999999488</v>
      </c>
      <c r="D38" s="12">
        <f t="shared" si="1"/>
        <v>0</v>
      </c>
      <c r="E38" s="12">
        <f t="shared" si="2"/>
        <v>0.23999999999999488</v>
      </c>
      <c r="F38" s="12">
        <f t="shared" si="6"/>
        <v>0.2611239806687074</v>
      </c>
      <c r="G38" s="12">
        <f t="shared" si="6"/>
        <v>0.13031004875065474</v>
      </c>
      <c r="H38" s="12">
        <f t="shared" si="3"/>
        <v>2.0038668020788029</v>
      </c>
      <c r="I38" s="12">
        <f t="shared" si="4"/>
        <v>66.709575827131957</v>
      </c>
    </row>
    <row r="39" spans="1:9" ht="14.5" x14ac:dyDescent="0.35">
      <c r="A39" s="2">
        <v>45526</v>
      </c>
      <c r="B39">
        <v>69.790000000000006</v>
      </c>
      <c r="C39" s="12">
        <f t="shared" si="0"/>
        <v>0.46000000000000796</v>
      </c>
      <c r="D39" s="12">
        <f t="shared" si="1"/>
        <v>0.46000000000000796</v>
      </c>
      <c r="E39" s="12">
        <f t="shared" si="2"/>
        <v>0</v>
      </c>
      <c r="F39" s="12">
        <f t="shared" si="6"/>
        <v>0.27532941062094313</v>
      </c>
      <c r="G39" s="12">
        <f t="shared" si="6"/>
        <v>0.12100218812560797</v>
      </c>
      <c r="H39" s="12">
        <f t="shared" si="3"/>
        <v>2.2754085267874138</v>
      </c>
      <c r="I39" s="12">
        <f t="shared" si="4"/>
        <v>69.469457265508794</v>
      </c>
    </row>
    <row r="40" spans="1:9" ht="14.5" x14ac:dyDescent="0.35">
      <c r="A40" s="2">
        <v>45529</v>
      </c>
      <c r="B40">
        <v>70.84</v>
      </c>
      <c r="C40" s="12">
        <f t="shared" si="0"/>
        <v>1.0499999999999972</v>
      </c>
      <c r="D40" s="12">
        <f t="shared" si="1"/>
        <v>1.0499999999999972</v>
      </c>
      <c r="E40" s="12">
        <f t="shared" si="2"/>
        <v>0</v>
      </c>
      <c r="F40" s="12">
        <f t="shared" si="6"/>
        <v>0.33066302414801846</v>
      </c>
      <c r="G40" s="12">
        <f t="shared" si="6"/>
        <v>0.11235917468806454</v>
      </c>
      <c r="H40" s="12">
        <f t="shared" si="3"/>
        <v>2.9429107597667628</v>
      </c>
      <c r="I40" s="12">
        <f t="shared" si="4"/>
        <v>74.638026044009337</v>
      </c>
    </row>
    <row r="41" spans="1:9" ht="14.5" x14ac:dyDescent="0.35">
      <c r="A41" s="2">
        <v>45530</v>
      </c>
      <c r="B41">
        <v>71.5</v>
      </c>
      <c r="C41" s="12">
        <f t="shared" si="0"/>
        <v>0.65999999999999659</v>
      </c>
      <c r="D41" s="12">
        <f t="shared" si="1"/>
        <v>0.65999999999999659</v>
      </c>
      <c r="E41" s="12">
        <f t="shared" si="2"/>
        <v>0</v>
      </c>
      <c r="F41" s="12">
        <f t="shared" si="6"/>
        <v>0.35418709385173119</v>
      </c>
      <c r="G41" s="12">
        <f t="shared" si="6"/>
        <v>0.10433351935320279</v>
      </c>
      <c r="H41" s="12">
        <f t="shared" si="3"/>
        <v>3.3947584251681673</v>
      </c>
      <c r="I41" s="12">
        <f t="shared" si="4"/>
        <v>77.245620731434528</v>
      </c>
    </row>
    <row r="42" spans="1:9" ht="14.5" x14ac:dyDescent="0.35">
      <c r="A42" s="2">
        <v>45531</v>
      </c>
      <c r="B42">
        <v>71.75</v>
      </c>
      <c r="C42" s="12">
        <f t="shared" si="0"/>
        <v>0.25</v>
      </c>
      <c r="D42" s="12">
        <f t="shared" si="1"/>
        <v>0.25</v>
      </c>
      <c r="E42" s="12">
        <f t="shared" si="2"/>
        <v>0</v>
      </c>
      <c r="F42" s="12">
        <f t="shared" si="6"/>
        <v>0.34674515857660754</v>
      </c>
      <c r="G42" s="12">
        <f t="shared" si="6"/>
        <v>9.6881125113688293E-2</v>
      </c>
      <c r="H42" s="12">
        <f t="shared" si="3"/>
        <v>3.5790785683971795</v>
      </c>
      <c r="I42" s="12">
        <f t="shared" si="4"/>
        <v>78.161545274598083</v>
      </c>
    </row>
    <row r="43" spans="1:9" ht="14.5" x14ac:dyDescent="0.35">
      <c r="A43" s="2">
        <v>45532</v>
      </c>
      <c r="B43">
        <v>72.05</v>
      </c>
      <c r="C43" s="12">
        <f t="shared" si="0"/>
        <v>0.29999999999999716</v>
      </c>
      <c r="D43" s="12">
        <f t="shared" si="1"/>
        <v>0.29999999999999716</v>
      </c>
      <c r="E43" s="12">
        <f t="shared" si="2"/>
        <v>0</v>
      </c>
      <c r="F43" s="12">
        <f t="shared" si="6"/>
        <v>0.3434062186782782</v>
      </c>
      <c r="G43" s="12">
        <f t="shared" si="6"/>
        <v>8.996104474842484E-2</v>
      </c>
      <c r="H43" s="12">
        <f t="shared" si="3"/>
        <v>3.8172769073392852</v>
      </c>
      <c r="I43" s="12">
        <f t="shared" si="4"/>
        <v>79.241384308291146</v>
      </c>
    </row>
    <row r="44" spans="1:9" ht="14.5" x14ac:dyDescent="0.35">
      <c r="A44" s="2">
        <v>45533</v>
      </c>
      <c r="B44">
        <v>72.47</v>
      </c>
      <c r="C44" s="12">
        <f t="shared" si="0"/>
        <v>0.42000000000000171</v>
      </c>
      <c r="D44" s="12">
        <f t="shared" si="1"/>
        <v>0.42000000000000171</v>
      </c>
      <c r="E44" s="12">
        <f t="shared" si="2"/>
        <v>0</v>
      </c>
      <c r="F44" s="12">
        <f t="shared" si="6"/>
        <v>0.34887720305840125</v>
      </c>
      <c r="G44" s="12">
        <f t="shared" si="6"/>
        <v>8.3535255837823064E-2</v>
      </c>
      <c r="H44" s="12">
        <f t="shared" si="3"/>
        <v>4.1764067106673872</v>
      </c>
      <c r="I44" s="12">
        <f t="shared" si="4"/>
        <v>80.681579792808222</v>
      </c>
    </row>
    <row r="45" spans="1:9" ht="14.5" x14ac:dyDescent="0.35">
      <c r="A45" s="2">
        <v>45537</v>
      </c>
      <c r="B45">
        <v>73.010000000000005</v>
      </c>
      <c r="C45" s="12">
        <f t="shared" si="0"/>
        <v>0.54000000000000625</v>
      </c>
      <c r="D45" s="12">
        <f t="shared" si="1"/>
        <v>0.54000000000000625</v>
      </c>
      <c r="E45" s="12">
        <f t="shared" si="2"/>
        <v>0</v>
      </c>
      <c r="F45" s="12">
        <f t="shared" ref="F45:G60" si="7">((F44*13)+D45)/14</f>
        <v>0.36252883141137299</v>
      </c>
      <c r="G45" s="12">
        <f t="shared" si="7"/>
        <v>7.7568451849407125E-2</v>
      </c>
      <c r="H45" s="12">
        <f t="shared" si="3"/>
        <v>4.6736633614293783</v>
      </c>
      <c r="I45" s="12">
        <f t="shared" si="4"/>
        <v>82.374703321346374</v>
      </c>
    </row>
    <row r="46" spans="1:9" ht="14.5" x14ac:dyDescent="0.35">
      <c r="A46" s="2">
        <v>45538</v>
      </c>
      <c r="B46">
        <v>72.56</v>
      </c>
      <c r="C46" s="12">
        <f t="shared" si="0"/>
        <v>-0.45000000000000284</v>
      </c>
      <c r="D46" s="12">
        <f t="shared" si="1"/>
        <v>0</v>
      </c>
      <c r="E46" s="12">
        <f t="shared" si="2"/>
        <v>0.45000000000000284</v>
      </c>
      <c r="F46" s="12">
        <f t="shared" si="7"/>
        <v>0.33663391488198918</v>
      </c>
      <c r="G46" s="12">
        <f t="shared" si="7"/>
        <v>0.10417070528873539</v>
      </c>
      <c r="H46" s="12">
        <f t="shared" si="3"/>
        <v>3.2315602927802338</v>
      </c>
      <c r="I46" s="12">
        <f t="shared" si="4"/>
        <v>76.368055024380226</v>
      </c>
    </row>
    <row r="47" spans="1:9" ht="14.5" x14ac:dyDescent="0.35">
      <c r="A47" s="2">
        <v>45539</v>
      </c>
      <c r="B47">
        <v>71.17</v>
      </c>
      <c r="C47" s="12">
        <f t="shared" si="0"/>
        <v>-1.3900000000000006</v>
      </c>
      <c r="D47" s="12">
        <f t="shared" si="1"/>
        <v>0</v>
      </c>
      <c r="E47" s="12">
        <f t="shared" si="2"/>
        <v>1.3900000000000006</v>
      </c>
      <c r="F47" s="12">
        <f t="shared" si="7"/>
        <v>0.31258863524756142</v>
      </c>
      <c r="G47" s="12">
        <f t="shared" si="7"/>
        <v>0.19601565491096862</v>
      </c>
      <c r="H47" s="12">
        <f t="shared" si="3"/>
        <v>1.5947126028762391</v>
      </c>
      <c r="I47" s="12">
        <f t="shared" si="4"/>
        <v>61.460086219510401</v>
      </c>
    </row>
    <row r="48" spans="1:9" ht="14.5" x14ac:dyDescent="0.35">
      <c r="A48" s="2">
        <v>45540</v>
      </c>
      <c r="B48">
        <v>71.14</v>
      </c>
      <c r="C48" s="12">
        <f t="shared" si="0"/>
        <v>-3.0000000000001137E-2</v>
      </c>
      <c r="D48" s="12">
        <f t="shared" si="1"/>
        <v>0</v>
      </c>
      <c r="E48" s="12">
        <f t="shared" si="2"/>
        <v>3.0000000000001137E-2</v>
      </c>
      <c r="F48" s="12">
        <f t="shared" si="7"/>
        <v>0.29026087558702135</v>
      </c>
      <c r="G48" s="12">
        <f t="shared" si="7"/>
        <v>0.18415739384589952</v>
      </c>
      <c r="H48" s="12">
        <f t="shared" si="3"/>
        <v>1.5761565122381556</v>
      </c>
      <c r="I48" s="12">
        <f t="shared" si="4"/>
        <v>61.182482692745886</v>
      </c>
    </row>
    <row r="49" spans="1:9" ht="14.5" x14ac:dyDescent="0.35">
      <c r="A49" s="2">
        <v>45543</v>
      </c>
      <c r="B49">
        <v>71.849999999999994</v>
      </c>
      <c r="C49" s="12">
        <f t="shared" si="0"/>
        <v>0.70999999999999375</v>
      </c>
      <c r="D49" s="12">
        <f t="shared" si="1"/>
        <v>0.70999999999999375</v>
      </c>
      <c r="E49" s="12">
        <f t="shared" si="2"/>
        <v>0</v>
      </c>
      <c r="F49" s="12">
        <f t="shared" si="7"/>
        <v>0.32024224161651943</v>
      </c>
      <c r="G49" s="12">
        <f t="shared" si="7"/>
        <v>0.17100329428547814</v>
      </c>
      <c r="H49" s="12">
        <f t="shared" si="3"/>
        <v>1.872725569145453</v>
      </c>
      <c r="I49" s="12">
        <f t="shared" si="4"/>
        <v>65.189852774643242</v>
      </c>
    </row>
    <row r="50" spans="1:9" ht="14.5" x14ac:dyDescent="0.35">
      <c r="A50" s="2">
        <v>45544</v>
      </c>
      <c r="B50">
        <v>71.55</v>
      </c>
      <c r="C50" s="12">
        <f t="shared" si="0"/>
        <v>-0.29999999999999716</v>
      </c>
      <c r="D50" s="12">
        <f t="shared" si="1"/>
        <v>0</v>
      </c>
      <c r="E50" s="12">
        <f t="shared" si="2"/>
        <v>0.29999999999999716</v>
      </c>
      <c r="F50" s="12">
        <f t="shared" si="7"/>
        <v>0.29736779578676803</v>
      </c>
      <c r="G50" s="12">
        <f t="shared" si="7"/>
        <v>0.18021734469365808</v>
      </c>
      <c r="H50" s="12">
        <f t="shared" si="3"/>
        <v>1.6500509220810451</v>
      </c>
      <c r="I50" s="12">
        <f t="shared" si="4"/>
        <v>62.264876056996101</v>
      </c>
    </row>
    <row r="51" spans="1:9" ht="14.5" x14ac:dyDescent="0.35">
      <c r="A51" s="2">
        <v>45545</v>
      </c>
      <c r="B51">
        <v>71.08</v>
      </c>
      <c r="C51" s="12">
        <f t="shared" si="0"/>
        <v>-0.46999999999999886</v>
      </c>
      <c r="D51" s="12">
        <f t="shared" si="1"/>
        <v>0</v>
      </c>
      <c r="E51" s="12">
        <f t="shared" si="2"/>
        <v>0.46999999999999886</v>
      </c>
      <c r="F51" s="12">
        <f t="shared" si="7"/>
        <v>0.27612723894485602</v>
      </c>
      <c r="G51" s="12">
        <f t="shared" si="7"/>
        <v>0.20091610578696814</v>
      </c>
      <c r="H51" s="12">
        <f t="shared" si="3"/>
        <v>1.3743409860712432</v>
      </c>
      <c r="I51" s="12">
        <f t="shared" si="4"/>
        <v>57.883050249885443</v>
      </c>
    </row>
    <row r="52" spans="1:9" ht="14.5" x14ac:dyDescent="0.35">
      <c r="A52" s="2">
        <v>45546</v>
      </c>
      <c r="B52">
        <v>71.23</v>
      </c>
      <c r="C52" s="12">
        <f t="shared" si="0"/>
        <v>0.15000000000000568</v>
      </c>
      <c r="D52" s="12">
        <f t="shared" si="1"/>
        <v>0.15000000000000568</v>
      </c>
      <c r="E52" s="12">
        <f t="shared" si="2"/>
        <v>0</v>
      </c>
      <c r="F52" s="12">
        <f t="shared" si="7"/>
        <v>0.26711815044879528</v>
      </c>
      <c r="G52" s="12">
        <f t="shared" si="7"/>
        <v>0.18656495537361328</v>
      </c>
      <c r="H52" s="12">
        <f t="shared" si="3"/>
        <v>1.4317702374160619</v>
      </c>
      <c r="I52" s="12">
        <f t="shared" si="4"/>
        <v>58.877693927919161</v>
      </c>
    </row>
    <row r="53" spans="1:9" ht="14.5" x14ac:dyDescent="0.35">
      <c r="A53" s="2">
        <v>45547</v>
      </c>
      <c r="B53">
        <v>71.41</v>
      </c>
      <c r="C53" s="12">
        <f t="shared" si="0"/>
        <v>0.17999999999999261</v>
      </c>
      <c r="D53" s="12">
        <f t="shared" si="1"/>
        <v>0.17999999999999261</v>
      </c>
      <c r="E53" s="12">
        <f t="shared" si="2"/>
        <v>0</v>
      </c>
      <c r="F53" s="12">
        <f t="shared" si="7"/>
        <v>0.26089542541673794</v>
      </c>
      <c r="G53" s="12">
        <f t="shared" si="7"/>
        <v>0.17323888713264091</v>
      </c>
      <c r="H53" s="12">
        <f t="shared" si="3"/>
        <v>1.5059865006924371</v>
      </c>
      <c r="I53" s="12">
        <f t="shared" si="4"/>
        <v>60.095555194583575</v>
      </c>
    </row>
    <row r="54" spans="1:9" ht="14.5" x14ac:dyDescent="0.35">
      <c r="A54" s="2">
        <v>45550</v>
      </c>
      <c r="B54">
        <v>72.099999999999994</v>
      </c>
      <c r="C54" s="12">
        <f t="shared" si="0"/>
        <v>0.68999999999999773</v>
      </c>
      <c r="D54" s="12">
        <f t="shared" si="1"/>
        <v>0.68999999999999773</v>
      </c>
      <c r="E54" s="12">
        <f t="shared" si="2"/>
        <v>0</v>
      </c>
      <c r="F54" s="12">
        <f t="shared" si="7"/>
        <v>0.29154575217268508</v>
      </c>
      <c r="G54" s="12">
        <f t="shared" si="7"/>
        <v>0.16086468090888081</v>
      </c>
      <c r="H54" s="12">
        <f t="shared" si="3"/>
        <v>1.8123664593462032</v>
      </c>
      <c r="I54" s="12">
        <f t="shared" si="4"/>
        <v>64.442756146634167</v>
      </c>
    </row>
    <row r="55" spans="1:9" ht="14.5" x14ac:dyDescent="0.35">
      <c r="A55" s="2">
        <v>45551</v>
      </c>
      <c r="B55">
        <v>71.8</v>
      </c>
      <c r="C55" s="12">
        <f t="shared" si="0"/>
        <v>-0.29999999999999716</v>
      </c>
      <c r="D55" s="12">
        <f t="shared" si="1"/>
        <v>0</v>
      </c>
      <c r="E55" s="12">
        <f t="shared" si="2"/>
        <v>0.29999999999999716</v>
      </c>
      <c r="F55" s="12">
        <f t="shared" si="7"/>
        <v>0.27072105558892184</v>
      </c>
      <c r="G55" s="12">
        <f t="shared" si="7"/>
        <v>0.17080291798681771</v>
      </c>
      <c r="H55" s="12">
        <f t="shared" si="3"/>
        <v>1.5849908115142135</v>
      </c>
      <c r="I55" s="12">
        <f t="shared" si="4"/>
        <v>61.31514295734658</v>
      </c>
    </row>
    <row r="56" spans="1:9" ht="14.5" x14ac:dyDescent="0.35">
      <c r="A56" s="2">
        <v>45552</v>
      </c>
      <c r="B56">
        <v>71.75</v>
      </c>
      <c r="C56" s="12">
        <f t="shared" si="0"/>
        <v>-4.9999999999997158E-2</v>
      </c>
      <c r="D56" s="12">
        <f t="shared" si="1"/>
        <v>0</v>
      </c>
      <c r="E56" s="12">
        <f t="shared" si="2"/>
        <v>4.9999999999997158E-2</v>
      </c>
      <c r="F56" s="12">
        <f t="shared" si="7"/>
        <v>0.25138383733257025</v>
      </c>
      <c r="G56" s="12">
        <f t="shared" si="7"/>
        <v>0.16217413813061626</v>
      </c>
      <c r="H56" s="12">
        <f t="shared" si="3"/>
        <v>1.5500858535786011</v>
      </c>
      <c r="I56" s="12">
        <f t="shared" si="4"/>
        <v>60.785633997511326</v>
      </c>
    </row>
    <row r="57" spans="1:9" ht="14.5" x14ac:dyDescent="0.35">
      <c r="A57" s="2">
        <v>45553</v>
      </c>
      <c r="B57">
        <v>70.62</v>
      </c>
      <c r="C57" s="12">
        <f t="shared" si="0"/>
        <v>-1.1299999999999955</v>
      </c>
      <c r="D57" s="12">
        <f t="shared" si="1"/>
        <v>0</v>
      </c>
      <c r="E57" s="12">
        <f t="shared" si="2"/>
        <v>1.1299999999999955</v>
      </c>
      <c r="F57" s="12">
        <f t="shared" si="7"/>
        <v>0.23342784895167237</v>
      </c>
      <c r="G57" s="12">
        <f t="shared" si="7"/>
        <v>0.23130455683557191</v>
      </c>
      <c r="H57" s="12">
        <f t="shared" si="3"/>
        <v>1.0091796380717646</v>
      </c>
      <c r="I57" s="12">
        <f t="shared" si="4"/>
        <v>50.22844244232374</v>
      </c>
    </row>
    <row r="58" spans="1:9" ht="14.5" x14ac:dyDescent="0.35">
      <c r="A58" s="2">
        <v>45554</v>
      </c>
      <c r="B58">
        <v>71.64</v>
      </c>
      <c r="C58" s="12">
        <f t="shared" si="0"/>
        <v>1.019999999999996</v>
      </c>
      <c r="D58" s="12">
        <f t="shared" si="1"/>
        <v>1.019999999999996</v>
      </c>
      <c r="E58" s="12">
        <f t="shared" si="2"/>
        <v>0</v>
      </c>
      <c r="F58" s="12">
        <f t="shared" si="7"/>
        <v>0.28961157402655263</v>
      </c>
      <c r="G58" s="12">
        <f t="shared" si="7"/>
        <v>0.21478280277588821</v>
      </c>
      <c r="H58" s="12">
        <f t="shared" si="3"/>
        <v>1.348392749715364</v>
      </c>
      <c r="I58" s="12">
        <f t="shared" si="4"/>
        <v>57.417684919986037</v>
      </c>
    </row>
    <row r="59" spans="1:9" ht="14.5" x14ac:dyDescent="0.35">
      <c r="A59" s="2">
        <v>45557</v>
      </c>
      <c r="B59">
        <v>71.73</v>
      </c>
      <c r="C59" s="12">
        <f t="shared" si="0"/>
        <v>9.0000000000003411E-2</v>
      </c>
      <c r="D59" s="12">
        <f t="shared" si="1"/>
        <v>9.0000000000003411E-2</v>
      </c>
      <c r="E59" s="12">
        <f t="shared" si="2"/>
        <v>0</v>
      </c>
      <c r="F59" s="12">
        <f t="shared" si="7"/>
        <v>0.27535360445322771</v>
      </c>
      <c r="G59" s="12">
        <f t="shared" si="7"/>
        <v>0.19944117400618191</v>
      </c>
      <c r="H59" s="12">
        <f t="shared" si="3"/>
        <v>1.3806256698262958</v>
      </c>
      <c r="I59" s="12">
        <f t="shared" si="4"/>
        <v>57.994236024810832</v>
      </c>
    </row>
    <row r="60" spans="1:9" ht="14.5" x14ac:dyDescent="0.35">
      <c r="A60" s="2">
        <v>45558</v>
      </c>
      <c r="B60">
        <v>71.33</v>
      </c>
      <c r="C60" s="12">
        <f t="shared" si="0"/>
        <v>-0.40000000000000568</v>
      </c>
      <c r="D60" s="12">
        <f t="shared" si="1"/>
        <v>0</v>
      </c>
      <c r="E60" s="12">
        <f t="shared" si="2"/>
        <v>0.40000000000000568</v>
      </c>
      <c r="F60" s="12">
        <f t="shared" si="7"/>
        <v>0.25568548984942574</v>
      </c>
      <c r="G60" s="12">
        <f t="shared" si="7"/>
        <v>0.21376680443431217</v>
      </c>
      <c r="H60" s="12">
        <f t="shared" si="3"/>
        <v>1.1960953924817388</v>
      </c>
      <c r="I60" s="12">
        <f t="shared" si="4"/>
        <v>54.464637400384909</v>
      </c>
    </row>
    <row r="61" spans="1:9" ht="14.5" x14ac:dyDescent="0.35">
      <c r="A61" s="2">
        <v>45559</v>
      </c>
      <c r="B61">
        <v>71.45</v>
      </c>
      <c r="C61" s="12">
        <f t="shared" si="0"/>
        <v>0.12000000000000455</v>
      </c>
      <c r="D61" s="12">
        <f t="shared" si="1"/>
        <v>0.12000000000000455</v>
      </c>
      <c r="E61" s="12">
        <f t="shared" si="2"/>
        <v>0</v>
      </c>
      <c r="F61" s="12">
        <f t="shared" ref="F61:G76" si="8">((F60*13)+D61)/14</f>
        <v>0.24599366914589565</v>
      </c>
      <c r="G61" s="12">
        <f t="shared" si="8"/>
        <v>0.19849774697471845</v>
      </c>
      <c r="H61" s="12">
        <f t="shared" si="3"/>
        <v>1.2392768829624374</v>
      </c>
      <c r="I61" s="12">
        <f t="shared" si="4"/>
        <v>55.342726591404983</v>
      </c>
    </row>
    <row r="62" spans="1:9" ht="14.5" x14ac:dyDescent="0.35">
      <c r="A62" s="2">
        <v>45560</v>
      </c>
      <c r="B62">
        <v>71.400000000000006</v>
      </c>
      <c r="C62" s="12">
        <f t="shared" si="0"/>
        <v>-4.9999999999997158E-2</v>
      </c>
      <c r="D62" s="12">
        <f t="shared" si="1"/>
        <v>0</v>
      </c>
      <c r="E62" s="12">
        <f t="shared" si="2"/>
        <v>4.9999999999997158E-2</v>
      </c>
      <c r="F62" s="12">
        <f t="shared" si="8"/>
        <v>0.22842269277833169</v>
      </c>
      <c r="G62" s="12">
        <f t="shared" si="8"/>
        <v>0.18789076504795263</v>
      </c>
      <c r="H62" s="12">
        <f t="shared" si="3"/>
        <v>1.2157207019729506</v>
      </c>
      <c r="I62" s="12">
        <f t="shared" si="4"/>
        <v>54.867957901482477</v>
      </c>
    </row>
    <row r="63" spans="1:9" ht="14.5" x14ac:dyDescent="0.35">
      <c r="A63" s="2">
        <v>45561</v>
      </c>
      <c r="B63">
        <v>71.790000000000006</v>
      </c>
      <c r="C63" s="12">
        <f t="shared" si="0"/>
        <v>0.39000000000000057</v>
      </c>
      <c r="D63" s="12">
        <f t="shared" si="1"/>
        <v>0.39000000000000057</v>
      </c>
      <c r="E63" s="12">
        <f t="shared" si="2"/>
        <v>0</v>
      </c>
      <c r="F63" s="12">
        <f t="shared" si="8"/>
        <v>0.2399639290084509</v>
      </c>
      <c r="G63" s="12">
        <f t="shared" si="8"/>
        <v>0.17446999611595601</v>
      </c>
      <c r="H63" s="12">
        <f t="shared" si="3"/>
        <v>1.3753879426292095</v>
      </c>
      <c r="I63" s="12">
        <f t="shared" si="4"/>
        <v>57.901613372123741</v>
      </c>
    </row>
    <row r="64" spans="1:9" ht="14.5" x14ac:dyDescent="0.35">
      <c r="A64" s="2">
        <v>45564</v>
      </c>
      <c r="B64">
        <v>71.86</v>
      </c>
      <c r="C64" s="12">
        <f t="shared" si="0"/>
        <v>6.9999999999993179E-2</v>
      </c>
      <c r="D64" s="12">
        <f t="shared" si="1"/>
        <v>6.9999999999993179E-2</v>
      </c>
      <c r="E64" s="12">
        <f t="shared" si="2"/>
        <v>0</v>
      </c>
      <c r="F64" s="12">
        <f t="shared" si="8"/>
        <v>0.22782364836498964</v>
      </c>
      <c r="G64" s="12">
        <f t="shared" si="8"/>
        <v>0.16200785353624486</v>
      </c>
      <c r="H64" s="12">
        <f t="shared" si="3"/>
        <v>1.4062506439789371</v>
      </c>
      <c r="I64" s="12">
        <f t="shared" si="4"/>
        <v>58.441569563741858</v>
      </c>
    </row>
    <row r="65" spans="1:9" ht="14.5" x14ac:dyDescent="0.35">
      <c r="A65" s="2">
        <v>45565</v>
      </c>
      <c r="B65">
        <v>71.709999999999994</v>
      </c>
      <c r="C65" s="12">
        <f t="shared" si="0"/>
        <v>-0.15000000000000568</v>
      </c>
      <c r="D65" s="12">
        <f t="shared" si="1"/>
        <v>0</v>
      </c>
      <c r="E65" s="12">
        <f t="shared" si="2"/>
        <v>0.15000000000000568</v>
      </c>
      <c r="F65" s="12">
        <f t="shared" si="8"/>
        <v>0.21155053062463325</v>
      </c>
      <c r="G65" s="12">
        <f t="shared" si="8"/>
        <v>0.1611501497122278</v>
      </c>
      <c r="H65" s="12">
        <f t="shared" si="3"/>
        <v>1.3127541674792571</v>
      </c>
      <c r="I65" s="12">
        <f t="shared" si="4"/>
        <v>56.761509110588648</v>
      </c>
    </row>
    <row r="66" spans="1:9" ht="14.5" x14ac:dyDescent="0.35">
      <c r="A66" s="2">
        <v>45566</v>
      </c>
      <c r="B66">
        <v>71.010000000000005</v>
      </c>
      <c r="C66" s="12">
        <f t="shared" si="0"/>
        <v>-0.69999999999998863</v>
      </c>
      <c r="D66" s="12">
        <f t="shared" si="1"/>
        <v>0</v>
      </c>
      <c r="E66" s="12">
        <f t="shared" si="2"/>
        <v>0.69999999999998863</v>
      </c>
      <c r="F66" s="12">
        <f t="shared" si="8"/>
        <v>0.19643977843715943</v>
      </c>
      <c r="G66" s="12">
        <f t="shared" si="8"/>
        <v>0.19963942473278215</v>
      </c>
      <c r="H66" s="12">
        <f t="shared" si="3"/>
        <v>0.98397287359495522</v>
      </c>
      <c r="I66" s="12">
        <f t="shared" si="4"/>
        <v>49.596085041828125</v>
      </c>
    </row>
    <row r="67" spans="1:9" ht="14.5" x14ac:dyDescent="0.35">
      <c r="A67" s="2">
        <v>45567</v>
      </c>
      <c r="B67">
        <v>70.52</v>
      </c>
      <c r="C67" s="12">
        <f t="shared" ref="C67:C130" si="9">B67-B66</f>
        <v>-0.49000000000000909</v>
      </c>
      <c r="D67" s="12">
        <f t="shared" ref="D67:D130" si="10">IF(C67&gt;0,C67,0)</f>
        <v>0</v>
      </c>
      <c r="E67" s="12">
        <f t="shared" ref="E67:E130" si="11">IF(C67&lt;0,-C67,0)</f>
        <v>0.49000000000000909</v>
      </c>
      <c r="F67" s="12">
        <f t="shared" si="8"/>
        <v>0.18240836569164803</v>
      </c>
      <c r="G67" s="12">
        <f t="shared" si="8"/>
        <v>0.22037946582329834</v>
      </c>
      <c r="H67" s="12">
        <f t="shared" si="3"/>
        <v>0.82770127883831168</v>
      </c>
      <c r="I67" s="12">
        <f t="shared" si="4"/>
        <v>45.286463845142094</v>
      </c>
    </row>
    <row r="68" spans="1:9" ht="14.5" x14ac:dyDescent="0.35">
      <c r="A68" s="2">
        <v>45568</v>
      </c>
      <c r="B68">
        <v>70.17</v>
      </c>
      <c r="C68" s="12">
        <f t="shared" si="9"/>
        <v>-0.34999999999999432</v>
      </c>
      <c r="D68" s="12">
        <f t="shared" si="10"/>
        <v>0</v>
      </c>
      <c r="E68" s="12">
        <f t="shared" si="11"/>
        <v>0.34999999999999432</v>
      </c>
      <c r="F68" s="12">
        <f t="shared" si="8"/>
        <v>0.16937919671367316</v>
      </c>
      <c r="G68" s="12">
        <f t="shared" si="8"/>
        <v>0.22963807540734807</v>
      </c>
      <c r="H68" s="12">
        <f t="shared" si="3"/>
        <v>0.73759195383089893</v>
      </c>
      <c r="I68" s="12">
        <f t="shared" si="4"/>
        <v>42.449088936255556</v>
      </c>
    </row>
    <row r="69" spans="1:9" ht="14.5" x14ac:dyDescent="0.35">
      <c r="A69" s="2">
        <v>45571</v>
      </c>
      <c r="B69">
        <v>69.010000000000005</v>
      </c>
      <c r="C69" s="12">
        <f t="shared" si="9"/>
        <v>-1.1599999999999966</v>
      </c>
      <c r="D69" s="12">
        <f t="shared" si="10"/>
        <v>0</v>
      </c>
      <c r="E69" s="12">
        <f t="shared" si="11"/>
        <v>1.1599999999999966</v>
      </c>
      <c r="F69" s="12">
        <f t="shared" si="8"/>
        <v>0.15728068266269649</v>
      </c>
      <c r="G69" s="12">
        <f t="shared" si="8"/>
        <v>0.29609249859253722</v>
      </c>
      <c r="H69" s="12">
        <f t="shared" si="3"/>
        <v>0.5311876640250035</v>
      </c>
      <c r="I69" s="12">
        <f t="shared" si="4"/>
        <v>34.691218882255143</v>
      </c>
    </row>
    <row r="70" spans="1:9" ht="14.5" x14ac:dyDescent="0.35">
      <c r="A70" s="2">
        <v>45572</v>
      </c>
      <c r="B70">
        <v>69.180000000000007</v>
      </c>
      <c r="C70" s="12">
        <f t="shared" si="9"/>
        <v>0.17000000000000171</v>
      </c>
      <c r="D70" s="12">
        <f t="shared" si="10"/>
        <v>0.17000000000000171</v>
      </c>
      <c r="E70" s="12">
        <f t="shared" si="11"/>
        <v>0</v>
      </c>
      <c r="F70" s="12">
        <f t="shared" si="8"/>
        <v>0.15818920532964684</v>
      </c>
      <c r="G70" s="12">
        <f t="shared" si="8"/>
        <v>0.27494303440735596</v>
      </c>
      <c r="H70" s="12">
        <f t="shared" si="3"/>
        <v>0.5753526568535412</v>
      </c>
      <c r="I70" s="12">
        <f t="shared" si="4"/>
        <v>36.522149777097887</v>
      </c>
    </row>
    <row r="71" spans="1:9" ht="14.5" x14ac:dyDescent="0.35">
      <c r="A71" s="2">
        <v>45573</v>
      </c>
      <c r="B71">
        <v>69.569999999999993</v>
      </c>
      <c r="C71" s="12">
        <f t="shared" si="9"/>
        <v>0.38999999999998636</v>
      </c>
      <c r="D71" s="12">
        <f t="shared" si="10"/>
        <v>0.38999999999998636</v>
      </c>
      <c r="E71" s="12">
        <f t="shared" si="11"/>
        <v>0</v>
      </c>
      <c r="F71" s="12">
        <f t="shared" si="8"/>
        <v>0.17474711923467107</v>
      </c>
      <c r="G71" s="12">
        <f t="shared" si="8"/>
        <v>0.25530424623540193</v>
      </c>
      <c r="H71" s="12">
        <f t="shared" si="3"/>
        <v>0.68446616854757047</v>
      </c>
      <c r="I71" s="12">
        <f t="shared" si="4"/>
        <v>40.634011019511952</v>
      </c>
    </row>
    <row r="72" spans="1:9" ht="14.5" x14ac:dyDescent="0.35">
      <c r="A72" s="2">
        <v>45574</v>
      </c>
      <c r="B72">
        <v>69.25</v>
      </c>
      <c r="C72" s="12">
        <f t="shared" si="9"/>
        <v>-0.31999999999999318</v>
      </c>
      <c r="D72" s="12">
        <f t="shared" si="10"/>
        <v>0</v>
      </c>
      <c r="E72" s="12">
        <f t="shared" si="11"/>
        <v>0.31999999999999318</v>
      </c>
      <c r="F72" s="12">
        <f t="shared" si="8"/>
        <v>0.16226518214648028</v>
      </c>
      <c r="G72" s="12">
        <f t="shared" si="8"/>
        <v>0.25992537150430134</v>
      </c>
      <c r="H72" s="12">
        <f t="shared" si="3"/>
        <v>0.62427604203229947</v>
      </c>
      <c r="I72" s="12">
        <f t="shared" si="4"/>
        <v>38.434110082126388</v>
      </c>
    </row>
    <row r="73" spans="1:9" ht="14.5" x14ac:dyDescent="0.35">
      <c r="A73" s="2">
        <v>45575</v>
      </c>
      <c r="B73">
        <v>69.569999999999993</v>
      </c>
      <c r="C73" s="12">
        <f t="shared" si="9"/>
        <v>0.31999999999999318</v>
      </c>
      <c r="D73" s="12">
        <f t="shared" si="10"/>
        <v>0.31999999999999318</v>
      </c>
      <c r="E73" s="12">
        <f t="shared" si="11"/>
        <v>0</v>
      </c>
      <c r="F73" s="12">
        <f t="shared" si="8"/>
        <v>0.17353195485030265</v>
      </c>
      <c r="G73" s="12">
        <f t="shared" si="8"/>
        <v>0.24135927353970837</v>
      </c>
      <c r="H73" s="12">
        <f t="shared" si="3"/>
        <v>0.71897778073877572</v>
      </c>
      <c r="I73" s="12">
        <f t="shared" si="4"/>
        <v>41.825891456827101</v>
      </c>
    </row>
    <row r="74" spans="1:9" ht="14.5" x14ac:dyDescent="0.35">
      <c r="A74" s="2">
        <v>45578</v>
      </c>
      <c r="B74">
        <v>70.34</v>
      </c>
      <c r="C74" s="12">
        <f t="shared" si="9"/>
        <v>0.77000000000001023</v>
      </c>
      <c r="D74" s="12">
        <f t="shared" si="10"/>
        <v>0.77000000000001023</v>
      </c>
      <c r="E74" s="12">
        <f t="shared" si="11"/>
        <v>0</v>
      </c>
      <c r="F74" s="12">
        <f t="shared" si="8"/>
        <v>0.21613681521813891</v>
      </c>
      <c r="G74" s="12">
        <f t="shared" si="8"/>
        <v>0.2241193254297292</v>
      </c>
      <c r="H74" s="12">
        <f t="shared" si="3"/>
        <v>0.96438276709835469</v>
      </c>
      <c r="I74" s="12">
        <f t="shared" si="4"/>
        <v>49.093424318869978</v>
      </c>
    </row>
    <row r="75" spans="1:9" ht="14.5" x14ac:dyDescent="0.35">
      <c r="A75" s="2">
        <v>45579</v>
      </c>
      <c r="B75">
        <v>70.34</v>
      </c>
      <c r="C75" s="12">
        <f t="shared" si="9"/>
        <v>0</v>
      </c>
      <c r="D75" s="12">
        <f t="shared" si="10"/>
        <v>0</v>
      </c>
      <c r="E75" s="12">
        <f t="shared" si="11"/>
        <v>0</v>
      </c>
      <c r="F75" s="12">
        <f t="shared" si="8"/>
        <v>0.20069847127398613</v>
      </c>
      <c r="G75" s="12">
        <f t="shared" si="8"/>
        <v>0.20811080218474856</v>
      </c>
      <c r="H75" s="12">
        <f t="shared" si="3"/>
        <v>0.96438276709835469</v>
      </c>
      <c r="I75" s="12">
        <f t="shared" si="4"/>
        <v>49.093424318869978</v>
      </c>
    </row>
    <row r="76" spans="1:9" ht="14.5" x14ac:dyDescent="0.35">
      <c r="A76" s="2">
        <v>45580</v>
      </c>
      <c r="B76">
        <v>70.569999999999993</v>
      </c>
      <c r="C76" s="12">
        <f t="shared" si="9"/>
        <v>0.22999999999998977</v>
      </c>
      <c r="D76" s="12">
        <f t="shared" si="10"/>
        <v>0.22999999999998977</v>
      </c>
      <c r="E76" s="12">
        <f t="shared" si="11"/>
        <v>0</v>
      </c>
      <c r="F76" s="12">
        <f t="shared" si="8"/>
        <v>0.20279143761155782</v>
      </c>
      <c r="G76" s="12">
        <f t="shared" si="8"/>
        <v>0.19324574488583796</v>
      </c>
      <c r="H76" s="12">
        <f t="shared" ref="H76:H139" si="12">F76/G76</f>
        <v>1.049396651560732</v>
      </c>
      <c r="I76" s="12">
        <f t="shared" ref="I76:I139" si="13">IF(G76=0,100,100-(100/(1+H76)))</f>
        <v>51.205151075149701</v>
      </c>
    </row>
    <row r="77" spans="1:9" ht="14.5" x14ac:dyDescent="0.35">
      <c r="A77" s="2">
        <v>45581</v>
      </c>
      <c r="B77">
        <v>69.900000000000006</v>
      </c>
      <c r="C77" s="12">
        <f t="shared" si="9"/>
        <v>-0.66999999999998749</v>
      </c>
      <c r="D77" s="12">
        <f t="shared" si="10"/>
        <v>0</v>
      </c>
      <c r="E77" s="12">
        <f t="shared" si="11"/>
        <v>0.66999999999998749</v>
      </c>
      <c r="F77" s="12">
        <f t="shared" ref="F77:G92" si="14">((F76*13)+D77)/14</f>
        <v>0.188306334925018</v>
      </c>
      <c r="G77" s="12">
        <f t="shared" si="14"/>
        <v>0.22729962025113434</v>
      </c>
      <c r="H77" s="12">
        <f t="shared" si="12"/>
        <v>0.82844984394151555</v>
      </c>
      <c r="I77" s="12">
        <f t="shared" si="13"/>
        <v>45.308863499129934</v>
      </c>
    </row>
    <row r="78" spans="1:9" ht="14.5" x14ac:dyDescent="0.35">
      <c r="A78" s="2">
        <v>45582</v>
      </c>
      <c r="B78">
        <v>70.44</v>
      </c>
      <c r="C78" s="12">
        <f t="shared" si="9"/>
        <v>0.53999999999999204</v>
      </c>
      <c r="D78" s="12">
        <f t="shared" si="10"/>
        <v>0.53999999999999204</v>
      </c>
      <c r="E78" s="12">
        <f t="shared" si="11"/>
        <v>0</v>
      </c>
      <c r="F78" s="12">
        <f t="shared" si="14"/>
        <v>0.21342731100180187</v>
      </c>
      <c r="G78" s="12">
        <f t="shared" si="14"/>
        <v>0.21106393309033902</v>
      </c>
      <c r="H78" s="12">
        <f t="shared" si="12"/>
        <v>1.0111974503500383</v>
      </c>
      <c r="I78" s="12">
        <f t="shared" si="13"/>
        <v>50.278377698522078</v>
      </c>
    </row>
    <row r="79" spans="1:9" ht="14.5" x14ac:dyDescent="0.35">
      <c r="A79" s="2">
        <v>45585</v>
      </c>
      <c r="B79">
        <v>69.45</v>
      </c>
      <c r="C79" s="12">
        <f t="shared" si="9"/>
        <v>-0.98999999999999488</v>
      </c>
      <c r="D79" s="12">
        <f t="shared" si="10"/>
        <v>0</v>
      </c>
      <c r="E79" s="12">
        <f t="shared" si="11"/>
        <v>0.98999999999999488</v>
      </c>
      <c r="F79" s="12">
        <f t="shared" si="14"/>
        <v>0.19818250307310173</v>
      </c>
      <c r="G79" s="12">
        <f t="shared" si="14"/>
        <v>0.2667022235838859</v>
      </c>
      <c r="H79" s="12">
        <f t="shared" si="12"/>
        <v>0.74308530468913525</v>
      </c>
      <c r="I79" s="12">
        <f t="shared" si="13"/>
        <v>42.630461210942187</v>
      </c>
    </row>
    <row r="80" spans="1:9" ht="14.5" x14ac:dyDescent="0.35">
      <c r="A80" s="2">
        <v>45586</v>
      </c>
      <c r="B80">
        <v>69.45</v>
      </c>
      <c r="C80" s="12">
        <f t="shared" si="9"/>
        <v>0</v>
      </c>
      <c r="D80" s="12">
        <f t="shared" si="10"/>
        <v>0</v>
      </c>
      <c r="E80" s="12">
        <f t="shared" si="11"/>
        <v>0</v>
      </c>
      <c r="F80" s="12">
        <f t="shared" si="14"/>
        <v>0.1840266099964516</v>
      </c>
      <c r="G80" s="12">
        <f t="shared" si="14"/>
        <v>0.24765206475646548</v>
      </c>
      <c r="H80" s="12">
        <f t="shared" si="12"/>
        <v>0.74308530468913525</v>
      </c>
      <c r="I80" s="12">
        <f t="shared" si="13"/>
        <v>42.630461210942187</v>
      </c>
    </row>
    <row r="81" spans="1:9" ht="14.5" x14ac:dyDescent="0.35">
      <c r="A81" s="2">
        <v>45587</v>
      </c>
      <c r="B81">
        <v>68.010000000000005</v>
      </c>
      <c r="C81" s="12">
        <f t="shared" si="9"/>
        <v>-1.4399999999999977</v>
      </c>
      <c r="D81" s="12">
        <f t="shared" si="10"/>
        <v>0</v>
      </c>
      <c r="E81" s="12">
        <f t="shared" si="11"/>
        <v>1.4399999999999977</v>
      </c>
      <c r="F81" s="12">
        <f t="shared" si="14"/>
        <v>0.17088185213956222</v>
      </c>
      <c r="G81" s="12">
        <f t="shared" si="14"/>
        <v>0.33281977441671778</v>
      </c>
      <c r="H81" s="12">
        <f t="shared" si="12"/>
        <v>0.51343659624504179</v>
      </c>
      <c r="I81" s="12">
        <f t="shared" si="13"/>
        <v>33.925213485581054</v>
      </c>
    </row>
    <row r="82" spans="1:9" ht="14.5" x14ac:dyDescent="0.35">
      <c r="A82" s="2">
        <v>45588</v>
      </c>
      <c r="B82">
        <v>67.3</v>
      </c>
      <c r="C82" s="12">
        <f t="shared" si="9"/>
        <v>-0.71000000000000796</v>
      </c>
      <c r="D82" s="12">
        <f t="shared" si="10"/>
        <v>0</v>
      </c>
      <c r="E82" s="12">
        <f t="shared" si="11"/>
        <v>0.71000000000000796</v>
      </c>
      <c r="F82" s="12">
        <f t="shared" si="14"/>
        <v>0.15867600555816491</v>
      </c>
      <c r="G82" s="12">
        <f t="shared" si="14"/>
        <v>0.35976121910123854</v>
      </c>
      <c r="H82" s="12">
        <f t="shared" si="12"/>
        <v>0.44105922799175507</v>
      </c>
      <c r="I82" s="12">
        <f t="shared" si="13"/>
        <v>30.606599605653301</v>
      </c>
    </row>
    <row r="83" spans="1:9" ht="14.5" x14ac:dyDescent="0.35">
      <c r="A83" s="2">
        <v>45589</v>
      </c>
      <c r="B83">
        <v>66.92</v>
      </c>
      <c r="C83" s="12">
        <f t="shared" si="9"/>
        <v>-0.37999999999999545</v>
      </c>
      <c r="D83" s="12">
        <f t="shared" si="10"/>
        <v>0</v>
      </c>
      <c r="E83" s="12">
        <f t="shared" si="11"/>
        <v>0.37999999999999545</v>
      </c>
      <c r="F83" s="12">
        <f t="shared" si="14"/>
        <v>0.14734200516115314</v>
      </c>
      <c r="G83" s="12">
        <f t="shared" si="14"/>
        <v>0.36120684630829258</v>
      </c>
      <c r="H83" s="12">
        <f t="shared" si="12"/>
        <v>0.40791587055189898</v>
      </c>
      <c r="I83" s="12">
        <f t="shared" si="13"/>
        <v>28.973028792693214</v>
      </c>
    </row>
    <row r="84" spans="1:9" ht="14.5" x14ac:dyDescent="0.35">
      <c r="A84" s="2">
        <v>45593</v>
      </c>
      <c r="B84">
        <v>66.67</v>
      </c>
      <c r="C84" s="12">
        <f t="shared" si="9"/>
        <v>-0.25</v>
      </c>
      <c r="D84" s="12">
        <f t="shared" si="10"/>
        <v>0</v>
      </c>
      <c r="E84" s="12">
        <f t="shared" si="11"/>
        <v>0.25</v>
      </c>
      <c r="F84" s="12">
        <f t="shared" si="14"/>
        <v>0.13681757622107077</v>
      </c>
      <c r="G84" s="12">
        <f t="shared" si="14"/>
        <v>0.35326350014341451</v>
      </c>
      <c r="H84" s="12">
        <f t="shared" si="12"/>
        <v>0.38729610097144734</v>
      </c>
      <c r="I84" s="12">
        <f t="shared" si="13"/>
        <v>27.917335073618759</v>
      </c>
    </row>
    <row r="85" spans="1:9" ht="14.5" x14ac:dyDescent="0.35">
      <c r="A85" s="2">
        <v>45594</v>
      </c>
      <c r="B85">
        <v>65.56</v>
      </c>
      <c r="C85" s="12">
        <f t="shared" si="9"/>
        <v>-1.1099999999999994</v>
      </c>
      <c r="D85" s="12">
        <f t="shared" si="10"/>
        <v>0</v>
      </c>
      <c r="E85" s="12">
        <f t="shared" si="11"/>
        <v>1.1099999999999994</v>
      </c>
      <c r="F85" s="12">
        <f t="shared" si="14"/>
        <v>0.12704489220528001</v>
      </c>
      <c r="G85" s="12">
        <f t="shared" si="14"/>
        <v>0.40731610727602774</v>
      </c>
      <c r="H85" s="12">
        <f t="shared" si="12"/>
        <v>0.31190736122592111</v>
      </c>
      <c r="I85" s="12">
        <f t="shared" si="13"/>
        <v>23.775105654903641</v>
      </c>
    </row>
    <row r="86" spans="1:9" ht="14.5" x14ac:dyDescent="0.35">
      <c r="A86" s="2">
        <v>45595</v>
      </c>
      <c r="B86">
        <v>65.92</v>
      </c>
      <c r="C86" s="12">
        <f t="shared" si="9"/>
        <v>0.35999999999999943</v>
      </c>
      <c r="D86" s="12">
        <f t="shared" si="10"/>
        <v>0.35999999999999943</v>
      </c>
      <c r="E86" s="12">
        <f t="shared" si="11"/>
        <v>0</v>
      </c>
      <c r="F86" s="12">
        <f t="shared" si="14"/>
        <v>0.14368454276204567</v>
      </c>
      <c r="G86" s="12">
        <f t="shared" si="14"/>
        <v>0.37822209961345432</v>
      </c>
      <c r="H86" s="12">
        <f t="shared" si="12"/>
        <v>0.3798946251657222</v>
      </c>
      <c r="I86" s="12">
        <f t="shared" si="13"/>
        <v>27.530698231402837</v>
      </c>
    </row>
    <row r="87" spans="1:9" ht="14.5" x14ac:dyDescent="0.35">
      <c r="A87" s="2">
        <v>45596</v>
      </c>
      <c r="B87">
        <v>65.31</v>
      </c>
      <c r="C87" s="12">
        <f t="shared" si="9"/>
        <v>-0.60999999999999943</v>
      </c>
      <c r="D87" s="12">
        <f t="shared" si="10"/>
        <v>0</v>
      </c>
      <c r="E87" s="12">
        <f t="shared" si="11"/>
        <v>0.60999999999999943</v>
      </c>
      <c r="F87" s="12">
        <f t="shared" si="14"/>
        <v>0.13342136113618527</v>
      </c>
      <c r="G87" s="12">
        <f t="shared" si="14"/>
        <v>0.39477766392677893</v>
      </c>
      <c r="H87" s="12">
        <f t="shared" si="12"/>
        <v>0.33796583071359249</v>
      </c>
      <c r="I87" s="12">
        <f t="shared" si="13"/>
        <v>25.259675767156267</v>
      </c>
    </row>
    <row r="88" spans="1:9" ht="14.5" x14ac:dyDescent="0.35">
      <c r="A88" s="2">
        <v>45597</v>
      </c>
      <c r="B88">
        <v>65.010000000000005</v>
      </c>
      <c r="C88" s="12">
        <f t="shared" si="9"/>
        <v>-0.29999999999999716</v>
      </c>
      <c r="D88" s="12">
        <f t="shared" si="10"/>
        <v>0</v>
      </c>
      <c r="E88" s="12">
        <f t="shared" si="11"/>
        <v>0.29999999999999716</v>
      </c>
      <c r="F88" s="12">
        <f t="shared" si="14"/>
        <v>0.12389126391217205</v>
      </c>
      <c r="G88" s="12">
        <f t="shared" si="14"/>
        <v>0.38800783078915169</v>
      </c>
      <c r="H88" s="12">
        <f t="shared" si="12"/>
        <v>0.31930093694293532</v>
      </c>
      <c r="I88" s="12">
        <f t="shared" si="13"/>
        <v>24.202282284648021</v>
      </c>
    </row>
    <row r="89" spans="1:9" ht="14.5" x14ac:dyDescent="0.35">
      <c r="A89" s="2">
        <v>45600</v>
      </c>
      <c r="B89">
        <v>65.11</v>
      </c>
      <c r="C89" s="12">
        <f t="shared" si="9"/>
        <v>9.9999999999994316E-2</v>
      </c>
      <c r="D89" s="12">
        <f t="shared" si="10"/>
        <v>9.9999999999994316E-2</v>
      </c>
      <c r="E89" s="12">
        <f t="shared" si="11"/>
        <v>0</v>
      </c>
      <c r="F89" s="12">
        <f t="shared" si="14"/>
        <v>0.12218474506130221</v>
      </c>
      <c r="G89" s="12">
        <f t="shared" si="14"/>
        <v>0.36029298573278368</v>
      </c>
      <c r="H89" s="12">
        <f t="shared" si="12"/>
        <v>0.33912607211266177</v>
      </c>
      <c r="I89" s="12">
        <f t="shared" si="13"/>
        <v>25.324432043776298</v>
      </c>
    </row>
    <row r="90" spans="1:9" ht="14.5" x14ac:dyDescent="0.35">
      <c r="A90" s="2">
        <v>45601</v>
      </c>
      <c r="B90">
        <v>65.37</v>
      </c>
      <c r="C90" s="12">
        <f t="shared" si="9"/>
        <v>0.26000000000000512</v>
      </c>
      <c r="D90" s="12">
        <f t="shared" si="10"/>
        <v>0.26000000000000512</v>
      </c>
      <c r="E90" s="12">
        <f t="shared" si="11"/>
        <v>0</v>
      </c>
      <c r="F90" s="12">
        <f t="shared" si="14"/>
        <v>0.13202869184263813</v>
      </c>
      <c r="G90" s="12">
        <f t="shared" si="14"/>
        <v>0.33455777246615626</v>
      </c>
      <c r="H90" s="12">
        <f t="shared" si="12"/>
        <v>0.39463645058789992</v>
      </c>
      <c r="I90" s="12">
        <f t="shared" si="13"/>
        <v>28.296725675106472</v>
      </c>
    </row>
    <row r="91" spans="1:9" ht="14.5" x14ac:dyDescent="0.35">
      <c r="A91" s="2">
        <v>45602</v>
      </c>
      <c r="B91">
        <v>63.7</v>
      </c>
      <c r="C91" s="12">
        <f t="shared" si="9"/>
        <v>-1.6700000000000017</v>
      </c>
      <c r="D91" s="12">
        <f t="shared" si="10"/>
        <v>0</v>
      </c>
      <c r="E91" s="12">
        <f t="shared" si="11"/>
        <v>1.6700000000000017</v>
      </c>
      <c r="F91" s="12">
        <f t="shared" si="14"/>
        <v>0.12259807099673541</v>
      </c>
      <c r="G91" s="12">
        <f t="shared" si="14"/>
        <v>0.42994650300428811</v>
      </c>
      <c r="H91" s="12">
        <f t="shared" si="12"/>
        <v>0.28514726864870599</v>
      </c>
      <c r="I91" s="12">
        <f t="shared" si="13"/>
        <v>22.187906055975191</v>
      </c>
    </row>
    <row r="92" spans="1:9" ht="14.5" x14ac:dyDescent="0.35">
      <c r="A92" s="2">
        <v>45603</v>
      </c>
      <c r="B92">
        <v>63.66</v>
      </c>
      <c r="C92" s="12">
        <f t="shared" si="9"/>
        <v>-4.0000000000006253E-2</v>
      </c>
      <c r="D92" s="12">
        <f t="shared" si="10"/>
        <v>0</v>
      </c>
      <c r="E92" s="12">
        <f t="shared" si="11"/>
        <v>4.0000000000006253E-2</v>
      </c>
      <c r="F92" s="12">
        <f t="shared" si="14"/>
        <v>0.11384106592554001</v>
      </c>
      <c r="G92" s="12">
        <f t="shared" si="14"/>
        <v>0.4020931813611251</v>
      </c>
      <c r="H92" s="12">
        <f t="shared" si="12"/>
        <v>0.28312110526265771</v>
      </c>
      <c r="I92" s="12">
        <f t="shared" si="13"/>
        <v>22.065033775958511</v>
      </c>
    </row>
    <row r="93" spans="1:9" ht="14.5" x14ac:dyDescent="0.35">
      <c r="A93" s="2">
        <v>45604</v>
      </c>
      <c r="B93">
        <v>63.92</v>
      </c>
      <c r="C93" s="12">
        <f t="shared" si="9"/>
        <v>0.26000000000000512</v>
      </c>
      <c r="D93" s="12">
        <f t="shared" si="10"/>
        <v>0.26000000000000512</v>
      </c>
      <c r="E93" s="12">
        <f t="shared" si="11"/>
        <v>0</v>
      </c>
      <c r="F93" s="12">
        <f t="shared" ref="F93:G108" si="15">((F92*13)+D93)/14</f>
        <v>0.12428098978800181</v>
      </c>
      <c r="G93" s="12">
        <f t="shared" si="15"/>
        <v>0.37337223983533047</v>
      </c>
      <c r="H93" s="12">
        <f t="shared" si="12"/>
        <v>0.33286081965497449</v>
      </c>
      <c r="I93" s="12">
        <f t="shared" si="13"/>
        <v>24.973411683084748</v>
      </c>
    </row>
    <row r="94" spans="1:9" ht="14.5" x14ac:dyDescent="0.35">
      <c r="A94" s="2">
        <v>45607</v>
      </c>
      <c r="B94">
        <v>63.36</v>
      </c>
      <c r="C94" s="12">
        <f t="shared" si="9"/>
        <v>-0.56000000000000227</v>
      </c>
      <c r="D94" s="12">
        <f t="shared" si="10"/>
        <v>0</v>
      </c>
      <c r="E94" s="12">
        <f t="shared" si="11"/>
        <v>0.56000000000000227</v>
      </c>
      <c r="F94" s="12">
        <f t="shared" si="15"/>
        <v>0.11540377623171597</v>
      </c>
      <c r="G94" s="12">
        <f t="shared" si="15"/>
        <v>0.38670279413280706</v>
      </c>
      <c r="H94" s="12">
        <f t="shared" si="12"/>
        <v>0.29843015872308987</v>
      </c>
      <c r="I94" s="12">
        <f t="shared" si="13"/>
        <v>22.983920753702606</v>
      </c>
    </row>
    <row r="95" spans="1:9" ht="14.5" x14ac:dyDescent="0.35">
      <c r="A95" s="2">
        <v>45608</v>
      </c>
      <c r="B95">
        <v>63.2</v>
      </c>
      <c r="C95" s="12">
        <f t="shared" si="9"/>
        <v>-0.15999999999999659</v>
      </c>
      <c r="D95" s="12">
        <f t="shared" si="10"/>
        <v>0</v>
      </c>
      <c r="E95" s="12">
        <f t="shared" si="11"/>
        <v>0.15999999999999659</v>
      </c>
      <c r="F95" s="12">
        <f t="shared" si="15"/>
        <v>0.10716064935802197</v>
      </c>
      <c r="G95" s="12">
        <f t="shared" si="15"/>
        <v>0.37050973740903487</v>
      </c>
      <c r="H95" s="12">
        <f t="shared" si="12"/>
        <v>0.28922492053081694</v>
      </c>
      <c r="I95" s="12">
        <f t="shared" si="13"/>
        <v>22.434015657386865</v>
      </c>
    </row>
    <row r="96" spans="1:9" ht="14.5" x14ac:dyDescent="0.35">
      <c r="A96" s="2">
        <v>45609</v>
      </c>
      <c r="B96">
        <v>63</v>
      </c>
      <c r="C96" s="12">
        <f t="shared" si="9"/>
        <v>-0.20000000000000284</v>
      </c>
      <c r="D96" s="12">
        <f t="shared" si="10"/>
        <v>0</v>
      </c>
      <c r="E96" s="12">
        <f t="shared" si="11"/>
        <v>0.20000000000000284</v>
      </c>
      <c r="F96" s="12">
        <f t="shared" si="15"/>
        <v>9.9506317261020411E-2</v>
      </c>
      <c r="G96" s="12">
        <f t="shared" si="15"/>
        <v>0.35833047045124689</v>
      </c>
      <c r="H96" s="12">
        <f t="shared" si="12"/>
        <v>0.27769426679152276</v>
      </c>
      <c r="I96" s="12">
        <f t="shared" si="13"/>
        <v>21.734015249896501</v>
      </c>
    </row>
    <row r="97" spans="1:9" ht="14.5" x14ac:dyDescent="0.35">
      <c r="A97" s="2">
        <v>45610</v>
      </c>
      <c r="B97">
        <v>62.55</v>
      </c>
      <c r="C97" s="12">
        <f t="shared" si="9"/>
        <v>-0.45000000000000284</v>
      </c>
      <c r="D97" s="12">
        <f t="shared" si="10"/>
        <v>0</v>
      </c>
      <c r="E97" s="12">
        <f t="shared" si="11"/>
        <v>0.45000000000000284</v>
      </c>
      <c r="F97" s="12">
        <f t="shared" si="15"/>
        <v>9.2398723170947522E-2</v>
      </c>
      <c r="G97" s="12">
        <f t="shared" si="15"/>
        <v>0.36487829399044369</v>
      </c>
      <c r="H97" s="12">
        <f t="shared" si="12"/>
        <v>0.25323162460677223</v>
      </c>
      <c r="I97" s="12">
        <f t="shared" si="13"/>
        <v>20.206290651676539</v>
      </c>
    </row>
    <row r="98" spans="1:9" ht="14.5" x14ac:dyDescent="0.35">
      <c r="A98" s="2">
        <v>45611</v>
      </c>
      <c r="B98">
        <v>61.74</v>
      </c>
      <c r="C98" s="12">
        <f t="shared" si="9"/>
        <v>-0.80999999999999517</v>
      </c>
      <c r="D98" s="12">
        <f t="shared" si="10"/>
        <v>0</v>
      </c>
      <c r="E98" s="12">
        <f t="shared" si="11"/>
        <v>0.80999999999999517</v>
      </c>
      <c r="F98" s="12">
        <f t="shared" si="15"/>
        <v>8.5798814373022697E-2</v>
      </c>
      <c r="G98" s="12">
        <f t="shared" si="15"/>
        <v>0.39667270156255452</v>
      </c>
      <c r="H98" s="12">
        <f t="shared" si="12"/>
        <v>0.21629624129678707</v>
      </c>
      <c r="I98" s="12">
        <f t="shared" si="13"/>
        <v>17.783187512458071</v>
      </c>
    </row>
    <row r="99" spans="1:9" ht="14.5" x14ac:dyDescent="0.35">
      <c r="A99" s="2">
        <v>45614</v>
      </c>
      <c r="B99">
        <v>61.86</v>
      </c>
      <c r="C99" s="12">
        <f t="shared" si="9"/>
        <v>0.11999999999999744</v>
      </c>
      <c r="D99" s="12">
        <f t="shared" si="10"/>
        <v>0.11999999999999744</v>
      </c>
      <c r="E99" s="12">
        <f t="shared" si="11"/>
        <v>0</v>
      </c>
      <c r="F99" s="12">
        <f t="shared" si="15"/>
        <v>8.8241756203520899E-2</v>
      </c>
      <c r="G99" s="12">
        <f t="shared" si="15"/>
        <v>0.3683389371652292</v>
      </c>
      <c r="H99" s="12">
        <f t="shared" si="12"/>
        <v>0.23956673405922729</v>
      </c>
      <c r="I99" s="12">
        <f t="shared" si="13"/>
        <v>19.326650794726845</v>
      </c>
    </row>
    <row r="100" spans="1:9" ht="14.5" x14ac:dyDescent="0.35">
      <c r="A100" s="2">
        <v>45615</v>
      </c>
      <c r="B100">
        <v>62.59</v>
      </c>
      <c r="C100" s="12">
        <f t="shared" si="9"/>
        <v>0.73000000000000398</v>
      </c>
      <c r="D100" s="12">
        <f t="shared" si="10"/>
        <v>0.73000000000000398</v>
      </c>
      <c r="E100" s="12">
        <f t="shared" si="11"/>
        <v>0</v>
      </c>
      <c r="F100" s="12">
        <f t="shared" si="15"/>
        <v>0.13408163076041255</v>
      </c>
      <c r="G100" s="12">
        <f t="shared" si="15"/>
        <v>0.34202901308199857</v>
      </c>
      <c r="H100" s="12">
        <f t="shared" si="12"/>
        <v>0.39201829561829482</v>
      </c>
      <c r="I100" s="12">
        <f t="shared" si="13"/>
        <v>28.161863737873617</v>
      </c>
    </row>
    <row r="101" spans="1:9" ht="14.5" x14ac:dyDescent="0.35">
      <c r="A101" s="2">
        <v>45616</v>
      </c>
      <c r="B101">
        <v>62.99</v>
      </c>
      <c r="C101" s="12">
        <f t="shared" si="9"/>
        <v>0.39999999999999858</v>
      </c>
      <c r="D101" s="12">
        <f t="shared" si="10"/>
        <v>0.39999999999999858</v>
      </c>
      <c r="E101" s="12">
        <f t="shared" si="11"/>
        <v>0</v>
      </c>
      <c r="F101" s="12">
        <f t="shared" si="15"/>
        <v>0.15307579999181156</v>
      </c>
      <c r="G101" s="12">
        <f t="shared" si="15"/>
        <v>0.31759836929042728</v>
      </c>
      <c r="H101" s="12">
        <f t="shared" si="12"/>
        <v>0.48197917493660575</v>
      </c>
      <c r="I101" s="12">
        <f t="shared" si="13"/>
        <v>32.522668542708999</v>
      </c>
    </row>
    <row r="102" spans="1:9" ht="14.5" x14ac:dyDescent="0.35">
      <c r="A102" s="2">
        <v>45617</v>
      </c>
      <c r="B102">
        <v>63.76</v>
      </c>
      <c r="C102" s="12">
        <f t="shared" si="9"/>
        <v>0.76999999999999602</v>
      </c>
      <c r="D102" s="12">
        <f t="shared" si="10"/>
        <v>0.76999999999999602</v>
      </c>
      <c r="E102" s="12">
        <f t="shared" si="11"/>
        <v>0</v>
      </c>
      <c r="F102" s="12">
        <f t="shared" si="15"/>
        <v>0.19714181427811045</v>
      </c>
      <c r="G102" s="12">
        <f t="shared" si="15"/>
        <v>0.29491277148396822</v>
      </c>
      <c r="H102" s="12">
        <f t="shared" si="12"/>
        <v>0.66847499783110376</v>
      </c>
      <c r="I102" s="12">
        <f t="shared" si="13"/>
        <v>40.065029365143182</v>
      </c>
    </row>
    <row r="103" spans="1:9" ht="14.5" x14ac:dyDescent="0.35">
      <c r="A103" s="2">
        <v>45618</v>
      </c>
      <c r="B103">
        <v>63.92</v>
      </c>
      <c r="C103" s="12">
        <f t="shared" si="9"/>
        <v>0.16000000000000369</v>
      </c>
      <c r="D103" s="12">
        <f t="shared" si="10"/>
        <v>0.16000000000000369</v>
      </c>
      <c r="E103" s="12">
        <f t="shared" si="11"/>
        <v>0</v>
      </c>
      <c r="F103" s="12">
        <f t="shared" si="15"/>
        <v>0.19448882754395996</v>
      </c>
      <c r="G103" s="12">
        <f t="shared" si="15"/>
        <v>0.27384757352082761</v>
      </c>
      <c r="H103" s="12">
        <f t="shared" si="12"/>
        <v>0.71020832882847518</v>
      </c>
      <c r="I103" s="12">
        <f t="shared" si="13"/>
        <v>41.527591513659701</v>
      </c>
    </row>
    <row r="104" spans="1:9" ht="14.5" x14ac:dyDescent="0.35">
      <c r="A104" s="2">
        <v>45621</v>
      </c>
      <c r="B104">
        <v>64.38</v>
      </c>
      <c r="C104" s="12">
        <f t="shared" si="9"/>
        <v>0.45999999999999375</v>
      </c>
      <c r="D104" s="12">
        <f t="shared" si="10"/>
        <v>0.45999999999999375</v>
      </c>
      <c r="E104" s="12">
        <f t="shared" si="11"/>
        <v>0</v>
      </c>
      <c r="F104" s="12">
        <f t="shared" si="15"/>
        <v>0.21345391129081953</v>
      </c>
      <c r="G104" s="12">
        <f t="shared" si="15"/>
        <v>0.25428703255505419</v>
      </c>
      <c r="H104" s="12">
        <f t="shared" si="12"/>
        <v>0.83942114210879348</v>
      </c>
      <c r="I104" s="12">
        <f t="shared" si="13"/>
        <v>45.635070886835848</v>
      </c>
    </row>
    <row r="105" spans="1:9" ht="14.5" x14ac:dyDescent="0.35">
      <c r="A105" s="2">
        <v>45622</v>
      </c>
      <c r="B105">
        <v>64.55</v>
      </c>
      <c r="C105" s="12">
        <f t="shared" si="9"/>
        <v>0.17000000000000171</v>
      </c>
      <c r="D105" s="12">
        <f t="shared" si="10"/>
        <v>0.17000000000000171</v>
      </c>
      <c r="E105" s="12">
        <f t="shared" si="11"/>
        <v>0</v>
      </c>
      <c r="F105" s="12">
        <f t="shared" si="15"/>
        <v>0.21035006048433252</v>
      </c>
      <c r="G105" s="12">
        <f t="shared" si="15"/>
        <v>0.23612367308683604</v>
      </c>
      <c r="H105" s="12">
        <f t="shared" si="12"/>
        <v>0.89084697749460684</v>
      </c>
      <c r="I105" s="12">
        <f t="shared" si="13"/>
        <v>47.113647381185174</v>
      </c>
    </row>
    <row r="106" spans="1:9" ht="14.5" x14ac:dyDescent="0.35">
      <c r="A106" s="2">
        <v>45623</v>
      </c>
      <c r="B106">
        <v>64.430000000000007</v>
      </c>
      <c r="C106" s="12">
        <f t="shared" si="9"/>
        <v>-0.11999999999999034</v>
      </c>
      <c r="D106" s="12">
        <f t="shared" si="10"/>
        <v>0</v>
      </c>
      <c r="E106" s="12">
        <f t="shared" si="11"/>
        <v>0.11999999999999034</v>
      </c>
      <c r="F106" s="12">
        <f t="shared" si="15"/>
        <v>0.19532505616402304</v>
      </c>
      <c r="G106" s="12">
        <f t="shared" si="15"/>
        <v>0.22782912500920421</v>
      </c>
      <c r="H106" s="12">
        <f t="shared" si="12"/>
        <v>0.85733137129035619</v>
      </c>
      <c r="I106" s="12">
        <f t="shared" si="13"/>
        <v>46.159311393891798</v>
      </c>
    </row>
    <row r="107" spans="1:9" ht="14.5" x14ac:dyDescent="0.35">
      <c r="A107" s="2">
        <v>45625</v>
      </c>
      <c r="B107">
        <v>64.08</v>
      </c>
      <c r="C107" s="12">
        <f t="shared" si="9"/>
        <v>-0.35000000000000853</v>
      </c>
      <c r="D107" s="12">
        <f t="shared" si="10"/>
        <v>0</v>
      </c>
      <c r="E107" s="12">
        <f t="shared" si="11"/>
        <v>0.35000000000000853</v>
      </c>
      <c r="F107" s="12">
        <f t="shared" si="15"/>
        <v>0.1813732664380214</v>
      </c>
      <c r="G107" s="12">
        <f t="shared" si="15"/>
        <v>0.23655561607997597</v>
      </c>
      <c r="H107" s="12">
        <f t="shared" si="12"/>
        <v>0.76672568355638526</v>
      </c>
      <c r="I107" s="12">
        <f t="shared" si="13"/>
        <v>43.398117245512672</v>
      </c>
    </row>
    <row r="108" spans="1:9" ht="14.5" x14ac:dyDescent="0.35">
      <c r="A108" s="2">
        <v>45628</v>
      </c>
      <c r="B108">
        <v>63.65</v>
      </c>
      <c r="C108" s="12">
        <f t="shared" si="9"/>
        <v>-0.42999999999999972</v>
      </c>
      <c r="D108" s="12">
        <f t="shared" si="10"/>
        <v>0</v>
      </c>
      <c r="E108" s="12">
        <f t="shared" si="11"/>
        <v>0.42999999999999972</v>
      </c>
      <c r="F108" s="12">
        <f t="shared" si="15"/>
        <v>0.16841803312101988</v>
      </c>
      <c r="G108" s="12">
        <f t="shared" si="15"/>
        <v>0.25037307207426335</v>
      </c>
      <c r="H108" s="12">
        <f t="shared" si="12"/>
        <v>0.67266831742618582</v>
      </c>
      <c r="I108" s="12">
        <f t="shared" si="13"/>
        <v>40.215284191025539</v>
      </c>
    </row>
    <row r="109" spans="1:9" ht="14.5" x14ac:dyDescent="0.35">
      <c r="A109" s="2">
        <v>45629</v>
      </c>
      <c r="B109">
        <v>63.52</v>
      </c>
      <c r="C109" s="12">
        <f t="shared" si="9"/>
        <v>-0.12999999999999545</v>
      </c>
      <c r="D109" s="12">
        <f t="shared" si="10"/>
        <v>0</v>
      </c>
      <c r="E109" s="12">
        <f t="shared" si="11"/>
        <v>0.12999999999999545</v>
      </c>
      <c r="F109" s="12">
        <f t="shared" ref="F109:G124" si="16">((F108*13)+D109)/14</f>
        <v>0.15638817361237559</v>
      </c>
      <c r="G109" s="12">
        <f t="shared" si="16"/>
        <v>0.24177499549752993</v>
      </c>
      <c r="H109" s="12">
        <f t="shared" si="12"/>
        <v>0.64683352920990256</v>
      </c>
      <c r="I109" s="12">
        <f t="shared" si="13"/>
        <v>39.277408295192551</v>
      </c>
    </row>
    <row r="110" spans="1:9" ht="14.5" x14ac:dyDescent="0.35">
      <c r="A110" s="2">
        <v>45630</v>
      </c>
      <c r="B110">
        <v>62.21</v>
      </c>
      <c r="C110" s="12">
        <f t="shared" si="9"/>
        <v>-1.3100000000000023</v>
      </c>
      <c r="D110" s="12">
        <f t="shared" si="10"/>
        <v>0</v>
      </c>
      <c r="E110" s="12">
        <f t="shared" si="11"/>
        <v>1.3100000000000023</v>
      </c>
      <c r="F110" s="12">
        <f t="shared" si="16"/>
        <v>0.14521758978292018</v>
      </c>
      <c r="G110" s="12">
        <f t="shared" si="16"/>
        <v>0.31807678153342078</v>
      </c>
      <c r="H110" s="12">
        <f t="shared" si="12"/>
        <v>0.45654885302485354</v>
      </c>
      <c r="I110" s="12">
        <f t="shared" si="13"/>
        <v>31.344561638061535</v>
      </c>
    </row>
    <row r="111" spans="1:9" ht="14.5" x14ac:dyDescent="0.35">
      <c r="A111" s="2">
        <v>45631</v>
      </c>
      <c r="B111">
        <v>62.92</v>
      </c>
      <c r="C111" s="12">
        <f t="shared" si="9"/>
        <v>0.71000000000000085</v>
      </c>
      <c r="D111" s="12">
        <f t="shared" si="10"/>
        <v>0.71000000000000085</v>
      </c>
      <c r="E111" s="12">
        <f t="shared" si="11"/>
        <v>0</v>
      </c>
      <c r="F111" s="12">
        <f t="shared" si="16"/>
        <v>0.18555919051271166</v>
      </c>
      <c r="G111" s="12">
        <f t="shared" si="16"/>
        <v>0.29535701142389076</v>
      </c>
      <c r="H111" s="12">
        <f t="shared" si="12"/>
        <v>0.62825388711155616</v>
      </c>
      <c r="I111" s="12">
        <f t="shared" si="13"/>
        <v>38.584516338913723</v>
      </c>
    </row>
    <row r="112" spans="1:9" ht="14.5" x14ac:dyDescent="0.35">
      <c r="A112" s="2">
        <v>45632</v>
      </c>
      <c r="B112">
        <v>62.53</v>
      </c>
      <c r="C112" s="12">
        <f t="shared" si="9"/>
        <v>-0.39000000000000057</v>
      </c>
      <c r="D112" s="12">
        <f t="shared" si="10"/>
        <v>0</v>
      </c>
      <c r="E112" s="12">
        <f t="shared" si="11"/>
        <v>0.39000000000000057</v>
      </c>
      <c r="F112" s="12">
        <f t="shared" si="16"/>
        <v>0.17230496261894654</v>
      </c>
      <c r="G112" s="12">
        <f t="shared" si="16"/>
        <v>0.30211722489361292</v>
      </c>
      <c r="H112" s="12">
        <f t="shared" si="12"/>
        <v>0.57032485545841261</v>
      </c>
      <c r="I112" s="12">
        <f t="shared" si="13"/>
        <v>36.318909012741962</v>
      </c>
    </row>
    <row r="113" spans="1:9" ht="14.5" x14ac:dyDescent="0.35">
      <c r="A113" s="2">
        <v>45635</v>
      </c>
      <c r="B113">
        <v>62.6</v>
      </c>
      <c r="C113" s="12">
        <f t="shared" si="9"/>
        <v>7.0000000000000284E-2</v>
      </c>
      <c r="D113" s="12">
        <f t="shared" si="10"/>
        <v>7.0000000000000284E-2</v>
      </c>
      <c r="E113" s="12">
        <f t="shared" si="11"/>
        <v>0</v>
      </c>
      <c r="F113" s="12">
        <f t="shared" si="16"/>
        <v>0.16499746528902182</v>
      </c>
      <c r="G113" s="12">
        <f t="shared" si="16"/>
        <v>0.28053742311549773</v>
      </c>
      <c r="H113" s="12">
        <f t="shared" si="12"/>
        <v>0.5881477895414049</v>
      </c>
      <c r="I113" s="12">
        <f t="shared" si="13"/>
        <v>37.03356787161723</v>
      </c>
    </row>
    <row r="114" spans="1:9" ht="14.5" x14ac:dyDescent="0.35">
      <c r="A114" s="2">
        <v>45636</v>
      </c>
      <c r="B114">
        <v>62.91</v>
      </c>
      <c r="C114" s="12">
        <f t="shared" si="9"/>
        <v>0.30999999999999517</v>
      </c>
      <c r="D114" s="12">
        <f t="shared" si="10"/>
        <v>0.30999999999999517</v>
      </c>
      <c r="E114" s="12">
        <f t="shared" si="11"/>
        <v>0</v>
      </c>
      <c r="F114" s="12">
        <f t="shared" si="16"/>
        <v>0.1753547891969485</v>
      </c>
      <c r="G114" s="12">
        <f t="shared" si="16"/>
        <v>0.26049903575010502</v>
      </c>
      <c r="H114" s="12">
        <f t="shared" si="12"/>
        <v>0.67314947516798174</v>
      </c>
      <c r="I114" s="12">
        <f t="shared" si="13"/>
        <v>40.232476844329682</v>
      </c>
    </row>
    <row r="115" spans="1:9" ht="14.5" x14ac:dyDescent="0.35">
      <c r="A115" s="2">
        <v>45637</v>
      </c>
      <c r="B115">
        <v>62.64</v>
      </c>
      <c r="C115" s="12">
        <f t="shared" si="9"/>
        <v>-0.26999999999999602</v>
      </c>
      <c r="D115" s="12">
        <f t="shared" si="10"/>
        <v>0</v>
      </c>
      <c r="E115" s="12">
        <f t="shared" si="11"/>
        <v>0.26999999999999602</v>
      </c>
      <c r="F115" s="12">
        <f t="shared" si="16"/>
        <v>0.16282944711145217</v>
      </c>
      <c r="G115" s="12">
        <f t="shared" si="16"/>
        <v>0.26117767605366865</v>
      </c>
      <c r="H115" s="12">
        <f t="shared" si="12"/>
        <v>0.62344320376751039</v>
      </c>
      <c r="I115" s="12">
        <f t="shared" si="13"/>
        <v>38.402526329266784</v>
      </c>
    </row>
    <row r="116" spans="1:9" ht="14.5" x14ac:dyDescent="0.35">
      <c r="A116" s="2">
        <v>45638</v>
      </c>
      <c r="B116">
        <v>63.84</v>
      </c>
      <c r="C116" s="12">
        <f t="shared" si="9"/>
        <v>1.2000000000000028</v>
      </c>
      <c r="D116" s="12">
        <f t="shared" si="10"/>
        <v>1.2000000000000028</v>
      </c>
      <c r="E116" s="12">
        <f t="shared" si="11"/>
        <v>0</v>
      </c>
      <c r="F116" s="12">
        <f t="shared" si="16"/>
        <v>0.23691305803206292</v>
      </c>
      <c r="G116" s="12">
        <f t="shared" si="16"/>
        <v>0.24252212776412091</v>
      </c>
      <c r="H116" s="12">
        <f t="shared" si="12"/>
        <v>0.97687192594024486</v>
      </c>
      <c r="I116" s="12">
        <f t="shared" si="13"/>
        <v>49.415033575107429</v>
      </c>
    </row>
    <row r="117" spans="1:9" ht="14.5" x14ac:dyDescent="0.35">
      <c r="A117" s="2">
        <v>45639</v>
      </c>
      <c r="B117">
        <v>63.12</v>
      </c>
      <c r="C117" s="12">
        <f t="shared" si="9"/>
        <v>-0.72000000000000597</v>
      </c>
      <c r="D117" s="12">
        <f t="shared" si="10"/>
        <v>0</v>
      </c>
      <c r="E117" s="12">
        <f t="shared" si="11"/>
        <v>0.72000000000000597</v>
      </c>
      <c r="F117" s="12">
        <f t="shared" si="16"/>
        <v>0.21999069674405841</v>
      </c>
      <c r="G117" s="12">
        <f t="shared" si="16"/>
        <v>0.27662769006668414</v>
      </c>
      <c r="H117" s="12">
        <f t="shared" si="12"/>
        <v>0.79525913219687894</v>
      </c>
      <c r="I117" s="12">
        <f t="shared" si="13"/>
        <v>44.297734958390734</v>
      </c>
    </row>
    <row r="118" spans="1:9" ht="14.5" x14ac:dyDescent="0.35">
      <c r="A118" s="2">
        <v>45642</v>
      </c>
      <c r="B118">
        <v>62.55</v>
      </c>
      <c r="C118" s="12">
        <f t="shared" si="9"/>
        <v>-0.57000000000000028</v>
      </c>
      <c r="D118" s="12">
        <f t="shared" si="10"/>
        <v>0</v>
      </c>
      <c r="E118" s="12">
        <f t="shared" si="11"/>
        <v>0.57000000000000028</v>
      </c>
      <c r="F118" s="12">
        <f t="shared" si="16"/>
        <v>0.20427707554805424</v>
      </c>
      <c r="G118" s="12">
        <f t="shared" si="16"/>
        <v>0.297582855061921</v>
      </c>
      <c r="H118" s="12">
        <f t="shared" si="12"/>
        <v>0.68645445150241702</v>
      </c>
      <c r="I118" s="12">
        <f t="shared" si="13"/>
        <v>40.704001871552073</v>
      </c>
    </row>
    <row r="119" spans="1:9" ht="14.5" x14ac:dyDescent="0.35">
      <c r="A119" s="2">
        <v>45643</v>
      </c>
      <c r="B119">
        <v>63.4</v>
      </c>
      <c r="C119" s="12">
        <f t="shared" si="9"/>
        <v>0.85000000000000142</v>
      </c>
      <c r="D119" s="12">
        <f t="shared" si="10"/>
        <v>0.85000000000000142</v>
      </c>
      <c r="E119" s="12">
        <f t="shared" si="11"/>
        <v>0</v>
      </c>
      <c r="F119" s="12">
        <f t="shared" si="16"/>
        <v>0.25040014158033619</v>
      </c>
      <c r="G119" s="12">
        <f t="shared" si="16"/>
        <v>0.27632693684321236</v>
      </c>
      <c r="H119" s="12">
        <f t="shared" si="12"/>
        <v>0.90617347856467934</v>
      </c>
      <c r="I119" s="12">
        <f t="shared" si="13"/>
        <v>47.538877691605208</v>
      </c>
    </row>
    <row r="120" spans="1:9" ht="14.5" x14ac:dyDescent="0.35">
      <c r="A120" s="2">
        <v>45644</v>
      </c>
      <c r="B120">
        <v>62.85</v>
      </c>
      <c r="C120" s="12">
        <f t="shared" si="9"/>
        <v>-0.54999999999999716</v>
      </c>
      <c r="D120" s="12">
        <f t="shared" si="10"/>
        <v>0</v>
      </c>
      <c r="E120" s="12">
        <f t="shared" si="11"/>
        <v>0.54999999999999716</v>
      </c>
      <c r="F120" s="12">
        <f t="shared" si="16"/>
        <v>0.23251441718174076</v>
      </c>
      <c r="G120" s="12">
        <f t="shared" si="16"/>
        <v>0.29587501278298273</v>
      </c>
      <c r="H120" s="12">
        <f t="shared" si="12"/>
        <v>0.78585350954351985</v>
      </c>
      <c r="I120" s="12">
        <f t="shared" si="13"/>
        <v>44.004365718910002</v>
      </c>
    </row>
    <row r="121" spans="1:9" ht="14.5" x14ac:dyDescent="0.35">
      <c r="A121" s="2">
        <v>45645</v>
      </c>
      <c r="B121">
        <v>62.45</v>
      </c>
      <c r="C121" s="12">
        <f t="shared" si="9"/>
        <v>-0.39999999999999858</v>
      </c>
      <c r="D121" s="12">
        <f t="shared" si="10"/>
        <v>0</v>
      </c>
      <c r="E121" s="12">
        <f t="shared" si="11"/>
        <v>0.39999999999999858</v>
      </c>
      <c r="F121" s="12">
        <f t="shared" si="16"/>
        <v>0.21590624452590212</v>
      </c>
      <c r="G121" s="12">
        <f t="shared" si="16"/>
        <v>0.30331251186991243</v>
      </c>
      <c r="H121" s="12">
        <f t="shared" si="12"/>
        <v>0.71182768951681774</v>
      </c>
      <c r="I121" s="12">
        <f t="shared" si="13"/>
        <v>41.582905445216802</v>
      </c>
    </row>
    <row r="122" spans="1:9" ht="14.5" x14ac:dyDescent="0.35">
      <c r="A122" s="2">
        <v>45646</v>
      </c>
      <c r="B122">
        <v>62.55</v>
      </c>
      <c r="C122" s="12">
        <f t="shared" si="9"/>
        <v>9.9999999999994316E-2</v>
      </c>
      <c r="D122" s="12">
        <f t="shared" si="10"/>
        <v>9.9999999999994316E-2</v>
      </c>
      <c r="E122" s="12">
        <f t="shared" si="11"/>
        <v>0</v>
      </c>
      <c r="F122" s="12">
        <f t="shared" si="16"/>
        <v>0.20762722705976586</v>
      </c>
      <c r="G122" s="12">
        <f t="shared" si="16"/>
        <v>0.28164733245063295</v>
      </c>
      <c r="H122" s="12">
        <f t="shared" si="12"/>
        <v>0.7371886864796019</v>
      </c>
      <c r="I122" s="12">
        <f t="shared" si="13"/>
        <v>42.435729188031289</v>
      </c>
    </row>
    <row r="123" spans="1:9" ht="14.5" x14ac:dyDescent="0.35">
      <c r="A123" s="2">
        <v>45649</v>
      </c>
      <c r="B123">
        <v>62.38</v>
      </c>
      <c r="C123" s="12">
        <f t="shared" si="9"/>
        <v>-0.1699999999999946</v>
      </c>
      <c r="D123" s="12">
        <f t="shared" si="10"/>
        <v>0</v>
      </c>
      <c r="E123" s="12">
        <f t="shared" si="11"/>
        <v>0.1699999999999946</v>
      </c>
      <c r="F123" s="12">
        <f t="shared" si="16"/>
        <v>0.19279671084121117</v>
      </c>
      <c r="G123" s="12">
        <f t="shared" si="16"/>
        <v>0.27367252298987305</v>
      </c>
      <c r="H123" s="12">
        <f t="shared" si="12"/>
        <v>0.70447960480250849</v>
      </c>
      <c r="I123" s="12">
        <f t="shared" si="13"/>
        <v>41.33106684395522</v>
      </c>
    </row>
    <row r="124" spans="1:9" ht="14.5" x14ac:dyDescent="0.35">
      <c r="A124" s="2">
        <v>45650</v>
      </c>
      <c r="B124">
        <v>62.84</v>
      </c>
      <c r="C124" s="12">
        <f t="shared" si="9"/>
        <v>0.46000000000000085</v>
      </c>
      <c r="D124" s="12">
        <f t="shared" si="10"/>
        <v>0.46000000000000085</v>
      </c>
      <c r="E124" s="12">
        <f t="shared" si="11"/>
        <v>0</v>
      </c>
      <c r="F124" s="12">
        <f t="shared" si="16"/>
        <v>0.21188266006683901</v>
      </c>
      <c r="G124" s="12">
        <f t="shared" si="16"/>
        <v>0.25412448563345352</v>
      </c>
      <c r="H124" s="12">
        <f t="shared" si="12"/>
        <v>0.83377506712382021</v>
      </c>
      <c r="I124" s="12">
        <f t="shared" si="13"/>
        <v>45.467684781621152</v>
      </c>
    </row>
    <row r="125" spans="1:9" ht="14.5" x14ac:dyDescent="0.35">
      <c r="A125" s="2">
        <v>45652</v>
      </c>
      <c r="B125">
        <v>62.57</v>
      </c>
      <c r="C125" s="12">
        <f t="shared" si="9"/>
        <v>-0.27000000000000313</v>
      </c>
      <c r="D125" s="12">
        <f t="shared" si="10"/>
        <v>0</v>
      </c>
      <c r="E125" s="12">
        <f t="shared" si="11"/>
        <v>0.27000000000000313</v>
      </c>
      <c r="F125" s="12">
        <f t="shared" ref="F125:G140" si="17">((F124*13)+D125)/14</f>
        <v>0.1967481843477791</v>
      </c>
      <c r="G125" s="12">
        <f t="shared" si="17"/>
        <v>0.25525845094534994</v>
      </c>
      <c r="H125" s="12">
        <f t="shared" si="12"/>
        <v>0.77078029588882169</v>
      </c>
      <c r="I125" s="12">
        <f t="shared" si="13"/>
        <v>43.527720388482066</v>
      </c>
    </row>
    <row r="126" spans="1:9" ht="14.5" x14ac:dyDescent="0.35">
      <c r="A126" s="2">
        <v>45653</v>
      </c>
      <c r="B126">
        <v>62.45</v>
      </c>
      <c r="C126" s="12">
        <f t="shared" si="9"/>
        <v>-0.11999999999999744</v>
      </c>
      <c r="D126" s="12">
        <f t="shared" si="10"/>
        <v>0</v>
      </c>
      <c r="E126" s="12">
        <f t="shared" si="11"/>
        <v>0.11999999999999744</v>
      </c>
      <c r="F126" s="12">
        <f t="shared" si="17"/>
        <v>0.18269474260865204</v>
      </c>
      <c r="G126" s="12">
        <f t="shared" si="17"/>
        <v>0.2455971330206819</v>
      </c>
      <c r="H126" s="12">
        <f t="shared" si="12"/>
        <v>0.74387978540965782</v>
      </c>
      <c r="I126" s="12">
        <f t="shared" si="13"/>
        <v>42.656597755957804</v>
      </c>
    </row>
    <row r="127" spans="1:9" ht="14.5" x14ac:dyDescent="0.35">
      <c r="A127" s="2">
        <v>45656</v>
      </c>
      <c r="B127">
        <v>62.03</v>
      </c>
      <c r="C127" s="12">
        <f t="shared" si="9"/>
        <v>-0.42000000000000171</v>
      </c>
      <c r="D127" s="12">
        <f t="shared" si="10"/>
        <v>0</v>
      </c>
      <c r="E127" s="12">
        <f t="shared" si="11"/>
        <v>0.42000000000000171</v>
      </c>
      <c r="F127" s="12">
        <f t="shared" si="17"/>
        <v>0.16964511813660546</v>
      </c>
      <c r="G127" s="12">
        <f t="shared" si="17"/>
        <v>0.25805448066206188</v>
      </c>
      <c r="H127" s="12">
        <f t="shared" si="12"/>
        <v>0.65740039739424683</v>
      </c>
      <c r="I127" s="12">
        <f t="shared" si="13"/>
        <v>39.66454928017437</v>
      </c>
    </row>
    <row r="128" spans="1:9" ht="14.5" x14ac:dyDescent="0.35">
      <c r="A128" s="2">
        <v>45657</v>
      </c>
      <c r="B128">
        <v>62.26</v>
      </c>
      <c r="C128" s="12">
        <f t="shared" si="9"/>
        <v>0.22999999999999687</v>
      </c>
      <c r="D128" s="12">
        <f t="shared" si="10"/>
        <v>0.22999999999999687</v>
      </c>
      <c r="E128" s="12">
        <f t="shared" si="11"/>
        <v>0</v>
      </c>
      <c r="F128" s="12">
        <f t="shared" si="17"/>
        <v>0.17395618112684771</v>
      </c>
      <c r="G128" s="12">
        <f t="shared" si="17"/>
        <v>0.2396220177576289</v>
      </c>
      <c r="H128" s="12">
        <f t="shared" si="12"/>
        <v>0.72596075583838715</v>
      </c>
      <c r="I128" s="12">
        <f t="shared" si="13"/>
        <v>42.061255065197066</v>
      </c>
    </row>
    <row r="129" spans="1:9" ht="14.5" x14ac:dyDescent="0.35">
      <c r="A129" s="2">
        <v>45659</v>
      </c>
      <c r="B129">
        <v>61.84</v>
      </c>
      <c r="C129" s="12">
        <f t="shared" si="9"/>
        <v>-0.4199999999999946</v>
      </c>
      <c r="D129" s="12">
        <f t="shared" si="10"/>
        <v>0</v>
      </c>
      <c r="E129" s="12">
        <f t="shared" si="11"/>
        <v>0.4199999999999946</v>
      </c>
      <c r="F129" s="12">
        <f t="shared" si="17"/>
        <v>0.16153073961778716</v>
      </c>
      <c r="G129" s="12">
        <f t="shared" si="17"/>
        <v>0.25250615934636927</v>
      </c>
      <c r="H129" s="12">
        <f t="shared" si="12"/>
        <v>0.63971009671970513</v>
      </c>
      <c r="I129" s="12">
        <f t="shared" si="13"/>
        <v>39.013609661821718</v>
      </c>
    </row>
    <row r="130" spans="1:9" ht="14.5" x14ac:dyDescent="0.35">
      <c r="A130" s="2">
        <v>45660</v>
      </c>
      <c r="B130">
        <v>61.75</v>
      </c>
      <c r="C130" s="12">
        <f t="shared" si="9"/>
        <v>-9.0000000000003411E-2</v>
      </c>
      <c r="D130" s="12">
        <f t="shared" si="10"/>
        <v>0</v>
      </c>
      <c r="E130" s="12">
        <f t="shared" si="11"/>
        <v>9.0000000000003411E-2</v>
      </c>
      <c r="F130" s="12">
        <f t="shared" si="17"/>
        <v>0.14999282964508809</v>
      </c>
      <c r="G130" s="12">
        <f t="shared" si="17"/>
        <v>0.24089857653591457</v>
      </c>
      <c r="H130" s="12">
        <f t="shared" si="12"/>
        <v>0.62263892050323633</v>
      </c>
      <c r="I130" s="12">
        <f t="shared" si="13"/>
        <v>38.371994695537964</v>
      </c>
    </row>
    <row r="131" spans="1:9" ht="14.5" x14ac:dyDescent="0.35">
      <c r="A131" s="2">
        <v>45663</v>
      </c>
      <c r="B131">
        <v>60.81</v>
      </c>
      <c r="C131" s="12">
        <f t="shared" ref="C131:C189" si="18">B131-B130</f>
        <v>-0.93999999999999773</v>
      </c>
      <c r="D131" s="12">
        <f t="shared" ref="D131:D189" si="19">IF(C131&gt;0,C131,0)</f>
        <v>0</v>
      </c>
      <c r="E131" s="12">
        <f t="shared" ref="E131:E189" si="20">IF(C131&lt;0,-C131,0)</f>
        <v>0.93999999999999773</v>
      </c>
      <c r="F131" s="12">
        <f t="shared" si="17"/>
        <v>0.13927905609901037</v>
      </c>
      <c r="G131" s="12">
        <f t="shared" si="17"/>
        <v>0.29083439249763476</v>
      </c>
      <c r="H131" s="12">
        <f t="shared" si="12"/>
        <v>0.4788947239111106</v>
      </c>
      <c r="I131" s="12">
        <f t="shared" si="13"/>
        <v>32.381934708957331</v>
      </c>
    </row>
    <row r="132" spans="1:9" ht="14.5" x14ac:dyDescent="0.35">
      <c r="A132" s="2">
        <v>45664</v>
      </c>
      <c r="B132">
        <v>60.84</v>
      </c>
      <c r="C132" s="12">
        <f t="shared" si="18"/>
        <v>3.0000000000001137E-2</v>
      </c>
      <c r="D132" s="12">
        <f t="shared" si="19"/>
        <v>3.0000000000001137E-2</v>
      </c>
      <c r="E132" s="12">
        <f t="shared" si="20"/>
        <v>0</v>
      </c>
      <c r="F132" s="12">
        <f t="shared" si="17"/>
        <v>0.13147340923479542</v>
      </c>
      <c r="G132" s="12">
        <f t="shared" si="17"/>
        <v>0.27006050731923226</v>
      </c>
      <c r="H132" s="12">
        <f t="shared" si="12"/>
        <v>0.48682945366529934</v>
      </c>
      <c r="I132" s="12">
        <f t="shared" si="13"/>
        <v>32.742790537622056</v>
      </c>
    </row>
    <row r="133" spans="1:9" ht="14.5" x14ac:dyDescent="0.35">
      <c r="A133" s="2">
        <v>45665</v>
      </c>
      <c r="B133">
        <v>61.71</v>
      </c>
      <c r="C133" s="12">
        <f t="shared" si="18"/>
        <v>0.86999999999999744</v>
      </c>
      <c r="D133" s="12">
        <f t="shared" si="19"/>
        <v>0.86999999999999744</v>
      </c>
      <c r="E133" s="12">
        <f t="shared" si="20"/>
        <v>0</v>
      </c>
      <c r="F133" s="12">
        <f t="shared" si="17"/>
        <v>0.184225308575167</v>
      </c>
      <c r="G133" s="12">
        <f t="shared" si="17"/>
        <v>0.25077047108214423</v>
      </c>
      <c r="H133" s="12">
        <f t="shared" si="12"/>
        <v>0.7346371675268768</v>
      </c>
      <c r="I133" s="12">
        <f t="shared" si="13"/>
        <v>42.351056536755209</v>
      </c>
    </row>
    <row r="134" spans="1:9" ht="14.5" x14ac:dyDescent="0.35">
      <c r="A134" s="2">
        <v>45667</v>
      </c>
      <c r="B134">
        <v>61.07</v>
      </c>
      <c r="C134" s="12">
        <f t="shared" si="18"/>
        <v>-0.64000000000000057</v>
      </c>
      <c r="D134" s="12">
        <f t="shared" si="19"/>
        <v>0</v>
      </c>
      <c r="E134" s="12">
        <f t="shared" si="20"/>
        <v>0.64000000000000057</v>
      </c>
      <c r="F134" s="12">
        <f t="shared" si="17"/>
        <v>0.17106635796265507</v>
      </c>
      <c r="G134" s="12">
        <f t="shared" si="17"/>
        <v>0.27857258029056253</v>
      </c>
      <c r="H134" s="12">
        <f t="shared" si="12"/>
        <v>0.61408182307183967</v>
      </c>
      <c r="I134" s="12">
        <f t="shared" si="13"/>
        <v>38.045272197115132</v>
      </c>
    </row>
    <row r="135" spans="1:9" ht="14.5" x14ac:dyDescent="0.35">
      <c r="A135" s="2">
        <v>45670</v>
      </c>
      <c r="B135">
        <v>61.65</v>
      </c>
      <c r="C135" s="12">
        <f t="shared" si="18"/>
        <v>0.57999999999999829</v>
      </c>
      <c r="D135" s="12">
        <f t="shared" si="19"/>
        <v>0.57999999999999829</v>
      </c>
      <c r="E135" s="12">
        <f t="shared" si="20"/>
        <v>0</v>
      </c>
      <c r="F135" s="12">
        <f t="shared" si="17"/>
        <v>0.2002759038224653</v>
      </c>
      <c r="G135" s="12">
        <f t="shared" si="17"/>
        <v>0.25867453884123665</v>
      </c>
      <c r="H135" s="12">
        <f t="shared" si="12"/>
        <v>0.77423895184901081</v>
      </c>
      <c r="I135" s="12">
        <f t="shared" si="13"/>
        <v>43.637806003646972</v>
      </c>
    </row>
    <row r="136" spans="1:9" ht="14.5" x14ac:dyDescent="0.35">
      <c r="A136" s="2">
        <v>45671</v>
      </c>
      <c r="B136">
        <v>62.04</v>
      </c>
      <c r="C136" s="12">
        <f t="shared" si="18"/>
        <v>0.39000000000000057</v>
      </c>
      <c r="D136" s="12">
        <f t="shared" si="19"/>
        <v>0.39000000000000057</v>
      </c>
      <c r="E136" s="12">
        <f t="shared" si="20"/>
        <v>0</v>
      </c>
      <c r="F136" s="12">
        <f t="shared" si="17"/>
        <v>0.21382762497800353</v>
      </c>
      <c r="G136" s="12">
        <f t="shared" si="17"/>
        <v>0.24019778606686262</v>
      </c>
      <c r="H136" s="12">
        <f t="shared" si="12"/>
        <v>0.89021480372213524</v>
      </c>
      <c r="I136" s="12">
        <f t="shared" si="13"/>
        <v>47.095959780293754</v>
      </c>
    </row>
    <row r="137" spans="1:9" ht="14.5" x14ac:dyDescent="0.35">
      <c r="A137" s="2">
        <v>45672</v>
      </c>
      <c r="B137">
        <v>61.77</v>
      </c>
      <c r="C137" s="12">
        <f t="shared" si="18"/>
        <v>-0.26999999999999602</v>
      </c>
      <c r="D137" s="12">
        <f t="shared" si="19"/>
        <v>0</v>
      </c>
      <c r="E137" s="12">
        <f t="shared" si="20"/>
        <v>0.26999999999999602</v>
      </c>
      <c r="F137" s="12">
        <f t="shared" si="17"/>
        <v>0.19855422319386043</v>
      </c>
      <c r="G137" s="12">
        <f t="shared" si="17"/>
        <v>0.24232651563351501</v>
      </c>
      <c r="H137" s="12">
        <f t="shared" si="12"/>
        <v>0.8193664761562699</v>
      </c>
      <c r="I137" s="12">
        <f t="shared" si="13"/>
        <v>45.035812569621761</v>
      </c>
    </row>
    <row r="138" spans="1:9" ht="14.5" x14ac:dyDescent="0.35">
      <c r="A138" s="2">
        <v>45673</v>
      </c>
      <c r="B138">
        <v>62.25</v>
      </c>
      <c r="C138" s="12">
        <f t="shared" si="18"/>
        <v>0.47999999999999687</v>
      </c>
      <c r="D138" s="12">
        <f t="shared" si="19"/>
        <v>0.47999999999999687</v>
      </c>
      <c r="E138" s="12">
        <f t="shared" si="20"/>
        <v>0</v>
      </c>
      <c r="F138" s="12">
        <f t="shared" si="17"/>
        <v>0.21865749296572731</v>
      </c>
      <c r="G138" s="12">
        <f t="shared" si="17"/>
        <v>0.22501747880254966</v>
      </c>
      <c r="H138" s="12">
        <f t="shared" si="12"/>
        <v>0.97173559196082204</v>
      </c>
      <c r="I138" s="12">
        <f t="shared" si="13"/>
        <v>49.283260692903809</v>
      </c>
    </row>
    <row r="139" spans="1:9" ht="14.5" x14ac:dyDescent="0.35">
      <c r="A139" s="2">
        <v>45674</v>
      </c>
      <c r="B139">
        <v>62.71</v>
      </c>
      <c r="C139" s="12">
        <f t="shared" si="18"/>
        <v>0.46000000000000085</v>
      </c>
      <c r="D139" s="12">
        <f t="shared" si="19"/>
        <v>0.46000000000000085</v>
      </c>
      <c r="E139" s="12">
        <f t="shared" si="20"/>
        <v>0</v>
      </c>
      <c r="F139" s="12">
        <f t="shared" si="17"/>
        <v>0.23589624346817542</v>
      </c>
      <c r="G139" s="12">
        <f t="shared" si="17"/>
        <v>0.20894480174522467</v>
      </c>
      <c r="H139" s="12">
        <f t="shared" si="12"/>
        <v>1.1289883332719317</v>
      </c>
      <c r="I139" s="12">
        <f t="shared" si="13"/>
        <v>53.029333962429376</v>
      </c>
    </row>
    <row r="140" spans="1:9" ht="14.5" x14ac:dyDescent="0.35">
      <c r="A140" s="2">
        <v>45678</v>
      </c>
      <c r="B140">
        <v>62.42</v>
      </c>
      <c r="C140" s="12">
        <f t="shared" si="18"/>
        <v>-0.28999999999999915</v>
      </c>
      <c r="D140" s="12">
        <f t="shared" si="19"/>
        <v>0</v>
      </c>
      <c r="E140" s="12">
        <f t="shared" si="20"/>
        <v>0.28999999999999915</v>
      </c>
      <c r="F140" s="12">
        <f t="shared" si="17"/>
        <v>0.21904651179187717</v>
      </c>
      <c r="G140" s="12">
        <f t="shared" si="17"/>
        <v>0.21473445876342284</v>
      </c>
      <c r="H140" s="12">
        <f t="shared" ref="H140:H189" si="21">F140/G140</f>
        <v>1.0200808619784913</v>
      </c>
      <c r="I140" s="12">
        <f t="shared" ref="I140:I189" si="22">IF(G140=0,100,100-(100/(1+H140)))</f>
        <v>50.497031142575743</v>
      </c>
    </row>
    <row r="141" spans="1:9" ht="14.5" x14ac:dyDescent="0.35">
      <c r="A141" s="2">
        <v>45679</v>
      </c>
      <c r="B141">
        <v>61.78</v>
      </c>
      <c r="C141" s="12">
        <f t="shared" si="18"/>
        <v>-0.64000000000000057</v>
      </c>
      <c r="D141" s="12">
        <f t="shared" si="19"/>
        <v>0</v>
      </c>
      <c r="E141" s="12">
        <f t="shared" si="20"/>
        <v>0.64000000000000057</v>
      </c>
      <c r="F141" s="12">
        <f t="shared" ref="F141:G156" si="23">((F140*13)+D141)/14</f>
        <v>0.20340033237817165</v>
      </c>
      <c r="G141" s="12">
        <f t="shared" si="23"/>
        <v>0.24511056885174984</v>
      </c>
      <c r="H141" s="12">
        <f t="shared" si="21"/>
        <v>0.82983093438616362</v>
      </c>
      <c r="I141" s="12">
        <f t="shared" si="22"/>
        <v>45.350142397966358</v>
      </c>
    </row>
    <row r="142" spans="1:9" ht="14.5" x14ac:dyDescent="0.35">
      <c r="A142" s="2">
        <v>45680</v>
      </c>
      <c r="B142">
        <v>61.53</v>
      </c>
      <c r="C142" s="12">
        <f t="shared" si="18"/>
        <v>-0.25</v>
      </c>
      <c r="D142" s="12">
        <f t="shared" si="19"/>
        <v>0</v>
      </c>
      <c r="E142" s="12">
        <f t="shared" si="20"/>
        <v>0.25</v>
      </c>
      <c r="F142" s="12">
        <f t="shared" si="23"/>
        <v>0.18887173720830225</v>
      </c>
      <c r="G142" s="12">
        <f t="shared" si="23"/>
        <v>0.24545981393376773</v>
      </c>
      <c r="H142" s="12">
        <f t="shared" si="21"/>
        <v>0.76946093204187549</v>
      </c>
      <c r="I142" s="12">
        <f t="shared" si="22"/>
        <v>43.485612940544179</v>
      </c>
    </row>
    <row r="143" spans="1:9" ht="14.5" x14ac:dyDescent="0.35">
      <c r="A143" s="2">
        <v>45681</v>
      </c>
      <c r="B143">
        <v>61.92</v>
      </c>
      <c r="C143" s="12">
        <f t="shared" si="18"/>
        <v>0.39000000000000057</v>
      </c>
      <c r="D143" s="12">
        <f t="shared" si="19"/>
        <v>0.39000000000000057</v>
      </c>
      <c r="E143" s="12">
        <f t="shared" si="20"/>
        <v>0</v>
      </c>
      <c r="F143" s="12">
        <f t="shared" si="23"/>
        <v>0.20323804169342358</v>
      </c>
      <c r="G143" s="12">
        <f t="shared" si="23"/>
        <v>0.22792697008135576</v>
      </c>
      <c r="H143" s="12">
        <f t="shared" si="21"/>
        <v>0.89168053092128685</v>
      </c>
      <c r="I143" s="12">
        <f t="shared" si="22"/>
        <v>47.136951316352572</v>
      </c>
    </row>
    <row r="144" spans="1:9" ht="14.5" x14ac:dyDescent="0.35">
      <c r="A144" s="2">
        <v>45684</v>
      </c>
      <c r="B144">
        <v>63.87</v>
      </c>
      <c r="C144" s="12">
        <f t="shared" si="18"/>
        <v>1.9499999999999957</v>
      </c>
      <c r="D144" s="12">
        <f t="shared" si="19"/>
        <v>1.9499999999999957</v>
      </c>
      <c r="E144" s="12">
        <f t="shared" si="20"/>
        <v>0</v>
      </c>
      <c r="F144" s="12">
        <f t="shared" si="23"/>
        <v>0.32800675300103588</v>
      </c>
      <c r="G144" s="12">
        <f t="shared" si="23"/>
        <v>0.21164647221840177</v>
      </c>
      <c r="H144" s="12">
        <f t="shared" si="21"/>
        <v>1.5497860633488842</v>
      </c>
      <c r="I144" s="12">
        <f t="shared" si="22"/>
        <v>60.781023381757691</v>
      </c>
    </row>
    <row r="145" spans="1:9" ht="14.5" x14ac:dyDescent="0.35">
      <c r="A145" s="2">
        <v>45685</v>
      </c>
      <c r="B145">
        <v>62.36</v>
      </c>
      <c r="C145" s="12">
        <f t="shared" si="18"/>
        <v>-1.509999999999998</v>
      </c>
      <c r="D145" s="12">
        <f t="shared" si="19"/>
        <v>0</v>
      </c>
      <c r="E145" s="12">
        <f t="shared" si="20"/>
        <v>1.509999999999998</v>
      </c>
      <c r="F145" s="12">
        <f t="shared" si="23"/>
        <v>0.30457769921524758</v>
      </c>
      <c r="G145" s="12">
        <f t="shared" si="23"/>
        <v>0.30438600991708725</v>
      </c>
      <c r="H145" s="12">
        <f t="shared" si="21"/>
        <v>1.0006297572553107</v>
      </c>
      <c r="I145" s="12">
        <f t="shared" si="22"/>
        <v>50.01573897551576</v>
      </c>
    </row>
    <row r="146" spans="1:9" ht="14.5" x14ac:dyDescent="0.35">
      <c r="A146" s="2">
        <v>45686</v>
      </c>
      <c r="B146">
        <v>62.83</v>
      </c>
      <c r="C146" s="12">
        <f t="shared" si="18"/>
        <v>0.46999999999999886</v>
      </c>
      <c r="D146" s="12">
        <f t="shared" si="19"/>
        <v>0.46999999999999886</v>
      </c>
      <c r="E146" s="12">
        <f t="shared" si="20"/>
        <v>0</v>
      </c>
      <c r="F146" s="12">
        <f t="shared" si="23"/>
        <v>0.31639357784272981</v>
      </c>
      <c r="G146" s="12">
        <f t="shared" si="23"/>
        <v>0.28264415206586674</v>
      </c>
      <c r="H146" s="12">
        <f t="shared" si="21"/>
        <v>1.1194060642337231</v>
      </c>
      <c r="I146" s="12">
        <f t="shared" si="22"/>
        <v>52.816969957970144</v>
      </c>
    </row>
    <row r="147" spans="1:9" ht="14.5" x14ac:dyDescent="0.35">
      <c r="A147" s="2">
        <v>45687</v>
      </c>
      <c r="B147">
        <v>64.05</v>
      </c>
      <c r="C147" s="12">
        <f t="shared" si="18"/>
        <v>1.2199999999999989</v>
      </c>
      <c r="D147" s="12">
        <f t="shared" si="19"/>
        <v>1.2199999999999989</v>
      </c>
      <c r="E147" s="12">
        <f t="shared" si="20"/>
        <v>0</v>
      </c>
      <c r="F147" s="12">
        <f t="shared" si="23"/>
        <v>0.38093689371110617</v>
      </c>
      <c r="G147" s="12">
        <f t="shared" si="23"/>
        <v>0.26245528406116198</v>
      </c>
      <c r="H147" s="12">
        <f t="shared" si="21"/>
        <v>1.4514354133648668</v>
      </c>
      <c r="I147" s="12">
        <f t="shared" si="22"/>
        <v>59.207573059108697</v>
      </c>
    </row>
    <row r="148" spans="1:9" ht="14.5" x14ac:dyDescent="0.35">
      <c r="A148" s="2">
        <v>45688</v>
      </c>
      <c r="B148">
        <v>63.48</v>
      </c>
      <c r="C148" s="12">
        <f t="shared" si="18"/>
        <v>-0.57000000000000028</v>
      </c>
      <c r="D148" s="12">
        <f t="shared" si="19"/>
        <v>0</v>
      </c>
      <c r="E148" s="12">
        <f t="shared" si="20"/>
        <v>0.57000000000000028</v>
      </c>
      <c r="F148" s="12">
        <f t="shared" si="23"/>
        <v>0.35372711558888431</v>
      </c>
      <c r="G148" s="12">
        <f t="shared" si="23"/>
        <v>0.284422763771079</v>
      </c>
      <c r="H148" s="12">
        <f t="shared" si="21"/>
        <v>1.2436666844064062</v>
      </c>
      <c r="I148" s="12">
        <f t="shared" si="22"/>
        <v>55.430099891840037</v>
      </c>
    </row>
    <row r="149" spans="1:9" ht="14.5" x14ac:dyDescent="0.35">
      <c r="A149" s="2">
        <v>45691</v>
      </c>
      <c r="B149">
        <v>63.35</v>
      </c>
      <c r="C149" s="12">
        <f t="shared" si="18"/>
        <v>-0.12999999999999545</v>
      </c>
      <c r="D149" s="12">
        <f t="shared" si="19"/>
        <v>0</v>
      </c>
      <c r="E149" s="12">
        <f t="shared" si="20"/>
        <v>0.12999999999999545</v>
      </c>
      <c r="F149" s="12">
        <f t="shared" si="23"/>
        <v>0.32846089304682113</v>
      </c>
      <c r="G149" s="12">
        <f t="shared" si="23"/>
        <v>0.27339256635885872</v>
      </c>
      <c r="H149" s="12">
        <f t="shared" si="21"/>
        <v>1.2014258376567526</v>
      </c>
      <c r="I149" s="12">
        <f t="shared" si="22"/>
        <v>54.574894920629134</v>
      </c>
    </row>
    <row r="150" spans="1:9" ht="14.5" x14ac:dyDescent="0.35">
      <c r="A150" s="2">
        <v>45692</v>
      </c>
      <c r="B150">
        <v>62.67</v>
      </c>
      <c r="C150" s="12">
        <f t="shared" si="18"/>
        <v>-0.67999999999999972</v>
      </c>
      <c r="D150" s="12">
        <f t="shared" si="19"/>
        <v>0</v>
      </c>
      <c r="E150" s="12">
        <f t="shared" si="20"/>
        <v>0.67999999999999972</v>
      </c>
      <c r="F150" s="12">
        <f t="shared" si="23"/>
        <v>0.30499940068633391</v>
      </c>
      <c r="G150" s="12">
        <f t="shared" si="23"/>
        <v>0.30243595447608307</v>
      </c>
      <c r="H150" s="12">
        <f t="shared" si="21"/>
        <v>1.0084759968922727</v>
      </c>
      <c r="I150" s="12">
        <f t="shared" si="22"/>
        <v>50.211005680560469</v>
      </c>
    </row>
    <row r="151" spans="1:9" ht="14.5" x14ac:dyDescent="0.35">
      <c r="A151" s="2">
        <v>45693</v>
      </c>
      <c r="B151">
        <v>63.12</v>
      </c>
      <c r="C151" s="12">
        <f t="shared" si="18"/>
        <v>0.44999999999999574</v>
      </c>
      <c r="D151" s="12">
        <f t="shared" si="19"/>
        <v>0.44999999999999574</v>
      </c>
      <c r="E151" s="12">
        <f t="shared" si="20"/>
        <v>0</v>
      </c>
      <c r="F151" s="12">
        <f t="shared" si="23"/>
        <v>0.31535658635159552</v>
      </c>
      <c r="G151" s="12">
        <f t="shared" si="23"/>
        <v>0.28083338629922</v>
      </c>
      <c r="H151" s="12">
        <f t="shared" si="21"/>
        <v>1.1229312529657427</v>
      </c>
      <c r="I151" s="12">
        <f t="shared" si="22"/>
        <v>52.895318743694773</v>
      </c>
    </row>
    <row r="152" spans="1:9" ht="14.5" x14ac:dyDescent="0.35">
      <c r="A152" s="2">
        <v>45694</v>
      </c>
      <c r="B152">
        <v>63.36</v>
      </c>
      <c r="C152" s="12">
        <f t="shared" si="18"/>
        <v>0.24000000000000199</v>
      </c>
      <c r="D152" s="12">
        <f t="shared" si="19"/>
        <v>0.24000000000000199</v>
      </c>
      <c r="E152" s="12">
        <f t="shared" si="20"/>
        <v>0</v>
      </c>
      <c r="F152" s="12">
        <f t="shared" si="23"/>
        <v>0.3099739730407674</v>
      </c>
      <c r="G152" s="12">
        <f t="shared" si="23"/>
        <v>0.26077385870641856</v>
      </c>
      <c r="H152" s="12">
        <f t="shared" si="21"/>
        <v>1.1886696564540955</v>
      </c>
      <c r="I152" s="12">
        <f t="shared" si="22"/>
        <v>54.31014465562982</v>
      </c>
    </row>
    <row r="153" spans="1:9" ht="14.5" x14ac:dyDescent="0.35">
      <c r="A153" s="2">
        <v>45695</v>
      </c>
      <c r="B153">
        <v>63.84</v>
      </c>
      <c r="C153" s="12">
        <f t="shared" si="18"/>
        <v>0.48000000000000398</v>
      </c>
      <c r="D153" s="12">
        <f t="shared" si="19"/>
        <v>0.48000000000000398</v>
      </c>
      <c r="E153" s="12">
        <f t="shared" si="20"/>
        <v>0</v>
      </c>
      <c r="F153" s="12">
        <f t="shared" si="23"/>
        <v>0.32211868925214143</v>
      </c>
      <c r="G153" s="12">
        <f t="shared" si="23"/>
        <v>0.24214715451310292</v>
      </c>
      <c r="H153" s="12">
        <f t="shared" si="21"/>
        <v>1.3302600639674713</v>
      </c>
      <c r="I153" s="12">
        <f t="shared" si="22"/>
        <v>57.086334891848395</v>
      </c>
    </row>
    <row r="154" spans="1:9" ht="14.5" x14ac:dyDescent="0.35">
      <c r="A154" s="2">
        <v>45698</v>
      </c>
      <c r="B154">
        <v>64.55</v>
      </c>
      <c r="C154" s="12">
        <f t="shared" si="18"/>
        <v>0.70999999999999375</v>
      </c>
      <c r="D154" s="12">
        <f t="shared" si="19"/>
        <v>0.70999999999999375</v>
      </c>
      <c r="E154" s="12">
        <f t="shared" si="20"/>
        <v>0</v>
      </c>
      <c r="F154" s="12">
        <f t="shared" si="23"/>
        <v>0.34982449716270231</v>
      </c>
      <c r="G154" s="12">
        <f t="shared" si="23"/>
        <v>0.22485092919073843</v>
      </c>
      <c r="H154" s="12">
        <f t="shared" si="21"/>
        <v>1.5558063220897356</v>
      </c>
      <c r="I154" s="12">
        <f t="shared" si="22"/>
        <v>60.873404555069826</v>
      </c>
    </row>
    <row r="155" spans="1:9" ht="14.5" x14ac:dyDescent="0.35">
      <c r="A155" s="2">
        <v>45699</v>
      </c>
      <c r="B155">
        <v>67.599999999999994</v>
      </c>
      <c r="C155" s="12">
        <f t="shared" si="18"/>
        <v>3.0499999999999972</v>
      </c>
      <c r="D155" s="12">
        <f t="shared" si="19"/>
        <v>3.0499999999999972</v>
      </c>
      <c r="E155" s="12">
        <f t="shared" si="20"/>
        <v>0</v>
      </c>
      <c r="F155" s="12">
        <f t="shared" si="23"/>
        <v>0.54269417593679481</v>
      </c>
      <c r="G155" s="12">
        <f t="shared" si="23"/>
        <v>0.20879014853425712</v>
      </c>
      <c r="H155" s="12">
        <f t="shared" si="21"/>
        <v>2.5992326733162536</v>
      </c>
      <c r="I155" s="12">
        <f t="shared" si="22"/>
        <v>72.216300229386889</v>
      </c>
    </row>
    <row r="156" spans="1:9" ht="14.5" x14ac:dyDescent="0.35">
      <c r="A156" s="2">
        <v>45700</v>
      </c>
      <c r="B156">
        <v>68.709999999999994</v>
      </c>
      <c r="C156" s="12">
        <f t="shared" si="18"/>
        <v>1.1099999999999994</v>
      </c>
      <c r="D156" s="12">
        <f t="shared" si="19"/>
        <v>1.1099999999999994</v>
      </c>
      <c r="E156" s="12">
        <f t="shared" si="20"/>
        <v>0</v>
      </c>
      <c r="F156" s="12">
        <f t="shared" si="23"/>
        <v>0.58321602051273802</v>
      </c>
      <c r="G156" s="12">
        <f t="shared" si="23"/>
        <v>0.19387656649609591</v>
      </c>
      <c r="H156" s="12">
        <f t="shared" si="21"/>
        <v>3.0081821184123467</v>
      </c>
      <c r="I156" s="12">
        <f t="shared" si="22"/>
        <v>75.051033848828624</v>
      </c>
    </row>
    <row r="157" spans="1:9" ht="14.5" x14ac:dyDescent="0.35">
      <c r="A157" s="2">
        <v>45701</v>
      </c>
      <c r="B157">
        <v>69.5</v>
      </c>
      <c r="C157" s="12">
        <f t="shared" si="18"/>
        <v>0.79000000000000625</v>
      </c>
      <c r="D157" s="12">
        <f t="shared" si="19"/>
        <v>0.79000000000000625</v>
      </c>
      <c r="E157" s="12">
        <f t="shared" si="20"/>
        <v>0</v>
      </c>
      <c r="F157" s="12">
        <f t="shared" ref="F157:G172" si="24">((F156*13)+D157)/14</f>
        <v>0.59798630476182857</v>
      </c>
      <c r="G157" s="12">
        <f t="shared" si="24"/>
        <v>0.18002824031780335</v>
      </c>
      <c r="H157" s="12">
        <f t="shared" si="21"/>
        <v>3.3216250056446981</v>
      </c>
      <c r="I157" s="12">
        <f t="shared" si="22"/>
        <v>76.860555955367516</v>
      </c>
    </row>
    <row r="158" spans="1:9" ht="14.5" x14ac:dyDescent="0.35">
      <c r="A158" s="2">
        <v>45702</v>
      </c>
      <c r="B158">
        <v>68.87</v>
      </c>
      <c r="C158" s="12">
        <f t="shared" si="18"/>
        <v>-0.62999999999999545</v>
      </c>
      <c r="D158" s="12">
        <f t="shared" si="19"/>
        <v>0</v>
      </c>
      <c r="E158" s="12">
        <f t="shared" si="20"/>
        <v>0.62999999999999545</v>
      </c>
      <c r="F158" s="12">
        <f t="shared" si="24"/>
        <v>0.55527299727884083</v>
      </c>
      <c r="G158" s="12">
        <f t="shared" si="24"/>
        <v>0.21216908029510279</v>
      </c>
      <c r="H158" s="12">
        <f t="shared" si="21"/>
        <v>2.6171249670617414</v>
      </c>
      <c r="I158" s="12">
        <f t="shared" si="22"/>
        <v>72.353733722052766</v>
      </c>
    </row>
    <row r="159" spans="1:9" ht="14.5" x14ac:dyDescent="0.35">
      <c r="A159" s="2">
        <v>45706</v>
      </c>
      <c r="B159">
        <v>69.05</v>
      </c>
      <c r="C159" s="12">
        <f t="shared" si="18"/>
        <v>0.17999999999999261</v>
      </c>
      <c r="D159" s="12">
        <f t="shared" si="19"/>
        <v>0.17999999999999261</v>
      </c>
      <c r="E159" s="12">
        <f t="shared" si="20"/>
        <v>0</v>
      </c>
      <c r="F159" s="12">
        <f t="shared" si="24"/>
        <v>0.52846778318749454</v>
      </c>
      <c r="G159" s="12">
        <f t="shared" si="24"/>
        <v>0.19701414598830971</v>
      </c>
      <c r="H159" s="12">
        <f t="shared" si="21"/>
        <v>2.6823849654879726</v>
      </c>
      <c r="I159" s="12">
        <f t="shared" si="22"/>
        <v>72.843686649489541</v>
      </c>
    </row>
    <row r="160" spans="1:9" ht="14.5" x14ac:dyDescent="0.35">
      <c r="A160" s="2">
        <v>45707</v>
      </c>
      <c r="B160">
        <v>70.069999999999993</v>
      </c>
      <c r="C160" s="12">
        <f t="shared" si="18"/>
        <v>1.019999999999996</v>
      </c>
      <c r="D160" s="12">
        <f t="shared" si="19"/>
        <v>1.019999999999996</v>
      </c>
      <c r="E160" s="12">
        <f t="shared" si="20"/>
        <v>0</v>
      </c>
      <c r="F160" s="12">
        <f t="shared" si="24"/>
        <v>0.56357722724553039</v>
      </c>
      <c r="G160" s="12">
        <f t="shared" si="24"/>
        <v>0.18294170698914475</v>
      </c>
      <c r="H160" s="12">
        <f t="shared" si="21"/>
        <v>3.0806382892172941</v>
      </c>
      <c r="I160" s="12">
        <f t="shared" si="22"/>
        <v>75.494029876590474</v>
      </c>
    </row>
    <row r="161" spans="1:9" ht="14.5" x14ac:dyDescent="0.35">
      <c r="A161" s="2">
        <v>45708</v>
      </c>
      <c r="B161">
        <v>70.040000000000006</v>
      </c>
      <c r="C161" s="12">
        <f t="shared" si="18"/>
        <v>-2.9999999999986926E-2</v>
      </c>
      <c r="D161" s="12">
        <f t="shared" si="19"/>
        <v>0</v>
      </c>
      <c r="E161" s="12">
        <f t="shared" si="20"/>
        <v>2.9999999999986926E-2</v>
      </c>
      <c r="F161" s="12">
        <f t="shared" si="24"/>
        <v>0.52332171101370684</v>
      </c>
      <c r="G161" s="12">
        <f t="shared" si="24"/>
        <v>0.17201729934706206</v>
      </c>
      <c r="H161" s="12">
        <f t="shared" si="21"/>
        <v>3.0422621038704549</v>
      </c>
      <c r="I161" s="12">
        <f t="shared" si="22"/>
        <v>75.261376568270947</v>
      </c>
    </row>
    <row r="162" spans="1:9" ht="14.5" x14ac:dyDescent="0.35">
      <c r="A162" s="2">
        <v>45709</v>
      </c>
      <c r="B162">
        <v>71.349999999999994</v>
      </c>
      <c r="C162" s="12">
        <f t="shared" si="18"/>
        <v>1.3099999999999881</v>
      </c>
      <c r="D162" s="12">
        <f t="shared" si="19"/>
        <v>1.3099999999999881</v>
      </c>
      <c r="E162" s="12">
        <f t="shared" si="20"/>
        <v>0</v>
      </c>
      <c r="F162" s="12">
        <f t="shared" si="24"/>
        <v>0.57951301736986971</v>
      </c>
      <c r="G162" s="12">
        <f t="shared" si="24"/>
        <v>0.15973034939370048</v>
      </c>
      <c r="H162" s="12">
        <f t="shared" si="21"/>
        <v>3.6280708053890027</v>
      </c>
      <c r="I162" s="12">
        <f t="shared" si="22"/>
        <v>78.392724699985507</v>
      </c>
    </row>
    <row r="163" spans="1:9" ht="14.5" x14ac:dyDescent="0.35">
      <c r="A163" s="2">
        <v>45712</v>
      </c>
      <c r="B163">
        <v>70.59</v>
      </c>
      <c r="C163" s="12">
        <f t="shared" si="18"/>
        <v>-0.75999999999999091</v>
      </c>
      <c r="D163" s="12">
        <f t="shared" si="19"/>
        <v>0</v>
      </c>
      <c r="E163" s="12">
        <f t="shared" si="20"/>
        <v>0.75999999999999091</v>
      </c>
      <c r="F163" s="12">
        <f t="shared" si="24"/>
        <v>0.53811923041487897</v>
      </c>
      <c r="G163" s="12">
        <f t="shared" si="24"/>
        <v>0.2026067530084355</v>
      </c>
      <c r="H163" s="12">
        <f t="shared" si="21"/>
        <v>2.655978749101588</v>
      </c>
      <c r="I163" s="12">
        <f t="shared" si="22"/>
        <v>72.647543417867581</v>
      </c>
    </row>
    <row r="164" spans="1:9" ht="14.5" x14ac:dyDescent="0.35">
      <c r="A164" s="2">
        <v>45713</v>
      </c>
      <c r="B164">
        <v>71.489999999999995</v>
      </c>
      <c r="C164" s="12">
        <f t="shared" si="18"/>
        <v>0.89999999999999147</v>
      </c>
      <c r="D164" s="12">
        <f t="shared" si="19"/>
        <v>0.89999999999999147</v>
      </c>
      <c r="E164" s="12">
        <f t="shared" si="20"/>
        <v>0</v>
      </c>
      <c r="F164" s="12">
        <f t="shared" si="24"/>
        <v>0.56396785681381556</v>
      </c>
      <c r="G164" s="12">
        <f t="shared" si="24"/>
        <v>0.18813484207926154</v>
      </c>
      <c r="H164" s="12">
        <f t="shared" si="21"/>
        <v>2.9976789550561556</v>
      </c>
      <c r="I164" s="12">
        <f t="shared" si="22"/>
        <v>74.9854850466362</v>
      </c>
    </row>
    <row r="165" spans="1:9" ht="14.5" x14ac:dyDescent="0.35">
      <c r="A165" s="2">
        <v>45714</v>
      </c>
      <c r="B165">
        <v>70.8</v>
      </c>
      <c r="C165" s="12">
        <f t="shared" si="18"/>
        <v>-0.68999999999999773</v>
      </c>
      <c r="D165" s="12">
        <f t="shared" si="19"/>
        <v>0</v>
      </c>
      <c r="E165" s="12">
        <f t="shared" si="20"/>
        <v>0.68999999999999773</v>
      </c>
      <c r="F165" s="12">
        <f t="shared" si="24"/>
        <v>0.52368443846997159</v>
      </c>
      <c r="G165" s="12">
        <f t="shared" si="24"/>
        <v>0.22398235335931413</v>
      </c>
      <c r="H165" s="12">
        <f t="shared" si="21"/>
        <v>2.3380611490846923</v>
      </c>
      <c r="I165" s="12">
        <f t="shared" si="22"/>
        <v>70.042490076186795</v>
      </c>
    </row>
    <row r="166" spans="1:9" ht="14.5" x14ac:dyDescent="0.35">
      <c r="A166" s="2">
        <v>45715</v>
      </c>
      <c r="B166">
        <v>70.87</v>
      </c>
      <c r="C166" s="12">
        <f t="shared" si="18"/>
        <v>7.000000000000739E-2</v>
      </c>
      <c r="D166" s="12">
        <f t="shared" si="19"/>
        <v>7.000000000000739E-2</v>
      </c>
      <c r="E166" s="12">
        <f t="shared" si="20"/>
        <v>0</v>
      </c>
      <c r="F166" s="12">
        <f t="shared" si="24"/>
        <v>0.49127840715068843</v>
      </c>
      <c r="G166" s="12">
        <f t="shared" si="24"/>
        <v>0.20798361383364883</v>
      </c>
      <c r="H166" s="12">
        <f t="shared" si="21"/>
        <v>2.3621015045138449</v>
      </c>
      <c r="I166" s="12">
        <f t="shared" si="22"/>
        <v>70.256698119987348</v>
      </c>
    </row>
    <row r="167" spans="1:9" ht="14.5" x14ac:dyDescent="0.35">
      <c r="A167" s="2">
        <v>45716</v>
      </c>
      <c r="B167">
        <v>71.209999999999994</v>
      </c>
      <c r="C167" s="12">
        <f t="shared" si="18"/>
        <v>0.3399999999999892</v>
      </c>
      <c r="D167" s="12">
        <f t="shared" si="19"/>
        <v>0.3399999999999892</v>
      </c>
      <c r="E167" s="12">
        <f t="shared" si="20"/>
        <v>0</v>
      </c>
      <c r="F167" s="12">
        <f t="shared" si="24"/>
        <v>0.48047280663992425</v>
      </c>
      <c r="G167" s="12">
        <f t="shared" si="24"/>
        <v>0.19312764141695962</v>
      </c>
      <c r="H167" s="12">
        <f t="shared" si="21"/>
        <v>2.4878510559893954</v>
      </c>
      <c r="I167" s="12">
        <f t="shared" si="22"/>
        <v>71.32905092713797</v>
      </c>
    </row>
    <row r="168" spans="1:9" ht="14.5" x14ac:dyDescent="0.35">
      <c r="A168" s="2">
        <v>45719</v>
      </c>
      <c r="B168">
        <v>72.319999999999993</v>
      </c>
      <c r="C168" s="12">
        <f t="shared" si="18"/>
        <v>1.1099999999999994</v>
      </c>
      <c r="D168" s="12">
        <f t="shared" si="19"/>
        <v>1.1099999999999994</v>
      </c>
      <c r="E168" s="12">
        <f t="shared" si="20"/>
        <v>0</v>
      </c>
      <c r="F168" s="12">
        <f t="shared" si="24"/>
        <v>0.52543903473707254</v>
      </c>
      <c r="G168" s="12">
        <f t="shared" si="24"/>
        <v>0.17933280988717679</v>
      </c>
      <c r="H168" s="12">
        <f t="shared" si="21"/>
        <v>2.9299659948876098</v>
      </c>
      <c r="I168" s="12">
        <f t="shared" si="22"/>
        <v>74.554487206737321</v>
      </c>
    </row>
    <row r="169" spans="1:9" ht="14.5" x14ac:dyDescent="0.35">
      <c r="A169" s="2">
        <v>45720</v>
      </c>
      <c r="B169">
        <v>70.19</v>
      </c>
      <c r="C169" s="12">
        <f t="shared" si="18"/>
        <v>-2.1299999999999955</v>
      </c>
      <c r="D169" s="12">
        <f t="shared" si="19"/>
        <v>0</v>
      </c>
      <c r="E169" s="12">
        <f t="shared" si="20"/>
        <v>2.1299999999999955</v>
      </c>
      <c r="F169" s="12">
        <f t="shared" si="24"/>
        <v>0.48790767511299593</v>
      </c>
      <c r="G169" s="12">
        <f t="shared" si="24"/>
        <v>0.31866618060952095</v>
      </c>
      <c r="H169" s="12">
        <f t="shared" si="21"/>
        <v>1.5310933660414243</v>
      </c>
      <c r="I169" s="12">
        <f t="shared" si="22"/>
        <v>60.491382363978985</v>
      </c>
    </row>
    <row r="170" spans="1:9" ht="14.5" x14ac:dyDescent="0.35">
      <c r="A170" s="2">
        <v>45721</v>
      </c>
      <c r="B170">
        <v>70.08</v>
      </c>
      <c r="C170" s="12">
        <f t="shared" si="18"/>
        <v>-0.10999999999999943</v>
      </c>
      <c r="D170" s="12">
        <f t="shared" si="19"/>
        <v>0</v>
      </c>
      <c r="E170" s="12">
        <f t="shared" si="20"/>
        <v>0.10999999999999943</v>
      </c>
      <c r="F170" s="12">
        <f t="shared" si="24"/>
        <v>0.45305712689063909</v>
      </c>
      <c r="G170" s="12">
        <f t="shared" si="24"/>
        <v>0.3037614534231266</v>
      </c>
      <c r="H170" s="12">
        <f t="shared" si="21"/>
        <v>1.4914898575348534</v>
      </c>
      <c r="I170" s="12">
        <f t="shared" si="22"/>
        <v>59.863372633215263</v>
      </c>
    </row>
    <row r="171" spans="1:9" ht="14.5" x14ac:dyDescent="0.35">
      <c r="A171" s="2">
        <v>45722</v>
      </c>
      <c r="B171">
        <v>70.459999999999994</v>
      </c>
      <c r="C171" s="12">
        <f t="shared" si="18"/>
        <v>0.37999999999999545</v>
      </c>
      <c r="D171" s="12">
        <f t="shared" si="19"/>
        <v>0.37999999999999545</v>
      </c>
      <c r="E171" s="12">
        <f t="shared" si="20"/>
        <v>0</v>
      </c>
      <c r="F171" s="12">
        <f t="shared" si="24"/>
        <v>0.44783876068416456</v>
      </c>
      <c r="G171" s="12">
        <f t="shared" si="24"/>
        <v>0.28206420675004612</v>
      </c>
      <c r="H171" s="12">
        <f t="shared" si="21"/>
        <v>1.5877192141611258</v>
      </c>
      <c r="I171" s="12">
        <f t="shared" si="22"/>
        <v>61.355930947702333</v>
      </c>
    </row>
    <row r="172" spans="1:9" ht="14.5" x14ac:dyDescent="0.35">
      <c r="A172" s="2">
        <v>45723</v>
      </c>
      <c r="B172">
        <v>71.430000000000007</v>
      </c>
      <c r="C172" s="12">
        <f t="shared" si="18"/>
        <v>0.97000000000001307</v>
      </c>
      <c r="D172" s="12">
        <f t="shared" si="19"/>
        <v>0.97000000000001307</v>
      </c>
      <c r="E172" s="12">
        <f t="shared" si="20"/>
        <v>0</v>
      </c>
      <c r="F172" s="12">
        <f t="shared" si="24"/>
        <v>0.48513599206386804</v>
      </c>
      <c r="G172" s="12">
        <f t="shared" si="24"/>
        <v>0.26191676341075715</v>
      </c>
      <c r="H172" s="12">
        <f t="shared" si="21"/>
        <v>1.8522525467491444</v>
      </c>
      <c r="I172" s="12">
        <f t="shared" si="22"/>
        <v>64.93999098572985</v>
      </c>
    </row>
    <row r="173" spans="1:9" ht="14.5" x14ac:dyDescent="0.35">
      <c r="A173" s="2">
        <v>45726</v>
      </c>
      <c r="B173">
        <v>71.45</v>
      </c>
      <c r="C173" s="12">
        <f t="shared" si="18"/>
        <v>1.9999999999996021E-2</v>
      </c>
      <c r="D173" s="12">
        <f t="shared" si="19"/>
        <v>1.9999999999996021E-2</v>
      </c>
      <c r="E173" s="12">
        <f t="shared" si="20"/>
        <v>0</v>
      </c>
      <c r="F173" s="12">
        <f t="shared" ref="F173:G188" si="25">((F172*13)+D173)/14</f>
        <v>0.45191199263073434</v>
      </c>
      <c r="G173" s="12">
        <f t="shared" si="25"/>
        <v>0.24320842316713165</v>
      </c>
      <c r="H173" s="12">
        <f t="shared" si="21"/>
        <v>1.8581264034600586</v>
      </c>
      <c r="I173" s="12">
        <f t="shared" si="22"/>
        <v>65.012044296242593</v>
      </c>
    </row>
    <row r="174" spans="1:9" ht="14.5" x14ac:dyDescent="0.35">
      <c r="A174" s="2">
        <v>45727</v>
      </c>
      <c r="B174">
        <v>71.040000000000006</v>
      </c>
      <c r="C174" s="12">
        <f t="shared" si="18"/>
        <v>-0.40999999999999659</v>
      </c>
      <c r="D174" s="12">
        <f t="shared" si="19"/>
        <v>0</v>
      </c>
      <c r="E174" s="12">
        <f t="shared" si="20"/>
        <v>0.40999999999999659</v>
      </c>
      <c r="F174" s="12">
        <f t="shared" si="25"/>
        <v>0.41963256458568188</v>
      </c>
      <c r="G174" s="12">
        <f t="shared" si="25"/>
        <v>0.25512210722662199</v>
      </c>
      <c r="H174" s="12">
        <f t="shared" si="21"/>
        <v>1.6448302702867188</v>
      </c>
      <c r="I174" s="12">
        <f t="shared" si="22"/>
        <v>62.190390391607522</v>
      </c>
    </row>
    <row r="175" spans="1:9" ht="14.5" x14ac:dyDescent="0.35">
      <c r="A175" s="2">
        <v>45728</v>
      </c>
      <c r="B175">
        <v>69.94</v>
      </c>
      <c r="C175" s="12">
        <f t="shared" si="18"/>
        <v>-1.1000000000000085</v>
      </c>
      <c r="D175" s="12">
        <f t="shared" si="19"/>
        <v>0</v>
      </c>
      <c r="E175" s="12">
        <f t="shared" si="20"/>
        <v>1.1000000000000085</v>
      </c>
      <c r="F175" s="12">
        <f t="shared" si="25"/>
        <v>0.38965880997241886</v>
      </c>
      <c r="G175" s="12">
        <f t="shared" si="25"/>
        <v>0.31547052813900672</v>
      </c>
      <c r="H175" s="12">
        <f t="shared" si="21"/>
        <v>1.2351670765286904</v>
      </c>
      <c r="I175" s="12">
        <f t="shared" si="22"/>
        <v>55.260615168283415</v>
      </c>
    </row>
    <row r="176" spans="1:9" ht="14.5" x14ac:dyDescent="0.35">
      <c r="A176" s="2">
        <v>45729</v>
      </c>
      <c r="B176">
        <v>69.62</v>
      </c>
      <c r="C176" s="12">
        <f t="shared" si="18"/>
        <v>-0.31999999999999318</v>
      </c>
      <c r="D176" s="12">
        <f t="shared" si="19"/>
        <v>0</v>
      </c>
      <c r="E176" s="12">
        <f t="shared" si="20"/>
        <v>0.31999999999999318</v>
      </c>
      <c r="F176" s="12">
        <f t="shared" si="25"/>
        <v>0.36182603783153183</v>
      </c>
      <c r="G176" s="12">
        <f t="shared" si="25"/>
        <v>0.31579406184336289</v>
      </c>
      <c r="H176" s="12">
        <f t="shared" si="21"/>
        <v>1.1457658061062632</v>
      </c>
      <c r="I176" s="12">
        <f t="shared" si="22"/>
        <v>53.39659168981661</v>
      </c>
    </row>
    <row r="177" spans="1:9" ht="14.5" x14ac:dyDescent="0.35">
      <c r="A177" s="2">
        <v>45730</v>
      </c>
      <c r="B177">
        <v>69.16</v>
      </c>
      <c r="C177" s="12">
        <f t="shared" si="18"/>
        <v>-0.46000000000000796</v>
      </c>
      <c r="D177" s="12">
        <f t="shared" si="19"/>
        <v>0</v>
      </c>
      <c r="E177" s="12">
        <f t="shared" si="20"/>
        <v>0.46000000000000796</v>
      </c>
      <c r="F177" s="12">
        <f t="shared" si="25"/>
        <v>0.3359813208435653</v>
      </c>
      <c r="G177" s="12">
        <f t="shared" si="25"/>
        <v>0.32609448599740898</v>
      </c>
      <c r="H177" s="12">
        <f t="shared" si="21"/>
        <v>1.0303189267856399</v>
      </c>
      <c r="I177" s="12">
        <f t="shared" si="22"/>
        <v>50.746654291245761</v>
      </c>
    </row>
    <row r="178" spans="1:9" ht="14.5" x14ac:dyDescent="0.35">
      <c r="A178" s="2">
        <v>45733</v>
      </c>
      <c r="B178">
        <v>70.12</v>
      </c>
      <c r="C178" s="12">
        <f t="shared" si="18"/>
        <v>0.96000000000000796</v>
      </c>
      <c r="D178" s="12">
        <f t="shared" si="19"/>
        <v>0.96000000000000796</v>
      </c>
      <c r="E178" s="12">
        <f t="shared" si="20"/>
        <v>0</v>
      </c>
      <c r="F178" s="12">
        <f t="shared" si="25"/>
        <v>0.38055408364045407</v>
      </c>
      <c r="G178" s="12">
        <f t="shared" si="25"/>
        <v>0.30280202271187978</v>
      </c>
      <c r="H178" s="12">
        <f t="shared" si="21"/>
        <v>1.2567752362822109</v>
      </c>
      <c r="I178" s="12">
        <f t="shared" si="22"/>
        <v>55.68898559666092</v>
      </c>
    </row>
    <row r="179" spans="1:9" ht="14.5" x14ac:dyDescent="0.35">
      <c r="A179" s="2">
        <v>45734</v>
      </c>
      <c r="B179">
        <v>69.38</v>
      </c>
      <c r="C179" s="12">
        <f t="shared" si="18"/>
        <v>-0.74000000000000909</v>
      </c>
      <c r="D179" s="12">
        <f t="shared" si="19"/>
        <v>0</v>
      </c>
      <c r="E179" s="12">
        <f t="shared" si="20"/>
        <v>0.74000000000000909</v>
      </c>
      <c r="F179" s="12">
        <f t="shared" si="25"/>
        <v>0.35337164909470736</v>
      </c>
      <c r="G179" s="12">
        <f t="shared" si="25"/>
        <v>0.33403044966103185</v>
      </c>
      <c r="H179" s="12">
        <f t="shared" si="21"/>
        <v>1.0579025039582548</v>
      </c>
      <c r="I179" s="12">
        <f t="shared" si="22"/>
        <v>51.406833021653917</v>
      </c>
    </row>
    <row r="180" spans="1:9" ht="14.5" x14ac:dyDescent="0.35">
      <c r="A180" s="2">
        <v>45735</v>
      </c>
      <c r="B180">
        <v>69.28</v>
      </c>
      <c r="C180" s="12">
        <f t="shared" si="18"/>
        <v>-9.9999999999994316E-2</v>
      </c>
      <c r="D180" s="12">
        <f t="shared" si="19"/>
        <v>0</v>
      </c>
      <c r="E180" s="12">
        <f t="shared" si="20"/>
        <v>9.9999999999994316E-2</v>
      </c>
      <c r="F180" s="12">
        <f t="shared" si="25"/>
        <v>0.32813081701651398</v>
      </c>
      <c r="G180" s="12">
        <f t="shared" si="25"/>
        <v>0.31731398897095769</v>
      </c>
      <c r="H180" s="12">
        <f t="shared" si="21"/>
        <v>1.0340887210193128</v>
      </c>
      <c r="I180" s="12">
        <f t="shared" si="22"/>
        <v>50.837935943183204</v>
      </c>
    </row>
    <row r="181" spans="1:9" ht="14.5" x14ac:dyDescent="0.35">
      <c r="A181" s="2">
        <v>45736</v>
      </c>
      <c r="B181">
        <v>69.709999999999994</v>
      </c>
      <c r="C181" s="12">
        <f t="shared" si="18"/>
        <v>0.42999999999999261</v>
      </c>
      <c r="D181" s="12">
        <f t="shared" si="19"/>
        <v>0.42999999999999261</v>
      </c>
      <c r="E181" s="12">
        <f t="shared" si="20"/>
        <v>0</v>
      </c>
      <c r="F181" s="12">
        <f t="shared" si="25"/>
        <v>0.33540718722961954</v>
      </c>
      <c r="G181" s="12">
        <f t="shared" si="25"/>
        <v>0.2946487040444607</v>
      </c>
      <c r="H181" s="12">
        <f t="shared" si="21"/>
        <v>1.1383290767130225</v>
      </c>
      <c r="I181" s="12">
        <f t="shared" si="22"/>
        <v>53.234513298712137</v>
      </c>
    </row>
    <row r="182" spans="1:9" ht="14.5" x14ac:dyDescent="0.35">
      <c r="A182" s="2">
        <v>45737</v>
      </c>
      <c r="B182">
        <v>68.67</v>
      </c>
      <c r="C182" s="12">
        <f t="shared" si="18"/>
        <v>-1.039999999999992</v>
      </c>
      <c r="D182" s="12">
        <f t="shared" si="19"/>
        <v>0</v>
      </c>
      <c r="E182" s="12">
        <f t="shared" si="20"/>
        <v>1.039999999999992</v>
      </c>
      <c r="F182" s="12">
        <f t="shared" si="25"/>
        <v>0.31144953099893241</v>
      </c>
      <c r="G182" s="12">
        <f t="shared" si="25"/>
        <v>0.34788808232699864</v>
      </c>
      <c r="H182" s="12">
        <f t="shared" si="21"/>
        <v>0.89525783382882407</v>
      </c>
      <c r="I182" s="12">
        <f t="shared" si="22"/>
        <v>47.236730425232579</v>
      </c>
    </row>
    <row r="183" spans="1:9" ht="14.5" x14ac:dyDescent="0.35">
      <c r="A183" s="2">
        <v>45740</v>
      </c>
      <c r="B183">
        <v>68.95</v>
      </c>
      <c r="C183" s="12">
        <f t="shared" si="18"/>
        <v>0.28000000000000114</v>
      </c>
      <c r="D183" s="12">
        <f t="shared" si="19"/>
        <v>0.28000000000000114</v>
      </c>
      <c r="E183" s="12">
        <f t="shared" si="20"/>
        <v>0</v>
      </c>
      <c r="F183" s="12">
        <f t="shared" si="25"/>
        <v>0.30920313592758014</v>
      </c>
      <c r="G183" s="12">
        <f t="shared" si="25"/>
        <v>0.32303893358935587</v>
      </c>
      <c r="H183" s="12">
        <f t="shared" si="21"/>
        <v>0.95716987575446966</v>
      </c>
      <c r="I183" s="12">
        <f t="shared" si="22"/>
        <v>48.9058148509204</v>
      </c>
    </row>
    <row r="184" spans="1:9" ht="14.5" x14ac:dyDescent="0.35">
      <c r="A184" s="2">
        <v>45741</v>
      </c>
      <c r="B184">
        <v>68.81</v>
      </c>
      <c r="C184" s="12">
        <f t="shared" si="18"/>
        <v>-0.14000000000000057</v>
      </c>
      <c r="D184" s="12">
        <f t="shared" si="19"/>
        <v>0</v>
      </c>
      <c r="E184" s="12">
        <f t="shared" si="20"/>
        <v>0.14000000000000057</v>
      </c>
      <c r="F184" s="12">
        <f t="shared" si="25"/>
        <v>0.28711719764703869</v>
      </c>
      <c r="G184" s="12">
        <f t="shared" si="25"/>
        <v>0.30996472404725905</v>
      </c>
      <c r="H184" s="12">
        <f t="shared" si="21"/>
        <v>0.92628991421379647</v>
      </c>
      <c r="I184" s="12">
        <f t="shared" si="22"/>
        <v>48.0867343684274</v>
      </c>
    </row>
    <row r="185" spans="1:9" ht="14.5" x14ac:dyDescent="0.35">
      <c r="A185" s="2">
        <v>45742</v>
      </c>
      <c r="B185">
        <v>70.02</v>
      </c>
      <c r="C185" s="12">
        <f t="shared" si="18"/>
        <v>1.2099999999999937</v>
      </c>
      <c r="D185" s="12">
        <f t="shared" si="19"/>
        <v>1.2099999999999937</v>
      </c>
      <c r="E185" s="12">
        <f t="shared" si="20"/>
        <v>0</v>
      </c>
      <c r="F185" s="12">
        <f t="shared" si="25"/>
        <v>0.35303739781510696</v>
      </c>
      <c r="G185" s="12">
        <f t="shared" si="25"/>
        <v>0.28782438661531196</v>
      </c>
      <c r="H185" s="12">
        <f t="shared" si="21"/>
        <v>1.2265722233153045</v>
      </c>
      <c r="I185" s="12">
        <f t="shared" si="22"/>
        <v>55.087915427642059</v>
      </c>
    </row>
    <row r="186" spans="1:9" ht="14.5" x14ac:dyDescent="0.35">
      <c r="A186" s="2">
        <v>45743</v>
      </c>
      <c r="B186">
        <v>70.739999999999995</v>
      </c>
      <c r="C186" s="12">
        <f t="shared" si="18"/>
        <v>0.71999999999999886</v>
      </c>
      <c r="D186" s="12">
        <f t="shared" si="19"/>
        <v>0.71999999999999886</v>
      </c>
      <c r="E186" s="12">
        <f t="shared" si="20"/>
        <v>0</v>
      </c>
      <c r="F186" s="12">
        <f t="shared" si="25"/>
        <v>0.37924901225688495</v>
      </c>
      <c r="G186" s="12">
        <f t="shared" si="25"/>
        <v>0.26726550185707537</v>
      </c>
      <c r="H186" s="12">
        <f t="shared" si="21"/>
        <v>1.4189972503809887</v>
      </c>
      <c r="I186" s="12">
        <f t="shared" si="22"/>
        <v>58.660556565638871</v>
      </c>
    </row>
    <row r="187" spans="1:9" ht="14.5" x14ac:dyDescent="0.35">
      <c r="A187" s="2">
        <v>45744</v>
      </c>
      <c r="B187">
        <v>70.37</v>
      </c>
      <c r="C187" s="12">
        <f t="shared" si="18"/>
        <v>-0.36999999999999034</v>
      </c>
      <c r="D187" s="12">
        <f t="shared" si="19"/>
        <v>0</v>
      </c>
      <c r="E187" s="12">
        <f t="shared" si="20"/>
        <v>0.36999999999999034</v>
      </c>
      <c r="F187" s="12">
        <f t="shared" si="25"/>
        <v>0.35215979709567885</v>
      </c>
      <c r="G187" s="12">
        <f t="shared" si="25"/>
        <v>0.27460368029585502</v>
      </c>
      <c r="H187" s="12">
        <f t="shared" si="21"/>
        <v>1.282429269397503</v>
      </c>
      <c r="I187" s="12">
        <f t="shared" si="22"/>
        <v>56.187032237631101</v>
      </c>
    </row>
    <row r="188" spans="1:9" ht="14.5" x14ac:dyDescent="0.35">
      <c r="A188" s="2">
        <v>45746</v>
      </c>
      <c r="B188">
        <v>71.62</v>
      </c>
      <c r="C188" s="12">
        <f t="shared" si="18"/>
        <v>1.25</v>
      </c>
      <c r="D188" s="12">
        <f t="shared" si="19"/>
        <v>1.25</v>
      </c>
      <c r="E188" s="12">
        <f t="shared" si="20"/>
        <v>0</v>
      </c>
      <c r="F188" s="12">
        <f t="shared" si="25"/>
        <v>0.41629124016027319</v>
      </c>
      <c r="G188" s="12">
        <f t="shared" si="25"/>
        <v>0.25498913170329396</v>
      </c>
      <c r="H188" s="12">
        <f t="shared" si="21"/>
        <v>1.6325842492952634</v>
      </c>
      <c r="I188" s="12">
        <f t="shared" si="22"/>
        <v>62.014511016401556</v>
      </c>
    </row>
    <row r="189" spans="1:9" ht="14.5" x14ac:dyDescent="0.35">
      <c r="A189" s="2">
        <v>45747</v>
      </c>
      <c r="B189">
        <v>71.87</v>
      </c>
      <c r="C189" s="12">
        <f t="shared" si="18"/>
        <v>0.25</v>
      </c>
      <c r="D189" s="12">
        <f t="shared" si="19"/>
        <v>0.25</v>
      </c>
      <c r="E189" s="12">
        <f t="shared" si="20"/>
        <v>0</v>
      </c>
      <c r="F189" s="12">
        <f t="shared" ref="F189:G189" si="26">((F188*13)+D189)/14</f>
        <v>0.40441329443453938</v>
      </c>
      <c r="G189" s="12">
        <f t="shared" si="26"/>
        <v>0.23677562229591581</v>
      </c>
      <c r="H189" s="12">
        <f t="shared" si="21"/>
        <v>1.7080022449655501</v>
      </c>
      <c r="I189" s="12">
        <f t="shared" si="22"/>
        <v>63.072408752278506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F70B-1114-4670-AAC5-D2E68C14F80C}">
  <dimension ref="A1:F189"/>
  <sheetViews>
    <sheetView zoomScale="95" zoomScaleNormal="95" workbookViewId="0">
      <selection activeCell="W24" sqref="W24"/>
    </sheetView>
  </sheetViews>
  <sheetFormatPr defaultRowHeight="14" x14ac:dyDescent="0.35"/>
  <cols>
    <col min="1" max="1" width="11.08984375" style="12" bestFit="1" customWidth="1"/>
    <col min="2" max="2" width="7.453125" style="12" bestFit="1" customWidth="1"/>
    <col min="3" max="3" width="10.453125" style="12" bestFit="1" customWidth="1"/>
    <col min="4" max="6" width="12.7265625" style="12" bestFit="1" customWidth="1"/>
    <col min="7" max="16384" width="8.7265625" style="12"/>
  </cols>
  <sheetData>
    <row r="1" spans="1:6" ht="14.5" x14ac:dyDescent="0.35">
      <c r="A1" t="s">
        <v>0</v>
      </c>
      <c r="B1" t="s">
        <v>67</v>
      </c>
      <c r="C1" s="12" t="s">
        <v>34</v>
      </c>
      <c r="D1" s="12" t="s">
        <v>35</v>
      </c>
      <c r="E1" s="12" t="s">
        <v>36</v>
      </c>
      <c r="F1" s="12" t="s">
        <v>37</v>
      </c>
    </row>
    <row r="2" spans="1:6" ht="14.5" x14ac:dyDescent="0.35">
      <c r="A2" s="2">
        <v>45474</v>
      </c>
      <c r="B2">
        <v>63.15</v>
      </c>
    </row>
    <row r="3" spans="1:6" ht="14.5" x14ac:dyDescent="0.35">
      <c r="A3" s="2">
        <v>45475</v>
      </c>
      <c r="B3">
        <v>63.33</v>
      </c>
    </row>
    <row r="4" spans="1:6" ht="14.5" x14ac:dyDescent="0.35">
      <c r="A4" s="2">
        <v>45477</v>
      </c>
      <c r="B4">
        <v>63.76</v>
      </c>
    </row>
    <row r="5" spans="1:6" ht="14.5" x14ac:dyDescent="0.35">
      <c r="A5" s="2">
        <v>45480</v>
      </c>
      <c r="B5">
        <v>62.96</v>
      </c>
    </row>
    <row r="6" spans="1:6" ht="14.5" x14ac:dyDescent="0.35">
      <c r="A6" s="2">
        <v>45481</v>
      </c>
      <c r="B6">
        <v>62.69</v>
      </c>
    </row>
    <row r="7" spans="1:6" ht="14.5" x14ac:dyDescent="0.35">
      <c r="A7" s="2">
        <v>45482</v>
      </c>
      <c r="B7">
        <v>62.83</v>
      </c>
    </row>
    <row r="8" spans="1:6" ht="14.5" x14ac:dyDescent="0.35">
      <c r="A8" s="2">
        <v>45483</v>
      </c>
      <c r="B8">
        <v>63.1</v>
      </c>
    </row>
    <row r="9" spans="1:6" ht="14.5" x14ac:dyDescent="0.35">
      <c r="A9" s="2">
        <v>45484</v>
      </c>
      <c r="B9">
        <v>63.7</v>
      </c>
    </row>
    <row r="10" spans="1:6" ht="14.5" x14ac:dyDescent="0.35">
      <c r="A10" s="2">
        <v>45487</v>
      </c>
      <c r="B10">
        <v>63.41</v>
      </c>
    </row>
    <row r="11" spans="1:6" ht="14.5" x14ac:dyDescent="0.35">
      <c r="A11" s="2">
        <v>45488</v>
      </c>
      <c r="B11">
        <v>64.27</v>
      </c>
    </row>
    <row r="12" spans="1:6" ht="14.5" x14ac:dyDescent="0.35">
      <c r="A12" s="2">
        <v>45489</v>
      </c>
      <c r="B12">
        <v>65.209999999999994</v>
      </c>
    </row>
    <row r="13" spans="1:6" ht="14.5" x14ac:dyDescent="0.35">
      <c r="A13" s="2">
        <v>45490</v>
      </c>
      <c r="B13">
        <v>65.19</v>
      </c>
    </row>
    <row r="14" spans="1:6" ht="14.5" x14ac:dyDescent="0.35">
      <c r="A14" s="2">
        <v>45491</v>
      </c>
      <c r="B14">
        <v>65.290000000000006</v>
      </c>
    </row>
    <row r="15" spans="1:6" ht="14.5" x14ac:dyDescent="0.35">
      <c r="A15" s="2">
        <v>45494</v>
      </c>
      <c r="B15">
        <v>64.77</v>
      </c>
    </row>
    <row r="16" spans="1:6" ht="14.5" x14ac:dyDescent="0.35">
      <c r="A16" s="2">
        <v>45495</v>
      </c>
      <c r="B16">
        <v>64.959999999999994</v>
      </c>
    </row>
    <row r="17" spans="1:6" ht="14.5" x14ac:dyDescent="0.35">
      <c r="A17" s="2">
        <v>45496</v>
      </c>
      <c r="B17">
        <v>65.81</v>
      </c>
    </row>
    <row r="18" spans="1:6" ht="14.5" x14ac:dyDescent="0.35">
      <c r="A18" s="2">
        <v>45497</v>
      </c>
      <c r="B18">
        <v>66.069999999999993</v>
      </c>
    </row>
    <row r="19" spans="1:6" ht="14.5" x14ac:dyDescent="0.35">
      <c r="A19" s="2">
        <v>45498</v>
      </c>
      <c r="B19">
        <v>67.05</v>
      </c>
    </row>
    <row r="20" spans="1:6" ht="14.5" x14ac:dyDescent="0.35">
      <c r="A20" s="2">
        <v>45501</v>
      </c>
      <c r="B20">
        <v>66.83</v>
      </c>
    </row>
    <row r="21" spans="1:6" ht="14.5" x14ac:dyDescent="0.35">
      <c r="A21" s="2">
        <v>45502</v>
      </c>
      <c r="B21">
        <v>67.680000000000007</v>
      </c>
      <c r="C21" s="12">
        <f t="shared" ref="C21:C84" si="0">AVERAGE(B2:B21)</f>
        <v>64.60299999999998</v>
      </c>
      <c r="D21" s="12">
        <f t="shared" ref="D21:D84" si="1">_xlfn.STDEV.S(B2:B21)</f>
        <v>1.5203534907521035</v>
      </c>
      <c r="E21" s="12">
        <f t="shared" ref="E21:E84" si="2">C21+D21*2</f>
        <v>67.643706981504181</v>
      </c>
      <c r="F21" s="12">
        <f t="shared" ref="F21:F84" si="3">C21+D21*-2</f>
        <v>61.562293018495772</v>
      </c>
    </row>
    <row r="22" spans="1:6" ht="14.5" x14ac:dyDescent="0.35">
      <c r="A22" s="2">
        <v>45503</v>
      </c>
      <c r="B22">
        <v>66.739999999999995</v>
      </c>
      <c r="C22" s="12">
        <f t="shared" si="0"/>
        <v>64.782499999999999</v>
      </c>
      <c r="D22" s="12">
        <f t="shared" si="1"/>
        <v>1.5513860526028094</v>
      </c>
      <c r="E22" s="12">
        <f t="shared" si="2"/>
        <v>67.885272105205615</v>
      </c>
      <c r="F22" s="12">
        <f t="shared" si="3"/>
        <v>61.679727894794382</v>
      </c>
    </row>
    <row r="23" spans="1:6" ht="14.5" x14ac:dyDescent="0.35">
      <c r="A23" s="2">
        <v>45504</v>
      </c>
      <c r="B23">
        <v>67.959999999999994</v>
      </c>
      <c r="C23" s="12">
        <f t="shared" si="0"/>
        <v>65.013999999999996</v>
      </c>
      <c r="D23" s="12">
        <f t="shared" si="1"/>
        <v>1.6645543105082448</v>
      </c>
      <c r="E23" s="12">
        <f t="shared" si="2"/>
        <v>68.343108621016484</v>
      </c>
      <c r="F23" s="12">
        <f t="shared" si="3"/>
        <v>61.684891378983508</v>
      </c>
    </row>
    <row r="24" spans="1:6" ht="14.5" x14ac:dyDescent="0.35">
      <c r="A24" s="2">
        <v>45505</v>
      </c>
      <c r="B24">
        <v>69.33</v>
      </c>
      <c r="C24" s="12">
        <f t="shared" si="0"/>
        <v>65.29249999999999</v>
      </c>
      <c r="D24" s="12">
        <f t="shared" si="1"/>
        <v>1.8938706536169723</v>
      </c>
      <c r="E24" s="12">
        <f t="shared" si="2"/>
        <v>69.080241307233933</v>
      </c>
      <c r="F24" s="12">
        <f t="shared" si="3"/>
        <v>61.504758692766046</v>
      </c>
    </row>
    <row r="25" spans="1:6" ht="14.5" x14ac:dyDescent="0.35">
      <c r="A25" s="2">
        <v>45508</v>
      </c>
      <c r="B25">
        <v>68.099999999999994</v>
      </c>
      <c r="C25" s="12">
        <f t="shared" si="0"/>
        <v>65.549499999999995</v>
      </c>
      <c r="D25" s="12">
        <f t="shared" si="1"/>
        <v>1.9093770684371598</v>
      </c>
      <c r="E25" s="12">
        <f t="shared" si="2"/>
        <v>69.368254136874313</v>
      </c>
      <c r="F25" s="12">
        <f t="shared" si="3"/>
        <v>61.730745863125676</v>
      </c>
    </row>
    <row r="26" spans="1:6" ht="14.5" x14ac:dyDescent="0.35">
      <c r="A26" s="2">
        <v>45509</v>
      </c>
      <c r="B26">
        <v>68.05</v>
      </c>
      <c r="C26" s="12">
        <f t="shared" si="0"/>
        <v>65.817499999999981</v>
      </c>
      <c r="D26" s="12">
        <f t="shared" si="1"/>
        <v>1.8624824266214386</v>
      </c>
      <c r="E26" s="12">
        <f t="shared" si="2"/>
        <v>69.542464853242862</v>
      </c>
      <c r="F26" s="12">
        <f t="shared" si="3"/>
        <v>62.092535146757101</v>
      </c>
    </row>
    <row r="27" spans="1:6" ht="14.5" x14ac:dyDescent="0.35">
      <c r="A27" s="2">
        <v>45510</v>
      </c>
      <c r="B27">
        <v>68.459999999999994</v>
      </c>
      <c r="C27" s="12">
        <f t="shared" si="0"/>
        <v>66.09899999999999</v>
      </c>
      <c r="D27" s="12">
        <f t="shared" si="1"/>
        <v>1.8119599739973336</v>
      </c>
      <c r="E27" s="12">
        <f t="shared" si="2"/>
        <v>69.722919947994654</v>
      </c>
      <c r="F27" s="12">
        <f t="shared" si="3"/>
        <v>62.475080052005325</v>
      </c>
    </row>
    <row r="28" spans="1:6" ht="14.5" x14ac:dyDescent="0.35">
      <c r="A28" s="2">
        <v>45511</v>
      </c>
      <c r="B28">
        <v>68.73</v>
      </c>
      <c r="C28" s="12">
        <f t="shared" si="0"/>
        <v>66.380499999999984</v>
      </c>
      <c r="D28" s="12">
        <f t="shared" si="1"/>
        <v>1.7580505800759154</v>
      </c>
      <c r="E28" s="12">
        <f t="shared" si="2"/>
        <v>69.896601160151818</v>
      </c>
      <c r="F28" s="12">
        <f t="shared" si="3"/>
        <v>62.86439883984815</v>
      </c>
    </row>
    <row r="29" spans="1:6" ht="14.5" x14ac:dyDescent="0.35">
      <c r="A29" s="2">
        <v>45512</v>
      </c>
      <c r="B29">
        <v>68.680000000000007</v>
      </c>
      <c r="C29" s="12">
        <f t="shared" si="0"/>
        <v>66.629500000000007</v>
      </c>
      <c r="D29" s="12">
        <f t="shared" si="1"/>
        <v>1.7104430789464447</v>
      </c>
      <c r="E29" s="12">
        <f t="shared" si="2"/>
        <v>70.050386157892902</v>
      </c>
      <c r="F29" s="12">
        <f t="shared" si="3"/>
        <v>63.20861384210712</v>
      </c>
    </row>
    <row r="30" spans="1:6" ht="14.5" x14ac:dyDescent="0.35">
      <c r="A30" s="2">
        <v>45515</v>
      </c>
      <c r="B30">
        <v>68.17</v>
      </c>
      <c r="C30" s="12">
        <f t="shared" si="0"/>
        <v>66.867500000000007</v>
      </c>
      <c r="D30" s="12">
        <f t="shared" si="1"/>
        <v>1.5637635943285584</v>
      </c>
      <c r="E30" s="12">
        <f t="shared" si="2"/>
        <v>69.995027188657119</v>
      </c>
      <c r="F30" s="12">
        <f t="shared" si="3"/>
        <v>63.739972811342888</v>
      </c>
    </row>
    <row r="31" spans="1:6" ht="14.5" x14ac:dyDescent="0.35">
      <c r="A31" s="2">
        <v>45516</v>
      </c>
      <c r="B31">
        <v>68.459999999999994</v>
      </c>
      <c r="C31" s="12">
        <f t="shared" si="0"/>
        <v>67.077000000000012</v>
      </c>
      <c r="D31" s="12">
        <f t="shared" si="1"/>
        <v>1.4756447297439361</v>
      </c>
      <c r="E31" s="12">
        <f t="shared" si="2"/>
        <v>70.02828945948788</v>
      </c>
      <c r="F31" s="12">
        <f t="shared" si="3"/>
        <v>64.125710540512145</v>
      </c>
    </row>
    <row r="32" spans="1:6" ht="14.5" x14ac:dyDescent="0.35">
      <c r="A32" s="2">
        <v>45517</v>
      </c>
      <c r="B32">
        <v>68.58</v>
      </c>
      <c r="C32" s="12">
        <f t="shared" si="0"/>
        <v>67.245500000000021</v>
      </c>
      <c r="D32" s="12">
        <f t="shared" si="1"/>
        <v>1.4432874572345344</v>
      </c>
      <c r="E32" s="12">
        <f t="shared" si="2"/>
        <v>70.132074914469086</v>
      </c>
      <c r="F32" s="12">
        <f t="shared" si="3"/>
        <v>64.358925085530956</v>
      </c>
    </row>
    <row r="33" spans="1:6" ht="14.5" x14ac:dyDescent="0.35">
      <c r="A33" s="2">
        <v>45518</v>
      </c>
      <c r="B33">
        <v>68.650000000000006</v>
      </c>
      <c r="C33" s="12">
        <f t="shared" si="0"/>
        <v>67.418500000000023</v>
      </c>
      <c r="D33" s="12">
        <f t="shared" si="1"/>
        <v>1.3903323154441976</v>
      </c>
      <c r="E33" s="12">
        <f t="shared" si="2"/>
        <v>70.199164630888419</v>
      </c>
      <c r="F33" s="12">
        <f t="shared" si="3"/>
        <v>64.637835369111627</v>
      </c>
    </row>
    <row r="34" spans="1:6" ht="14.5" x14ac:dyDescent="0.35">
      <c r="A34" s="2">
        <v>45519</v>
      </c>
      <c r="B34">
        <v>69.180000000000007</v>
      </c>
      <c r="C34" s="12">
        <f t="shared" si="0"/>
        <v>67.613000000000014</v>
      </c>
      <c r="D34" s="12">
        <f t="shared" si="1"/>
        <v>1.3483561141354017</v>
      </c>
      <c r="E34" s="12">
        <f t="shared" si="2"/>
        <v>70.309712228270811</v>
      </c>
      <c r="F34" s="12">
        <f t="shared" si="3"/>
        <v>64.916287771729216</v>
      </c>
    </row>
    <row r="35" spans="1:6" ht="14.5" x14ac:dyDescent="0.35">
      <c r="A35" s="2">
        <v>45522</v>
      </c>
      <c r="B35">
        <v>68.98</v>
      </c>
      <c r="C35" s="12">
        <f t="shared" si="0"/>
        <v>67.823499999999996</v>
      </c>
      <c r="D35" s="12">
        <f t="shared" si="1"/>
        <v>1.2018200014101439</v>
      </c>
      <c r="E35" s="12">
        <f t="shared" si="2"/>
        <v>70.227140002820278</v>
      </c>
      <c r="F35" s="12">
        <f t="shared" si="3"/>
        <v>65.419859997179714</v>
      </c>
    </row>
    <row r="36" spans="1:6" ht="14.5" x14ac:dyDescent="0.35">
      <c r="A36" s="2">
        <v>45523</v>
      </c>
      <c r="B36">
        <v>69.38</v>
      </c>
      <c r="C36" s="12">
        <f t="shared" si="0"/>
        <v>68.044500000000014</v>
      </c>
      <c r="D36" s="12">
        <f t="shared" si="1"/>
        <v>1.0435086310893156</v>
      </c>
      <c r="E36" s="12">
        <f t="shared" si="2"/>
        <v>70.131517262178647</v>
      </c>
      <c r="F36" s="12">
        <f t="shared" si="3"/>
        <v>65.95748273782138</v>
      </c>
    </row>
    <row r="37" spans="1:6" ht="14.5" x14ac:dyDescent="0.35">
      <c r="A37" s="2">
        <v>45524</v>
      </c>
      <c r="B37">
        <v>69.569999999999993</v>
      </c>
      <c r="C37" s="12">
        <f t="shared" si="0"/>
        <v>68.232500000000016</v>
      </c>
      <c r="D37" s="12">
        <f t="shared" si="1"/>
        <v>0.9546720296575828</v>
      </c>
      <c r="E37" s="12">
        <f t="shared" si="2"/>
        <v>70.141844059315176</v>
      </c>
      <c r="F37" s="12">
        <f t="shared" si="3"/>
        <v>66.323155940684856</v>
      </c>
    </row>
    <row r="38" spans="1:6" ht="14.5" x14ac:dyDescent="0.35">
      <c r="A38" s="2">
        <v>45525</v>
      </c>
      <c r="B38">
        <v>69.33</v>
      </c>
      <c r="C38" s="12">
        <f t="shared" si="0"/>
        <v>68.395499999999984</v>
      </c>
      <c r="D38" s="12">
        <f t="shared" si="1"/>
        <v>0.83707809482873607</v>
      </c>
      <c r="E38" s="12">
        <f t="shared" si="2"/>
        <v>70.069656189657451</v>
      </c>
      <c r="F38" s="12">
        <f t="shared" si="3"/>
        <v>66.721343810342518</v>
      </c>
    </row>
    <row r="39" spans="1:6" ht="14.5" x14ac:dyDescent="0.35">
      <c r="A39" s="2">
        <v>45526</v>
      </c>
      <c r="B39">
        <v>69.790000000000006</v>
      </c>
      <c r="C39" s="12">
        <f t="shared" si="0"/>
        <v>68.532499999999999</v>
      </c>
      <c r="D39" s="12">
        <f t="shared" si="1"/>
        <v>0.8294632062522832</v>
      </c>
      <c r="E39" s="12">
        <f t="shared" si="2"/>
        <v>70.191426412504569</v>
      </c>
      <c r="F39" s="12">
        <f t="shared" si="3"/>
        <v>66.873573587495429</v>
      </c>
    </row>
    <row r="40" spans="1:6" ht="14.5" x14ac:dyDescent="0.35">
      <c r="A40" s="2">
        <v>45529</v>
      </c>
      <c r="B40">
        <v>70.84</v>
      </c>
      <c r="C40" s="12">
        <f t="shared" si="0"/>
        <v>68.73299999999999</v>
      </c>
      <c r="D40" s="12">
        <f t="shared" si="1"/>
        <v>0.87942026358277781</v>
      </c>
      <c r="E40" s="12">
        <f t="shared" si="2"/>
        <v>70.49184052716555</v>
      </c>
      <c r="F40" s="12">
        <f t="shared" si="3"/>
        <v>66.97415947283443</v>
      </c>
    </row>
    <row r="41" spans="1:6" ht="14.5" x14ac:dyDescent="0.35">
      <c r="A41" s="2">
        <v>45530</v>
      </c>
      <c r="B41">
        <v>71.5</v>
      </c>
      <c r="C41" s="12">
        <f t="shared" si="0"/>
        <v>68.923999999999978</v>
      </c>
      <c r="D41" s="12">
        <f t="shared" si="1"/>
        <v>1.0390299119345605</v>
      </c>
      <c r="E41" s="12">
        <f t="shared" si="2"/>
        <v>71.002059823869104</v>
      </c>
      <c r="F41" s="12">
        <f t="shared" si="3"/>
        <v>66.845940176130853</v>
      </c>
    </row>
    <row r="42" spans="1:6" ht="14.5" x14ac:dyDescent="0.35">
      <c r="A42" s="2">
        <v>45531</v>
      </c>
      <c r="B42">
        <v>71.75</v>
      </c>
      <c r="C42" s="12">
        <f t="shared" si="0"/>
        <v>69.174499999999995</v>
      </c>
      <c r="D42" s="12">
        <f t="shared" si="1"/>
        <v>1.0875732280245738</v>
      </c>
      <c r="E42" s="12">
        <f t="shared" si="2"/>
        <v>71.349646456049143</v>
      </c>
      <c r="F42" s="12">
        <f t="shared" si="3"/>
        <v>66.999353543950846</v>
      </c>
    </row>
    <row r="43" spans="1:6" ht="14.5" x14ac:dyDescent="0.35">
      <c r="A43" s="2">
        <v>45532</v>
      </c>
      <c r="B43">
        <v>72.05</v>
      </c>
      <c r="C43" s="12">
        <f t="shared" si="0"/>
        <v>69.378999999999991</v>
      </c>
      <c r="D43" s="12">
        <f t="shared" si="1"/>
        <v>1.2232523516386447</v>
      </c>
      <c r="E43" s="12">
        <f t="shared" si="2"/>
        <v>71.825504703277275</v>
      </c>
      <c r="F43" s="12">
        <f t="shared" si="3"/>
        <v>66.932495296722706</v>
      </c>
    </row>
    <row r="44" spans="1:6" ht="14.5" x14ac:dyDescent="0.35">
      <c r="A44" s="2">
        <v>45533</v>
      </c>
      <c r="B44">
        <v>72.47</v>
      </c>
      <c r="C44" s="12">
        <f t="shared" si="0"/>
        <v>69.536000000000001</v>
      </c>
      <c r="D44" s="12">
        <f t="shared" si="1"/>
        <v>1.4046816458955353</v>
      </c>
      <c r="E44" s="12">
        <f t="shared" si="2"/>
        <v>72.345363291791074</v>
      </c>
      <c r="F44" s="12">
        <f t="shared" si="3"/>
        <v>66.726636708208929</v>
      </c>
    </row>
    <row r="45" spans="1:6" ht="14.5" x14ac:dyDescent="0.35">
      <c r="A45" s="2">
        <v>45537</v>
      </c>
      <c r="B45">
        <v>73.010000000000005</v>
      </c>
      <c r="C45" s="12">
        <f t="shared" si="0"/>
        <v>69.781500000000008</v>
      </c>
      <c r="D45" s="12">
        <f t="shared" si="1"/>
        <v>1.5608812456935652</v>
      </c>
      <c r="E45" s="12">
        <f t="shared" si="2"/>
        <v>72.903262491387139</v>
      </c>
      <c r="F45" s="12">
        <f t="shared" si="3"/>
        <v>66.659737508612878</v>
      </c>
    </row>
    <row r="46" spans="1:6" ht="14.5" x14ac:dyDescent="0.35">
      <c r="A46" s="2">
        <v>45538</v>
      </c>
      <c r="B46">
        <v>72.56</v>
      </c>
      <c r="C46" s="12">
        <f t="shared" si="0"/>
        <v>70.007000000000005</v>
      </c>
      <c r="D46" s="12">
        <f t="shared" si="1"/>
        <v>1.6221431567690416</v>
      </c>
      <c r="E46" s="12">
        <f t="shared" si="2"/>
        <v>73.251286313538088</v>
      </c>
      <c r="F46" s="12">
        <f t="shared" si="3"/>
        <v>66.762713686461922</v>
      </c>
    </row>
    <row r="47" spans="1:6" ht="14.5" x14ac:dyDescent="0.35">
      <c r="A47" s="2">
        <v>45539</v>
      </c>
      <c r="B47">
        <v>71.17</v>
      </c>
      <c r="C47" s="12">
        <f t="shared" si="0"/>
        <v>70.142499999999998</v>
      </c>
      <c r="D47" s="12">
        <f t="shared" si="1"/>
        <v>1.5991408054919596</v>
      </c>
      <c r="E47" s="12">
        <f t="shared" si="2"/>
        <v>73.340781610983925</v>
      </c>
      <c r="F47" s="12">
        <f t="shared" si="3"/>
        <v>66.944218389016072</v>
      </c>
    </row>
    <row r="48" spans="1:6" ht="14.5" x14ac:dyDescent="0.35">
      <c r="A48" s="2">
        <v>45540</v>
      </c>
      <c r="B48">
        <v>71.14</v>
      </c>
      <c r="C48" s="12">
        <f t="shared" si="0"/>
        <v>70.263000000000005</v>
      </c>
      <c r="D48" s="12">
        <f t="shared" si="1"/>
        <v>1.5777602379389122</v>
      </c>
      <c r="E48" s="12">
        <f t="shared" si="2"/>
        <v>73.418520475877827</v>
      </c>
      <c r="F48" s="12">
        <f t="shared" si="3"/>
        <v>67.107479524122184</v>
      </c>
    </row>
    <row r="49" spans="1:6" ht="14.5" x14ac:dyDescent="0.35">
      <c r="A49" s="2">
        <v>45543</v>
      </c>
      <c r="B49">
        <v>71.849999999999994</v>
      </c>
      <c r="C49" s="12">
        <f t="shared" si="0"/>
        <v>70.421500000000009</v>
      </c>
      <c r="D49" s="12">
        <f t="shared" si="1"/>
        <v>1.5695700886414392</v>
      </c>
      <c r="E49" s="12">
        <f t="shared" si="2"/>
        <v>73.560640177282892</v>
      </c>
      <c r="F49" s="12">
        <f t="shared" si="3"/>
        <v>67.282359822717126</v>
      </c>
    </row>
    <row r="50" spans="1:6" ht="14.5" x14ac:dyDescent="0.35">
      <c r="A50" s="2">
        <v>45544</v>
      </c>
      <c r="B50">
        <v>71.55</v>
      </c>
      <c r="C50" s="12">
        <f t="shared" si="0"/>
        <v>70.590499999999992</v>
      </c>
      <c r="D50" s="12">
        <f t="shared" si="1"/>
        <v>1.4945602239983156</v>
      </c>
      <c r="E50" s="12">
        <f t="shared" si="2"/>
        <v>73.579620447996618</v>
      </c>
      <c r="F50" s="12">
        <f t="shared" si="3"/>
        <v>67.601379552003365</v>
      </c>
    </row>
    <row r="51" spans="1:6" ht="14.5" x14ac:dyDescent="0.35">
      <c r="A51" s="2">
        <v>45545</v>
      </c>
      <c r="B51">
        <v>71.08</v>
      </c>
      <c r="C51" s="12">
        <f t="shared" si="0"/>
        <v>70.721500000000006</v>
      </c>
      <c r="D51" s="12">
        <f t="shared" si="1"/>
        <v>1.410447017606008</v>
      </c>
      <c r="E51" s="12">
        <f t="shared" si="2"/>
        <v>73.542394035212027</v>
      </c>
      <c r="F51" s="12">
        <f t="shared" si="3"/>
        <v>67.900605964787985</v>
      </c>
    </row>
    <row r="52" spans="1:6" ht="14.5" x14ac:dyDescent="0.35">
      <c r="A52" s="2">
        <v>45546</v>
      </c>
      <c r="B52">
        <v>71.23</v>
      </c>
      <c r="C52" s="12">
        <f t="shared" si="0"/>
        <v>70.853999999999999</v>
      </c>
      <c r="D52" s="12">
        <f t="shared" si="1"/>
        <v>1.3202726991042413</v>
      </c>
      <c r="E52" s="12">
        <f t="shared" si="2"/>
        <v>73.494545398208487</v>
      </c>
      <c r="F52" s="12">
        <f t="shared" si="3"/>
        <v>68.213454601791511</v>
      </c>
    </row>
    <row r="53" spans="1:6" ht="14.5" x14ac:dyDescent="0.35">
      <c r="A53" s="2">
        <v>45547</v>
      </c>
      <c r="B53">
        <v>71.41</v>
      </c>
      <c r="C53" s="12">
        <f t="shared" si="0"/>
        <v>70.99199999999999</v>
      </c>
      <c r="D53" s="12">
        <f t="shared" si="1"/>
        <v>1.2180640377254388</v>
      </c>
      <c r="E53" s="12">
        <f t="shared" si="2"/>
        <v>73.428128075450871</v>
      </c>
      <c r="F53" s="12">
        <f t="shared" si="3"/>
        <v>68.555871924549109</v>
      </c>
    </row>
    <row r="54" spans="1:6" ht="14.5" x14ac:dyDescent="0.35">
      <c r="A54" s="2">
        <v>45550</v>
      </c>
      <c r="B54">
        <v>72.099999999999994</v>
      </c>
      <c r="C54" s="12">
        <f t="shared" si="0"/>
        <v>71.137999999999991</v>
      </c>
      <c r="D54" s="12">
        <f t="shared" si="1"/>
        <v>1.1632060956909707</v>
      </c>
      <c r="E54" s="12">
        <f t="shared" si="2"/>
        <v>73.464412191381939</v>
      </c>
      <c r="F54" s="12">
        <f t="shared" si="3"/>
        <v>68.811587808618043</v>
      </c>
    </row>
    <row r="55" spans="1:6" ht="14.5" x14ac:dyDescent="0.35">
      <c r="A55" s="2">
        <v>45551</v>
      </c>
      <c r="B55">
        <v>71.8</v>
      </c>
      <c r="C55" s="12">
        <f t="shared" si="0"/>
        <v>71.278999999999996</v>
      </c>
      <c r="D55" s="12">
        <f t="shared" si="1"/>
        <v>1.0536048395365019</v>
      </c>
      <c r="E55" s="12">
        <f t="shared" si="2"/>
        <v>73.386209679073005</v>
      </c>
      <c r="F55" s="12">
        <f t="shared" si="3"/>
        <v>69.171790320926988</v>
      </c>
    </row>
    <row r="56" spans="1:6" ht="14.5" x14ac:dyDescent="0.35">
      <c r="A56" s="2">
        <v>45552</v>
      </c>
      <c r="B56">
        <v>71.75</v>
      </c>
      <c r="C56" s="12">
        <f t="shared" si="0"/>
        <v>71.397499999999994</v>
      </c>
      <c r="D56" s="12">
        <f t="shared" si="1"/>
        <v>0.95769391330369613</v>
      </c>
      <c r="E56" s="12">
        <f t="shared" si="2"/>
        <v>73.31288782660738</v>
      </c>
      <c r="F56" s="12">
        <f t="shared" si="3"/>
        <v>69.482112173392608</v>
      </c>
    </row>
    <row r="57" spans="1:6" ht="14.5" x14ac:dyDescent="0.35">
      <c r="A57" s="2">
        <v>45553</v>
      </c>
      <c r="B57">
        <v>70.62</v>
      </c>
      <c r="C57" s="12">
        <f t="shared" si="0"/>
        <v>71.45</v>
      </c>
      <c r="D57" s="12">
        <f t="shared" si="1"/>
        <v>0.87767635804645128</v>
      </c>
      <c r="E57" s="12">
        <f t="shared" si="2"/>
        <v>73.205352716092904</v>
      </c>
      <c r="F57" s="12">
        <f t="shared" si="3"/>
        <v>69.694647283907102</v>
      </c>
    </row>
    <row r="58" spans="1:6" ht="14.5" x14ac:dyDescent="0.35">
      <c r="A58" s="2">
        <v>45554</v>
      </c>
      <c r="B58">
        <v>71.64</v>
      </c>
      <c r="C58" s="12">
        <f t="shared" si="0"/>
        <v>71.565500000000014</v>
      </c>
      <c r="D58" s="12">
        <f t="shared" si="1"/>
        <v>0.72223683970812314</v>
      </c>
      <c r="E58" s="12">
        <f t="shared" si="2"/>
        <v>73.009973679416262</v>
      </c>
      <c r="F58" s="12">
        <f t="shared" si="3"/>
        <v>70.121026320583766</v>
      </c>
    </row>
    <row r="59" spans="1:6" ht="14.5" x14ac:dyDescent="0.35">
      <c r="A59" s="2">
        <v>45557</v>
      </c>
      <c r="B59">
        <v>71.73</v>
      </c>
      <c r="C59" s="12">
        <f t="shared" si="0"/>
        <v>71.662500000000009</v>
      </c>
      <c r="D59" s="12">
        <f t="shared" si="1"/>
        <v>0.58926247390945763</v>
      </c>
      <c r="E59" s="12">
        <f t="shared" si="2"/>
        <v>72.841024947818923</v>
      </c>
      <c r="F59" s="12">
        <f t="shared" si="3"/>
        <v>70.483975052181094</v>
      </c>
    </row>
    <row r="60" spans="1:6" ht="14.5" x14ac:dyDescent="0.35">
      <c r="A60" s="2">
        <v>45558</v>
      </c>
      <c r="B60">
        <v>71.33</v>
      </c>
      <c r="C60" s="12">
        <f t="shared" si="0"/>
        <v>71.686999999999998</v>
      </c>
      <c r="D60" s="12">
        <f t="shared" si="1"/>
        <v>0.56286017708429892</v>
      </c>
      <c r="E60" s="12">
        <f t="shared" si="2"/>
        <v>72.81272035416859</v>
      </c>
      <c r="F60" s="12">
        <f t="shared" si="3"/>
        <v>70.561279645831405</v>
      </c>
    </row>
    <row r="61" spans="1:6" ht="14.5" x14ac:dyDescent="0.35">
      <c r="A61" s="2">
        <v>45559</v>
      </c>
      <c r="B61">
        <v>71.45</v>
      </c>
      <c r="C61" s="12">
        <f t="shared" si="0"/>
        <v>71.6845</v>
      </c>
      <c r="D61" s="12">
        <f t="shared" si="1"/>
        <v>0.56384465012420215</v>
      </c>
      <c r="E61" s="12">
        <f t="shared" si="2"/>
        <v>72.812189300248406</v>
      </c>
      <c r="F61" s="12">
        <f t="shared" si="3"/>
        <v>70.556810699751594</v>
      </c>
    </row>
    <row r="62" spans="1:6" ht="14.5" x14ac:dyDescent="0.35">
      <c r="A62" s="2">
        <v>45560</v>
      </c>
      <c r="B62">
        <v>71.400000000000006</v>
      </c>
      <c r="C62" s="12">
        <f t="shared" si="0"/>
        <v>71.667000000000002</v>
      </c>
      <c r="D62" s="12">
        <f t="shared" si="1"/>
        <v>0.56712664509697219</v>
      </c>
      <c r="E62" s="12">
        <f t="shared" si="2"/>
        <v>72.801253290193941</v>
      </c>
      <c r="F62" s="12">
        <f t="shared" si="3"/>
        <v>70.532746709806062</v>
      </c>
    </row>
    <row r="63" spans="1:6" ht="14.5" x14ac:dyDescent="0.35">
      <c r="A63" s="2">
        <v>45561</v>
      </c>
      <c r="B63">
        <v>71.790000000000006</v>
      </c>
      <c r="C63" s="12">
        <f t="shared" si="0"/>
        <v>71.654000000000011</v>
      </c>
      <c r="D63" s="12">
        <f t="shared" si="1"/>
        <v>0.56083021166462599</v>
      </c>
      <c r="E63" s="12">
        <f t="shared" si="2"/>
        <v>72.775660423329256</v>
      </c>
      <c r="F63" s="12">
        <f t="shared" si="3"/>
        <v>70.532339576670765</v>
      </c>
    </row>
    <row r="64" spans="1:6" ht="14.5" x14ac:dyDescent="0.35">
      <c r="A64" s="2">
        <v>45564</v>
      </c>
      <c r="B64">
        <v>71.86</v>
      </c>
      <c r="C64" s="12">
        <f t="shared" si="0"/>
        <v>71.623499999999993</v>
      </c>
      <c r="D64" s="12">
        <f t="shared" si="1"/>
        <v>0.52984878677043812</v>
      </c>
      <c r="E64" s="12">
        <f t="shared" si="2"/>
        <v>72.683197573540866</v>
      </c>
      <c r="F64" s="12">
        <f t="shared" si="3"/>
        <v>70.563802426459119</v>
      </c>
    </row>
    <row r="65" spans="1:6" ht="14.5" x14ac:dyDescent="0.35">
      <c r="A65" s="2">
        <v>45565</v>
      </c>
      <c r="B65">
        <v>71.709999999999994</v>
      </c>
      <c r="C65" s="12">
        <f t="shared" si="0"/>
        <v>71.558500000000009</v>
      </c>
      <c r="D65" s="12">
        <f t="shared" si="1"/>
        <v>0.41893693784952407</v>
      </c>
      <c r="E65" s="12">
        <f t="shared" si="2"/>
        <v>72.396373875699055</v>
      </c>
      <c r="F65" s="12">
        <f t="shared" si="3"/>
        <v>70.720626124300964</v>
      </c>
    </row>
    <row r="66" spans="1:6" ht="14.5" x14ac:dyDescent="0.35">
      <c r="A66" s="2">
        <v>45566</v>
      </c>
      <c r="B66">
        <v>71.010000000000005</v>
      </c>
      <c r="C66" s="12">
        <f t="shared" si="0"/>
        <v>71.480999999999995</v>
      </c>
      <c r="D66" s="12">
        <f t="shared" si="1"/>
        <v>0.36363515550038356</v>
      </c>
      <c r="E66" s="12">
        <f t="shared" si="2"/>
        <v>72.20827031100076</v>
      </c>
      <c r="F66" s="12">
        <f t="shared" si="3"/>
        <v>70.753729688999229</v>
      </c>
    </row>
    <row r="67" spans="1:6" ht="14.5" x14ac:dyDescent="0.35">
      <c r="A67" s="2">
        <v>45567</v>
      </c>
      <c r="B67">
        <v>70.52</v>
      </c>
      <c r="C67" s="12">
        <f t="shared" si="0"/>
        <v>71.448499999999996</v>
      </c>
      <c r="D67" s="12">
        <f t="shared" si="1"/>
        <v>0.41789289738425761</v>
      </c>
      <c r="E67" s="12">
        <f t="shared" si="2"/>
        <v>72.284285794768508</v>
      </c>
      <c r="F67" s="12">
        <f t="shared" si="3"/>
        <v>70.612714205231484</v>
      </c>
    </row>
    <row r="68" spans="1:6" ht="14.5" x14ac:dyDescent="0.35">
      <c r="A68" s="2">
        <v>45568</v>
      </c>
      <c r="B68">
        <v>70.17</v>
      </c>
      <c r="C68" s="12">
        <f t="shared" si="0"/>
        <v>71.400000000000006</v>
      </c>
      <c r="D68" s="12">
        <f t="shared" si="1"/>
        <v>0.50316890540694181</v>
      </c>
      <c r="E68" s="12">
        <f t="shared" si="2"/>
        <v>72.406337810813895</v>
      </c>
      <c r="F68" s="12">
        <f t="shared" si="3"/>
        <v>70.393662189186117</v>
      </c>
    </row>
    <row r="69" spans="1:6" ht="14.5" x14ac:dyDescent="0.35">
      <c r="A69" s="2">
        <v>45571</v>
      </c>
      <c r="B69">
        <v>69.010000000000005</v>
      </c>
      <c r="C69" s="12">
        <f t="shared" si="0"/>
        <v>71.25800000000001</v>
      </c>
      <c r="D69" s="12">
        <f t="shared" si="1"/>
        <v>0.72244905119942227</v>
      </c>
      <c r="E69" s="12">
        <f t="shared" si="2"/>
        <v>72.702898102398848</v>
      </c>
      <c r="F69" s="12">
        <f t="shared" si="3"/>
        <v>69.813101897601172</v>
      </c>
    </row>
    <row r="70" spans="1:6" ht="14.5" x14ac:dyDescent="0.35">
      <c r="A70" s="2">
        <v>45572</v>
      </c>
      <c r="B70">
        <v>69.180000000000007</v>
      </c>
      <c r="C70" s="12">
        <f t="shared" si="0"/>
        <v>71.139500000000012</v>
      </c>
      <c r="D70" s="12">
        <f t="shared" si="1"/>
        <v>0.85436017919228346</v>
      </c>
      <c r="E70" s="12">
        <f t="shared" si="2"/>
        <v>72.84822035838458</v>
      </c>
      <c r="F70" s="12">
        <f t="shared" si="3"/>
        <v>69.430779641615445</v>
      </c>
    </row>
    <row r="71" spans="1:6" ht="14.5" x14ac:dyDescent="0.35">
      <c r="A71" s="2">
        <v>45573</v>
      </c>
      <c r="B71">
        <v>69.569999999999993</v>
      </c>
      <c r="C71" s="12">
        <f t="shared" si="0"/>
        <v>71.064000000000007</v>
      </c>
      <c r="D71" s="12">
        <f t="shared" si="1"/>
        <v>0.92379309599635151</v>
      </c>
      <c r="E71" s="12">
        <f t="shared" si="2"/>
        <v>72.911586191992711</v>
      </c>
      <c r="F71" s="12">
        <f t="shared" si="3"/>
        <v>69.216413808007303</v>
      </c>
    </row>
    <row r="72" spans="1:6" ht="14.5" x14ac:dyDescent="0.35">
      <c r="A72" s="2">
        <v>45574</v>
      </c>
      <c r="B72">
        <v>69.25</v>
      </c>
      <c r="C72" s="12">
        <f t="shared" si="0"/>
        <v>70.965000000000003</v>
      </c>
      <c r="D72" s="12">
        <f t="shared" si="1"/>
        <v>1.007380657682925</v>
      </c>
      <c r="E72" s="12">
        <f t="shared" si="2"/>
        <v>72.979761315365849</v>
      </c>
      <c r="F72" s="12">
        <f t="shared" si="3"/>
        <v>68.950238684634158</v>
      </c>
    </row>
    <row r="73" spans="1:6" ht="14.5" x14ac:dyDescent="0.35">
      <c r="A73" s="2">
        <v>45575</v>
      </c>
      <c r="B73">
        <v>69.569999999999993</v>
      </c>
      <c r="C73" s="12">
        <f t="shared" si="0"/>
        <v>70.87299999999999</v>
      </c>
      <c r="D73" s="12">
        <f t="shared" si="1"/>
        <v>1.0478102479883813</v>
      </c>
      <c r="E73" s="12">
        <f t="shared" si="2"/>
        <v>72.968620495976751</v>
      </c>
      <c r="F73" s="12">
        <f t="shared" si="3"/>
        <v>68.77737950402323</v>
      </c>
    </row>
    <row r="74" spans="1:6" ht="14.5" x14ac:dyDescent="0.35">
      <c r="A74" s="2">
        <v>45578</v>
      </c>
      <c r="B74">
        <v>70.34</v>
      </c>
      <c r="C74" s="12">
        <f t="shared" si="0"/>
        <v>70.784999999999997</v>
      </c>
      <c r="D74" s="12">
        <f t="shared" si="1"/>
        <v>1.0126541468105641</v>
      </c>
      <c r="E74" s="12">
        <f t="shared" si="2"/>
        <v>72.810308293621119</v>
      </c>
      <c r="F74" s="12">
        <f t="shared" si="3"/>
        <v>68.759691706378874</v>
      </c>
    </row>
    <row r="75" spans="1:6" ht="14.5" x14ac:dyDescent="0.35">
      <c r="A75" s="2">
        <v>45579</v>
      </c>
      <c r="B75">
        <v>70.34</v>
      </c>
      <c r="C75" s="12">
        <f t="shared" si="0"/>
        <v>70.711999999999975</v>
      </c>
      <c r="D75" s="12">
        <f t="shared" si="1"/>
        <v>0.98795695623261903</v>
      </c>
      <c r="E75" s="12">
        <f t="shared" si="2"/>
        <v>72.68791391246522</v>
      </c>
      <c r="F75" s="12">
        <f t="shared" si="3"/>
        <v>68.73608608753473</v>
      </c>
    </row>
    <row r="76" spans="1:6" ht="14.5" x14ac:dyDescent="0.35">
      <c r="A76" s="2">
        <v>45580</v>
      </c>
      <c r="B76">
        <v>70.569999999999993</v>
      </c>
      <c r="C76" s="12">
        <f t="shared" si="0"/>
        <v>70.652999999999977</v>
      </c>
      <c r="D76" s="12">
        <f t="shared" si="1"/>
        <v>0.9574698016400478</v>
      </c>
      <c r="E76" s="12">
        <f t="shared" si="2"/>
        <v>72.567939603280067</v>
      </c>
      <c r="F76" s="12">
        <f t="shared" si="3"/>
        <v>68.738060396719888</v>
      </c>
    </row>
    <row r="77" spans="1:6" ht="14.5" x14ac:dyDescent="0.35">
      <c r="A77" s="2">
        <v>45581</v>
      </c>
      <c r="B77">
        <v>69.900000000000006</v>
      </c>
      <c r="C77" s="12">
        <f t="shared" si="0"/>
        <v>70.61699999999999</v>
      </c>
      <c r="D77" s="12">
        <f t="shared" si="1"/>
        <v>0.97219826871076598</v>
      </c>
      <c r="E77" s="12">
        <f t="shared" si="2"/>
        <v>72.561396537421516</v>
      </c>
      <c r="F77" s="12">
        <f t="shared" si="3"/>
        <v>68.672603462578465</v>
      </c>
    </row>
    <row r="78" spans="1:6" ht="14.5" x14ac:dyDescent="0.35">
      <c r="A78" s="2">
        <v>45582</v>
      </c>
      <c r="B78">
        <v>70.44</v>
      </c>
      <c r="C78" s="12">
        <f t="shared" si="0"/>
        <v>70.556999999999988</v>
      </c>
      <c r="D78" s="12">
        <f t="shared" si="1"/>
        <v>0.94231015119897321</v>
      </c>
      <c r="E78" s="12">
        <f t="shared" si="2"/>
        <v>72.441620302397936</v>
      </c>
      <c r="F78" s="12">
        <f t="shared" si="3"/>
        <v>68.67237969760204</v>
      </c>
    </row>
    <row r="79" spans="1:6" ht="14.5" x14ac:dyDescent="0.35">
      <c r="A79" s="2">
        <v>45585</v>
      </c>
      <c r="B79">
        <v>69.45</v>
      </c>
      <c r="C79" s="12">
        <f t="shared" si="0"/>
        <v>70.442999999999998</v>
      </c>
      <c r="D79" s="12">
        <f t="shared" si="1"/>
        <v>0.93077839524380424</v>
      </c>
      <c r="E79" s="12">
        <f t="shared" si="2"/>
        <v>72.304556790487609</v>
      </c>
      <c r="F79" s="12">
        <f t="shared" si="3"/>
        <v>68.581443209512386</v>
      </c>
    </row>
    <row r="80" spans="1:6" ht="14.5" x14ac:dyDescent="0.35">
      <c r="A80" s="2">
        <v>45586</v>
      </c>
      <c r="B80">
        <v>69.45</v>
      </c>
      <c r="C80" s="12">
        <f t="shared" si="0"/>
        <v>70.349000000000004</v>
      </c>
      <c r="D80" s="12">
        <f t="shared" si="1"/>
        <v>0.93141601310782929</v>
      </c>
      <c r="E80" s="12">
        <f t="shared" si="2"/>
        <v>72.21183202621566</v>
      </c>
      <c r="F80" s="12">
        <f t="shared" si="3"/>
        <v>68.486167973784347</v>
      </c>
    </row>
    <row r="81" spans="1:6" ht="14.5" x14ac:dyDescent="0.35">
      <c r="A81" s="2">
        <v>45587</v>
      </c>
      <c r="B81">
        <v>68.010000000000005</v>
      </c>
      <c r="C81" s="12">
        <f t="shared" si="0"/>
        <v>70.177000000000007</v>
      </c>
      <c r="D81" s="12">
        <f t="shared" si="1"/>
        <v>1.0298242057442817</v>
      </c>
      <c r="E81" s="12">
        <f t="shared" si="2"/>
        <v>72.236648411488574</v>
      </c>
      <c r="F81" s="12">
        <f t="shared" si="3"/>
        <v>68.11735158851144</v>
      </c>
    </row>
    <row r="82" spans="1:6" ht="14.5" x14ac:dyDescent="0.35">
      <c r="A82" s="2">
        <v>45588</v>
      </c>
      <c r="B82">
        <v>67.3</v>
      </c>
      <c r="C82" s="12">
        <f t="shared" si="0"/>
        <v>69.972000000000008</v>
      </c>
      <c r="D82" s="12">
        <f t="shared" si="1"/>
        <v>1.1718433522042364</v>
      </c>
      <c r="E82" s="12">
        <f t="shared" si="2"/>
        <v>72.315686704408478</v>
      </c>
      <c r="F82" s="12">
        <f t="shared" si="3"/>
        <v>67.628313295591539</v>
      </c>
    </row>
    <row r="83" spans="1:6" ht="14.5" x14ac:dyDescent="0.35">
      <c r="A83" s="2">
        <v>45589</v>
      </c>
      <c r="B83">
        <v>66.92</v>
      </c>
      <c r="C83" s="12">
        <f t="shared" si="0"/>
        <v>69.728499999999997</v>
      </c>
      <c r="D83" s="12">
        <f t="shared" si="1"/>
        <v>1.2755773718512511</v>
      </c>
      <c r="E83" s="12">
        <f t="shared" si="2"/>
        <v>72.279654743702494</v>
      </c>
      <c r="F83" s="12">
        <f t="shared" si="3"/>
        <v>67.1773452562975</v>
      </c>
    </row>
    <row r="84" spans="1:6" ht="14.5" x14ac:dyDescent="0.35">
      <c r="A84" s="2">
        <v>45593</v>
      </c>
      <c r="B84">
        <v>66.67</v>
      </c>
      <c r="C84" s="12">
        <f t="shared" si="0"/>
        <v>69.469000000000008</v>
      </c>
      <c r="D84" s="12">
        <f t="shared" si="1"/>
        <v>1.3451507448296591</v>
      </c>
      <c r="E84" s="12">
        <f t="shared" si="2"/>
        <v>72.159301489659327</v>
      </c>
      <c r="F84" s="12">
        <f t="shared" si="3"/>
        <v>66.778698510340689</v>
      </c>
    </row>
    <row r="85" spans="1:6" ht="14.5" x14ac:dyDescent="0.35">
      <c r="A85" s="2">
        <v>45594</v>
      </c>
      <c r="B85">
        <v>65.56</v>
      </c>
      <c r="C85" s="12">
        <f t="shared" ref="C85:C148" si="4">AVERAGE(B66:B85)</f>
        <v>69.161500000000004</v>
      </c>
      <c r="D85" s="12">
        <f t="shared" ref="D85:D148" si="5">_xlfn.STDEV.S(B66:B85)</f>
        <v>1.4999342968066436</v>
      </c>
      <c r="E85" s="12">
        <f t="shared" ref="E85:E148" si="6">C85+D85*2</f>
        <v>72.16136859361329</v>
      </c>
      <c r="F85" s="12">
        <f t="shared" ref="F85:F148" si="7">C85+D85*-2</f>
        <v>66.161631406386718</v>
      </c>
    </row>
    <row r="86" spans="1:6" ht="14.5" x14ac:dyDescent="0.35">
      <c r="A86" s="2">
        <v>45595</v>
      </c>
      <c r="B86">
        <v>65.92</v>
      </c>
      <c r="C86" s="12">
        <f t="shared" si="4"/>
        <v>68.907000000000011</v>
      </c>
      <c r="D86" s="12">
        <f t="shared" si="5"/>
        <v>1.5983745032474637</v>
      </c>
      <c r="E86" s="12">
        <f t="shared" si="6"/>
        <v>72.103749006494937</v>
      </c>
      <c r="F86" s="12">
        <f t="shared" si="7"/>
        <v>65.710250993505085</v>
      </c>
    </row>
    <row r="87" spans="1:6" ht="14.5" x14ac:dyDescent="0.35">
      <c r="A87" s="2">
        <v>45596</v>
      </c>
      <c r="B87">
        <v>65.31</v>
      </c>
      <c r="C87" s="12">
        <f t="shared" si="4"/>
        <v>68.646500000000003</v>
      </c>
      <c r="D87" s="12">
        <f t="shared" si="5"/>
        <v>1.7399433596346865</v>
      </c>
      <c r="E87" s="12">
        <f t="shared" si="6"/>
        <v>72.126386719269377</v>
      </c>
      <c r="F87" s="12">
        <f t="shared" si="7"/>
        <v>65.16661328073063</v>
      </c>
    </row>
    <row r="88" spans="1:6" ht="14.5" x14ac:dyDescent="0.35">
      <c r="A88" s="2">
        <v>45597</v>
      </c>
      <c r="B88">
        <v>65.010000000000005</v>
      </c>
      <c r="C88" s="12">
        <f t="shared" si="4"/>
        <v>68.388499999999993</v>
      </c>
      <c r="D88" s="12">
        <f t="shared" si="5"/>
        <v>1.8791439120262341</v>
      </c>
      <c r="E88" s="12">
        <f t="shared" si="6"/>
        <v>72.146787824052467</v>
      </c>
      <c r="F88" s="12">
        <f t="shared" si="7"/>
        <v>64.63021217594752</v>
      </c>
    </row>
    <row r="89" spans="1:6" ht="14.5" x14ac:dyDescent="0.35">
      <c r="A89" s="2">
        <v>45600</v>
      </c>
      <c r="B89">
        <v>65.11</v>
      </c>
      <c r="C89" s="12">
        <f t="shared" si="4"/>
        <v>68.1935</v>
      </c>
      <c r="D89" s="12">
        <f t="shared" si="5"/>
        <v>2.00911416719959</v>
      </c>
      <c r="E89" s="12">
        <f t="shared" si="6"/>
        <v>72.211728334399183</v>
      </c>
      <c r="F89" s="12">
        <f t="shared" si="7"/>
        <v>64.175271665600818</v>
      </c>
    </row>
    <row r="90" spans="1:6" ht="14.5" x14ac:dyDescent="0.35">
      <c r="A90" s="2">
        <v>45601</v>
      </c>
      <c r="B90">
        <v>65.37</v>
      </c>
      <c r="C90" s="12">
        <f t="shared" si="4"/>
        <v>68.003</v>
      </c>
      <c r="D90" s="12">
        <f t="shared" si="5"/>
        <v>2.0896665561255148</v>
      </c>
      <c r="E90" s="12">
        <f t="shared" si="6"/>
        <v>72.18233311225103</v>
      </c>
      <c r="F90" s="12">
        <f t="shared" si="7"/>
        <v>63.823666887748971</v>
      </c>
    </row>
    <row r="91" spans="1:6" ht="14.5" x14ac:dyDescent="0.35">
      <c r="A91" s="2">
        <v>45602</v>
      </c>
      <c r="B91">
        <v>63.7</v>
      </c>
      <c r="C91" s="12">
        <f t="shared" si="4"/>
        <v>67.709499999999991</v>
      </c>
      <c r="D91" s="12">
        <f t="shared" si="5"/>
        <v>2.2630312112646367</v>
      </c>
      <c r="E91" s="12">
        <f t="shared" si="6"/>
        <v>72.23556242252927</v>
      </c>
      <c r="F91" s="12">
        <f t="shared" si="7"/>
        <v>63.18343757747072</v>
      </c>
    </row>
    <row r="92" spans="1:6" ht="14.5" x14ac:dyDescent="0.35">
      <c r="A92" s="2">
        <v>45603</v>
      </c>
      <c r="B92">
        <v>63.66</v>
      </c>
      <c r="C92" s="12">
        <f t="shared" si="4"/>
        <v>67.429999999999993</v>
      </c>
      <c r="D92" s="12">
        <f t="shared" si="5"/>
        <v>2.4035916108147291</v>
      </c>
      <c r="E92" s="12">
        <f t="shared" si="6"/>
        <v>72.237183221629451</v>
      </c>
      <c r="F92" s="12">
        <f t="shared" si="7"/>
        <v>62.622816778370535</v>
      </c>
    </row>
    <row r="93" spans="1:6" ht="14.5" x14ac:dyDescent="0.35">
      <c r="A93" s="2">
        <v>45604</v>
      </c>
      <c r="B93">
        <v>63.92</v>
      </c>
      <c r="C93" s="12">
        <f t="shared" si="4"/>
        <v>67.147499999999994</v>
      </c>
      <c r="D93" s="12">
        <f t="shared" si="5"/>
        <v>2.4699475276761822</v>
      </c>
      <c r="E93" s="12">
        <f t="shared" si="6"/>
        <v>72.08739505535236</v>
      </c>
      <c r="F93" s="12">
        <f t="shared" si="7"/>
        <v>62.207604944647628</v>
      </c>
    </row>
    <row r="94" spans="1:6" ht="14.5" x14ac:dyDescent="0.35">
      <c r="A94" s="2">
        <v>45607</v>
      </c>
      <c r="B94">
        <v>63.36</v>
      </c>
      <c r="C94" s="12">
        <f t="shared" si="4"/>
        <v>66.798500000000004</v>
      </c>
      <c r="D94" s="12">
        <f t="shared" si="5"/>
        <v>2.4881747167457173</v>
      </c>
      <c r="E94" s="12">
        <f t="shared" si="6"/>
        <v>71.77484943349144</v>
      </c>
      <c r="F94" s="12">
        <f t="shared" si="7"/>
        <v>61.822150566508569</v>
      </c>
    </row>
    <row r="95" spans="1:6" ht="14.5" x14ac:dyDescent="0.35">
      <c r="A95" s="2">
        <v>45608</v>
      </c>
      <c r="B95">
        <v>63.2</v>
      </c>
      <c r="C95" s="12">
        <f t="shared" si="4"/>
        <v>66.441500000000005</v>
      </c>
      <c r="D95" s="12">
        <f t="shared" si="5"/>
        <v>2.4654161066536751</v>
      </c>
      <c r="E95" s="12">
        <f t="shared" si="6"/>
        <v>71.372332213307359</v>
      </c>
      <c r="F95" s="12">
        <f t="shared" si="7"/>
        <v>61.510667786692657</v>
      </c>
    </row>
    <row r="96" spans="1:6" ht="14.5" x14ac:dyDescent="0.35">
      <c r="A96" s="2">
        <v>45609</v>
      </c>
      <c r="B96">
        <v>63</v>
      </c>
      <c r="C96" s="12">
        <f t="shared" si="4"/>
        <v>66.063000000000017</v>
      </c>
      <c r="D96" s="12">
        <f t="shared" si="5"/>
        <v>2.3777634338530027</v>
      </c>
      <c r="E96" s="12">
        <f t="shared" si="6"/>
        <v>70.818526867706026</v>
      </c>
      <c r="F96" s="12">
        <f t="shared" si="7"/>
        <v>61.307473132294014</v>
      </c>
    </row>
    <row r="97" spans="1:6" ht="14.5" x14ac:dyDescent="0.35">
      <c r="A97" s="2">
        <v>45610</v>
      </c>
      <c r="B97">
        <v>62.55</v>
      </c>
      <c r="C97" s="12">
        <f t="shared" si="4"/>
        <v>65.695499999999996</v>
      </c>
      <c r="D97" s="12">
        <f t="shared" si="5"/>
        <v>2.3208312372033753</v>
      </c>
      <c r="E97" s="12">
        <f t="shared" si="6"/>
        <v>70.337162474406739</v>
      </c>
      <c r="F97" s="12">
        <f t="shared" si="7"/>
        <v>61.053837525593245</v>
      </c>
    </row>
    <row r="98" spans="1:6" ht="14.5" x14ac:dyDescent="0.35">
      <c r="A98" s="2">
        <v>45611</v>
      </c>
      <c r="B98">
        <v>61.74</v>
      </c>
      <c r="C98" s="12">
        <f t="shared" si="4"/>
        <v>65.260500000000008</v>
      </c>
      <c r="D98" s="12">
        <f t="shared" si="5"/>
        <v>2.1967690988550013</v>
      </c>
      <c r="E98" s="12">
        <f t="shared" si="6"/>
        <v>69.654038197710008</v>
      </c>
      <c r="F98" s="12">
        <f t="shared" si="7"/>
        <v>60.866961802290007</v>
      </c>
    </row>
    <row r="99" spans="1:6" ht="14.5" x14ac:dyDescent="0.35">
      <c r="A99" s="2">
        <v>45614</v>
      </c>
      <c r="B99">
        <v>61.86</v>
      </c>
      <c r="C99" s="12">
        <f t="shared" si="4"/>
        <v>64.881</v>
      </c>
      <c r="D99" s="12">
        <f t="shared" si="5"/>
        <v>2.0878241002738265</v>
      </c>
      <c r="E99" s="12">
        <f t="shared" si="6"/>
        <v>69.056648200547656</v>
      </c>
      <c r="F99" s="12">
        <f t="shared" si="7"/>
        <v>60.705351799452345</v>
      </c>
    </row>
    <row r="100" spans="1:6" ht="14.5" x14ac:dyDescent="0.35">
      <c r="A100" s="2">
        <v>45615</v>
      </c>
      <c r="B100">
        <v>62.59</v>
      </c>
      <c r="C100" s="12">
        <f t="shared" si="4"/>
        <v>64.537999999999982</v>
      </c>
      <c r="D100" s="12">
        <f t="shared" si="5"/>
        <v>1.8473468884635043</v>
      </c>
      <c r="E100" s="12">
        <f t="shared" si="6"/>
        <v>68.232693776926993</v>
      </c>
      <c r="F100" s="12">
        <f t="shared" si="7"/>
        <v>60.843306223072972</v>
      </c>
    </row>
    <row r="101" spans="1:6" ht="14.5" x14ac:dyDescent="0.35">
      <c r="A101" s="2">
        <v>45616</v>
      </c>
      <c r="B101">
        <v>62.99</v>
      </c>
      <c r="C101" s="12">
        <f t="shared" si="4"/>
        <v>64.286999999999992</v>
      </c>
      <c r="D101" s="12">
        <f t="shared" si="5"/>
        <v>1.6846461443219902</v>
      </c>
      <c r="E101" s="12">
        <f t="shared" si="6"/>
        <v>67.656292288643968</v>
      </c>
      <c r="F101" s="12">
        <f t="shared" si="7"/>
        <v>60.917707711356009</v>
      </c>
    </row>
    <row r="102" spans="1:6" ht="14.5" x14ac:dyDescent="0.35">
      <c r="A102" s="2">
        <v>45617</v>
      </c>
      <c r="B102">
        <v>63.76</v>
      </c>
      <c r="C102" s="12">
        <f t="shared" si="4"/>
        <v>64.109999999999985</v>
      </c>
      <c r="D102" s="12">
        <f t="shared" si="5"/>
        <v>1.5303181643731893</v>
      </c>
      <c r="E102" s="12">
        <f t="shared" si="6"/>
        <v>67.170636328746369</v>
      </c>
      <c r="F102" s="12">
        <f t="shared" si="7"/>
        <v>61.049363671253609</v>
      </c>
    </row>
    <row r="103" spans="1:6" ht="14.5" x14ac:dyDescent="0.35">
      <c r="A103" s="2">
        <v>45618</v>
      </c>
      <c r="B103">
        <v>63.92</v>
      </c>
      <c r="C103" s="12">
        <f t="shared" si="4"/>
        <v>63.96</v>
      </c>
      <c r="D103" s="12">
        <f t="shared" si="5"/>
        <v>1.3800381382983213</v>
      </c>
      <c r="E103" s="12">
        <f t="shared" si="6"/>
        <v>66.720076276596643</v>
      </c>
      <c r="F103" s="12">
        <f t="shared" si="7"/>
        <v>61.199923723403359</v>
      </c>
    </row>
    <row r="104" spans="1:6" ht="14.5" x14ac:dyDescent="0.35">
      <c r="A104" s="2">
        <v>45621</v>
      </c>
      <c r="B104">
        <v>64.38</v>
      </c>
      <c r="C104" s="12">
        <f t="shared" si="4"/>
        <v>63.845499999999994</v>
      </c>
      <c r="D104" s="12">
        <f t="shared" si="5"/>
        <v>1.2302266586198451</v>
      </c>
      <c r="E104" s="12">
        <f t="shared" si="6"/>
        <v>66.305953317239684</v>
      </c>
      <c r="F104" s="12">
        <f t="shared" si="7"/>
        <v>61.385046682760304</v>
      </c>
    </row>
    <row r="105" spans="1:6" ht="14.5" x14ac:dyDescent="0.35">
      <c r="A105" s="2">
        <v>45622</v>
      </c>
      <c r="B105">
        <v>64.55</v>
      </c>
      <c r="C105" s="12">
        <f t="shared" si="4"/>
        <v>63.795000000000016</v>
      </c>
      <c r="D105" s="12">
        <f t="shared" si="5"/>
        <v>1.1756633066172972</v>
      </c>
      <c r="E105" s="12">
        <f t="shared" si="6"/>
        <v>66.146326613234606</v>
      </c>
      <c r="F105" s="12">
        <f t="shared" si="7"/>
        <v>61.443673386765418</v>
      </c>
    </row>
    <row r="106" spans="1:6" ht="14.5" x14ac:dyDescent="0.35">
      <c r="A106" s="2">
        <v>45623</v>
      </c>
      <c r="B106">
        <v>64.430000000000007</v>
      </c>
      <c r="C106" s="12">
        <f t="shared" si="4"/>
        <v>63.720499999999994</v>
      </c>
      <c r="D106" s="12">
        <f t="shared" si="5"/>
        <v>1.0769864144185415</v>
      </c>
      <c r="E106" s="12">
        <f t="shared" si="6"/>
        <v>65.874472828837071</v>
      </c>
      <c r="F106" s="12">
        <f t="shared" si="7"/>
        <v>61.56652717116291</v>
      </c>
    </row>
    <row r="107" spans="1:6" ht="14.5" x14ac:dyDescent="0.35">
      <c r="A107" s="2">
        <v>45625</v>
      </c>
      <c r="B107">
        <v>64.08</v>
      </c>
      <c r="C107" s="12">
        <f t="shared" si="4"/>
        <v>63.658999999999992</v>
      </c>
      <c r="D107" s="12">
        <f t="shared" si="5"/>
        <v>1.0147641675726802</v>
      </c>
      <c r="E107" s="12">
        <f t="shared" si="6"/>
        <v>65.68852833514535</v>
      </c>
      <c r="F107" s="12">
        <f t="shared" si="7"/>
        <v>61.629471664854634</v>
      </c>
    </row>
    <row r="108" spans="1:6" ht="14.5" x14ac:dyDescent="0.35">
      <c r="A108" s="2">
        <v>45628</v>
      </c>
      <c r="B108">
        <v>63.65</v>
      </c>
      <c r="C108" s="12">
        <f t="shared" si="4"/>
        <v>63.591000000000008</v>
      </c>
      <c r="D108" s="12">
        <f t="shared" si="5"/>
        <v>0.96375308041012242</v>
      </c>
      <c r="E108" s="12">
        <f t="shared" si="6"/>
        <v>65.518506160820252</v>
      </c>
      <c r="F108" s="12">
        <f t="shared" si="7"/>
        <v>61.663493839179765</v>
      </c>
    </row>
    <row r="109" spans="1:6" ht="14.5" x14ac:dyDescent="0.35">
      <c r="A109" s="2">
        <v>45629</v>
      </c>
      <c r="B109">
        <v>63.52</v>
      </c>
      <c r="C109" s="12">
        <f t="shared" si="4"/>
        <v>63.511499999999998</v>
      </c>
      <c r="D109" s="12">
        <f t="shared" si="5"/>
        <v>0.89498176988196421</v>
      </c>
      <c r="E109" s="12">
        <f t="shared" si="6"/>
        <v>65.30146353976393</v>
      </c>
      <c r="F109" s="12">
        <f t="shared" si="7"/>
        <v>61.721536460236067</v>
      </c>
    </row>
    <row r="110" spans="1:6" ht="14.5" x14ac:dyDescent="0.35">
      <c r="A110" s="2">
        <v>45630</v>
      </c>
      <c r="B110">
        <v>62.21</v>
      </c>
      <c r="C110" s="12">
        <f t="shared" si="4"/>
        <v>63.353499999999997</v>
      </c>
      <c r="D110" s="12">
        <f t="shared" si="5"/>
        <v>0.82587927625493041</v>
      </c>
      <c r="E110" s="12">
        <f t="shared" si="6"/>
        <v>65.005258552509858</v>
      </c>
      <c r="F110" s="12">
        <f t="shared" si="7"/>
        <v>61.701741447490136</v>
      </c>
    </row>
    <row r="111" spans="1:6" ht="14.5" x14ac:dyDescent="0.35">
      <c r="A111" s="2">
        <v>45631</v>
      </c>
      <c r="B111">
        <v>62.92</v>
      </c>
      <c r="C111" s="12">
        <f t="shared" si="4"/>
        <v>63.314499999999995</v>
      </c>
      <c r="D111" s="12">
        <f t="shared" si="5"/>
        <v>0.82707140275985669</v>
      </c>
      <c r="E111" s="12">
        <f t="shared" si="6"/>
        <v>64.968642805519707</v>
      </c>
      <c r="F111" s="12">
        <f t="shared" si="7"/>
        <v>61.660357194480284</v>
      </c>
    </row>
    <row r="112" spans="1:6" ht="14.5" x14ac:dyDescent="0.35">
      <c r="A112" s="2">
        <v>45632</v>
      </c>
      <c r="B112">
        <v>62.53</v>
      </c>
      <c r="C112" s="12">
        <f t="shared" si="4"/>
        <v>63.258000000000003</v>
      </c>
      <c r="D112" s="12">
        <f t="shared" si="5"/>
        <v>0.84071147813841807</v>
      </c>
      <c r="E112" s="12">
        <f t="shared" si="6"/>
        <v>64.939422956276843</v>
      </c>
      <c r="F112" s="12">
        <f t="shared" si="7"/>
        <v>61.576577043723169</v>
      </c>
    </row>
    <row r="113" spans="1:6" ht="14.5" x14ac:dyDescent="0.35">
      <c r="A113" s="2">
        <v>45635</v>
      </c>
      <c r="B113">
        <v>62.6</v>
      </c>
      <c r="C113" s="12">
        <f t="shared" si="4"/>
        <v>63.191999999999993</v>
      </c>
      <c r="D113" s="12">
        <f t="shared" si="5"/>
        <v>0.83781419872125984</v>
      </c>
      <c r="E113" s="12">
        <f t="shared" si="6"/>
        <v>64.867628397442516</v>
      </c>
      <c r="F113" s="12">
        <f t="shared" si="7"/>
        <v>61.51637160255747</v>
      </c>
    </row>
    <row r="114" spans="1:6" ht="14.5" x14ac:dyDescent="0.35">
      <c r="A114" s="2">
        <v>45636</v>
      </c>
      <c r="B114">
        <v>62.91</v>
      </c>
      <c r="C114" s="12">
        <f t="shared" si="4"/>
        <v>63.169500000000006</v>
      </c>
      <c r="D114" s="12">
        <f t="shared" si="5"/>
        <v>0.83910651102354372</v>
      </c>
      <c r="E114" s="12">
        <f t="shared" si="6"/>
        <v>64.847713022047088</v>
      </c>
      <c r="F114" s="12">
        <f t="shared" si="7"/>
        <v>61.491286977952917</v>
      </c>
    </row>
    <row r="115" spans="1:6" ht="14.5" x14ac:dyDescent="0.35">
      <c r="A115" s="2">
        <v>45637</v>
      </c>
      <c r="B115">
        <v>62.64</v>
      </c>
      <c r="C115" s="12">
        <f t="shared" si="4"/>
        <v>63.141500000000008</v>
      </c>
      <c r="D115" s="12">
        <f t="shared" si="5"/>
        <v>0.84733809197112242</v>
      </c>
      <c r="E115" s="12">
        <f t="shared" si="6"/>
        <v>64.836176183942257</v>
      </c>
      <c r="F115" s="12">
        <f t="shared" si="7"/>
        <v>61.446823816057766</v>
      </c>
    </row>
    <row r="116" spans="1:6" ht="14.5" x14ac:dyDescent="0.35">
      <c r="A116" s="2">
        <v>45638</v>
      </c>
      <c r="B116">
        <v>63.84</v>
      </c>
      <c r="C116" s="12">
        <f t="shared" si="4"/>
        <v>63.183500000000002</v>
      </c>
      <c r="D116" s="12">
        <f t="shared" si="5"/>
        <v>0.86066849783054933</v>
      </c>
      <c r="E116" s="12">
        <f t="shared" si="6"/>
        <v>64.9048369956611</v>
      </c>
      <c r="F116" s="12">
        <f t="shared" si="7"/>
        <v>61.462163004338905</v>
      </c>
    </row>
    <row r="117" spans="1:6" ht="14.5" x14ac:dyDescent="0.35">
      <c r="A117" s="2">
        <v>45639</v>
      </c>
      <c r="B117">
        <v>63.12</v>
      </c>
      <c r="C117" s="12">
        <f t="shared" si="4"/>
        <v>63.212000000000003</v>
      </c>
      <c r="D117" s="12">
        <f t="shared" si="5"/>
        <v>0.84792998717930368</v>
      </c>
      <c r="E117" s="12">
        <f t="shared" si="6"/>
        <v>64.907859974358615</v>
      </c>
      <c r="F117" s="12">
        <f t="shared" si="7"/>
        <v>61.516140025641398</v>
      </c>
    </row>
    <row r="118" spans="1:6" ht="14.5" x14ac:dyDescent="0.35">
      <c r="A118" s="2">
        <v>45642</v>
      </c>
      <c r="B118">
        <v>62.55</v>
      </c>
      <c r="C118" s="12">
        <f t="shared" si="4"/>
        <v>63.252499999999984</v>
      </c>
      <c r="D118" s="12">
        <f t="shared" si="5"/>
        <v>0.79138037297929109</v>
      </c>
      <c r="E118" s="12">
        <f t="shared" si="6"/>
        <v>64.835260745958564</v>
      </c>
      <c r="F118" s="12">
        <f t="shared" si="7"/>
        <v>61.669739254041403</v>
      </c>
    </row>
    <row r="119" spans="1:6" ht="14.5" x14ac:dyDescent="0.35">
      <c r="A119" s="2">
        <v>45643</v>
      </c>
      <c r="B119">
        <v>63.4</v>
      </c>
      <c r="C119" s="12">
        <f t="shared" si="4"/>
        <v>63.329499999999996</v>
      </c>
      <c r="D119" s="12">
        <f t="shared" si="5"/>
        <v>0.72050767920229242</v>
      </c>
      <c r="E119" s="12">
        <f t="shared" si="6"/>
        <v>64.77051535840458</v>
      </c>
      <c r="F119" s="12">
        <f t="shared" si="7"/>
        <v>61.888484641595412</v>
      </c>
    </row>
    <row r="120" spans="1:6" ht="14.5" x14ac:dyDescent="0.35">
      <c r="A120" s="2">
        <v>45644</v>
      </c>
      <c r="B120">
        <v>62.85</v>
      </c>
      <c r="C120" s="12">
        <f t="shared" si="4"/>
        <v>63.342499999999994</v>
      </c>
      <c r="D120" s="12">
        <f t="shared" si="5"/>
        <v>0.70871176681430403</v>
      </c>
      <c r="E120" s="12">
        <f t="shared" si="6"/>
        <v>64.759923533628609</v>
      </c>
      <c r="F120" s="12">
        <f t="shared" si="7"/>
        <v>61.925076466371387</v>
      </c>
    </row>
    <row r="121" spans="1:6" ht="14.5" x14ac:dyDescent="0.35">
      <c r="A121" s="2">
        <v>45645</v>
      </c>
      <c r="B121">
        <v>62.45</v>
      </c>
      <c r="C121" s="12">
        <f t="shared" si="4"/>
        <v>63.3155</v>
      </c>
      <c r="D121" s="12">
        <f t="shared" si="5"/>
        <v>0.7327272415614936</v>
      </c>
      <c r="E121" s="12">
        <f t="shared" si="6"/>
        <v>64.780954483122983</v>
      </c>
      <c r="F121" s="12">
        <f t="shared" si="7"/>
        <v>61.85004551687701</v>
      </c>
    </row>
    <row r="122" spans="1:6" ht="14.5" x14ac:dyDescent="0.35">
      <c r="A122" s="2">
        <v>45646</v>
      </c>
      <c r="B122">
        <v>62.55</v>
      </c>
      <c r="C122" s="12">
        <f t="shared" si="4"/>
        <v>63.254999999999995</v>
      </c>
      <c r="D122" s="12">
        <f t="shared" si="5"/>
        <v>0.7439616571896841</v>
      </c>
      <c r="E122" s="12">
        <f t="shared" si="6"/>
        <v>64.742923314379368</v>
      </c>
      <c r="F122" s="12">
        <f t="shared" si="7"/>
        <v>61.76707668562063</v>
      </c>
    </row>
    <row r="123" spans="1:6" ht="14.5" x14ac:dyDescent="0.35">
      <c r="A123" s="2">
        <v>45649</v>
      </c>
      <c r="B123">
        <v>62.38</v>
      </c>
      <c r="C123" s="12">
        <f t="shared" si="4"/>
        <v>63.177999999999997</v>
      </c>
      <c r="D123" s="12">
        <f t="shared" si="5"/>
        <v>0.75117171629955604</v>
      </c>
      <c r="E123" s="12">
        <f t="shared" si="6"/>
        <v>64.680343432599116</v>
      </c>
      <c r="F123" s="12">
        <f t="shared" si="7"/>
        <v>61.675656567400885</v>
      </c>
    </row>
    <row r="124" spans="1:6" ht="14.5" x14ac:dyDescent="0.35">
      <c r="A124" s="2">
        <v>45650</v>
      </c>
      <c r="B124">
        <v>62.84</v>
      </c>
      <c r="C124" s="12">
        <f t="shared" si="4"/>
        <v>63.100999999999999</v>
      </c>
      <c r="D124" s="12">
        <f t="shared" si="5"/>
        <v>0.69856168020628773</v>
      </c>
      <c r="E124" s="12">
        <f t="shared" si="6"/>
        <v>64.498123360412578</v>
      </c>
      <c r="F124" s="12">
        <f t="shared" si="7"/>
        <v>61.703876639587421</v>
      </c>
    </row>
    <row r="125" spans="1:6" ht="14.5" x14ac:dyDescent="0.35">
      <c r="A125" s="2">
        <v>45652</v>
      </c>
      <c r="B125">
        <v>62.57</v>
      </c>
      <c r="C125" s="12">
        <f t="shared" si="4"/>
        <v>63.001999999999995</v>
      </c>
      <c r="D125" s="12">
        <f t="shared" si="5"/>
        <v>0.61806659494707739</v>
      </c>
      <c r="E125" s="12">
        <f t="shared" si="6"/>
        <v>64.238133189894157</v>
      </c>
      <c r="F125" s="12">
        <f t="shared" si="7"/>
        <v>61.765866810105841</v>
      </c>
    </row>
    <row r="126" spans="1:6" ht="14.5" x14ac:dyDescent="0.35">
      <c r="A126" s="2">
        <v>45653</v>
      </c>
      <c r="B126">
        <v>62.45</v>
      </c>
      <c r="C126" s="12">
        <f t="shared" si="4"/>
        <v>62.902999999999999</v>
      </c>
      <c r="D126" s="12">
        <f t="shared" si="5"/>
        <v>0.52952908572766688</v>
      </c>
      <c r="E126" s="12">
        <f t="shared" si="6"/>
        <v>63.962058171455332</v>
      </c>
      <c r="F126" s="12">
        <f t="shared" si="7"/>
        <v>61.843941828544665</v>
      </c>
    </row>
    <row r="127" spans="1:6" ht="14.5" x14ac:dyDescent="0.35">
      <c r="A127" s="2">
        <v>45656</v>
      </c>
      <c r="B127">
        <v>62.03</v>
      </c>
      <c r="C127" s="12">
        <f t="shared" si="4"/>
        <v>62.8005</v>
      </c>
      <c r="D127" s="12">
        <f t="shared" si="5"/>
        <v>0.48635567448654593</v>
      </c>
      <c r="E127" s="12">
        <f t="shared" si="6"/>
        <v>63.773211348973092</v>
      </c>
      <c r="F127" s="12">
        <f t="shared" si="7"/>
        <v>61.827788651026907</v>
      </c>
    </row>
    <row r="128" spans="1:6" ht="14.5" x14ac:dyDescent="0.35">
      <c r="A128" s="2">
        <v>45657</v>
      </c>
      <c r="B128">
        <v>62.26</v>
      </c>
      <c r="C128" s="12">
        <f t="shared" si="4"/>
        <v>62.731000000000009</v>
      </c>
      <c r="D128" s="12">
        <f t="shared" si="5"/>
        <v>0.45700282159672567</v>
      </c>
      <c r="E128" s="12">
        <f t="shared" si="6"/>
        <v>63.645005643193457</v>
      </c>
      <c r="F128" s="12">
        <f t="shared" si="7"/>
        <v>61.816994356806561</v>
      </c>
    </row>
    <row r="129" spans="1:6" ht="14.5" x14ac:dyDescent="0.35">
      <c r="A129" s="2">
        <v>45659</v>
      </c>
      <c r="B129">
        <v>61.84</v>
      </c>
      <c r="C129" s="12">
        <f t="shared" si="4"/>
        <v>62.646999999999991</v>
      </c>
      <c r="D129" s="12">
        <f t="shared" si="5"/>
        <v>0.45874083957582917</v>
      </c>
      <c r="E129" s="12">
        <f t="shared" si="6"/>
        <v>63.564481679151648</v>
      </c>
      <c r="F129" s="12">
        <f t="shared" si="7"/>
        <v>61.729518320848335</v>
      </c>
    </row>
    <row r="130" spans="1:6" ht="14.5" x14ac:dyDescent="0.35">
      <c r="A130" s="2">
        <v>45660</v>
      </c>
      <c r="B130">
        <v>61.75</v>
      </c>
      <c r="C130" s="12">
        <f t="shared" si="4"/>
        <v>62.624000000000009</v>
      </c>
      <c r="D130" s="12">
        <f t="shared" si="5"/>
        <v>0.49212108052260539</v>
      </c>
      <c r="E130" s="12">
        <f t="shared" si="6"/>
        <v>63.608242161045219</v>
      </c>
      <c r="F130" s="12">
        <f t="shared" si="7"/>
        <v>61.6397578389548</v>
      </c>
    </row>
    <row r="131" spans="1:6" ht="14.5" x14ac:dyDescent="0.35">
      <c r="A131" s="2">
        <v>45663</v>
      </c>
      <c r="B131">
        <v>60.81</v>
      </c>
      <c r="C131" s="12">
        <f t="shared" si="4"/>
        <v>62.518499999999996</v>
      </c>
      <c r="D131" s="12">
        <f t="shared" si="5"/>
        <v>0.63170008706663916</v>
      </c>
      <c r="E131" s="12">
        <f t="shared" si="6"/>
        <v>63.781900174133277</v>
      </c>
      <c r="F131" s="12">
        <f t="shared" si="7"/>
        <v>61.255099825866715</v>
      </c>
    </row>
    <row r="132" spans="1:6" ht="14.5" x14ac:dyDescent="0.35">
      <c r="A132" s="2">
        <v>45664</v>
      </c>
      <c r="B132">
        <v>60.84</v>
      </c>
      <c r="C132" s="12">
        <f t="shared" si="4"/>
        <v>62.43399999999999</v>
      </c>
      <c r="D132" s="12">
        <f t="shared" si="5"/>
        <v>0.73471369289425581</v>
      </c>
      <c r="E132" s="12">
        <f t="shared" si="6"/>
        <v>63.903427385788504</v>
      </c>
      <c r="F132" s="12">
        <f t="shared" si="7"/>
        <v>60.964572614211477</v>
      </c>
    </row>
    <row r="133" spans="1:6" ht="14.5" x14ac:dyDescent="0.35">
      <c r="A133" s="2">
        <v>45665</v>
      </c>
      <c r="B133">
        <v>61.71</v>
      </c>
      <c r="C133" s="12">
        <f t="shared" si="4"/>
        <v>62.389499999999998</v>
      </c>
      <c r="D133" s="12">
        <f t="shared" si="5"/>
        <v>0.75090454225483705</v>
      </c>
      <c r="E133" s="12">
        <f t="shared" si="6"/>
        <v>63.891309084509672</v>
      </c>
      <c r="F133" s="12">
        <f t="shared" si="7"/>
        <v>60.887690915490325</v>
      </c>
    </row>
    <row r="134" spans="1:6" ht="14.5" x14ac:dyDescent="0.35">
      <c r="A134" s="2">
        <v>45667</v>
      </c>
      <c r="B134">
        <v>61.07</v>
      </c>
      <c r="C134" s="12">
        <f t="shared" si="4"/>
        <v>62.297499999999999</v>
      </c>
      <c r="D134" s="12">
        <f t="shared" si="5"/>
        <v>0.79518865686074736</v>
      </c>
      <c r="E134" s="12">
        <f t="shared" si="6"/>
        <v>63.887877313721496</v>
      </c>
      <c r="F134" s="12">
        <f t="shared" si="7"/>
        <v>60.707122686278502</v>
      </c>
    </row>
    <row r="135" spans="1:6" ht="14.5" x14ac:dyDescent="0.35">
      <c r="A135" s="2">
        <v>45670</v>
      </c>
      <c r="B135">
        <v>61.65</v>
      </c>
      <c r="C135" s="12">
        <f t="shared" si="4"/>
        <v>62.248000000000005</v>
      </c>
      <c r="D135" s="12">
        <f t="shared" si="5"/>
        <v>0.80351595798518005</v>
      </c>
      <c r="E135" s="12">
        <f t="shared" si="6"/>
        <v>63.855031915970365</v>
      </c>
      <c r="F135" s="12">
        <f t="shared" si="7"/>
        <v>60.640968084029645</v>
      </c>
    </row>
    <row r="136" spans="1:6" ht="14.5" x14ac:dyDescent="0.35">
      <c r="A136" s="2">
        <v>45671</v>
      </c>
      <c r="B136">
        <v>62.04</v>
      </c>
      <c r="C136" s="12">
        <f t="shared" si="4"/>
        <v>62.158000000000001</v>
      </c>
      <c r="D136" s="12">
        <f t="shared" si="5"/>
        <v>0.71133381015784936</v>
      </c>
      <c r="E136" s="12">
        <f t="shared" si="6"/>
        <v>63.580667620315701</v>
      </c>
      <c r="F136" s="12">
        <f t="shared" si="7"/>
        <v>60.735332379684301</v>
      </c>
    </row>
    <row r="137" spans="1:6" ht="14.5" x14ac:dyDescent="0.35">
      <c r="A137" s="2">
        <v>45672</v>
      </c>
      <c r="B137">
        <v>61.77</v>
      </c>
      <c r="C137" s="12">
        <f t="shared" si="4"/>
        <v>62.090500000000006</v>
      </c>
      <c r="D137" s="12">
        <f t="shared" si="5"/>
        <v>0.67853925922955161</v>
      </c>
      <c r="E137" s="12">
        <f t="shared" si="6"/>
        <v>63.44757851845911</v>
      </c>
      <c r="F137" s="12">
        <f t="shared" si="7"/>
        <v>60.733421481540901</v>
      </c>
    </row>
    <row r="138" spans="1:6" ht="14.5" x14ac:dyDescent="0.35">
      <c r="A138" s="2">
        <v>45673</v>
      </c>
      <c r="B138">
        <v>62.25</v>
      </c>
      <c r="C138" s="12">
        <f t="shared" si="4"/>
        <v>62.075500000000012</v>
      </c>
      <c r="D138" s="12">
        <f t="shared" si="5"/>
        <v>0.67112219453688116</v>
      </c>
      <c r="E138" s="12">
        <f t="shared" si="6"/>
        <v>63.417744389073775</v>
      </c>
      <c r="F138" s="12">
        <f t="shared" si="7"/>
        <v>60.73325561092625</v>
      </c>
    </row>
    <row r="139" spans="1:6" ht="14.5" x14ac:dyDescent="0.35">
      <c r="A139" s="2">
        <v>45674</v>
      </c>
      <c r="B139">
        <v>62.71</v>
      </c>
      <c r="C139" s="12">
        <f t="shared" si="4"/>
        <v>62.041000000000011</v>
      </c>
      <c r="D139" s="12">
        <f t="shared" si="5"/>
        <v>0.61482475038356266</v>
      </c>
      <c r="E139" s="12">
        <f t="shared" si="6"/>
        <v>63.270649500767135</v>
      </c>
      <c r="F139" s="12">
        <f t="shared" si="7"/>
        <v>60.811350499232887</v>
      </c>
    </row>
    <row r="140" spans="1:6" ht="14.5" x14ac:dyDescent="0.35">
      <c r="A140" s="2">
        <v>45678</v>
      </c>
      <c r="B140">
        <v>62.42</v>
      </c>
      <c r="C140" s="12">
        <f t="shared" si="4"/>
        <v>62.019500000000015</v>
      </c>
      <c r="D140" s="12">
        <f t="shared" si="5"/>
        <v>0.59214574130645248</v>
      </c>
      <c r="E140" s="12">
        <f t="shared" si="6"/>
        <v>63.203791482612921</v>
      </c>
      <c r="F140" s="12">
        <f t="shared" si="7"/>
        <v>60.835208517387109</v>
      </c>
    </row>
    <row r="141" spans="1:6" ht="14.5" x14ac:dyDescent="0.35">
      <c r="A141" s="2">
        <v>45679</v>
      </c>
      <c r="B141">
        <v>61.78</v>
      </c>
      <c r="C141" s="12">
        <f t="shared" si="4"/>
        <v>61.986000000000004</v>
      </c>
      <c r="D141" s="12">
        <f t="shared" si="5"/>
        <v>0.58542292404722218</v>
      </c>
      <c r="E141" s="12">
        <f t="shared" si="6"/>
        <v>63.156845848094449</v>
      </c>
      <c r="F141" s="12">
        <f t="shared" si="7"/>
        <v>60.81515415190556</v>
      </c>
    </row>
    <row r="142" spans="1:6" ht="14.5" x14ac:dyDescent="0.35">
      <c r="A142" s="2">
        <v>45680</v>
      </c>
      <c r="B142">
        <v>61.53</v>
      </c>
      <c r="C142" s="12">
        <f t="shared" si="4"/>
        <v>61.935000000000002</v>
      </c>
      <c r="D142" s="12">
        <f t="shared" si="5"/>
        <v>0.57808668080688019</v>
      </c>
      <c r="E142" s="12">
        <f t="shared" si="6"/>
        <v>63.091173361613762</v>
      </c>
      <c r="F142" s="12">
        <f t="shared" si="7"/>
        <v>60.778826638386242</v>
      </c>
    </row>
    <row r="143" spans="1:6" ht="14.5" x14ac:dyDescent="0.35">
      <c r="A143" s="2">
        <v>45681</v>
      </c>
      <c r="B143">
        <v>61.92</v>
      </c>
      <c r="C143" s="12">
        <f t="shared" si="4"/>
        <v>61.911999999999999</v>
      </c>
      <c r="D143" s="12">
        <f t="shared" si="5"/>
        <v>0.56852162852899712</v>
      </c>
      <c r="E143" s="12">
        <f t="shared" si="6"/>
        <v>63.049043257057996</v>
      </c>
      <c r="F143" s="12">
        <f t="shared" si="7"/>
        <v>60.774956742942003</v>
      </c>
    </row>
    <row r="144" spans="1:6" ht="14.5" x14ac:dyDescent="0.35">
      <c r="A144" s="2">
        <v>45684</v>
      </c>
      <c r="B144">
        <v>63.87</v>
      </c>
      <c r="C144" s="12">
        <f t="shared" si="4"/>
        <v>61.963499999999996</v>
      </c>
      <c r="D144" s="12">
        <f t="shared" si="5"/>
        <v>0.69056250908036354</v>
      </c>
      <c r="E144" s="12">
        <f t="shared" si="6"/>
        <v>63.344625018160727</v>
      </c>
      <c r="F144" s="12">
        <f t="shared" si="7"/>
        <v>60.582374981839266</v>
      </c>
    </row>
    <row r="145" spans="1:6" ht="14.5" x14ac:dyDescent="0.35">
      <c r="A145" s="2">
        <v>45685</v>
      </c>
      <c r="B145">
        <v>62.36</v>
      </c>
      <c r="C145" s="12">
        <f t="shared" si="4"/>
        <v>61.952999999999989</v>
      </c>
      <c r="D145" s="12">
        <f t="shared" si="5"/>
        <v>0.68240364656272468</v>
      </c>
      <c r="E145" s="12">
        <f t="shared" si="6"/>
        <v>63.317807293125441</v>
      </c>
      <c r="F145" s="12">
        <f t="shared" si="7"/>
        <v>60.588192706874537</v>
      </c>
    </row>
    <row r="146" spans="1:6" ht="14.5" x14ac:dyDescent="0.35">
      <c r="A146" s="2">
        <v>45686</v>
      </c>
      <c r="B146">
        <v>62.83</v>
      </c>
      <c r="C146" s="12">
        <f t="shared" si="4"/>
        <v>61.97199999999998</v>
      </c>
      <c r="D146" s="12">
        <f t="shared" si="5"/>
        <v>0.7019791569855216</v>
      </c>
      <c r="E146" s="12">
        <f t="shared" si="6"/>
        <v>63.375958313971026</v>
      </c>
      <c r="F146" s="12">
        <f t="shared" si="7"/>
        <v>60.568041686028934</v>
      </c>
    </row>
    <row r="147" spans="1:6" ht="14.5" x14ac:dyDescent="0.35">
      <c r="A147" s="2">
        <v>45687</v>
      </c>
      <c r="B147">
        <v>64.05</v>
      </c>
      <c r="C147" s="12">
        <f t="shared" si="4"/>
        <v>62.072999999999979</v>
      </c>
      <c r="D147" s="12">
        <f t="shared" si="5"/>
        <v>0.84209700653846908</v>
      </c>
      <c r="E147" s="12">
        <f t="shared" si="6"/>
        <v>63.757194013076919</v>
      </c>
      <c r="F147" s="12">
        <f t="shared" si="7"/>
        <v>60.388805986923039</v>
      </c>
    </row>
    <row r="148" spans="1:6" ht="14.5" x14ac:dyDescent="0.35">
      <c r="A148" s="2">
        <v>45688</v>
      </c>
      <c r="B148">
        <v>63.48</v>
      </c>
      <c r="C148" s="12">
        <f t="shared" si="4"/>
        <v>62.133999999999993</v>
      </c>
      <c r="D148" s="12">
        <f t="shared" si="5"/>
        <v>0.89864459340896019</v>
      </c>
      <c r="E148" s="12">
        <f t="shared" si="6"/>
        <v>63.931289186817914</v>
      </c>
      <c r="F148" s="12">
        <f t="shared" si="7"/>
        <v>60.336710813182073</v>
      </c>
    </row>
    <row r="149" spans="1:6" ht="14.5" x14ac:dyDescent="0.35">
      <c r="A149" s="2">
        <v>45691</v>
      </c>
      <c r="B149">
        <v>63.35</v>
      </c>
      <c r="C149" s="12">
        <f t="shared" ref="C149:C189" si="8">AVERAGE(B130:B149)</f>
        <v>62.209499999999991</v>
      </c>
      <c r="D149" s="12">
        <f t="shared" ref="D149:D189" si="9">_xlfn.STDEV.S(B130:B149)</f>
        <v>0.93532699038751466</v>
      </c>
      <c r="E149" s="12">
        <f t="shared" ref="E149:E189" si="10">C149+D149*2</f>
        <v>64.080153980775023</v>
      </c>
      <c r="F149" s="12">
        <f t="shared" ref="F149:F189" si="11">C149+D149*-2</f>
        <v>60.33884601922496</v>
      </c>
    </row>
    <row r="150" spans="1:6" ht="14.5" x14ac:dyDescent="0.35">
      <c r="A150" s="2">
        <v>45692</v>
      </c>
      <c r="B150">
        <v>62.67</v>
      </c>
      <c r="C150" s="12">
        <f t="shared" si="8"/>
        <v>62.255499999999998</v>
      </c>
      <c r="D150" s="12">
        <f t="shared" si="9"/>
        <v>0.93416145905241954</v>
      </c>
      <c r="E150" s="12">
        <f t="shared" si="10"/>
        <v>64.123822918104835</v>
      </c>
      <c r="F150" s="12">
        <f t="shared" si="11"/>
        <v>60.38717708189516</v>
      </c>
    </row>
    <row r="151" spans="1:6" ht="14.5" x14ac:dyDescent="0.35">
      <c r="A151" s="2">
        <v>45693</v>
      </c>
      <c r="B151">
        <v>63.12</v>
      </c>
      <c r="C151" s="12">
        <f t="shared" si="8"/>
        <v>62.370999999999981</v>
      </c>
      <c r="D151" s="12">
        <f t="shared" si="9"/>
        <v>0.88768118980681343</v>
      </c>
      <c r="E151" s="12">
        <f t="shared" si="10"/>
        <v>64.146362379613606</v>
      </c>
      <c r="F151" s="12">
        <f t="shared" si="11"/>
        <v>60.595637620386356</v>
      </c>
    </row>
    <row r="152" spans="1:6" ht="14.5" x14ac:dyDescent="0.35">
      <c r="A152" s="2">
        <v>45694</v>
      </c>
      <c r="B152">
        <v>63.36</v>
      </c>
      <c r="C152" s="12">
        <f t="shared" si="8"/>
        <v>62.496999999999993</v>
      </c>
      <c r="D152" s="12">
        <f t="shared" si="9"/>
        <v>0.83628942358492031</v>
      </c>
      <c r="E152" s="12">
        <f t="shared" si="10"/>
        <v>64.169578847169831</v>
      </c>
      <c r="F152" s="12">
        <f t="shared" si="11"/>
        <v>60.824421152830155</v>
      </c>
    </row>
    <row r="153" spans="1:6" ht="14.5" x14ac:dyDescent="0.35">
      <c r="A153" s="2">
        <v>45695</v>
      </c>
      <c r="B153">
        <v>63.84</v>
      </c>
      <c r="C153" s="12">
        <f t="shared" si="8"/>
        <v>62.603499999999983</v>
      </c>
      <c r="D153" s="12">
        <f t="shared" si="9"/>
        <v>0.8658933628279365</v>
      </c>
      <c r="E153" s="12">
        <f t="shared" si="10"/>
        <v>64.335286725655862</v>
      </c>
      <c r="F153" s="12">
        <f t="shared" si="11"/>
        <v>60.87171327434411</v>
      </c>
    </row>
    <row r="154" spans="1:6" ht="14.5" x14ac:dyDescent="0.35">
      <c r="A154" s="2">
        <v>45698</v>
      </c>
      <c r="B154">
        <v>64.55</v>
      </c>
      <c r="C154" s="12">
        <f t="shared" si="8"/>
        <v>62.777499999999989</v>
      </c>
      <c r="D154" s="12">
        <f t="shared" si="9"/>
        <v>0.89081201868383963</v>
      </c>
      <c r="E154" s="12">
        <f t="shared" si="10"/>
        <v>64.559124037367667</v>
      </c>
      <c r="F154" s="12">
        <f t="shared" si="11"/>
        <v>60.995875962632311</v>
      </c>
    </row>
    <row r="155" spans="1:6" ht="14.5" x14ac:dyDescent="0.35">
      <c r="A155" s="2">
        <v>45699</v>
      </c>
      <c r="B155">
        <v>67.599999999999994</v>
      </c>
      <c r="C155" s="12">
        <f t="shared" si="8"/>
        <v>63.074999999999989</v>
      </c>
      <c r="D155" s="12">
        <f t="shared" si="9"/>
        <v>1.3629013170438995</v>
      </c>
      <c r="E155" s="12">
        <f t="shared" si="10"/>
        <v>65.800802634087788</v>
      </c>
      <c r="F155" s="12">
        <f t="shared" si="11"/>
        <v>60.34919736591219</v>
      </c>
    </row>
    <row r="156" spans="1:6" ht="14.5" x14ac:dyDescent="0.35">
      <c r="A156" s="2">
        <v>45700</v>
      </c>
      <c r="B156">
        <v>68.709999999999994</v>
      </c>
      <c r="C156" s="12">
        <f t="shared" si="8"/>
        <v>63.408499999999989</v>
      </c>
      <c r="D156" s="12">
        <f t="shared" si="9"/>
        <v>1.8317385328238227</v>
      </c>
      <c r="E156" s="12">
        <f t="shared" si="10"/>
        <v>67.07197706564763</v>
      </c>
      <c r="F156" s="12">
        <f t="shared" si="11"/>
        <v>59.745022934352342</v>
      </c>
    </row>
    <row r="157" spans="1:6" ht="14.5" x14ac:dyDescent="0.35">
      <c r="A157" s="2">
        <v>45701</v>
      </c>
      <c r="B157">
        <v>69.5</v>
      </c>
      <c r="C157" s="12">
        <f t="shared" si="8"/>
        <v>63.795000000000002</v>
      </c>
      <c r="D157" s="12">
        <f t="shared" si="9"/>
        <v>2.2382335610217723</v>
      </c>
      <c r="E157" s="12">
        <f t="shared" si="10"/>
        <v>68.271467122043546</v>
      </c>
      <c r="F157" s="12">
        <f t="shared" si="11"/>
        <v>59.318532877956457</v>
      </c>
    </row>
    <row r="158" spans="1:6" ht="14.5" x14ac:dyDescent="0.35">
      <c r="A158" s="2">
        <v>45702</v>
      </c>
      <c r="B158">
        <v>68.87</v>
      </c>
      <c r="C158" s="12">
        <f t="shared" si="8"/>
        <v>64.126000000000005</v>
      </c>
      <c r="D158" s="12">
        <f t="shared" si="9"/>
        <v>2.4747299693204163</v>
      </c>
      <c r="E158" s="12">
        <f t="shared" si="10"/>
        <v>69.075459938640833</v>
      </c>
      <c r="F158" s="12">
        <f t="shared" si="11"/>
        <v>59.176540061359169</v>
      </c>
    </row>
    <row r="159" spans="1:6" ht="14.5" x14ac:dyDescent="0.35">
      <c r="A159" s="2">
        <v>45706</v>
      </c>
      <c r="B159">
        <v>69.05</v>
      </c>
      <c r="C159" s="12">
        <f t="shared" si="8"/>
        <v>64.442999999999998</v>
      </c>
      <c r="D159" s="12">
        <f t="shared" si="9"/>
        <v>2.6812449975416457</v>
      </c>
      <c r="E159" s="12">
        <f t="shared" si="10"/>
        <v>69.805489995083292</v>
      </c>
      <c r="F159" s="12">
        <f t="shared" si="11"/>
        <v>59.080510004916704</v>
      </c>
    </row>
    <row r="160" spans="1:6" ht="14.5" x14ac:dyDescent="0.35">
      <c r="A160" s="2">
        <v>45707</v>
      </c>
      <c r="B160">
        <v>70.069999999999993</v>
      </c>
      <c r="C160" s="12">
        <f t="shared" si="8"/>
        <v>64.825499999999991</v>
      </c>
      <c r="D160" s="12">
        <f t="shared" si="9"/>
        <v>2.9131001301742177</v>
      </c>
      <c r="E160" s="12">
        <f t="shared" si="10"/>
        <v>70.65170026034842</v>
      </c>
      <c r="F160" s="12">
        <f t="shared" si="11"/>
        <v>58.999299739651555</v>
      </c>
    </row>
    <row r="161" spans="1:6" ht="14.5" x14ac:dyDescent="0.35">
      <c r="A161" s="2">
        <v>45708</v>
      </c>
      <c r="B161">
        <v>70.040000000000006</v>
      </c>
      <c r="C161" s="12">
        <f t="shared" si="8"/>
        <v>65.238500000000002</v>
      </c>
      <c r="D161" s="12">
        <f t="shared" si="9"/>
        <v>3.0413073279689922</v>
      </c>
      <c r="E161" s="12">
        <f t="shared" si="10"/>
        <v>71.32111465593799</v>
      </c>
      <c r="F161" s="12">
        <f t="shared" si="11"/>
        <v>59.155885344062014</v>
      </c>
    </row>
    <row r="162" spans="1:6" ht="14.5" x14ac:dyDescent="0.35">
      <c r="A162" s="2">
        <v>45709</v>
      </c>
      <c r="B162">
        <v>71.349999999999994</v>
      </c>
      <c r="C162" s="12">
        <f t="shared" si="8"/>
        <v>65.729499999999987</v>
      </c>
      <c r="D162" s="12">
        <f t="shared" si="9"/>
        <v>3.1996487882924036</v>
      </c>
      <c r="E162" s="12">
        <f t="shared" si="10"/>
        <v>72.128797576584788</v>
      </c>
      <c r="F162" s="12">
        <f t="shared" si="11"/>
        <v>59.33020242341518</v>
      </c>
    </row>
    <row r="163" spans="1:6" ht="14.5" x14ac:dyDescent="0.35">
      <c r="A163" s="2">
        <v>45712</v>
      </c>
      <c r="B163">
        <v>70.59</v>
      </c>
      <c r="C163" s="12">
        <f t="shared" si="8"/>
        <v>66.162999999999982</v>
      </c>
      <c r="D163" s="12">
        <f t="shared" si="9"/>
        <v>3.2433820879478645</v>
      </c>
      <c r="E163" s="12">
        <f t="shared" si="10"/>
        <v>72.649764175895712</v>
      </c>
      <c r="F163" s="12">
        <f t="shared" si="11"/>
        <v>59.676235824104253</v>
      </c>
    </row>
    <row r="164" spans="1:6" ht="14.5" x14ac:dyDescent="0.35">
      <c r="A164" s="2">
        <v>45713</v>
      </c>
      <c r="B164">
        <v>71.489999999999995</v>
      </c>
      <c r="C164" s="12">
        <f t="shared" si="8"/>
        <v>66.543999999999997</v>
      </c>
      <c r="D164" s="12">
        <f t="shared" si="9"/>
        <v>3.4034570659845258</v>
      </c>
      <c r="E164" s="12">
        <f t="shared" si="10"/>
        <v>73.350914131969049</v>
      </c>
      <c r="F164" s="12">
        <f t="shared" si="11"/>
        <v>59.737085868030945</v>
      </c>
    </row>
    <row r="165" spans="1:6" ht="14.5" x14ac:dyDescent="0.35">
      <c r="A165" s="2">
        <v>45714</v>
      </c>
      <c r="B165">
        <v>70.8</v>
      </c>
      <c r="C165" s="12">
        <f t="shared" si="8"/>
        <v>66.96599999999998</v>
      </c>
      <c r="D165" s="12">
        <f t="shared" si="9"/>
        <v>3.3805393527940879</v>
      </c>
      <c r="E165" s="12">
        <f t="shared" si="10"/>
        <v>73.727078705588156</v>
      </c>
      <c r="F165" s="12">
        <f t="shared" si="11"/>
        <v>60.204921294411804</v>
      </c>
    </row>
    <row r="166" spans="1:6" ht="14.5" x14ac:dyDescent="0.35">
      <c r="A166" s="2">
        <v>45715</v>
      </c>
      <c r="B166">
        <v>70.87</v>
      </c>
      <c r="C166" s="12">
        <f t="shared" si="8"/>
        <v>67.367999999999981</v>
      </c>
      <c r="D166" s="12">
        <f t="shared" si="9"/>
        <v>3.3406233266452405</v>
      </c>
      <c r="E166" s="12">
        <f t="shared" si="10"/>
        <v>74.049246653290467</v>
      </c>
      <c r="F166" s="12">
        <f t="shared" si="11"/>
        <v>60.686753346709501</v>
      </c>
    </row>
    <row r="167" spans="1:6" ht="14.5" x14ac:dyDescent="0.35">
      <c r="A167" s="2">
        <v>45716</v>
      </c>
      <c r="B167">
        <v>71.209999999999994</v>
      </c>
      <c r="C167" s="12">
        <f t="shared" si="8"/>
        <v>67.725999999999999</v>
      </c>
      <c r="D167" s="12">
        <f t="shared" si="9"/>
        <v>3.3499731342206305</v>
      </c>
      <c r="E167" s="12">
        <f t="shared" si="10"/>
        <v>74.425946268441265</v>
      </c>
      <c r="F167" s="12">
        <f t="shared" si="11"/>
        <v>61.02605373155874</v>
      </c>
    </row>
    <row r="168" spans="1:6" ht="14.5" x14ac:dyDescent="0.35">
      <c r="A168" s="2">
        <v>45719</v>
      </c>
      <c r="B168">
        <v>72.319999999999993</v>
      </c>
      <c r="C168" s="12">
        <f t="shared" si="8"/>
        <v>68.167999999999992</v>
      </c>
      <c r="D168" s="12">
        <f t="shared" si="9"/>
        <v>3.3434391370500349</v>
      </c>
      <c r="E168" s="12">
        <f t="shared" si="10"/>
        <v>74.854878274100059</v>
      </c>
      <c r="F168" s="12">
        <f t="shared" si="11"/>
        <v>61.481121725899925</v>
      </c>
    </row>
    <row r="169" spans="1:6" ht="14.5" x14ac:dyDescent="0.35">
      <c r="A169" s="2">
        <v>45720</v>
      </c>
      <c r="B169">
        <v>70.19</v>
      </c>
      <c r="C169" s="12">
        <f t="shared" si="8"/>
        <v>68.510000000000005</v>
      </c>
      <c r="D169" s="12">
        <f t="shared" si="9"/>
        <v>3.1700008301509781</v>
      </c>
      <c r="E169" s="12">
        <f t="shared" si="10"/>
        <v>74.850001660301956</v>
      </c>
      <c r="F169" s="12">
        <f t="shared" si="11"/>
        <v>62.169998339698047</v>
      </c>
    </row>
    <row r="170" spans="1:6" ht="14.5" x14ac:dyDescent="0.35">
      <c r="A170" s="2">
        <v>45721</v>
      </c>
      <c r="B170">
        <v>70.08</v>
      </c>
      <c r="C170" s="12">
        <f t="shared" si="8"/>
        <v>68.880499999999998</v>
      </c>
      <c r="D170" s="12">
        <f t="shared" si="9"/>
        <v>2.8703850374397319</v>
      </c>
      <c r="E170" s="12">
        <f t="shared" si="10"/>
        <v>74.621270074879462</v>
      </c>
      <c r="F170" s="12">
        <f t="shared" si="11"/>
        <v>63.139729925120534</v>
      </c>
    </row>
    <row r="171" spans="1:6" ht="14.5" x14ac:dyDescent="0.35">
      <c r="A171" s="2">
        <v>45722</v>
      </c>
      <c r="B171">
        <v>70.459999999999994</v>
      </c>
      <c r="C171" s="12">
        <f t="shared" si="8"/>
        <v>69.247500000000002</v>
      </c>
      <c r="D171" s="12">
        <f t="shared" si="9"/>
        <v>2.5460059019239472</v>
      </c>
      <c r="E171" s="12">
        <f t="shared" si="10"/>
        <v>74.339511803847898</v>
      </c>
      <c r="F171" s="12">
        <f t="shared" si="11"/>
        <v>64.155488196152106</v>
      </c>
    </row>
    <row r="172" spans="1:6" ht="14.5" x14ac:dyDescent="0.35">
      <c r="A172" s="2">
        <v>45723</v>
      </c>
      <c r="B172">
        <v>71.430000000000007</v>
      </c>
      <c r="C172" s="12">
        <f t="shared" si="8"/>
        <v>69.650999999999996</v>
      </c>
      <c r="D172" s="12">
        <f t="shared" si="9"/>
        <v>2.1764913822117702</v>
      </c>
      <c r="E172" s="12">
        <f t="shared" si="10"/>
        <v>74.00398276442354</v>
      </c>
      <c r="F172" s="12">
        <f t="shared" si="11"/>
        <v>65.298017235576452</v>
      </c>
    </row>
    <row r="173" spans="1:6" ht="14.5" x14ac:dyDescent="0.35">
      <c r="A173" s="2">
        <v>45726</v>
      </c>
      <c r="B173">
        <v>71.45</v>
      </c>
      <c r="C173" s="12">
        <f t="shared" si="8"/>
        <v>70.031500000000008</v>
      </c>
      <c r="D173" s="12">
        <f t="shared" si="9"/>
        <v>1.7256311583698425</v>
      </c>
      <c r="E173" s="12">
        <f t="shared" si="10"/>
        <v>73.482762316739695</v>
      </c>
      <c r="F173" s="12">
        <f t="shared" si="11"/>
        <v>66.580237683260322</v>
      </c>
    </row>
    <row r="174" spans="1:6" ht="14.5" x14ac:dyDescent="0.35">
      <c r="A174" s="2">
        <v>45727</v>
      </c>
      <c r="B174">
        <v>71.040000000000006</v>
      </c>
      <c r="C174" s="12">
        <f t="shared" si="8"/>
        <v>70.356000000000009</v>
      </c>
      <c r="D174" s="12">
        <f t="shared" si="9"/>
        <v>1.1571853329250434</v>
      </c>
      <c r="E174" s="12">
        <f t="shared" si="10"/>
        <v>72.670370665850101</v>
      </c>
      <c r="F174" s="12">
        <f t="shared" si="11"/>
        <v>68.041629334149917</v>
      </c>
    </row>
    <row r="175" spans="1:6" ht="14.5" x14ac:dyDescent="0.35">
      <c r="A175" s="2">
        <v>45728</v>
      </c>
      <c r="B175">
        <v>69.94</v>
      </c>
      <c r="C175" s="12">
        <f t="shared" si="8"/>
        <v>70.473000000000013</v>
      </c>
      <c r="D175" s="12">
        <f t="shared" si="9"/>
        <v>0.96644274478489833</v>
      </c>
      <c r="E175" s="12">
        <f t="shared" si="10"/>
        <v>72.405885489569812</v>
      </c>
      <c r="F175" s="12">
        <f t="shared" si="11"/>
        <v>68.540114510430215</v>
      </c>
    </row>
    <row r="176" spans="1:6" ht="14.5" x14ac:dyDescent="0.35">
      <c r="A176" s="2">
        <v>45729</v>
      </c>
      <c r="B176">
        <v>69.62</v>
      </c>
      <c r="C176" s="12">
        <f t="shared" si="8"/>
        <v>70.518500000000017</v>
      </c>
      <c r="D176" s="12">
        <f t="shared" si="9"/>
        <v>0.89807557412619976</v>
      </c>
      <c r="E176" s="12">
        <f t="shared" si="10"/>
        <v>72.314651148252423</v>
      </c>
      <c r="F176" s="12">
        <f t="shared" si="11"/>
        <v>68.722348851747611</v>
      </c>
    </row>
    <row r="177" spans="1:6" ht="14.5" x14ac:dyDescent="0.35">
      <c r="A177" s="2">
        <v>45730</v>
      </c>
      <c r="B177">
        <v>69.16</v>
      </c>
      <c r="C177" s="12">
        <f t="shared" si="8"/>
        <v>70.501500000000021</v>
      </c>
      <c r="D177" s="12">
        <f t="shared" si="9"/>
        <v>0.92128785718117012</v>
      </c>
      <c r="E177" s="12">
        <f t="shared" si="10"/>
        <v>72.344075714362361</v>
      </c>
      <c r="F177" s="12">
        <f t="shared" si="11"/>
        <v>68.658924285637681</v>
      </c>
    </row>
    <row r="178" spans="1:6" ht="14.5" x14ac:dyDescent="0.35">
      <c r="A178" s="2">
        <v>45733</v>
      </c>
      <c r="B178">
        <v>70.12</v>
      </c>
      <c r="C178" s="12">
        <f t="shared" si="8"/>
        <v>70.564000000000007</v>
      </c>
      <c r="D178" s="12">
        <f t="shared" si="9"/>
        <v>0.84393439505561929</v>
      </c>
      <c r="E178" s="12">
        <f t="shared" si="10"/>
        <v>72.251868790111246</v>
      </c>
      <c r="F178" s="12">
        <f t="shared" si="11"/>
        <v>68.876131209888769</v>
      </c>
    </row>
    <row r="179" spans="1:6" ht="14.5" x14ac:dyDescent="0.35">
      <c r="A179" s="2">
        <v>45734</v>
      </c>
      <c r="B179">
        <v>69.38</v>
      </c>
      <c r="C179" s="12">
        <f t="shared" si="8"/>
        <v>70.580500000000029</v>
      </c>
      <c r="D179" s="12">
        <f t="shared" si="9"/>
        <v>0.81552356447286423</v>
      </c>
      <c r="E179" s="12">
        <f t="shared" si="10"/>
        <v>72.211547128945753</v>
      </c>
      <c r="F179" s="12">
        <f t="shared" si="11"/>
        <v>68.949452871054305</v>
      </c>
    </row>
    <row r="180" spans="1:6" ht="14.5" x14ac:dyDescent="0.35">
      <c r="A180" s="2">
        <v>45735</v>
      </c>
      <c r="B180">
        <v>69.28</v>
      </c>
      <c r="C180" s="12">
        <f t="shared" si="8"/>
        <v>70.541000000000025</v>
      </c>
      <c r="D180" s="12">
        <f t="shared" si="9"/>
        <v>0.85949740515820239</v>
      </c>
      <c r="E180" s="12">
        <f t="shared" si="10"/>
        <v>72.259994810316428</v>
      </c>
      <c r="F180" s="12">
        <f t="shared" si="11"/>
        <v>68.822005189683622</v>
      </c>
    </row>
    <row r="181" spans="1:6" ht="14.5" x14ac:dyDescent="0.35">
      <c r="A181" s="2">
        <v>45736</v>
      </c>
      <c r="B181">
        <v>69.709999999999994</v>
      </c>
      <c r="C181" s="12">
        <f t="shared" si="8"/>
        <v>70.524500000000018</v>
      </c>
      <c r="D181" s="12">
        <f t="shared" si="9"/>
        <v>0.87268777198286729</v>
      </c>
      <c r="E181" s="12">
        <f t="shared" si="10"/>
        <v>72.269875543965753</v>
      </c>
      <c r="F181" s="12">
        <f t="shared" si="11"/>
        <v>68.779124456034282</v>
      </c>
    </row>
    <row r="182" spans="1:6" ht="14.5" x14ac:dyDescent="0.35">
      <c r="A182" s="2">
        <v>45737</v>
      </c>
      <c r="B182">
        <v>68.67</v>
      </c>
      <c r="C182" s="12">
        <f t="shared" si="8"/>
        <v>70.390500000000003</v>
      </c>
      <c r="D182" s="12">
        <f t="shared" si="9"/>
        <v>0.94224521894864433</v>
      </c>
      <c r="E182" s="12">
        <f t="shared" si="10"/>
        <v>72.274990437897287</v>
      </c>
      <c r="F182" s="12">
        <f t="shared" si="11"/>
        <v>68.506009562102719</v>
      </c>
    </row>
    <row r="183" spans="1:6" ht="14.5" x14ac:dyDescent="0.35">
      <c r="A183" s="2">
        <v>45740</v>
      </c>
      <c r="B183">
        <v>68.95</v>
      </c>
      <c r="C183" s="12">
        <f t="shared" si="8"/>
        <v>70.308500000000009</v>
      </c>
      <c r="D183" s="12">
        <f t="shared" si="9"/>
        <v>0.99391450971981388</v>
      </c>
      <c r="E183" s="12">
        <f t="shared" si="10"/>
        <v>72.296329019439639</v>
      </c>
      <c r="F183" s="12">
        <f t="shared" si="11"/>
        <v>68.320670980560379</v>
      </c>
    </row>
    <row r="184" spans="1:6" ht="14.5" x14ac:dyDescent="0.35">
      <c r="A184" s="2">
        <v>45741</v>
      </c>
      <c r="B184">
        <v>68.81</v>
      </c>
      <c r="C184" s="12">
        <f t="shared" si="8"/>
        <v>70.174499999999995</v>
      </c>
      <c r="D184" s="12">
        <f t="shared" si="9"/>
        <v>1.0068161124110626</v>
      </c>
      <c r="E184" s="12">
        <f t="shared" si="10"/>
        <v>72.188132224822127</v>
      </c>
      <c r="F184" s="12">
        <f t="shared" si="11"/>
        <v>68.160867775177863</v>
      </c>
    </row>
    <row r="185" spans="1:6" ht="14.5" x14ac:dyDescent="0.35">
      <c r="A185" s="2">
        <v>45742</v>
      </c>
      <c r="B185">
        <v>70.02</v>
      </c>
      <c r="C185" s="12">
        <f t="shared" si="8"/>
        <v>70.135500000000008</v>
      </c>
      <c r="D185" s="12">
        <f t="shared" si="9"/>
        <v>0.99636431193879227</v>
      </c>
      <c r="E185" s="12">
        <f t="shared" si="10"/>
        <v>72.12822862387759</v>
      </c>
      <c r="F185" s="12">
        <f t="shared" si="11"/>
        <v>68.142771376122425</v>
      </c>
    </row>
    <row r="186" spans="1:6" ht="14.5" x14ac:dyDescent="0.35">
      <c r="A186" s="2">
        <v>45743</v>
      </c>
      <c r="B186">
        <v>70.739999999999995</v>
      </c>
      <c r="C186" s="12">
        <f t="shared" si="8"/>
        <v>70.128999999999991</v>
      </c>
      <c r="D186" s="12">
        <f t="shared" si="9"/>
        <v>0.99173372911970836</v>
      </c>
      <c r="E186" s="12">
        <f t="shared" si="10"/>
        <v>72.112467458239408</v>
      </c>
      <c r="F186" s="12">
        <f t="shared" si="11"/>
        <v>68.145532541760574</v>
      </c>
    </row>
    <row r="187" spans="1:6" ht="14.5" x14ac:dyDescent="0.35">
      <c r="A187" s="2">
        <v>45744</v>
      </c>
      <c r="B187">
        <v>70.37</v>
      </c>
      <c r="C187" s="12">
        <f t="shared" si="8"/>
        <v>70.086999999999989</v>
      </c>
      <c r="D187" s="12">
        <f t="shared" si="9"/>
        <v>0.96084995268717532</v>
      </c>
      <c r="E187" s="12">
        <f t="shared" si="10"/>
        <v>72.008699905374343</v>
      </c>
      <c r="F187" s="12">
        <f t="shared" si="11"/>
        <v>68.165300094625636</v>
      </c>
    </row>
    <row r="188" spans="1:6" ht="14.5" x14ac:dyDescent="0.35">
      <c r="A188" s="2">
        <v>45746</v>
      </c>
      <c r="B188">
        <v>71.62</v>
      </c>
      <c r="C188" s="12">
        <f t="shared" si="8"/>
        <v>70.051999999999992</v>
      </c>
      <c r="D188" s="12">
        <f t="shared" si="9"/>
        <v>0.88498349672391419</v>
      </c>
      <c r="E188" s="12">
        <f t="shared" si="10"/>
        <v>71.821966993447816</v>
      </c>
      <c r="F188" s="12">
        <f t="shared" si="11"/>
        <v>68.282033006552169</v>
      </c>
    </row>
    <row r="189" spans="1:6" ht="14.5" x14ac:dyDescent="0.35">
      <c r="A189" s="2">
        <v>45747</v>
      </c>
      <c r="B189">
        <v>71.87</v>
      </c>
      <c r="C189" s="12">
        <f t="shared" si="8"/>
        <v>70.135999999999996</v>
      </c>
      <c r="D189" s="12">
        <f t="shared" si="9"/>
        <v>0.97402258700709943</v>
      </c>
      <c r="E189" s="12">
        <f t="shared" si="10"/>
        <v>72.084045174014193</v>
      </c>
      <c r="F189" s="12">
        <f t="shared" si="11"/>
        <v>68.187954825985798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5183-DFF9-4259-BA5C-DE713633458A}">
  <dimension ref="A1:D189"/>
  <sheetViews>
    <sheetView zoomScale="56" workbookViewId="0">
      <selection activeCell="C2" sqref="C2"/>
    </sheetView>
  </sheetViews>
  <sheetFormatPr defaultRowHeight="14" x14ac:dyDescent="0.35"/>
  <cols>
    <col min="1" max="1" width="12.81640625" style="12" bestFit="1" customWidth="1"/>
    <col min="2" max="2" width="7.453125" style="12" bestFit="1" customWidth="1"/>
    <col min="3" max="16384" width="8.7265625" style="12"/>
  </cols>
  <sheetData>
    <row r="1" spans="1:4" ht="14.5" x14ac:dyDescent="0.35">
      <c r="A1" t="s">
        <v>0</v>
      </c>
      <c r="B1" t="s">
        <v>71</v>
      </c>
      <c r="C1" s="12" t="s">
        <v>38</v>
      </c>
      <c r="D1" s="12" t="s">
        <v>39</v>
      </c>
    </row>
    <row r="2" spans="1:4" ht="14.5" x14ac:dyDescent="0.35">
      <c r="A2" s="2">
        <v>45474</v>
      </c>
      <c r="B2">
        <v>63.15</v>
      </c>
    </row>
    <row r="3" spans="1:4" ht="14.5" x14ac:dyDescent="0.35">
      <c r="A3" s="2">
        <v>45475</v>
      </c>
      <c r="B3">
        <v>63.33</v>
      </c>
    </row>
    <row r="4" spans="1:4" ht="14.5" x14ac:dyDescent="0.35">
      <c r="A4" s="2">
        <v>45477</v>
      </c>
      <c r="B4">
        <v>63.76</v>
      </c>
    </row>
    <row r="5" spans="1:4" ht="14.5" x14ac:dyDescent="0.35">
      <c r="A5" s="2">
        <v>45480</v>
      </c>
      <c r="B5">
        <v>62.96</v>
      </c>
    </row>
    <row r="6" spans="1:4" ht="14.5" x14ac:dyDescent="0.35">
      <c r="A6" s="2">
        <v>45481</v>
      </c>
      <c r="B6">
        <v>62.69</v>
      </c>
    </row>
    <row r="7" spans="1:4" ht="14.5" x14ac:dyDescent="0.35">
      <c r="A7" s="2">
        <v>45482</v>
      </c>
      <c r="B7">
        <v>62.83</v>
      </c>
    </row>
    <row r="8" spans="1:4" ht="14.5" x14ac:dyDescent="0.35">
      <c r="A8" s="2">
        <v>45483</v>
      </c>
      <c r="B8">
        <v>63.1</v>
      </c>
    </row>
    <row r="9" spans="1:4" ht="14.5" x14ac:dyDescent="0.35">
      <c r="A9" s="2">
        <v>45484</v>
      </c>
      <c r="B9">
        <v>63.7</v>
      </c>
    </row>
    <row r="10" spans="1:4" ht="14.5" x14ac:dyDescent="0.35">
      <c r="A10" s="2">
        <v>45487</v>
      </c>
      <c r="B10">
        <v>63.41</v>
      </c>
    </row>
    <row r="11" spans="1:4" ht="14.5" x14ac:dyDescent="0.35">
      <c r="A11" s="2">
        <v>45488</v>
      </c>
      <c r="B11">
        <v>64.27</v>
      </c>
    </row>
    <row r="12" spans="1:4" ht="14.5" x14ac:dyDescent="0.35">
      <c r="A12" s="2">
        <v>45489</v>
      </c>
      <c r="B12">
        <v>65.209999999999994</v>
      </c>
    </row>
    <row r="13" spans="1:4" ht="14.5" x14ac:dyDescent="0.35">
      <c r="A13" s="2">
        <v>45490</v>
      </c>
      <c r="B13">
        <v>65.19</v>
      </c>
    </row>
    <row r="14" spans="1:4" ht="14.5" x14ac:dyDescent="0.35">
      <c r="A14" s="2">
        <v>45491</v>
      </c>
      <c r="B14">
        <v>65.290000000000006</v>
      </c>
    </row>
    <row r="15" spans="1:4" ht="14.5" x14ac:dyDescent="0.35">
      <c r="A15" s="2">
        <v>45494</v>
      </c>
      <c r="B15">
        <v>64.77</v>
      </c>
      <c r="C15" s="12">
        <f>(B15 - MIN(B2:B15)) / (MAX(B2:B15) - MIN(B2:B15)) * 100</f>
        <v>79.999999999999673</v>
      </c>
    </row>
    <row r="16" spans="1:4" ht="14.5" x14ac:dyDescent="0.35">
      <c r="A16" s="2">
        <v>45495</v>
      </c>
      <c r="B16">
        <v>64.959999999999994</v>
      </c>
      <c r="C16" s="12">
        <f t="shared" ref="C16:C78" si="0">(B16 - MIN(B3:B16)) / (MAX(B3:B16) - MIN(B3:B16)) * 100</f>
        <v>87.307692307691866</v>
      </c>
    </row>
    <row r="17" spans="1:4" ht="14.5" x14ac:dyDescent="0.35">
      <c r="A17" s="2">
        <v>45496</v>
      </c>
      <c r="B17">
        <v>65.81</v>
      </c>
      <c r="C17" s="12">
        <f t="shared" si="0"/>
        <v>100</v>
      </c>
      <c r="D17" s="12">
        <f t="shared" ref="D17:D80" si="1">AVERAGE(C15:C17)</f>
        <v>89.102564102563846</v>
      </c>
    </row>
    <row r="18" spans="1:4" ht="14.5" x14ac:dyDescent="0.35">
      <c r="A18" s="2">
        <v>45497</v>
      </c>
      <c r="B18">
        <v>66.069999999999993</v>
      </c>
      <c r="C18" s="12">
        <f t="shared" si="0"/>
        <v>100</v>
      </c>
      <c r="D18" s="12">
        <f t="shared" si="1"/>
        <v>95.769230769230617</v>
      </c>
    </row>
    <row r="19" spans="1:4" ht="14.5" x14ac:dyDescent="0.35">
      <c r="A19" s="2">
        <v>45498</v>
      </c>
      <c r="B19">
        <v>67.05</v>
      </c>
      <c r="C19" s="12">
        <f t="shared" si="0"/>
        <v>100</v>
      </c>
      <c r="D19" s="12">
        <f t="shared" si="1"/>
        <v>100</v>
      </c>
    </row>
    <row r="20" spans="1:4" ht="14.5" x14ac:dyDescent="0.35">
      <c r="A20" s="2">
        <v>45501</v>
      </c>
      <c r="B20">
        <v>66.83</v>
      </c>
      <c r="C20" s="12">
        <f t="shared" si="0"/>
        <v>94.786729857819935</v>
      </c>
      <c r="D20" s="12">
        <f t="shared" si="1"/>
        <v>98.262243285939974</v>
      </c>
    </row>
    <row r="21" spans="1:4" ht="14.5" x14ac:dyDescent="0.35">
      <c r="A21" s="2">
        <v>45502</v>
      </c>
      <c r="B21">
        <v>67.680000000000007</v>
      </c>
      <c r="C21" s="12">
        <f t="shared" si="0"/>
        <v>100</v>
      </c>
      <c r="D21" s="12">
        <f t="shared" si="1"/>
        <v>98.262243285939974</v>
      </c>
    </row>
    <row r="22" spans="1:4" ht="14.5" x14ac:dyDescent="0.35">
      <c r="A22" s="2">
        <v>45503</v>
      </c>
      <c r="B22">
        <v>66.739999999999995</v>
      </c>
      <c r="C22" s="12">
        <f t="shared" si="0"/>
        <v>77.985948477751535</v>
      </c>
      <c r="D22" s="12">
        <f t="shared" si="1"/>
        <v>90.924226111857152</v>
      </c>
    </row>
    <row r="23" spans="1:4" ht="14.5" x14ac:dyDescent="0.35">
      <c r="A23" s="2">
        <v>45504</v>
      </c>
      <c r="B23">
        <v>67.959999999999994</v>
      </c>
      <c r="C23" s="12">
        <f t="shared" si="0"/>
        <v>100</v>
      </c>
      <c r="D23" s="12">
        <f t="shared" si="1"/>
        <v>92.661982825917178</v>
      </c>
    </row>
    <row r="24" spans="1:4" ht="14.5" x14ac:dyDescent="0.35">
      <c r="A24" s="2">
        <v>45505</v>
      </c>
      <c r="B24">
        <v>69.33</v>
      </c>
      <c r="C24" s="12">
        <f t="shared" si="0"/>
        <v>100</v>
      </c>
      <c r="D24" s="12">
        <f t="shared" si="1"/>
        <v>92.661982825917178</v>
      </c>
    </row>
    <row r="25" spans="1:4" ht="14.5" x14ac:dyDescent="0.35">
      <c r="A25" s="2">
        <v>45508</v>
      </c>
      <c r="B25">
        <v>68.099999999999994</v>
      </c>
      <c r="C25" s="12">
        <f t="shared" si="0"/>
        <v>73.0263157894736</v>
      </c>
      <c r="D25" s="12">
        <f t="shared" si="1"/>
        <v>91.008771929824533</v>
      </c>
    </row>
    <row r="26" spans="1:4" ht="14.5" x14ac:dyDescent="0.35">
      <c r="A26" s="2">
        <v>45509</v>
      </c>
      <c r="B26">
        <v>68.05</v>
      </c>
      <c r="C26" s="12">
        <f t="shared" si="0"/>
        <v>71.929824561403493</v>
      </c>
      <c r="D26" s="12">
        <f t="shared" si="1"/>
        <v>81.652046783625693</v>
      </c>
    </row>
    <row r="27" spans="1:4" ht="14.5" x14ac:dyDescent="0.35">
      <c r="A27" s="2">
        <v>45510</v>
      </c>
      <c r="B27">
        <v>68.459999999999994</v>
      </c>
      <c r="C27" s="12">
        <f t="shared" si="0"/>
        <v>80.92105263157886</v>
      </c>
      <c r="D27" s="12">
        <f t="shared" si="1"/>
        <v>75.292397660818651</v>
      </c>
    </row>
    <row r="28" spans="1:4" ht="14.5" x14ac:dyDescent="0.35">
      <c r="A28" s="2">
        <v>45511</v>
      </c>
      <c r="B28">
        <v>68.73</v>
      </c>
      <c r="C28" s="12">
        <f t="shared" si="0"/>
        <v>86.842105263158032</v>
      </c>
      <c r="D28" s="12">
        <f t="shared" si="1"/>
        <v>79.897660818713462</v>
      </c>
    </row>
    <row r="29" spans="1:4" ht="14.5" x14ac:dyDescent="0.35">
      <c r="A29" s="2">
        <v>45512</v>
      </c>
      <c r="B29">
        <v>68.680000000000007</v>
      </c>
      <c r="C29" s="12">
        <f t="shared" si="0"/>
        <v>85.125858123570012</v>
      </c>
      <c r="D29" s="12">
        <f t="shared" si="1"/>
        <v>84.296338672768968</v>
      </c>
    </row>
    <row r="30" spans="1:4" ht="14.5" x14ac:dyDescent="0.35">
      <c r="A30" s="2">
        <v>45515</v>
      </c>
      <c r="B30">
        <v>68.17</v>
      </c>
      <c r="C30" s="12">
        <f t="shared" si="0"/>
        <v>67.045454545454604</v>
      </c>
      <c r="D30" s="12">
        <f t="shared" si="1"/>
        <v>79.671139310727554</v>
      </c>
    </row>
    <row r="31" spans="1:4" ht="14.5" x14ac:dyDescent="0.35">
      <c r="A31" s="2">
        <v>45516</v>
      </c>
      <c r="B31">
        <v>68.459999999999994</v>
      </c>
      <c r="C31" s="12">
        <f t="shared" si="0"/>
        <v>73.312883435582719</v>
      </c>
      <c r="D31" s="12">
        <f t="shared" si="1"/>
        <v>75.161398701535788</v>
      </c>
    </row>
    <row r="32" spans="1:4" ht="14.5" x14ac:dyDescent="0.35">
      <c r="A32" s="2">
        <v>45517</v>
      </c>
      <c r="B32">
        <v>68.58</v>
      </c>
      <c r="C32" s="12">
        <f t="shared" si="0"/>
        <v>71.042471042471078</v>
      </c>
      <c r="D32" s="12">
        <f t="shared" si="1"/>
        <v>70.466936341169472</v>
      </c>
    </row>
    <row r="33" spans="1:4" ht="14.5" x14ac:dyDescent="0.35">
      <c r="A33" s="2">
        <v>45518</v>
      </c>
      <c r="B33">
        <v>68.650000000000006</v>
      </c>
      <c r="C33" s="12">
        <f t="shared" si="0"/>
        <v>73.745173745174071</v>
      </c>
      <c r="D33" s="12">
        <f t="shared" si="1"/>
        <v>72.700176074409299</v>
      </c>
    </row>
    <row r="34" spans="1:4" ht="14.5" x14ac:dyDescent="0.35">
      <c r="A34" s="2">
        <v>45519</v>
      </c>
      <c r="B34">
        <v>69.180000000000007</v>
      </c>
      <c r="C34" s="12">
        <f t="shared" si="0"/>
        <v>94.208494208494542</v>
      </c>
      <c r="D34" s="12">
        <f t="shared" si="1"/>
        <v>79.665379665379888</v>
      </c>
    </row>
    <row r="35" spans="1:4" ht="14.5" x14ac:dyDescent="0.35">
      <c r="A35" s="2">
        <v>45522</v>
      </c>
      <c r="B35">
        <v>68.98</v>
      </c>
      <c r="C35" s="12">
        <f t="shared" si="0"/>
        <v>86.486486486486726</v>
      </c>
      <c r="D35" s="12">
        <f t="shared" si="1"/>
        <v>84.813384813385127</v>
      </c>
    </row>
    <row r="36" spans="1:4" ht="14.5" x14ac:dyDescent="0.35">
      <c r="A36" s="2">
        <v>45523</v>
      </c>
      <c r="B36">
        <v>69.38</v>
      </c>
      <c r="C36" s="12">
        <f t="shared" si="0"/>
        <v>100</v>
      </c>
      <c r="D36" s="12">
        <f t="shared" si="1"/>
        <v>93.564993564993756</v>
      </c>
    </row>
    <row r="37" spans="1:4" ht="14.5" x14ac:dyDescent="0.35">
      <c r="A37" s="2">
        <v>45524</v>
      </c>
      <c r="B37">
        <v>69.569999999999993</v>
      </c>
      <c r="C37" s="12">
        <f t="shared" si="0"/>
        <v>100</v>
      </c>
      <c r="D37" s="12">
        <f t="shared" si="1"/>
        <v>95.495495495495575</v>
      </c>
    </row>
    <row r="38" spans="1:4" ht="14.5" x14ac:dyDescent="0.35">
      <c r="A38" s="2">
        <v>45525</v>
      </c>
      <c r="B38">
        <v>69.33</v>
      </c>
      <c r="C38" s="12">
        <f t="shared" si="0"/>
        <v>84.210526315789764</v>
      </c>
      <c r="D38" s="12">
        <f t="shared" si="1"/>
        <v>94.73684210526325</v>
      </c>
    </row>
    <row r="39" spans="1:4" ht="14.5" x14ac:dyDescent="0.35">
      <c r="A39" s="2">
        <v>45526</v>
      </c>
      <c r="B39">
        <v>69.790000000000006</v>
      </c>
      <c r="C39" s="12">
        <f t="shared" si="0"/>
        <v>100</v>
      </c>
      <c r="D39" s="12">
        <f t="shared" si="1"/>
        <v>94.73684210526325</v>
      </c>
    </row>
    <row r="40" spans="1:4" ht="14.5" x14ac:dyDescent="0.35">
      <c r="A40" s="2">
        <v>45529</v>
      </c>
      <c r="B40">
        <v>70.84</v>
      </c>
      <c r="C40" s="12">
        <f t="shared" si="0"/>
        <v>100</v>
      </c>
      <c r="D40" s="12">
        <f t="shared" si="1"/>
        <v>94.73684210526325</v>
      </c>
    </row>
    <row r="41" spans="1:4" ht="14.5" x14ac:dyDescent="0.35">
      <c r="A41" s="2">
        <v>45530</v>
      </c>
      <c r="B41">
        <v>71.5</v>
      </c>
      <c r="C41" s="12">
        <f t="shared" si="0"/>
        <v>100</v>
      </c>
      <c r="D41" s="12">
        <f t="shared" si="1"/>
        <v>100</v>
      </c>
    </row>
    <row r="42" spans="1:4" ht="14.5" x14ac:dyDescent="0.35">
      <c r="A42" s="2">
        <v>45531</v>
      </c>
      <c r="B42">
        <v>71.75</v>
      </c>
      <c r="C42" s="12">
        <f t="shared" si="0"/>
        <v>100</v>
      </c>
      <c r="D42" s="12">
        <f t="shared" si="1"/>
        <v>100</v>
      </c>
    </row>
    <row r="43" spans="1:4" ht="14.5" x14ac:dyDescent="0.35">
      <c r="A43" s="2">
        <v>45532</v>
      </c>
      <c r="B43">
        <v>72.05</v>
      </c>
      <c r="C43" s="12">
        <f t="shared" si="0"/>
        <v>100</v>
      </c>
      <c r="D43" s="12">
        <f t="shared" si="1"/>
        <v>100</v>
      </c>
    </row>
    <row r="44" spans="1:4" ht="14.5" x14ac:dyDescent="0.35">
      <c r="A44" s="2">
        <v>45533</v>
      </c>
      <c r="B44">
        <v>72.47</v>
      </c>
      <c r="C44" s="12">
        <f t="shared" si="0"/>
        <v>100</v>
      </c>
      <c r="D44" s="12">
        <f t="shared" si="1"/>
        <v>100</v>
      </c>
    </row>
    <row r="45" spans="1:4" ht="14.5" x14ac:dyDescent="0.35">
      <c r="A45" s="2">
        <v>45537</v>
      </c>
      <c r="B45">
        <v>73.010000000000005</v>
      </c>
      <c r="C45" s="12">
        <f t="shared" si="0"/>
        <v>100</v>
      </c>
      <c r="D45" s="12">
        <f t="shared" si="1"/>
        <v>100</v>
      </c>
    </row>
    <row r="46" spans="1:4" ht="14.5" x14ac:dyDescent="0.35">
      <c r="A46" s="2">
        <v>45538</v>
      </c>
      <c r="B46">
        <v>72.56</v>
      </c>
      <c r="C46" s="12">
        <f t="shared" si="0"/>
        <v>89.678899082568748</v>
      </c>
      <c r="D46" s="12">
        <f t="shared" si="1"/>
        <v>96.559633027522921</v>
      </c>
    </row>
    <row r="47" spans="1:4" ht="14.5" x14ac:dyDescent="0.35">
      <c r="A47" s="2">
        <v>45539</v>
      </c>
      <c r="B47">
        <v>71.17</v>
      </c>
      <c r="C47" s="12">
        <f t="shared" si="0"/>
        <v>54.342431761786528</v>
      </c>
      <c r="D47" s="12">
        <f t="shared" si="1"/>
        <v>81.340443614785102</v>
      </c>
    </row>
    <row r="48" spans="1:4" ht="14.5" x14ac:dyDescent="0.35">
      <c r="A48" s="2">
        <v>45540</v>
      </c>
      <c r="B48">
        <v>71.14</v>
      </c>
      <c r="C48" s="12">
        <f t="shared" si="0"/>
        <v>53.598014888337367</v>
      </c>
      <c r="D48" s="12">
        <f t="shared" si="1"/>
        <v>65.873115244230874</v>
      </c>
    </row>
    <row r="49" spans="1:4" ht="14.5" x14ac:dyDescent="0.35">
      <c r="A49" s="2">
        <v>45543</v>
      </c>
      <c r="B49">
        <v>71.849999999999994</v>
      </c>
      <c r="C49" s="12">
        <f t="shared" si="0"/>
        <v>68.478260869564977</v>
      </c>
      <c r="D49" s="12">
        <f t="shared" si="1"/>
        <v>58.806235839896296</v>
      </c>
    </row>
    <row r="50" spans="1:4" ht="14.5" x14ac:dyDescent="0.35">
      <c r="A50" s="2">
        <v>45544</v>
      </c>
      <c r="B50">
        <v>71.55</v>
      </c>
      <c r="C50" s="12">
        <f t="shared" si="0"/>
        <v>60.326086956521593</v>
      </c>
      <c r="D50" s="12">
        <f t="shared" si="1"/>
        <v>60.800787571474643</v>
      </c>
    </row>
    <row r="51" spans="1:4" ht="14.5" x14ac:dyDescent="0.35">
      <c r="A51" s="2">
        <v>45545</v>
      </c>
      <c r="B51">
        <v>71.08</v>
      </c>
      <c r="C51" s="12">
        <f t="shared" si="0"/>
        <v>47.554347826086868</v>
      </c>
      <c r="D51" s="12">
        <f t="shared" si="1"/>
        <v>58.786231884057806</v>
      </c>
    </row>
    <row r="52" spans="1:4" ht="14.5" x14ac:dyDescent="0.35">
      <c r="A52" s="2">
        <v>45546</v>
      </c>
      <c r="B52">
        <v>71.23</v>
      </c>
      <c r="C52" s="12">
        <f t="shared" si="0"/>
        <v>44.720496894409884</v>
      </c>
      <c r="D52" s="12">
        <f t="shared" si="1"/>
        <v>50.866977225672777</v>
      </c>
    </row>
    <row r="53" spans="1:4" ht="14.5" x14ac:dyDescent="0.35">
      <c r="A53" s="2">
        <v>45547</v>
      </c>
      <c r="B53">
        <v>71.41</v>
      </c>
      <c r="C53" s="12">
        <f t="shared" si="0"/>
        <v>26.267281105990449</v>
      </c>
      <c r="D53" s="12">
        <f t="shared" si="1"/>
        <v>39.5140419421624</v>
      </c>
    </row>
    <row r="54" spans="1:4" ht="14.5" x14ac:dyDescent="0.35">
      <c r="A54" s="2">
        <v>45550</v>
      </c>
      <c r="B54">
        <v>72.099999999999994</v>
      </c>
      <c r="C54" s="12">
        <f t="shared" si="0"/>
        <v>52.849740932642099</v>
      </c>
      <c r="D54" s="12">
        <f t="shared" si="1"/>
        <v>41.279172977680815</v>
      </c>
    </row>
    <row r="55" spans="1:4" ht="14.5" x14ac:dyDescent="0.35">
      <c r="A55" s="2">
        <v>45551</v>
      </c>
      <c r="B55">
        <v>71.8</v>
      </c>
      <c r="C55" s="12">
        <f t="shared" si="0"/>
        <v>37.305699481865098</v>
      </c>
      <c r="D55" s="12">
        <f t="shared" si="1"/>
        <v>38.80757384016588</v>
      </c>
    </row>
    <row r="56" spans="1:4" ht="14.5" x14ac:dyDescent="0.35">
      <c r="A56" s="2">
        <v>45552</v>
      </c>
      <c r="B56">
        <v>71.75</v>
      </c>
      <c r="C56" s="12">
        <f t="shared" si="0"/>
        <v>34.715025906735718</v>
      </c>
      <c r="D56" s="12">
        <f t="shared" si="1"/>
        <v>41.623488773747638</v>
      </c>
    </row>
    <row r="57" spans="1:4" ht="14.5" x14ac:dyDescent="0.35">
      <c r="A57" s="2">
        <v>45553</v>
      </c>
      <c r="B57">
        <v>70.62</v>
      </c>
      <c r="C57" s="12">
        <f t="shared" si="0"/>
        <v>0</v>
      </c>
      <c r="D57" s="12">
        <f t="shared" si="1"/>
        <v>24.006908462866942</v>
      </c>
    </row>
    <row r="58" spans="1:4" ht="14.5" x14ac:dyDescent="0.35">
      <c r="A58" s="2">
        <v>45554</v>
      </c>
      <c r="B58">
        <v>71.64</v>
      </c>
      <c r="C58" s="12">
        <f t="shared" si="0"/>
        <v>42.677824267782249</v>
      </c>
      <c r="D58" s="12">
        <f t="shared" si="1"/>
        <v>25.797616724839326</v>
      </c>
    </row>
    <row r="59" spans="1:4" ht="14.5" x14ac:dyDescent="0.35">
      <c r="A59" s="2">
        <v>45557</v>
      </c>
      <c r="B59">
        <v>71.73</v>
      </c>
      <c r="C59" s="12">
        <f t="shared" si="0"/>
        <v>57.216494845360863</v>
      </c>
      <c r="D59" s="12">
        <f t="shared" si="1"/>
        <v>33.298106371047702</v>
      </c>
    </row>
    <row r="60" spans="1:4" ht="14.5" x14ac:dyDescent="0.35">
      <c r="A60" s="2">
        <v>45558</v>
      </c>
      <c r="B60">
        <v>71.33</v>
      </c>
      <c r="C60" s="12">
        <f t="shared" si="0"/>
        <v>47.972972972972883</v>
      </c>
      <c r="D60" s="12">
        <f t="shared" si="1"/>
        <v>49.28909736203866</v>
      </c>
    </row>
    <row r="61" spans="1:4" ht="14.5" x14ac:dyDescent="0.35">
      <c r="A61" s="2">
        <v>45559</v>
      </c>
      <c r="B61">
        <v>71.45</v>
      </c>
      <c r="C61" s="12">
        <f t="shared" si="0"/>
        <v>56.081081081081351</v>
      </c>
      <c r="D61" s="12">
        <f t="shared" si="1"/>
        <v>53.756849633138366</v>
      </c>
    </row>
    <row r="62" spans="1:4" ht="14.5" x14ac:dyDescent="0.35">
      <c r="A62" s="2">
        <v>45560</v>
      </c>
      <c r="B62">
        <v>71.400000000000006</v>
      </c>
      <c r="C62" s="12">
        <f t="shared" si="0"/>
        <v>52.702702702703142</v>
      </c>
      <c r="D62" s="12">
        <f t="shared" si="1"/>
        <v>52.252252252252454</v>
      </c>
    </row>
    <row r="63" spans="1:4" ht="14.5" x14ac:dyDescent="0.35">
      <c r="A63" s="2">
        <v>45561</v>
      </c>
      <c r="B63">
        <v>71.790000000000006</v>
      </c>
      <c r="C63" s="12">
        <f t="shared" si="0"/>
        <v>79.054054054054717</v>
      </c>
      <c r="D63" s="12">
        <f t="shared" si="1"/>
        <v>62.61261261261307</v>
      </c>
    </row>
    <row r="64" spans="1:4" ht="14.5" x14ac:dyDescent="0.35">
      <c r="A64" s="2">
        <v>45564</v>
      </c>
      <c r="B64">
        <v>71.86</v>
      </c>
      <c r="C64" s="12">
        <f t="shared" si="0"/>
        <v>83.783783783784017</v>
      </c>
      <c r="D64" s="12">
        <f t="shared" si="1"/>
        <v>71.846846846847299</v>
      </c>
    </row>
    <row r="65" spans="1:4" ht="14.5" x14ac:dyDescent="0.35">
      <c r="A65" s="2">
        <v>45565</v>
      </c>
      <c r="B65">
        <v>71.709999999999994</v>
      </c>
      <c r="C65" s="12">
        <f t="shared" si="0"/>
        <v>73.648648648648432</v>
      </c>
      <c r="D65" s="12">
        <f t="shared" si="1"/>
        <v>78.828828828829046</v>
      </c>
    </row>
    <row r="66" spans="1:4" ht="14.5" x14ac:dyDescent="0.35">
      <c r="A66" s="2">
        <v>45566</v>
      </c>
      <c r="B66">
        <v>71.010000000000005</v>
      </c>
      <c r="C66" s="12">
        <f t="shared" si="0"/>
        <v>26.351351351351571</v>
      </c>
      <c r="D66" s="12">
        <f t="shared" si="1"/>
        <v>61.261261261261346</v>
      </c>
    </row>
    <row r="67" spans="1:4" ht="14.5" x14ac:dyDescent="0.35">
      <c r="A67" s="2">
        <v>45567</v>
      </c>
      <c r="B67">
        <v>70.52</v>
      </c>
      <c r="C67" s="12">
        <f t="shared" si="0"/>
        <v>0</v>
      </c>
      <c r="D67" s="12">
        <f t="shared" si="1"/>
        <v>33.333333333333336</v>
      </c>
    </row>
    <row r="68" spans="1:4" ht="14.5" x14ac:dyDescent="0.35">
      <c r="A68" s="2">
        <v>45568</v>
      </c>
      <c r="B68">
        <v>70.17</v>
      </c>
      <c r="C68" s="12">
        <f t="shared" si="0"/>
        <v>0</v>
      </c>
      <c r="D68" s="12">
        <f t="shared" si="1"/>
        <v>8.783783783783857</v>
      </c>
    </row>
    <row r="69" spans="1:4" ht="14.5" x14ac:dyDescent="0.35">
      <c r="A69" s="2">
        <v>45571</v>
      </c>
      <c r="B69">
        <v>69.010000000000005</v>
      </c>
      <c r="C69" s="12">
        <f t="shared" si="0"/>
        <v>0</v>
      </c>
      <c r="D69" s="12">
        <f t="shared" si="1"/>
        <v>0</v>
      </c>
    </row>
    <row r="70" spans="1:4" ht="14.5" x14ac:dyDescent="0.35">
      <c r="A70" s="2">
        <v>45572</v>
      </c>
      <c r="B70">
        <v>69.180000000000007</v>
      </c>
      <c r="C70" s="12">
        <f t="shared" si="0"/>
        <v>5.9649122807018262</v>
      </c>
      <c r="D70" s="12">
        <f t="shared" si="1"/>
        <v>1.9883040935672753</v>
      </c>
    </row>
    <row r="71" spans="1:4" ht="14.5" x14ac:dyDescent="0.35">
      <c r="A71" s="2">
        <v>45573</v>
      </c>
      <c r="B71">
        <v>69.569999999999993</v>
      </c>
      <c r="C71" s="12">
        <f t="shared" si="0"/>
        <v>19.649122807017164</v>
      </c>
      <c r="D71" s="12">
        <f t="shared" si="1"/>
        <v>8.538011695906329</v>
      </c>
    </row>
    <row r="72" spans="1:4" ht="14.5" x14ac:dyDescent="0.35">
      <c r="A72" s="2">
        <v>45574</v>
      </c>
      <c r="B72">
        <v>69.25</v>
      </c>
      <c r="C72" s="12">
        <f t="shared" si="0"/>
        <v>8.4210526315787853</v>
      </c>
      <c r="D72" s="12">
        <f t="shared" si="1"/>
        <v>11.345029239765926</v>
      </c>
    </row>
    <row r="73" spans="1:4" ht="14.5" x14ac:dyDescent="0.35">
      <c r="A73" s="2">
        <v>45575</v>
      </c>
      <c r="B73">
        <v>69.569999999999993</v>
      </c>
      <c r="C73" s="12">
        <f t="shared" si="0"/>
        <v>19.649122807017164</v>
      </c>
      <c r="D73" s="12">
        <f t="shared" si="1"/>
        <v>15.906432748537705</v>
      </c>
    </row>
    <row r="74" spans="1:4" ht="14.5" x14ac:dyDescent="0.35">
      <c r="A74" s="2">
        <v>45578</v>
      </c>
      <c r="B74">
        <v>70.34</v>
      </c>
      <c r="C74" s="12">
        <f t="shared" si="0"/>
        <v>46.6666666666667</v>
      </c>
      <c r="D74" s="12">
        <f t="shared" si="1"/>
        <v>24.912280701754216</v>
      </c>
    </row>
    <row r="75" spans="1:4" ht="14.5" x14ac:dyDescent="0.35">
      <c r="A75" s="2">
        <v>45579</v>
      </c>
      <c r="B75">
        <v>70.34</v>
      </c>
      <c r="C75" s="12">
        <f t="shared" si="0"/>
        <v>46.6666666666667</v>
      </c>
      <c r="D75" s="12">
        <f t="shared" si="1"/>
        <v>37.66081871345019</v>
      </c>
    </row>
    <row r="76" spans="1:4" ht="14.5" x14ac:dyDescent="0.35">
      <c r="A76" s="2">
        <v>45580</v>
      </c>
      <c r="B76">
        <v>70.569999999999993</v>
      </c>
      <c r="C76" s="12">
        <f t="shared" si="0"/>
        <v>54.736842105262852</v>
      </c>
      <c r="D76" s="12">
        <f t="shared" si="1"/>
        <v>49.356725146198755</v>
      </c>
    </row>
    <row r="77" spans="1:4" ht="14.5" x14ac:dyDescent="0.35">
      <c r="A77" s="2">
        <v>45581</v>
      </c>
      <c r="B77">
        <v>69.900000000000006</v>
      </c>
      <c r="C77" s="12">
        <f t="shared" si="0"/>
        <v>31.228070175438678</v>
      </c>
      <c r="D77" s="12">
        <f t="shared" si="1"/>
        <v>44.210526315789416</v>
      </c>
    </row>
    <row r="78" spans="1:4" ht="14.5" x14ac:dyDescent="0.35">
      <c r="A78" s="2">
        <v>45582</v>
      </c>
      <c r="B78">
        <v>70.44</v>
      </c>
      <c r="C78" s="12">
        <f t="shared" si="0"/>
        <v>52.962962962962912</v>
      </c>
      <c r="D78" s="12">
        <f t="shared" si="1"/>
        <v>46.309291747888146</v>
      </c>
    </row>
    <row r="79" spans="1:4" ht="14.5" x14ac:dyDescent="0.35">
      <c r="A79" s="2">
        <v>45585</v>
      </c>
      <c r="B79">
        <v>69.45</v>
      </c>
      <c r="C79" s="12">
        <f t="shared" ref="C79:C142" si="2">(B79 - MIN(B66:B79)) / (MAX(B66:B79) - MIN(B66:B79)) * 100</f>
        <v>21.999999999999886</v>
      </c>
      <c r="D79" s="12">
        <f t="shared" si="1"/>
        <v>35.397011046133827</v>
      </c>
    </row>
    <row r="80" spans="1:4" ht="14.5" x14ac:dyDescent="0.35">
      <c r="A80" s="2">
        <v>45586</v>
      </c>
      <c r="B80">
        <v>69.45</v>
      </c>
      <c r="C80" s="12">
        <f t="shared" si="2"/>
        <v>28.205128205128275</v>
      </c>
      <c r="D80" s="12">
        <f t="shared" si="1"/>
        <v>34.38936372269702</v>
      </c>
    </row>
    <row r="81" spans="1:4" ht="14.5" x14ac:dyDescent="0.35">
      <c r="A81" s="2">
        <v>45587</v>
      </c>
      <c r="B81">
        <v>68.010000000000005</v>
      </c>
      <c r="C81" s="12">
        <f t="shared" si="2"/>
        <v>0</v>
      </c>
      <c r="D81" s="12">
        <f t="shared" ref="D81:D144" si="3">AVERAGE(C79:C81)</f>
        <v>16.735042735042722</v>
      </c>
    </row>
    <row r="82" spans="1:4" ht="14.5" x14ac:dyDescent="0.35">
      <c r="A82" s="2">
        <v>45588</v>
      </c>
      <c r="B82">
        <v>67.3</v>
      </c>
      <c r="C82" s="12">
        <f t="shared" si="2"/>
        <v>0</v>
      </c>
      <c r="D82" s="12">
        <f t="shared" si="3"/>
        <v>9.4017094017094252</v>
      </c>
    </row>
    <row r="83" spans="1:4" ht="14.5" x14ac:dyDescent="0.35">
      <c r="A83" s="2">
        <v>45589</v>
      </c>
      <c r="B83">
        <v>66.92</v>
      </c>
      <c r="C83" s="12">
        <f t="shared" si="2"/>
        <v>0</v>
      </c>
      <c r="D83" s="12">
        <f t="shared" si="3"/>
        <v>0</v>
      </c>
    </row>
    <row r="84" spans="1:4" ht="14.5" x14ac:dyDescent="0.35">
      <c r="A84" s="2">
        <v>45593</v>
      </c>
      <c r="B84">
        <v>66.67</v>
      </c>
      <c r="C84" s="12">
        <f t="shared" si="2"/>
        <v>0</v>
      </c>
      <c r="D84" s="12">
        <f t="shared" si="3"/>
        <v>0</v>
      </c>
    </row>
    <row r="85" spans="1:4" ht="14.5" x14ac:dyDescent="0.35">
      <c r="A85" s="2">
        <v>45594</v>
      </c>
      <c r="B85">
        <v>65.56</v>
      </c>
      <c r="C85" s="12">
        <f t="shared" si="2"/>
        <v>0</v>
      </c>
      <c r="D85" s="12">
        <f t="shared" si="3"/>
        <v>0</v>
      </c>
    </row>
    <row r="86" spans="1:4" ht="14.5" x14ac:dyDescent="0.35">
      <c r="A86" s="2">
        <v>45595</v>
      </c>
      <c r="B86">
        <v>65.92</v>
      </c>
      <c r="C86" s="12">
        <f t="shared" si="2"/>
        <v>7.1856287425149716</v>
      </c>
      <c r="D86" s="12">
        <f t="shared" si="3"/>
        <v>2.395209580838324</v>
      </c>
    </row>
    <row r="87" spans="1:4" ht="14.5" x14ac:dyDescent="0.35">
      <c r="A87" s="2">
        <v>45596</v>
      </c>
      <c r="B87">
        <v>65.31</v>
      </c>
      <c r="C87" s="12">
        <f t="shared" si="2"/>
        <v>0</v>
      </c>
      <c r="D87" s="12">
        <f t="shared" si="3"/>
        <v>2.395209580838324</v>
      </c>
    </row>
    <row r="88" spans="1:4" ht="14.5" x14ac:dyDescent="0.35">
      <c r="A88" s="2">
        <v>45597</v>
      </c>
      <c r="B88">
        <v>65.010000000000005</v>
      </c>
      <c r="C88" s="12">
        <f t="shared" si="2"/>
        <v>0</v>
      </c>
      <c r="D88" s="12">
        <f t="shared" si="3"/>
        <v>2.395209580838324</v>
      </c>
    </row>
    <row r="89" spans="1:4" ht="14.5" x14ac:dyDescent="0.35">
      <c r="A89" s="2">
        <v>45600</v>
      </c>
      <c r="B89">
        <v>65.11</v>
      </c>
      <c r="C89" s="12">
        <f t="shared" si="2"/>
        <v>1.7985611510790385</v>
      </c>
      <c r="D89" s="12">
        <f t="shared" si="3"/>
        <v>0.59952038369301286</v>
      </c>
    </row>
    <row r="90" spans="1:4" ht="14.5" x14ac:dyDescent="0.35">
      <c r="A90" s="2">
        <v>45601</v>
      </c>
      <c r="B90">
        <v>65.37</v>
      </c>
      <c r="C90" s="12">
        <f t="shared" si="2"/>
        <v>6.6298342541436446</v>
      </c>
      <c r="D90" s="12">
        <f t="shared" si="3"/>
        <v>2.8094651350742281</v>
      </c>
    </row>
    <row r="91" spans="1:4" ht="14.5" x14ac:dyDescent="0.35">
      <c r="A91" s="2">
        <v>45602</v>
      </c>
      <c r="B91">
        <v>63.7</v>
      </c>
      <c r="C91" s="12">
        <f t="shared" si="2"/>
        <v>0</v>
      </c>
      <c r="D91" s="12">
        <f t="shared" si="3"/>
        <v>2.8094651350742281</v>
      </c>
    </row>
    <row r="92" spans="1:4" ht="14.5" x14ac:dyDescent="0.35">
      <c r="A92" s="2">
        <v>45603</v>
      </c>
      <c r="B92">
        <v>63.66</v>
      </c>
      <c r="C92" s="12">
        <f t="shared" si="2"/>
        <v>0</v>
      </c>
      <c r="D92" s="12">
        <f t="shared" si="3"/>
        <v>2.2099447513812147</v>
      </c>
    </row>
    <row r="93" spans="1:4" ht="14.5" x14ac:dyDescent="0.35">
      <c r="A93" s="2">
        <v>45604</v>
      </c>
      <c r="B93">
        <v>63.92</v>
      </c>
      <c r="C93" s="12">
        <f t="shared" si="2"/>
        <v>4.4905008635579415</v>
      </c>
      <c r="D93" s="12">
        <f t="shared" si="3"/>
        <v>1.4968336211859805</v>
      </c>
    </row>
    <row r="94" spans="1:4" ht="14.5" x14ac:dyDescent="0.35">
      <c r="A94" s="2">
        <v>45607</v>
      </c>
      <c r="B94">
        <v>63.36</v>
      </c>
      <c r="C94" s="12">
        <f t="shared" si="2"/>
        <v>0</v>
      </c>
      <c r="D94" s="12">
        <f t="shared" si="3"/>
        <v>1.4968336211859805</v>
      </c>
    </row>
    <row r="95" spans="1:4" ht="14.5" x14ac:dyDescent="0.35">
      <c r="A95" s="2">
        <v>45608</v>
      </c>
      <c r="B95">
        <v>63.2</v>
      </c>
      <c r="C95" s="12">
        <f t="shared" si="2"/>
        <v>0</v>
      </c>
      <c r="D95" s="12">
        <f t="shared" si="3"/>
        <v>1.4968336211859805</v>
      </c>
    </row>
    <row r="96" spans="1:4" ht="14.5" x14ac:dyDescent="0.35">
      <c r="A96" s="2">
        <v>45609</v>
      </c>
      <c r="B96">
        <v>63</v>
      </c>
      <c r="C96" s="12">
        <f t="shared" si="2"/>
        <v>0</v>
      </c>
      <c r="D96" s="12">
        <f t="shared" si="3"/>
        <v>0</v>
      </c>
    </row>
    <row r="97" spans="1:4" ht="14.5" x14ac:dyDescent="0.35">
      <c r="A97" s="2">
        <v>45610</v>
      </c>
      <c r="B97">
        <v>62.55</v>
      </c>
      <c r="C97" s="12">
        <f t="shared" si="2"/>
        <v>0</v>
      </c>
      <c r="D97" s="12">
        <f t="shared" si="3"/>
        <v>0</v>
      </c>
    </row>
    <row r="98" spans="1:4" ht="14.5" x14ac:dyDescent="0.35">
      <c r="A98" s="2">
        <v>45611</v>
      </c>
      <c r="B98">
        <v>61.74</v>
      </c>
      <c r="C98" s="12">
        <f t="shared" si="2"/>
        <v>0</v>
      </c>
      <c r="D98" s="12">
        <f t="shared" si="3"/>
        <v>0</v>
      </c>
    </row>
    <row r="99" spans="1:4" ht="14.5" x14ac:dyDescent="0.35">
      <c r="A99" s="2">
        <v>45614</v>
      </c>
      <c r="B99">
        <v>61.86</v>
      </c>
      <c r="C99" s="12">
        <f t="shared" si="2"/>
        <v>2.8708133971291256</v>
      </c>
      <c r="D99" s="12">
        <f t="shared" si="3"/>
        <v>0.95693779904304188</v>
      </c>
    </row>
    <row r="100" spans="1:4" ht="14.5" x14ac:dyDescent="0.35">
      <c r="A100" s="2">
        <v>45615</v>
      </c>
      <c r="B100">
        <v>62.59</v>
      </c>
      <c r="C100" s="12">
        <f t="shared" si="2"/>
        <v>23.415977961432528</v>
      </c>
      <c r="D100" s="12">
        <f t="shared" si="3"/>
        <v>8.7622637861872175</v>
      </c>
    </row>
    <row r="101" spans="1:4" ht="14.5" x14ac:dyDescent="0.35">
      <c r="A101" s="2">
        <v>45616</v>
      </c>
      <c r="B101">
        <v>62.99</v>
      </c>
      <c r="C101" s="12">
        <f t="shared" si="2"/>
        <v>34.435261707988957</v>
      </c>
      <c r="D101" s="12">
        <f t="shared" si="3"/>
        <v>20.240684355516873</v>
      </c>
    </row>
    <row r="102" spans="1:4" ht="14.5" x14ac:dyDescent="0.35">
      <c r="A102" s="2">
        <v>45617</v>
      </c>
      <c r="B102">
        <v>63.76</v>
      </c>
      <c r="C102" s="12">
        <f t="shared" si="2"/>
        <v>55.647382920110047</v>
      </c>
      <c r="D102" s="12">
        <f t="shared" si="3"/>
        <v>37.83287419651051</v>
      </c>
    </row>
    <row r="103" spans="1:4" ht="14.5" x14ac:dyDescent="0.35">
      <c r="A103" s="2">
        <v>45618</v>
      </c>
      <c r="B103">
        <v>63.92</v>
      </c>
      <c r="C103" s="12">
        <f t="shared" si="2"/>
        <v>60.055096418732731</v>
      </c>
      <c r="D103" s="12">
        <f t="shared" si="3"/>
        <v>50.045913682277245</v>
      </c>
    </row>
    <row r="104" spans="1:4" ht="14.5" x14ac:dyDescent="0.35">
      <c r="A104" s="2">
        <v>45621</v>
      </c>
      <c r="B104">
        <v>64.38</v>
      </c>
      <c r="C104" s="12">
        <f t="shared" si="2"/>
        <v>100</v>
      </c>
      <c r="D104" s="12">
        <f t="shared" si="3"/>
        <v>71.900826446280931</v>
      </c>
    </row>
    <row r="105" spans="1:4" ht="14.5" x14ac:dyDescent="0.35">
      <c r="A105" s="2">
        <v>45622</v>
      </c>
      <c r="B105">
        <v>64.55</v>
      </c>
      <c r="C105" s="12">
        <f t="shared" si="2"/>
        <v>100</v>
      </c>
      <c r="D105" s="12">
        <f t="shared" si="3"/>
        <v>86.685032139577572</v>
      </c>
    </row>
    <row r="106" spans="1:4" ht="14.5" x14ac:dyDescent="0.35">
      <c r="A106" s="2">
        <v>45623</v>
      </c>
      <c r="B106">
        <v>64.430000000000007</v>
      </c>
      <c r="C106" s="12">
        <f t="shared" si="2"/>
        <v>95.729537366548385</v>
      </c>
      <c r="D106" s="12">
        <f t="shared" si="3"/>
        <v>98.576512455516124</v>
      </c>
    </row>
    <row r="107" spans="1:4" ht="14.5" x14ac:dyDescent="0.35">
      <c r="A107" s="2">
        <v>45625</v>
      </c>
      <c r="B107">
        <v>64.08</v>
      </c>
      <c r="C107" s="12">
        <f t="shared" si="2"/>
        <v>83.27402135231317</v>
      </c>
      <c r="D107" s="12">
        <f t="shared" si="3"/>
        <v>93.001186239620509</v>
      </c>
    </row>
    <row r="108" spans="1:4" ht="14.5" x14ac:dyDescent="0.35">
      <c r="A108" s="2">
        <v>45628</v>
      </c>
      <c r="B108">
        <v>63.65</v>
      </c>
      <c r="C108" s="12">
        <f t="shared" si="2"/>
        <v>67.971530249110316</v>
      </c>
      <c r="D108" s="12">
        <f t="shared" si="3"/>
        <v>82.325029655990619</v>
      </c>
    </row>
    <row r="109" spans="1:4" ht="14.5" x14ac:dyDescent="0.35">
      <c r="A109" s="2">
        <v>45629</v>
      </c>
      <c r="B109">
        <v>63.52</v>
      </c>
      <c r="C109" s="12">
        <f t="shared" si="2"/>
        <v>63.345195729537515</v>
      </c>
      <c r="D109" s="12">
        <f t="shared" si="3"/>
        <v>71.530249110320327</v>
      </c>
    </row>
    <row r="110" spans="1:4" ht="14.5" x14ac:dyDescent="0.35">
      <c r="A110" s="2">
        <v>45630</v>
      </c>
      <c r="B110">
        <v>62.21</v>
      </c>
      <c r="C110" s="12">
        <f t="shared" si="2"/>
        <v>16.725978647686819</v>
      </c>
      <c r="D110" s="12">
        <f t="shared" si="3"/>
        <v>49.34756820877822</v>
      </c>
    </row>
    <row r="111" spans="1:4" ht="14.5" x14ac:dyDescent="0.35">
      <c r="A111" s="2">
        <v>45631</v>
      </c>
      <c r="B111">
        <v>62.92</v>
      </c>
      <c r="C111" s="12">
        <f t="shared" si="2"/>
        <v>41.992882562277643</v>
      </c>
      <c r="D111" s="12">
        <f t="shared" si="3"/>
        <v>40.688018979833991</v>
      </c>
    </row>
    <row r="112" spans="1:4" ht="14.5" x14ac:dyDescent="0.35">
      <c r="A112" s="2">
        <v>45632</v>
      </c>
      <c r="B112">
        <v>62.53</v>
      </c>
      <c r="C112" s="12">
        <f t="shared" si="2"/>
        <v>24.907063197026108</v>
      </c>
      <c r="D112" s="12">
        <f t="shared" si="3"/>
        <v>27.87530813566352</v>
      </c>
    </row>
    <row r="113" spans="1:4" ht="14.5" x14ac:dyDescent="0.35">
      <c r="A113" s="2">
        <v>45635</v>
      </c>
      <c r="B113">
        <v>62.6</v>
      </c>
      <c r="C113" s="12">
        <f t="shared" si="2"/>
        <v>16.666666666666718</v>
      </c>
      <c r="D113" s="12">
        <f t="shared" si="3"/>
        <v>27.855537475323487</v>
      </c>
    </row>
    <row r="114" spans="1:4" ht="14.5" x14ac:dyDescent="0.35">
      <c r="A114" s="2">
        <v>45636</v>
      </c>
      <c r="B114">
        <v>62.91</v>
      </c>
      <c r="C114" s="12">
        <f t="shared" si="2"/>
        <v>29.91452991452978</v>
      </c>
      <c r="D114" s="12">
        <f t="shared" si="3"/>
        <v>23.829419926074205</v>
      </c>
    </row>
    <row r="115" spans="1:4" ht="14.5" x14ac:dyDescent="0.35">
      <c r="A115" s="2">
        <v>45637</v>
      </c>
      <c r="B115">
        <v>62.64</v>
      </c>
      <c r="C115" s="12">
        <f t="shared" si="2"/>
        <v>18.376068376068392</v>
      </c>
      <c r="D115" s="12">
        <f t="shared" si="3"/>
        <v>21.652421652421626</v>
      </c>
    </row>
    <row r="116" spans="1:4" ht="14.5" x14ac:dyDescent="0.35">
      <c r="A116" s="2">
        <v>45638</v>
      </c>
      <c r="B116">
        <v>63.84</v>
      </c>
      <c r="C116" s="12">
        <f t="shared" si="2"/>
        <v>69.658119658119872</v>
      </c>
      <c r="D116" s="12">
        <f t="shared" si="3"/>
        <v>39.316239316239347</v>
      </c>
    </row>
    <row r="117" spans="1:4" ht="14.5" x14ac:dyDescent="0.35">
      <c r="A117" s="2">
        <v>45639</v>
      </c>
      <c r="B117">
        <v>63.12</v>
      </c>
      <c r="C117" s="12">
        <f t="shared" si="2"/>
        <v>38.888888888888808</v>
      </c>
      <c r="D117" s="12">
        <f t="shared" si="3"/>
        <v>42.307692307692356</v>
      </c>
    </row>
    <row r="118" spans="1:4" ht="14.5" x14ac:dyDescent="0.35">
      <c r="A118" s="2">
        <v>45642</v>
      </c>
      <c r="B118">
        <v>62.55</v>
      </c>
      <c r="C118" s="12">
        <f t="shared" si="2"/>
        <v>14.529914529914395</v>
      </c>
      <c r="D118" s="12">
        <f t="shared" si="3"/>
        <v>41.025641025641029</v>
      </c>
    </row>
    <row r="119" spans="1:4" ht="14.5" x14ac:dyDescent="0.35">
      <c r="A119" s="2">
        <v>45643</v>
      </c>
      <c r="B119">
        <v>63.4</v>
      </c>
      <c r="C119" s="12">
        <f t="shared" si="2"/>
        <v>53.603603603603354</v>
      </c>
      <c r="D119" s="12">
        <f t="shared" si="3"/>
        <v>35.67413567413552</v>
      </c>
    </row>
    <row r="120" spans="1:4" ht="14.5" x14ac:dyDescent="0.35">
      <c r="A120" s="2">
        <v>45644</v>
      </c>
      <c r="B120">
        <v>62.85</v>
      </c>
      <c r="C120" s="12">
        <f t="shared" si="2"/>
        <v>34.224598930481356</v>
      </c>
      <c r="D120" s="12">
        <f t="shared" si="3"/>
        <v>34.119372354666375</v>
      </c>
    </row>
    <row r="121" spans="1:4" ht="14.5" x14ac:dyDescent="0.35">
      <c r="A121" s="2">
        <v>45645</v>
      </c>
      <c r="B121">
        <v>62.45</v>
      </c>
      <c r="C121" s="12">
        <f t="shared" si="2"/>
        <v>14.723926380368196</v>
      </c>
      <c r="D121" s="12">
        <f t="shared" si="3"/>
        <v>34.184042971484303</v>
      </c>
    </row>
    <row r="122" spans="1:4" ht="14.5" x14ac:dyDescent="0.35">
      <c r="A122" s="2">
        <v>45646</v>
      </c>
      <c r="B122">
        <v>62.55</v>
      </c>
      <c r="C122" s="12">
        <f t="shared" si="2"/>
        <v>20.858895705521213</v>
      </c>
      <c r="D122" s="12">
        <f t="shared" si="3"/>
        <v>23.269140338790255</v>
      </c>
    </row>
    <row r="123" spans="1:4" ht="14.5" x14ac:dyDescent="0.35">
      <c r="A123" s="2">
        <v>45649</v>
      </c>
      <c r="B123">
        <v>62.38</v>
      </c>
      <c r="C123" s="12">
        <f t="shared" si="2"/>
        <v>10.429447852760825</v>
      </c>
      <c r="D123" s="12">
        <f t="shared" si="3"/>
        <v>15.337423312883411</v>
      </c>
    </row>
    <row r="124" spans="1:4" ht="14.5" x14ac:dyDescent="0.35">
      <c r="A124" s="2">
        <v>45650</v>
      </c>
      <c r="B124">
        <v>62.84</v>
      </c>
      <c r="C124" s="12">
        <f t="shared" si="2"/>
        <v>31.506849315068536</v>
      </c>
      <c r="D124" s="12">
        <f t="shared" si="3"/>
        <v>20.931730957783525</v>
      </c>
    </row>
    <row r="125" spans="1:4" ht="14.5" x14ac:dyDescent="0.35">
      <c r="A125" s="2">
        <v>45652</v>
      </c>
      <c r="B125">
        <v>62.57</v>
      </c>
      <c r="C125" s="12">
        <f t="shared" si="2"/>
        <v>13.013698630136822</v>
      </c>
      <c r="D125" s="12">
        <f t="shared" si="3"/>
        <v>18.316665265988728</v>
      </c>
    </row>
    <row r="126" spans="1:4" ht="14.5" x14ac:dyDescent="0.35">
      <c r="A126" s="2">
        <v>45653</v>
      </c>
      <c r="B126">
        <v>62.45</v>
      </c>
      <c r="C126" s="12">
        <f t="shared" si="2"/>
        <v>4.794520547945222</v>
      </c>
      <c r="D126" s="12">
        <f t="shared" si="3"/>
        <v>16.438356164383524</v>
      </c>
    </row>
    <row r="127" spans="1:4" ht="14.5" x14ac:dyDescent="0.35">
      <c r="A127" s="2">
        <v>45656</v>
      </c>
      <c r="B127">
        <v>62.03</v>
      </c>
      <c r="C127" s="12">
        <f t="shared" si="2"/>
        <v>0</v>
      </c>
      <c r="D127" s="12">
        <f t="shared" si="3"/>
        <v>5.9360730593606812</v>
      </c>
    </row>
    <row r="128" spans="1:4" ht="14.5" x14ac:dyDescent="0.35">
      <c r="A128" s="2">
        <v>45657</v>
      </c>
      <c r="B128">
        <v>62.26</v>
      </c>
      <c r="C128" s="12">
        <f t="shared" si="2"/>
        <v>12.707182320441801</v>
      </c>
      <c r="D128" s="12">
        <f t="shared" si="3"/>
        <v>5.8339009561290069</v>
      </c>
    </row>
    <row r="129" spans="1:4" ht="14.5" x14ac:dyDescent="0.35">
      <c r="A129" s="2">
        <v>45659</v>
      </c>
      <c r="B129">
        <v>61.84</v>
      </c>
      <c r="C129" s="12">
        <f t="shared" si="2"/>
        <v>0</v>
      </c>
      <c r="D129" s="12">
        <f t="shared" si="3"/>
        <v>4.2357274401472669</v>
      </c>
    </row>
    <row r="130" spans="1:4" ht="14.5" x14ac:dyDescent="0.35">
      <c r="A130" s="2">
        <v>45660</v>
      </c>
      <c r="B130">
        <v>61.75</v>
      </c>
      <c r="C130" s="12">
        <f t="shared" si="2"/>
        <v>0</v>
      </c>
      <c r="D130" s="12">
        <f t="shared" si="3"/>
        <v>4.2357274401472669</v>
      </c>
    </row>
    <row r="131" spans="1:4" ht="14.5" x14ac:dyDescent="0.35">
      <c r="A131" s="2">
        <v>45663</v>
      </c>
      <c r="B131">
        <v>60.81</v>
      </c>
      <c r="C131" s="12">
        <f t="shared" si="2"/>
        <v>0</v>
      </c>
      <c r="D131" s="12">
        <f t="shared" si="3"/>
        <v>0</v>
      </c>
    </row>
    <row r="132" spans="1:4" ht="14.5" x14ac:dyDescent="0.35">
      <c r="A132" s="2">
        <v>45664</v>
      </c>
      <c r="B132">
        <v>60.84</v>
      </c>
      <c r="C132" s="12">
        <f t="shared" si="2"/>
        <v>1.1583011583012039</v>
      </c>
      <c r="D132" s="12">
        <f t="shared" si="3"/>
        <v>0.38610038610040132</v>
      </c>
    </row>
    <row r="133" spans="1:4" ht="14.5" x14ac:dyDescent="0.35">
      <c r="A133" s="2">
        <v>45665</v>
      </c>
      <c r="B133">
        <v>61.71</v>
      </c>
      <c r="C133" s="12">
        <f t="shared" si="2"/>
        <v>44.117647058823479</v>
      </c>
      <c r="D133" s="12">
        <f t="shared" si="3"/>
        <v>15.091982739041562</v>
      </c>
    </row>
    <row r="134" spans="1:4" ht="14.5" x14ac:dyDescent="0.35">
      <c r="A134" s="2">
        <v>45667</v>
      </c>
      <c r="B134">
        <v>61.07</v>
      </c>
      <c r="C134" s="12">
        <f t="shared" si="2"/>
        <v>12.807881773398911</v>
      </c>
      <c r="D134" s="12">
        <f t="shared" si="3"/>
        <v>19.361276663507866</v>
      </c>
    </row>
    <row r="135" spans="1:4" ht="14.5" x14ac:dyDescent="0.35">
      <c r="A135" s="2">
        <v>45670</v>
      </c>
      <c r="B135">
        <v>61.65</v>
      </c>
      <c r="C135" s="12">
        <f t="shared" si="2"/>
        <v>41.379310344827381</v>
      </c>
      <c r="D135" s="12">
        <f t="shared" si="3"/>
        <v>32.768279725683257</v>
      </c>
    </row>
    <row r="136" spans="1:4" ht="14.5" x14ac:dyDescent="0.35">
      <c r="A136" s="2">
        <v>45671</v>
      </c>
      <c r="B136">
        <v>62.04</v>
      </c>
      <c r="C136" s="12">
        <f t="shared" si="2"/>
        <v>60.591133004925922</v>
      </c>
      <c r="D136" s="12">
        <f t="shared" si="3"/>
        <v>38.259441707717407</v>
      </c>
    </row>
    <row r="137" spans="1:4" ht="14.5" x14ac:dyDescent="0.35">
      <c r="A137" s="2">
        <v>45672</v>
      </c>
      <c r="B137">
        <v>61.77</v>
      </c>
      <c r="C137" s="12">
        <f t="shared" si="2"/>
        <v>47.290640394088683</v>
      </c>
      <c r="D137" s="12">
        <f t="shared" si="3"/>
        <v>49.753694581280662</v>
      </c>
    </row>
    <row r="138" spans="1:4" ht="14.5" x14ac:dyDescent="0.35">
      <c r="A138" s="2">
        <v>45673</v>
      </c>
      <c r="B138">
        <v>62.25</v>
      </c>
      <c r="C138" s="12">
        <f t="shared" si="2"/>
        <v>81.818181818181785</v>
      </c>
      <c r="D138" s="12">
        <f t="shared" si="3"/>
        <v>63.233318405732128</v>
      </c>
    </row>
    <row r="139" spans="1:4" ht="14.5" x14ac:dyDescent="0.35">
      <c r="A139" s="2">
        <v>45674</v>
      </c>
      <c r="B139">
        <v>62.71</v>
      </c>
      <c r="C139" s="12">
        <f t="shared" si="2"/>
        <v>100</v>
      </c>
      <c r="D139" s="12">
        <f t="shared" si="3"/>
        <v>76.369607404090161</v>
      </c>
    </row>
    <row r="140" spans="1:4" ht="14.5" x14ac:dyDescent="0.35">
      <c r="A140" s="2">
        <v>45678</v>
      </c>
      <c r="B140">
        <v>62.42</v>
      </c>
      <c r="C140" s="12">
        <f t="shared" si="2"/>
        <v>84.736842105263193</v>
      </c>
      <c r="D140" s="12">
        <f t="shared" si="3"/>
        <v>88.851674641148335</v>
      </c>
    </row>
    <row r="141" spans="1:4" ht="14.5" x14ac:dyDescent="0.35">
      <c r="A141" s="2">
        <v>45679</v>
      </c>
      <c r="B141">
        <v>61.78</v>
      </c>
      <c r="C141" s="12">
        <f t="shared" si="2"/>
        <v>51.052631578947349</v>
      </c>
      <c r="D141" s="12">
        <f t="shared" si="3"/>
        <v>78.596491228070178</v>
      </c>
    </row>
    <row r="142" spans="1:4" ht="14.5" x14ac:dyDescent="0.35">
      <c r="A142" s="2">
        <v>45680</v>
      </c>
      <c r="B142">
        <v>61.53</v>
      </c>
      <c r="C142" s="12">
        <f t="shared" si="2"/>
        <v>37.894736842105232</v>
      </c>
      <c r="D142" s="12">
        <f t="shared" si="3"/>
        <v>57.89473684210526</v>
      </c>
    </row>
    <row r="143" spans="1:4" ht="14.5" x14ac:dyDescent="0.35">
      <c r="A143" s="2">
        <v>45681</v>
      </c>
      <c r="B143">
        <v>61.92</v>
      </c>
      <c r="C143" s="12">
        <f t="shared" ref="C143:C189" si="4">(B143 - MIN(B130:B143)) / (MAX(B130:B143) - MIN(B130:B143)) * 100</f>
        <v>58.421052631578959</v>
      </c>
      <c r="D143" s="12">
        <f t="shared" si="3"/>
        <v>49.122807017543842</v>
      </c>
    </row>
    <row r="144" spans="1:4" ht="14.5" x14ac:dyDescent="0.35">
      <c r="A144" s="2">
        <v>45684</v>
      </c>
      <c r="B144">
        <v>63.87</v>
      </c>
      <c r="C144" s="12">
        <f t="shared" si="4"/>
        <v>100</v>
      </c>
      <c r="D144" s="12">
        <f t="shared" si="3"/>
        <v>65.438596491228068</v>
      </c>
    </row>
    <row r="145" spans="1:4" ht="14.5" x14ac:dyDescent="0.35">
      <c r="A145" s="2">
        <v>45685</v>
      </c>
      <c r="B145">
        <v>62.36</v>
      </c>
      <c r="C145" s="12">
        <f t="shared" si="4"/>
        <v>50.165016501650129</v>
      </c>
      <c r="D145" s="12">
        <f t="shared" ref="D145:D189" si="5">AVERAGE(C143:C145)</f>
        <v>69.528689711076368</v>
      </c>
    </row>
    <row r="146" spans="1:4" ht="14.5" x14ac:dyDescent="0.35">
      <c r="A146" s="2">
        <v>45686</v>
      </c>
      <c r="B146">
        <v>62.83</v>
      </c>
      <c r="C146" s="12">
        <f t="shared" si="4"/>
        <v>62.857142857142847</v>
      </c>
      <c r="D146" s="12">
        <f t="shared" si="5"/>
        <v>71.007386452930987</v>
      </c>
    </row>
    <row r="147" spans="1:4" ht="14.5" x14ac:dyDescent="0.35">
      <c r="A147" s="2">
        <v>45687</v>
      </c>
      <c r="B147">
        <v>64.05</v>
      </c>
      <c r="C147" s="12">
        <f t="shared" si="4"/>
        <v>100</v>
      </c>
      <c r="D147" s="12">
        <f t="shared" si="5"/>
        <v>71.007386452930987</v>
      </c>
    </row>
    <row r="148" spans="1:4" ht="14.5" x14ac:dyDescent="0.35">
      <c r="A148" s="2">
        <v>45688</v>
      </c>
      <c r="B148">
        <v>63.48</v>
      </c>
      <c r="C148" s="12">
        <f t="shared" si="4"/>
        <v>77.380952380952337</v>
      </c>
      <c r="D148" s="12">
        <f t="shared" si="5"/>
        <v>80.079365079365061</v>
      </c>
    </row>
    <row r="149" spans="1:4" ht="14.5" x14ac:dyDescent="0.35">
      <c r="A149" s="2">
        <v>45691</v>
      </c>
      <c r="B149">
        <v>63.35</v>
      </c>
      <c r="C149" s="12">
        <f t="shared" si="4"/>
        <v>72.222222222222342</v>
      </c>
      <c r="D149" s="12">
        <f t="shared" si="5"/>
        <v>83.201058201058231</v>
      </c>
    </row>
    <row r="150" spans="1:4" ht="14.5" x14ac:dyDescent="0.35">
      <c r="A150" s="2">
        <v>45692</v>
      </c>
      <c r="B150">
        <v>62.67</v>
      </c>
      <c r="C150" s="12">
        <f t="shared" si="4"/>
        <v>45.238095238095333</v>
      </c>
      <c r="D150" s="12">
        <f t="shared" si="5"/>
        <v>64.947089947090006</v>
      </c>
    </row>
    <row r="151" spans="1:4" ht="14.5" x14ac:dyDescent="0.35">
      <c r="A151" s="2">
        <v>45693</v>
      </c>
      <c r="B151">
        <v>63.12</v>
      </c>
      <c r="C151" s="12">
        <f t="shared" si="4"/>
        <v>63.095238095238045</v>
      </c>
      <c r="D151" s="12">
        <f t="shared" si="5"/>
        <v>60.18518518518524</v>
      </c>
    </row>
    <row r="152" spans="1:4" ht="14.5" x14ac:dyDescent="0.35">
      <c r="A152" s="2">
        <v>45694</v>
      </c>
      <c r="B152">
        <v>63.36</v>
      </c>
      <c r="C152" s="12">
        <f t="shared" si="4"/>
        <v>72.619047619047663</v>
      </c>
      <c r="D152" s="12">
        <f t="shared" si="5"/>
        <v>60.317460317460338</v>
      </c>
    </row>
    <row r="153" spans="1:4" ht="14.5" x14ac:dyDescent="0.35">
      <c r="A153" s="2">
        <v>45695</v>
      </c>
      <c r="B153">
        <v>63.84</v>
      </c>
      <c r="C153" s="12">
        <f t="shared" si="4"/>
        <v>91.666666666666899</v>
      </c>
      <c r="D153" s="12">
        <f t="shared" si="5"/>
        <v>75.793650793650883</v>
      </c>
    </row>
    <row r="154" spans="1:4" ht="14.5" x14ac:dyDescent="0.35">
      <c r="A154" s="2">
        <v>45698</v>
      </c>
      <c r="B154">
        <v>64.55</v>
      </c>
      <c r="C154" s="12">
        <f t="shared" si="4"/>
        <v>100</v>
      </c>
      <c r="D154" s="12">
        <f t="shared" si="5"/>
        <v>88.095238095238187</v>
      </c>
    </row>
    <row r="155" spans="1:4" ht="14.5" x14ac:dyDescent="0.35">
      <c r="A155" s="2">
        <v>45699</v>
      </c>
      <c r="B155">
        <v>67.599999999999994</v>
      </c>
      <c r="C155" s="12">
        <f t="shared" si="4"/>
        <v>100</v>
      </c>
      <c r="D155" s="12">
        <f t="shared" si="5"/>
        <v>97.2222222222223</v>
      </c>
    </row>
    <row r="156" spans="1:4" ht="14.5" x14ac:dyDescent="0.35">
      <c r="A156" s="2">
        <v>45700</v>
      </c>
      <c r="B156">
        <v>68.709999999999994</v>
      </c>
      <c r="C156" s="12">
        <f t="shared" si="4"/>
        <v>100</v>
      </c>
      <c r="D156" s="12">
        <f t="shared" si="5"/>
        <v>100</v>
      </c>
    </row>
    <row r="157" spans="1:4" ht="14.5" x14ac:dyDescent="0.35">
      <c r="A157" s="2">
        <v>45701</v>
      </c>
      <c r="B157">
        <v>69.5</v>
      </c>
      <c r="C157" s="12">
        <f t="shared" si="4"/>
        <v>100</v>
      </c>
      <c r="D157" s="12">
        <f t="shared" si="5"/>
        <v>100</v>
      </c>
    </row>
    <row r="158" spans="1:4" ht="14.5" x14ac:dyDescent="0.35">
      <c r="A158" s="2">
        <v>45702</v>
      </c>
      <c r="B158">
        <v>68.87</v>
      </c>
      <c r="C158" s="12">
        <f t="shared" si="4"/>
        <v>91.176470588235361</v>
      </c>
      <c r="D158" s="12">
        <f t="shared" si="5"/>
        <v>97.058823529411782</v>
      </c>
    </row>
    <row r="159" spans="1:4" ht="14.5" x14ac:dyDescent="0.35">
      <c r="A159" s="2">
        <v>45706</v>
      </c>
      <c r="B159">
        <v>69.05</v>
      </c>
      <c r="C159" s="12">
        <f t="shared" si="4"/>
        <v>93.411420204977986</v>
      </c>
      <c r="D159" s="12">
        <f t="shared" si="5"/>
        <v>94.862630264404444</v>
      </c>
    </row>
    <row r="160" spans="1:4" ht="14.5" x14ac:dyDescent="0.35">
      <c r="A160" s="2">
        <v>45707</v>
      </c>
      <c r="B160">
        <v>70.069999999999993</v>
      </c>
      <c r="C160" s="12">
        <f t="shared" si="4"/>
        <v>100</v>
      </c>
      <c r="D160" s="12">
        <f t="shared" si="5"/>
        <v>94.862630264404444</v>
      </c>
    </row>
    <row r="161" spans="1:4" ht="14.5" x14ac:dyDescent="0.35">
      <c r="A161" s="2">
        <v>45708</v>
      </c>
      <c r="B161">
        <v>70.040000000000006</v>
      </c>
      <c r="C161" s="12">
        <f t="shared" si="4"/>
        <v>99.594594594594767</v>
      </c>
      <c r="D161" s="12">
        <f t="shared" si="5"/>
        <v>97.668671599857589</v>
      </c>
    </row>
    <row r="162" spans="1:4" ht="14.5" x14ac:dyDescent="0.35">
      <c r="A162" s="2">
        <v>45709</v>
      </c>
      <c r="B162">
        <v>71.349999999999994</v>
      </c>
      <c r="C162" s="12">
        <f t="shared" si="4"/>
        <v>100</v>
      </c>
      <c r="D162" s="12">
        <f t="shared" si="5"/>
        <v>99.864864864864913</v>
      </c>
    </row>
    <row r="163" spans="1:4" ht="14.5" x14ac:dyDescent="0.35">
      <c r="A163" s="2">
        <v>45712</v>
      </c>
      <c r="B163">
        <v>70.59</v>
      </c>
      <c r="C163" s="12">
        <f t="shared" si="4"/>
        <v>91.244239631336498</v>
      </c>
      <c r="D163" s="12">
        <f t="shared" si="5"/>
        <v>96.946278075310417</v>
      </c>
    </row>
    <row r="164" spans="1:4" ht="14.5" x14ac:dyDescent="0.35">
      <c r="A164" s="2">
        <v>45713</v>
      </c>
      <c r="B164">
        <v>71.489999999999995</v>
      </c>
      <c r="C164" s="12">
        <f t="shared" si="4"/>
        <v>100</v>
      </c>
      <c r="D164" s="12">
        <f t="shared" si="5"/>
        <v>97.08141321044549</v>
      </c>
    </row>
    <row r="165" spans="1:4" ht="14.5" x14ac:dyDescent="0.35">
      <c r="A165" s="2">
        <v>45714</v>
      </c>
      <c r="B165">
        <v>70.8</v>
      </c>
      <c r="C165" s="12">
        <f t="shared" si="4"/>
        <v>91.512915129151324</v>
      </c>
      <c r="D165" s="12">
        <f t="shared" si="5"/>
        <v>94.252384920162612</v>
      </c>
    </row>
    <row r="166" spans="1:4" ht="14.5" x14ac:dyDescent="0.35">
      <c r="A166" s="2">
        <v>45715</v>
      </c>
      <c r="B166">
        <v>70.87</v>
      </c>
      <c r="C166" s="12">
        <f t="shared" si="4"/>
        <v>91.895424836601421</v>
      </c>
      <c r="D166" s="12">
        <f t="shared" si="5"/>
        <v>94.46944665525092</v>
      </c>
    </row>
    <row r="167" spans="1:4" ht="14.5" x14ac:dyDescent="0.35">
      <c r="A167" s="2">
        <v>45716</v>
      </c>
      <c r="B167">
        <v>71.209999999999994</v>
      </c>
      <c r="C167" s="12">
        <f t="shared" si="4"/>
        <v>95.96541786743515</v>
      </c>
      <c r="D167" s="12">
        <f t="shared" si="5"/>
        <v>93.124585944395974</v>
      </c>
    </row>
    <row r="168" spans="1:4" ht="14.5" x14ac:dyDescent="0.35">
      <c r="A168" s="2">
        <v>45719</v>
      </c>
      <c r="B168">
        <v>72.319999999999993</v>
      </c>
      <c r="C168" s="12">
        <f t="shared" si="4"/>
        <v>100</v>
      </c>
      <c r="D168" s="12">
        <f t="shared" si="5"/>
        <v>95.953614234678867</v>
      </c>
    </row>
    <row r="169" spans="1:4" ht="14.5" x14ac:dyDescent="0.35">
      <c r="A169" s="2">
        <v>45720</v>
      </c>
      <c r="B169">
        <v>70.19</v>
      </c>
      <c r="C169" s="12">
        <f t="shared" si="4"/>
        <v>40.997229916897624</v>
      </c>
      <c r="D169" s="12">
        <f t="shared" si="5"/>
        <v>78.987549261444258</v>
      </c>
    </row>
    <row r="170" spans="1:4" ht="14.5" x14ac:dyDescent="0.35">
      <c r="A170" s="2">
        <v>45721</v>
      </c>
      <c r="B170">
        <v>70.08</v>
      </c>
      <c r="C170" s="12">
        <f t="shared" si="4"/>
        <v>35.072463768115874</v>
      </c>
      <c r="D170" s="12">
        <f t="shared" si="5"/>
        <v>58.689897895004499</v>
      </c>
    </row>
    <row r="171" spans="1:4" ht="14.5" x14ac:dyDescent="0.35">
      <c r="A171" s="2">
        <v>45722</v>
      </c>
      <c r="B171">
        <v>70.459999999999994</v>
      </c>
      <c r="C171" s="12">
        <f t="shared" si="4"/>
        <v>46.086956521738969</v>
      </c>
      <c r="D171" s="12">
        <f t="shared" si="5"/>
        <v>40.718883402250825</v>
      </c>
    </row>
    <row r="172" spans="1:4" ht="14.5" x14ac:dyDescent="0.35">
      <c r="A172" s="2">
        <v>45723</v>
      </c>
      <c r="B172">
        <v>71.430000000000007</v>
      </c>
      <c r="C172" s="12">
        <f t="shared" si="4"/>
        <v>72.782874617737392</v>
      </c>
      <c r="D172" s="12">
        <f t="shared" si="5"/>
        <v>51.314098302530738</v>
      </c>
    </row>
    <row r="173" spans="1:4" ht="14.5" x14ac:dyDescent="0.35">
      <c r="A173" s="2">
        <v>45726</v>
      </c>
      <c r="B173">
        <v>71.45</v>
      </c>
      <c r="C173" s="12">
        <f t="shared" si="4"/>
        <v>61.842105263158096</v>
      </c>
      <c r="D173" s="12">
        <f t="shared" si="5"/>
        <v>60.237312134211486</v>
      </c>
    </row>
    <row r="174" spans="1:4" ht="14.5" x14ac:dyDescent="0.35">
      <c r="A174" s="2">
        <v>45727</v>
      </c>
      <c r="B174">
        <v>71.040000000000006</v>
      </c>
      <c r="C174" s="12">
        <f t="shared" si="4"/>
        <v>43.859649122807269</v>
      </c>
      <c r="D174" s="12">
        <f t="shared" si="5"/>
        <v>59.494876334567586</v>
      </c>
    </row>
    <row r="175" spans="1:4" ht="14.5" x14ac:dyDescent="0.35">
      <c r="A175" s="2">
        <v>45728</v>
      </c>
      <c r="B175">
        <v>69.94</v>
      </c>
      <c r="C175" s="12">
        <f t="shared" si="4"/>
        <v>0</v>
      </c>
      <c r="D175" s="12">
        <f t="shared" si="5"/>
        <v>35.23391812865512</v>
      </c>
    </row>
    <row r="176" spans="1:4" ht="14.5" x14ac:dyDescent="0.35">
      <c r="A176" s="2">
        <v>45729</v>
      </c>
      <c r="B176">
        <v>69.62</v>
      </c>
      <c r="C176" s="12">
        <f t="shared" si="4"/>
        <v>0</v>
      </c>
      <c r="D176" s="12">
        <f t="shared" si="5"/>
        <v>14.619883040935756</v>
      </c>
    </row>
    <row r="177" spans="1:4" ht="14.5" x14ac:dyDescent="0.35">
      <c r="A177" s="2">
        <v>45730</v>
      </c>
      <c r="B177">
        <v>69.16</v>
      </c>
      <c r="C177" s="12">
        <f t="shared" si="4"/>
        <v>0</v>
      </c>
      <c r="D177" s="12">
        <f t="shared" si="5"/>
        <v>0</v>
      </c>
    </row>
    <row r="178" spans="1:4" ht="14.5" x14ac:dyDescent="0.35">
      <c r="A178" s="2">
        <v>45733</v>
      </c>
      <c r="B178">
        <v>70.12</v>
      </c>
      <c r="C178" s="12">
        <f t="shared" si="4"/>
        <v>30.379746835443321</v>
      </c>
      <c r="D178" s="12">
        <f t="shared" si="5"/>
        <v>10.126582278481107</v>
      </c>
    </row>
    <row r="179" spans="1:4" ht="14.5" x14ac:dyDescent="0.35">
      <c r="A179" s="2">
        <v>45734</v>
      </c>
      <c r="B179">
        <v>69.38</v>
      </c>
      <c r="C179" s="12">
        <f t="shared" si="4"/>
        <v>6.9620253164556685</v>
      </c>
      <c r="D179" s="12">
        <f t="shared" si="5"/>
        <v>12.447257383966329</v>
      </c>
    </row>
    <row r="180" spans="1:4" ht="14.5" x14ac:dyDescent="0.35">
      <c r="A180" s="2">
        <v>45735</v>
      </c>
      <c r="B180">
        <v>69.28</v>
      </c>
      <c r="C180" s="12">
        <f t="shared" si="4"/>
        <v>3.7974683544305279</v>
      </c>
      <c r="D180" s="12">
        <f t="shared" si="5"/>
        <v>13.713080168776505</v>
      </c>
    </row>
    <row r="181" spans="1:4" ht="14.5" x14ac:dyDescent="0.35">
      <c r="A181" s="2">
        <v>45736</v>
      </c>
      <c r="B181">
        <v>69.709999999999994</v>
      </c>
      <c r="C181" s="12">
        <f t="shared" si="4"/>
        <v>17.405063291139168</v>
      </c>
      <c r="D181" s="12">
        <f t="shared" si="5"/>
        <v>9.3881856540084545</v>
      </c>
    </row>
    <row r="182" spans="1:4" ht="14.5" x14ac:dyDescent="0.35">
      <c r="A182" s="2">
        <v>45737</v>
      </c>
      <c r="B182">
        <v>68.67</v>
      </c>
      <c r="C182" s="12">
        <f t="shared" si="4"/>
        <v>0</v>
      </c>
      <c r="D182" s="12">
        <f t="shared" si="5"/>
        <v>7.0675105485232317</v>
      </c>
    </row>
    <row r="183" spans="1:4" ht="14.5" x14ac:dyDescent="0.35">
      <c r="A183" s="2">
        <v>45740</v>
      </c>
      <c r="B183">
        <v>68.95</v>
      </c>
      <c r="C183" s="12">
        <f t="shared" si="4"/>
        <v>10.071942446043202</v>
      </c>
      <c r="D183" s="12">
        <f t="shared" si="5"/>
        <v>9.1590019123941229</v>
      </c>
    </row>
    <row r="184" spans="1:4" ht="14.5" x14ac:dyDescent="0.35">
      <c r="A184" s="2">
        <v>45741</v>
      </c>
      <c r="B184">
        <v>68.81</v>
      </c>
      <c r="C184" s="12">
        <f t="shared" si="4"/>
        <v>5.0359712230216012</v>
      </c>
      <c r="D184" s="12">
        <f t="shared" si="5"/>
        <v>5.0359712230216012</v>
      </c>
    </row>
    <row r="185" spans="1:4" ht="14.5" x14ac:dyDescent="0.35">
      <c r="A185" s="2">
        <v>45742</v>
      </c>
      <c r="B185">
        <v>70.02</v>
      </c>
      <c r="C185" s="12">
        <f t="shared" si="4"/>
        <v>48.561151079136465</v>
      </c>
      <c r="D185" s="12">
        <f t="shared" si="5"/>
        <v>21.223021582733754</v>
      </c>
    </row>
    <row r="186" spans="1:4" ht="14.5" x14ac:dyDescent="0.35">
      <c r="A186" s="2">
        <v>45743</v>
      </c>
      <c r="B186">
        <v>70.739999999999995</v>
      </c>
      <c r="C186" s="12">
        <f t="shared" si="4"/>
        <v>74.460431654675986</v>
      </c>
      <c r="D186" s="12">
        <f t="shared" si="5"/>
        <v>42.685851318944685</v>
      </c>
    </row>
    <row r="187" spans="1:4" ht="14.5" x14ac:dyDescent="0.35">
      <c r="A187" s="2">
        <v>45744</v>
      </c>
      <c r="B187">
        <v>70.37</v>
      </c>
      <c r="C187" s="12">
        <f t="shared" si="4"/>
        <v>71.729957805907148</v>
      </c>
      <c r="D187" s="12">
        <f t="shared" si="5"/>
        <v>64.917180179906538</v>
      </c>
    </row>
    <row r="188" spans="1:4" ht="14.5" x14ac:dyDescent="0.35">
      <c r="A188" s="2">
        <v>45746</v>
      </c>
      <c r="B188">
        <v>71.62</v>
      </c>
      <c r="C188" s="12">
        <f t="shared" si="4"/>
        <v>100</v>
      </c>
      <c r="D188" s="12">
        <f t="shared" si="5"/>
        <v>82.063463153527707</v>
      </c>
    </row>
    <row r="189" spans="1:4" ht="14.5" x14ac:dyDescent="0.35">
      <c r="A189" s="2">
        <v>45747</v>
      </c>
      <c r="B189">
        <v>71.87</v>
      </c>
      <c r="C189" s="12">
        <f t="shared" si="4"/>
        <v>100</v>
      </c>
      <c r="D189" s="12">
        <f t="shared" si="5"/>
        <v>90.576652601969045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12D2-2BC3-46D2-B127-BC364EE6B3C0}">
  <dimension ref="A1:B7"/>
  <sheetViews>
    <sheetView workbookViewId="0">
      <selection sqref="A1:B7"/>
    </sheetView>
  </sheetViews>
  <sheetFormatPr defaultRowHeight="14.5" x14ac:dyDescent="0.35"/>
  <cols>
    <col min="1" max="1" width="24" bestFit="1" customWidth="1"/>
    <col min="2" max="2" width="18.36328125" bestFit="1" customWidth="1"/>
  </cols>
  <sheetData>
    <row r="1" spans="1:2" x14ac:dyDescent="0.35">
      <c r="A1" s="26" t="s">
        <v>48</v>
      </c>
      <c r="B1" s="26" t="s">
        <v>49</v>
      </c>
    </row>
    <row r="2" spans="1:2" x14ac:dyDescent="0.35">
      <c r="A2" s="32" t="s">
        <v>50</v>
      </c>
      <c r="B2" s="27" t="s">
        <v>51</v>
      </c>
    </row>
    <row r="3" spans="1:2" x14ac:dyDescent="0.35">
      <c r="A3" s="33" t="s">
        <v>73</v>
      </c>
      <c r="B3" s="28">
        <f>'Question 1'!B189</f>
        <v>223.19</v>
      </c>
    </row>
    <row r="4" spans="1:2" x14ac:dyDescent="0.35">
      <c r="A4" s="34" t="s">
        <v>72</v>
      </c>
      <c r="B4" s="29">
        <v>200</v>
      </c>
    </row>
    <row r="5" spans="1:2" x14ac:dyDescent="0.35">
      <c r="A5" s="33" t="s">
        <v>52</v>
      </c>
      <c r="B5" s="28" t="s">
        <v>53</v>
      </c>
    </row>
    <row r="6" spans="1:2" x14ac:dyDescent="0.35">
      <c r="A6" s="34" t="s">
        <v>54</v>
      </c>
      <c r="B6" s="31">
        <v>4.2900000000000001E-2</v>
      </c>
    </row>
    <row r="7" spans="1:2" x14ac:dyDescent="0.35">
      <c r="A7" s="33" t="s">
        <v>55</v>
      </c>
      <c r="B7" s="30">
        <f>'Question 1'!G3</f>
        <v>0.23521010953128349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EB25-7EF5-412E-9D73-1D6FFFB4FDCE}">
  <dimension ref="A1:E9"/>
  <sheetViews>
    <sheetView workbookViewId="0">
      <selection activeCell="B5" sqref="B5"/>
    </sheetView>
  </sheetViews>
  <sheetFormatPr defaultRowHeight="14" x14ac:dyDescent="0.35"/>
  <cols>
    <col min="1" max="1" width="14.08984375" style="12" customWidth="1"/>
    <col min="2" max="2" width="9.90625" style="12" bestFit="1" customWidth="1"/>
    <col min="3" max="4" width="8.7265625" style="12"/>
    <col min="5" max="5" width="11" style="12" bestFit="1" customWidth="1"/>
    <col min="6" max="16384" width="8.7265625" style="12"/>
  </cols>
  <sheetData>
    <row r="1" spans="1:5" x14ac:dyDescent="0.35">
      <c r="A1" s="12" t="s">
        <v>40</v>
      </c>
      <c r="B1" s="12">
        <f>'Question 1'!B189</f>
        <v>223.19</v>
      </c>
      <c r="D1" s="12" t="s">
        <v>41</v>
      </c>
      <c r="E1" s="13">
        <f>(LN(B1/B2)+(B3+0.5*B4^2)*B5)/(B4*SQRT(B5))</f>
        <v>1.0828321520281818</v>
      </c>
    </row>
    <row r="2" spans="1:5" x14ac:dyDescent="0.25">
      <c r="A2" s="14" t="s">
        <v>42</v>
      </c>
      <c r="B2" s="21">
        <v>200</v>
      </c>
      <c r="D2" s="12" t="s">
        <v>43</v>
      </c>
      <c r="E2" s="13">
        <f>(LN(B1/B2)+(B3-0.5*B4^2)*B5)/(B4*SQRT(B5))</f>
        <v>0.96522709726254019</v>
      </c>
    </row>
    <row r="3" spans="1:5" ht="15" x14ac:dyDescent="0.35">
      <c r="A3" s="14" t="s">
        <v>44</v>
      </c>
      <c r="B3" s="25">
        <f>'Question 4'!B6</f>
        <v>4.2900000000000001E-2</v>
      </c>
    </row>
    <row r="4" spans="1:5" ht="15" x14ac:dyDescent="0.35">
      <c r="A4" s="14" t="s">
        <v>6</v>
      </c>
      <c r="B4" s="25">
        <f>'Question 1'!G3</f>
        <v>0.23521010953128349</v>
      </c>
    </row>
    <row r="5" spans="1:5" ht="15" x14ac:dyDescent="0.35">
      <c r="A5" s="14" t="s">
        <v>45</v>
      </c>
      <c r="B5" s="16">
        <f>3/12</f>
        <v>0.25</v>
      </c>
    </row>
    <row r="7" spans="1:5" ht="15" x14ac:dyDescent="0.35">
      <c r="A7" s="14" t="s">
        <v>46</v>
      </c>
      <c r="B7" s="17">
        <v>1</v>
      </c>
      <c r="C7" s="12">
        <v>0</v>
      </c>
    </row>
    <row r="8" spans="1:5" ht="14.5" x14ac:dyDescent="0.35">
      <c r="B8" s="15"/>
    </row>
    <row r="9" spans="1:5" x14ac:dyDescent="0.25">
      <c r="A9" s="18" t="s">
        <v>47</v>
      </c>
      <c r="B9" s="19">
        <f>B1*_xlfn.NORM.S.DIST(E1,1)-B2*EXP(-B3*B5)*_xlfn.NORM.S.DIST(E2,1)</f>
        <v>27.287944667843419</v>
      </c>
      <c r="C9" s="19">
        <f>-B1*_xlfn.NORM.S.DIST(-E1,1)+B2*EXP(-B3*B5)*_xlfn.NORM.S.DIST(-E2,1)</f>
        <v>1.9644062187038465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1A7-0345-42C8-B748-6BDB56C9FAD0}">
  <dimension ref="A1:BO243"/>
  <sheetViews>
    <sheetView topLeftCell="AZ85" zoomScale="70" zoomScaleNormal="70" workbookViewId="0">
      <selection activeCell="BO104" sqref="BO104"/>
    </sheetView>
  </sheetViews>
  <sheetFormatPr defaultRowHeight="14.5" x14ac:dyDescent="0.35"/>
  <cols>
    <col min="67" max="67" width="15.54296875" bestFit="1" customWidth="1"/>
    <col min="106" max="106" width="11.90625" customWidth="1"/>
  </cols>
  <sheetData>
    <row r="1" spans="1:67" x14ac:dyDescent="0.35">
      <c r="A1" t="s">
        <v>56</v>
      </c>
      <c r="B1">
        <f>'Question 5'!B1</f>
        <v>223.19</v>
      </c>
      <c r="D1" t="s">
        <v>57</v>
      </c>
      <c r="E1">
        <v>0</v>
      </c>
      <c r="F1" s="5">
        <f>E1+$B$4</f>
        <v>3.968253968253968E-3</v>
      </c>
      <c r="G1" s="5">
        <f t="shared" ref="G1:BL1" si="0">F1+$B$4</f>
        <v>7.9365079365079361E-3</v>
      </c>
      <c r="H1" s="5">
        <f t="shared" si="0"/>
        <v>1.1904761904761904E-2</v>
      </c>
      <c r="I1" s="5">
        <f t="shared" si="0"/>
        <v>1.5873015873015872E-2</v>
      </c>
      <c r="J1" s="5">
        <f t="shared" si="0"/>
        <v>1.984126984126984E-2</v>
      </c>
      <c r="K1" s="5">
        <f t="shared" si="0"/>
        <v>2.3809523809523808E-2</v>
      </c>
      <c r="L1" s="5">
        <f t="shared" si="0"/>
        <v>2.7777777777777776E-2</v>
      </c>
      <c r="M1" s="5">
        <f t="shared" si="0"/>
        <v>3.1746031746031744E-2</v>
      </c>
      <c r="N1" s="5">
        <f t="shared" si="0"/>
        <v>3.5714285714285712E-2</v>
      </c>
      <c r="O1" s="5">
        <f t="shared" si="0"/>
        <v>3.968253968253968E-2</v>
      </c>
      <c r="P1" s="5">
        <f t="shared" si="0"/>
        <v>4.3650793650793648E-2</v>
      </c>
      <c r="Q1" s="5">
        <f t="shared" si="0"/>
        <v>4.7619047619047616E-2</v>
      </c>
      <c r="R1" s="5">
        <f t="shared" si="0"/>
        <v>5.1587301587301584E-2</v>
      </c>
      <c r="S1" s="5">
        <f t="shared" si="0"/>
        <v>5.5555555555555552E-2</v>
      </c>
      <c r="T1" s="5">
        <f t="shared" si="0"/>
        <v>5.9523809523809521E-2</v>
      </c>
      <c r="U1" s="5">
        <f t="shared" si="0"/>
        <v>6.3492063492063489E-2</v>
      </c>
      <c r="V1" s="5">
        <f t="shared" si="0"/>
        <v>6.7460317460317457E-2</v>
      </c>
      <c r="W1" s="5">
        <f t="shared" si="0"/>
        <v>7.1428571428571425E-2</v>
      </c>
      <c r="X1" s="5">
        <f t="shared" si="0"/>
        <v>7.5396825396825393E-2</v>
      </c>
      <c r="Y1" s="5">
        <f t="shared" si="0"/>
        <v>7.9365079365079361E-2</v>
      </c>
      <c r="Z1" s="5">
        <f t="shared" si="0"/>
        <v>8.3333333333333329E-2</v>
      </c>
      <c r="AA1" s="5">
        <f t="shared" si="0"/>
        <v>8.7301587301587297E-2</v>
      </c>
      <c r="AB1" s="5">
        <f t="shared" si="0"/>
        <v>9.1269841269841265E-2</v>
      </c>
      <c r="AC1" s="5">
        <f t="shared" si="0"/>
        <v>9.5238095238095233E-2</v>
      </c>
      <c r="AD1" s="5">
        <f t="shared" si="0"/>
        <v>9.9206349206349201E-2</v>
      </c>
      <c r="AE1" s="5">
        <f t="shared" si="0"/>
        <v>0.10317460317460317</v>
      </c>
      <c r="AF1" s="5">
        <f t="shared" si="0"/>
        <v>0.10714285714285714</v>
      </c>
      <c r="AG1" s="5">
        <f t="shared" si="0"/>
        <v>0.1111111111111111</v>
      </c>
      <c r="AH1" s="5">
        <f t="shared" si="0"/>
        <v>0.11507936507936507</v>
      </c>
      <c r="AI1" s="5">
        <f t="shared" si="0"/>
        <v>0.11904761904761904</v>
      </c>
      <c r="AJ1" s="5">
        <f t="shared" si="0"/>
        <v>0.12301587301587301</v>
      </c>
      <c r="AK1" s="5">
        <f t="shared" si="0"/>
        <v>0.12698412698412698</v>
      </c>
      <c r="AL1" s="5">
        <f t="shared" si="0"/>
        <v>0.13095238095238093</v>
      </c>
      <c r="AM1" s="5">
        <f t="shared" si="0"/>
        <v>0.13492063492063489</v>
      </c>
      <c r="AN1" s="5">
        <f t="shared" si="0"/>
        <v>0.13888888888888884</v>
      </c>
      <c r="AO1" s="5">
        <f t="shared" si="0"/>
        <v>0.14285714285714279</v>
      </c>
      <c r="AP1" s="5">
        <f t="shared" si="0"/>
        <v>0.14682539682539675</v>
      </c>
      <c r="AQ1" s="5">
        <f t="shared" si="0"/>
        <v>0.1507936507936507</v>
      </c>
      <c r="AR1" s="5">
        <f t="shared" si="0"/>
        <v>0.15476190476190466</v>
      </c>
      <c r="AS1" s="5">
        <f t="shared" si="0"/>
        <v>0.15873015873015861</v>
      </c>
      <c r="AT1" s="5">
        <f t="shared" si="0"/>
        <v>0.16269841269841256</v>
      </c>
      <c r="AU1" s="5">
        <f t="shared" si="0"/>
        <v>0.16666666666666652</v>
      </c>
      <c r="AV1" s="5">
        <f t="shared" si="0"/>
        <v>0.17063492063492047</v>
      </c>
      <c r="AW1" s="5">
        <f t="shared" si="0"/>
        <v>0.17460317460317443</v>
      </c>
      <c r="AX1" s="5">
        <f t="shared" si="0"/>
        <v>0.17857142857142838</v>
      </c>
      <c r="AY1" s="5">
        <f t="shared" si="0"/>
        <v>0.18253968253968234</v>
      </c>
      <c r="AZ1" s="5">
        <f t="shared" si="0"/>
        <v>0.18650793650793629</v>
      </c>
      <c r="BA1" s="5">
        <f t="shared" si="0"/>
        <v>0.19047619047619024</v>
      </c>
      <c r="BB1" s="5">
        <f t="shared" si="0"/>
        <v>0.1944444444444442</v>
      </c>
      <c r="BC1" s="5">
        <f t="shared" si="0"/>
        <v>0.19841269841269815</v>
      </c>
      <c r="BD1" s="5">
        <f t="shared" si="0"/>
        <v>0.20238095238095211</v>
      </c>
      <c r="BE1" s="5">
        <f t="shared" si="0"/>
        <v>0.20634920634920606</v>
      </c>
      <c r="BF1" s="5">
        <f>BE1+$B$4</f>
        <v>0.21031746031746001</v>
      </c>
      <c r="BG1" s="5">
        <f t="shared" si="0"/>
        <v>0.21428571428571397</v>
      </c>
      <c r="BH1" s="5">
        <f t="shared" si="0"/>
        <v>0.21825396825396792</v>
      </c>
      <c r="BI1" s="5">
        <f t="shared" si="0"/>
        <v>0.22222222222222188</v>
      </c>
      <c r="BJ1" s="5">
        <f t="shared" si="0"/>
        <v>0.22619047619047583</v>
      </c>
      <c r="BK1" s="5">
        <f t="shared" si="0"/>
        <v>0.23015873015872979</v>
      </c>
      <c r="BL1" s="5">
        <f t="shared" si="0"/>
        <v>0.23412698412698374</v>
      </c>
      <c r="BM1" s="5">
        <f>BL1+$B$4</f>
        <v>0.23809523809523769</v>
      </c>
      <c r="BN1" t="s">
        <v>65</v>
      </c>
      <c r="BO1" t="s">
        <v>66</v>
      </c>
    </row>
    <row r="2" spans="1:67" x14ac:dyDescent="0.35">
      <c r="A2" t="s">
        <v>58</v>
      </c>
      <c r="B2" s="4">
        <f>'Question 1'!G2</f>
        <v>1.7746945080678821E-2</v>
      </c>
      <c r="D2" t="s">
        <v>59</v>
      </c>
      <c r="E2">
        <f>$B$1</f>
        <v>223.19</v>
      </c>
      <c r="F2">
        <f ca="1">E2*EXP(($B$2-0.5*$B$3^2)*$B$4+$B$3*_xlfn.NORM.INV(RAND(),0,SQRT($B$4)))</f>
        <v>225.22677666030251</v>
      </c>
      <c r="G2">
        <f t="shared" ref="G2:AD2" ca="1" si="1">F2*EXP(($B$2-0.5*$B$3^2)*$B$4+$B$3*_xlfn.NORM.INV(RAND(),0,SQRT($B$4)))</f>
        <v>221.83474846020673</v>
      </c>
      <c r="H2">
        <f t="shared" ca="1" si="1"/>
        <v>225.88968708615826</v>
      </c>
      <c r="I2">
        <f t="shared" ca="1" si="1"/>
        <v>229.61371770274968</v>
      </c>
      <c r="J2">
        <f t="shared" ca="1" si="1"/>
        <v>226.91197042033426</v>
      </c>
      <c r="K2">
        <f t="shared" ca="1" si="1"/>
        <v>220.25870259353013</v>
      </c>
      <c r="L2">
        <f t="shared" ca="1" si="1"/>
        <v>220.68681054744789</v>
      </c>
      <c r="M2">
        <f t="shared" ca="1" si="1"/>
        <v>212.8717608279849</v>
      </c>
      <c r="N2">
        <f t="shared" ca="1" si="1"/>
        <v>210.73896069325889</v>
      </c>
      <c r="O2">
        <f t="shared" ca="1" si="1"/>
        <v>206.68588496845459</v>
      </c>
      <c r="P2">
        <f t="shared" ca="1" si="1"/>
        <v>208.11594062243543</v>
      </c>
      <c r="Q2">
        <f t="shared" ca="1" si="1"/>
        <v>212.70897716203871</v>
      </c>
      <c r="R2">
        <f t="shared" ca="1" si="1"/>
        <v>211.24688138685687</v>
      </c>
      <c r="S2">
        <f t="shared" ca="1" si="1"/>
        <v>206.23595056620854</v>
      </c>
      <c r="T2">
        <f t="shared" ca="1" si="1"/>
        <v>203.04563724480599</v>
      </c>
      <c r="U2">
        <f t="shared" ca="1" si="1"/>
        <v>201.0954939624792</v>
      </c>
      <c r="V2">
        <f t="shared" ca="1" si="1"/>
        <v>201.3131067468027</v>
      </c>
      <c r="W2">
        <f t="shared" ca="1" si="1"/>
        <v>196.55824248707307</v>
      </c>
      <c r="X2">
        <f t="shared" ca="1" si="1"/>
        <v>196.04199874050224</v>
      </c>
      <c r="Y2">
        <f t="shared" ca="1" si="1"/>
        <v>194.48389193851776</v>
      </c>
      <c r="Z2">
        <f t="shared" ca="1" si="1"/>
        <v>196.84416414645841</v>
      </c>
      <c r="AA2">
        <f t="shared" ca="1" si="1"/>
        <v>195.12920126496579</v>
      </c>
      <c r="AB2">
        <f t="shared" ca="1" si="1"/>
        <v>199.67816637165205</v>
      </c>
      <c r="AC2">
        <f t="shared" ca="1" si="1"/>
        <v>194.17728531649203</v>
      </c>
      <c r="AD2">
        <f t="shared" ca="1" si="1"/>
        <v>195.30741049287175</v>
      </c>
      <c r="AE2">
        <f t="shared" ref="AE2" ca="1" si="2">AD2*EXP(($B$2-0.5*$B$3^2)*$B$4+$B$3*_xlfn.NORM.INV(RAND(),0,SQRT($B$4)))</f>
        <v>191.91580995985419</v>
      </c>
      <c r="AF2">
        <f t="shared" ref="AF2" ca="1" si="3">AE2*EXP(($B$2-0.5*$B$3^2)*$B$4+$B$3*_xlfn.NORM.INV(RAND(),0,SQRT($B$4)))</f>
        <v>192.58670536122639</v>
      </c>
      <c r="AG2">
        <f t="shared" ref="AG2" ca="1" si="4">AF2*EXP(($B$2-0.5*$B$3^2)*$B$4+$B$3*_xlfn.NORM.INV(RAND(),0,SQRT($B$4)))</f>
        <v>194.64618043897937</v>
      </c>
      <c r="AH2">
        <f t="shared" ref="AH2" ca="1" si="5">AG2*EXP(($B$2-0.5*$B$3^2)*$B$4+$B$3*_xlfn.NORM.INV(RAND(),0,SQRT($B$4)))</f>
        <v>198.33411692736598</v>
      </c>
      <c r="AI2">
        <f t="shared" ref="AI2" ca="1" si="6">AH2*EXP(($B$2-0.5*$B$3^2)*$B$4+$B$3*_xlfn.NORM.INV(RAND(),0,SQRT($B$4)))</f>
        <v>196.88137926929522</v>
      </c>
      <c r="AJ2">
        <f t="shared" ref="AJ2" ca="1" si="7">AI2*EXP(($B$2-0.5*$B$3^2)*$B$4+$B$3*_xlfn.NORM.INV(RAND(),0,SQRT($B$4)))</f>
        <v>193.76262489187607</v>
      </c>
      <c r="AK2">
        <f t="shared" ref="AK2" ca="1" si="8">AJ2*EXP(($B$2-0.5*$B$3^2)*$B$4+$B$3*_xlfn.NORM.INV(RAND(),0,SQRT($B$4)))</f>
        <v>191.65009772489319</v>
      </c>
      <c r="AL2">
        <f t="shared" ref="AL2" ca="1" si="9">AK2*EXP(($B$2-0.5*$B$3^2)*$B$4+$B$3*_xlfn.NORM.INV(RAND(),0,SQRT($B$4)))</f>
        <v>193.83876238376143</v>
      </c>
      <c r="AM2">
        <f t="shared" ref="AM2" ca="1" si="10">AL2*EXP(($B$2-0.5*$B$3^2)*$B$4+$B$3*_xlfn.NORM.INV(RAND(),0,SQRT($B$4)))</f>
        <v>194.22306426644943</v>
      </c>
      <c r="AN2">
        <f t="shared" ref="AN2" ca="1" si="11">AM2*EXP(($B$2-0.5*$B$3^2)*$B$4+$B$3*_xlfn.NORM.INV(RAND(),0,SQRT($B$4)))</f>
        <v>189.68371075369791</v>
      </c>
      <c r="AO2">
        <f t="shared" ref="AO2" ca="1" si="12">AN2*EXP(($B$2-0.5*$B$3^2)*$B$4+$B$3*_xlfn.NORM.INV(RAND(),0,SQRT($B$4)))</f>
        <v>187.56611376569433</v>
      </c>
      <c r="AP2">
        <f t="shared" ref="AP2" ca="1" si="13">AO2*EXP(($B$2-0.5*$B$3^2)*$B$4+$B$3*_xlfn.NORM.INV(RAND(),0,SQRT($B$4)))</f>
        <v>189.29125939595997</v>
      </c>
      <c r="AQ2">
        <f t="shared" ref="AQ2" ca="1" si="14">AP2*EXP(($B$2-0.5*$B$3^2)*$B$4+$B$3*_xlfn.NORM.INV(RAND(),0,SQRT($B$4)))</f>
        <v>188.69391128719596</v>
      </c>
      <c r="AR2">
        <f t="shared" ref="AR2" ca="1" si="15">AQ2*EXP(($B$2-0.5*$B$3^2)*$B$4+$B$3*_xlfn.NORM.INV(RAND(),0,SQRT($B$4)))</f>
        <v>188.56259019276527</v>
      </c>
      <c r="AS2">
        <f t="shared" ref="AS2" ca="1" si="16">AR2*EXP(($B$2-0.5*$B$3^2)*$B$4+$B$3*_xlfn.NORM.INV(RAND(),0,SQRT($B$4)))</f>
        <v>191.20160273163719</v>
      </c>
      <c r="AT2">
        <f t="shared" ref="AT2" ca="1" si="17">AS2*EXP(($B$2-0.5*$B$3^2)*$B$4+$B$3*_xlfn.NORM.INV(RAND(),0,SQRT($B$4)))</f>
        <v>191.98256288696766</v>
      </c>
      <c r="AU2">
        <f t="shared" ref="AU2" ca="1" si="18">AT2*EXP(($B$2-0.5*$B$3^2)*$B$4+$B$3*_xlfn.NORM.INV(RAND(),0,SQRT($B$4)))</f>
        <v>189.77233188409912</v>
      </c>
      <c r="AV2">
        <f t="shared" ref="AV2" ca="1" si="19">AU2*EXP(($B$2-0.5*$B$3^2)*$B$4+$B$3*_xlfn.NORM.INV(RAND(),0,SQRT($B$4)))</f>
        <v>190.49855617221863</v>
      </c>
      <c r="AW2">
        <f t="shared" ref="AW2" ca="1" si="20">AV2*EXP(($B$2-0.5*$B$3^2)*$B$4+$B$3*_xlfn.NORM.INV(RAND(),0,SQRT($B$4)))</f>
        <v>190.80967318245911</v>
      </c>
      <c r="AX2">
        <f t="shared" ref="AX2" ca="1" si="21">AW2*EXP(($B$2-0.5*$B$3^2)*$B$4+$B$3*_xlfn.NORM.INV(RAND(),0,SQRT($B$4)))</f>
        <v>186.29414634878094</v>
      </c>
      <c r="AY2">
        <f t="shared" ref="AY2" ca="1" si="22">AX2*EXP(($B$2-0.5*$B$3^2)*$B$4+$B$3*_xlfn.NORM.INV(RAND(),0,SQRT($B$4)))</f>
        <v>185.83143796793641</v>
      </c>
      <c r="AZ2">
        <f t="shared" ref="AZ2" ca="1" si="23">AY2*EXP(($B$2-0.5*$B$3^2)*$B$4+$B$3*_xlfn.NORM.INV(RAND(),0,SQRT($B$4)))</f>
        <v>190.07488650912339</v>
      </c>
      <c r="BA2">
        <f t="shared" ref="BA2" ca="1" si="24">AZ2*EXP(($B$2-0.5*$B$3^2)*$B$4+$B$3*_xlfn.NORM.INV(RAND(),0,SQRT($B$4)))</f>
        <v>190.70556799181162</v>
      </c>
      <c r="BB2">
        <f t="shared" ref="BB2" ca="1" si="25">BA2*EXP(($B$2-0.5*$B$3^2)*$B$4+$B$3*_xlfn.NORM.INV(RAND(),0,SQRT($B$4)))</f>
        <v>189.31579376293772</v>
      </c>
      <c r="BC2">
        <f t="shared" ref="BC2" ca="1" si="26">BB2*EXP(($B$2-0.5*$B$3^2)*$B$4+$B$3*_xlfn.NORM.INV(RAND(),0,SQRT($B$4)))</f>
        <v>185.21335148269159</v>
      </c>
      <c r="BD2">
        <f t="shared" ref="BD2" ca="1" si="27">BC2*EXP(($B$2-0.5*$B$3^2)*$B$4+$B$3*_xlfn.NORM.INV(RAND(),0,SQRT($B$4)))</f>
        <v>190.30832428680111</v>
      </c>
      <c r="BE2">
        <f t="shared" ref="BE2" ca="1" si="28">BD2*EXP(($B$2-0.5*$B$3^2)*$B$4+$B$3*_xlfn.NORM.INV(RAND(),0,SQRT($B$4)))</f>
        <v>193.65546533783458</v>
      </c>
      <c r="BF2">
        <f t="shared" ref="BF2" ca="1" si="29">BE2*EXP(($B$2-0.5*$B$3^2)*$B$4+$B$3*_xlfn.NORM.INV(RAND(),0,SQRT($B$4)))</f>
        <v>196.57445321962422</v>
      </c>
      <c r="BG2">
        <f t="shared" ref="BG2" ca="1" si="30">BF2*EXP(($B$2-0.5*$B$3^2)*$B$4+$B$3*_xlfn.NORM.INV(RAND(),0,SQRT($B$4)))</f>
        <v>200.2475836800584</v>
      </c>
      <c r="BH2">
        <f t="shared" ref="BH2" ca="1" si="31">BG2*EXP(($B$2-0.5*$B$3^2)*$B$4+$B$3*_xlfn.NORM.INV(RAND(),0,SQRT($B$4)))</f>
        <v>203.41763212067141</v>
      </c>
      <c r="BI2">
        <f t="shared" ref="BI2" ca="1" si="32">BH2*EXP(($B$2-0.5*$B$3^2)*$B$4+$B$3*_xlfn.NORM.INV(RAND(),0,SQRT($B$4)))</f>
        <v>203.02862890891092</v>
      </c>
      <c r="BJ2">
        <f t="shared" ref="BJ2" ca="1" si="33">BI2*EXP(($B$2-0.5*$B$3^2)*$B$4+$B$3*_xlfn.NORM.INV(RAND(),0,SQRT($B$4)))</f>
        <v>203.77416389793333</v>
      </c>
      <c r="BK2">
        <f t="shared" ref="BK2" ca="1" si="34">BJ2*EXP(($B$2-0.5*$B$3^2)*$B$4+$B$3*_xlfn.NORM.INV(RAND(),0,SQRT($B$4)))</f>
        <v>209.41426329783548</v>
      </c>
      <c r="BL2">
        <f t="shared" ref="BL2" ca="1" si="35">BK2*EXP(($B$2-0.5*$B$3^2)*$B$4+$B$3*_xlfn.NORM.INV(RAND(),0,SQRT($B$4)))</f>
        <v>205.6054423381139</v>
      </c>
      <c r="BM2">
        <f ca="1">BL2*EXP(($B$2-0.5*$B$3^2)*$B$4+$B$3*_xlfn.NORM.INV(RAND(),0,SQRT($B$4)))</f>
        <v>211.16814275254168</v>
      </c>
      <c r="BN2" s="22">
        <f t="shared" ref="BN2:BN33" ca="1" si="36">MAX(BM2-$BM$103,0)</f>
        <v>11.168142752541684</v>
      </c>
      <c r="BO2" s="22">
        <f t="shared" ref="BO2:BO33" ca="1" si="37">BN2*EXP(-$B$6*$BM$104)</f>
        <v>11.054648768309534</v>
      </c>
    </row>
    <row r="3" spans="1:67" x14ac:dyDescent="0.35">
      <c r="A3" t="s">
        <v>6</v>
      </c>
      <c r="B3" s="4">
        <f>'Question 1'!G3</f>
        <v>0.23521010953128349</v>
      </c>
      <c r="E3">
        <f t="shared" ref="E3:E66" si="38">$B$1</f>
        <v>223.19</v>
      </c>
      <c r="F3">
        <f ca="1">E3*EXP(($B$2-0.5*$B$3^2)*$B$4+$B$3*_xlfn.NORM.INV(RAND(),0,SQRT($B$4)))</f>
        <v>219.45544109230946</v>
      </c>
      <c r="G3">
        <f t="shared" ref="F3:AD6" ca="1" si="39">F3*EXP(($B$2-0.5*$B$3^2)*$B$4+$B$3*_xlfn.NORM.INV(RAND(),0,SQRT($B$4)))</f>
        <v>215.7836319502907</v>
      </c>
      <c r="H3">
        <f t="shared" ca="1" si="39"/>
        <v>217.34582121437697</v>
      </c>
      <c r="I3">
        <f t="shared" ca="1" si="39"/>
        <v>221.65279076942733</v>
      </c>
      <c r="J3">
        <f t="shared" ca="1" si="39"/>
        <v>224.18181853734683</v>
      </c>
      <c r="K3">
        <f t="shared" ca="1" si="39"/>
        <v>223.02575948288978</v>
      </c>
      <c r="L3">
        <f t="shared" ca="1" si="39"/>
        <v>226.55755567174825</v>
      </c>
      <c r="M3">
        <f t="shared" ca="1" si="39"/>
        <v>226.06168048176215</v>
      </c>
      <c r="N3">
        <f t="shared" ca="1" si="39"/>
        <v>224.39426155121279</v>
      </c>
      <c r="O3">
        <f t="shared" ca="1" si="39"/>
        <v>227.45534558976695</v>
      </c>
      <c r="P3">
        <f t="shared" ca="1" si="39"/>
        <v>234.41419303254324</v>
      </c>
      <c r="Q3">
        <f t="shared" ca="1" si="39"/>
        <v>232.59716305762993</v>
      </c>
      <c r="R3">
        <f t="shared" ca="1" si="39"/>
        <v>238.74207937197423</v>
      </c>
      <c r="S3">
        <f t="shared" ca="1" si="39"/>
        <v>243.42376424269298</v>
      </c>
      <c r="T3">
        <f t="shared" ca="1" si="39"/>
        <v>243.30667846566502</v>
      </c>
      <c r="U3">
        <f t="shared" ca="1" si="39"/>
        <v>243.12857291465303</v>
      </c>
      <c r="V3">
        <f t="shared" ca="1" si="39"/>
        <v>244.17517928134035</v>
      </c>
      <c r="W3">
        <f t="shared" ca="1" si="39"/>
        <v>241.6406312212055</v>
      </c>
      <c r="X3">
        <f t="shared" ca="1" si="39"/>
        <v>244.05827154966181</v>
      </c>
      <c r="Y3">
        <f t="shared" ca="1" si="39"/>
        <v>245.27345246038729</v>
      </c>
      <c r="Z3">
        <f t="shared" ca="1" si="39"/>
        <v>241.86510332454694</v>
      </c>
      <c r="AA3">
        <f t="shared" ca="1" si="39"/>
        <v>244.32742639527387</v>
      </c>
      <c r="AB3">
        <f t="shared" ca="1" si="39"/>
        <v>242.83372762383993</v>
      </c>
      <c r="AC3">
        <f t="shared" ca="1" si="39"/>
        <v>245.49818003408998</v>
      </c>
      <c r="AD3">
        <f t="shared" ca="1" si="39"/>
        <v>250.23122476393584</v>
      </c>
      <c r="AE3">
        <f t="shared" ref="AE3:AE66" ca="1" si="40">AD3*EXP(($B$2-0.5*$B$3^2)*$B$4+$B$3*_xlfn.NORM.INV(RAND(),0,SQRT($B$4)))</f>
        <v>246.43222079953105</v>
      </c>
      <c r="AF3">
        <f t="shared" ref="AF3:AF66" ca="1" si="41">AE3*EXP(($B$2-0.5*$B$3^2)*$B$4+$B$3*_xlfn.NORM.INV(RAND(),0,SQRT($B$4)))</f>
        <v>243.39007318191801</v>
      </c>
      <c r="AG3">
        <f t="shared" ref="AG3:AG66" ca="1" si="42">AF3*EXP(($B$2-0.5*$B$3^2)*$B$4+$B$3*_xlfn.NORM.INV(RAND(),0,SQRT($B$4)))</f>
        <v>242.78601470655119</v>
      </c>
      <c r="AH3">
        <f t="shared" ref="AH3:AH66" ca="1" si="43">AG3*EXP(($B$2-0.5*$B$3^2)*$B$4+$B$3*_xlfn.NORM.INV(RAND(),0,SQRT($B$4)))</f>
        <v>245.12980846517257</v>
      </c>
      <c r="AI3">
        <f t="shared" ref="AI3:AI66" ca="1" si="44">AH3*EXP(($B$2-0.5*$B$3^2)*$B$4+$B$3*_xlfn.NORM.INV(RAND(),0,SQRT($B$4)))</f>
        <v>244.36117528421639</v>
      </c>
      <c r="AJ3">
        <f t="shared" ref="AJ3:AJ66" ca="1" si="45">AI3*EXP(($B$2-0.5*$B$3^2)*$B$4+$B$3*_xlfn.NORM.INV(RAND(),0,SQRT($B$4)))</f>
        <v>246.11152493604303</v>
      </c>
      <c r="AK3">
        <f t="shared" ref="AK3:AK66" ca="1" si="46">AJ3*EXP(($B$2-0.5*$B$3^2)*$B$4+$B$3*_xlfn.NORM.INV(RAND(),0,SQRT($B$4)))</f>
        <v>237.47204920967852</v>
      </c>
      <c r="AL3">
        <f t="shared" ref="AL3:AL66" ca="1" si="47">AK3*EXP(($B$2-0.5*$B$3^2)*$B$4+$B$3*_xlfn.NORM.INV(RAND(),0,SQRT($B$4)))</f>
        <v>235.08668792832574</v>
      </c>
      <c r="AM3">
        <f t="shared" ref="AM3:AM66" ca="1" si="48">AL3*EXP(($B$2-0.5*$B$3^2)*$B$4+$B$3*_xlfn.NORM.INV(RAND(),0,SQRT($B$4)))</f>
        <v>230.79169404131071</v>
      </c>
      <c r="AN3">
        <f t="shared" ref="AN3:AN66" ca="1" si="49">AM3*EXP(($B$2-0.5*$B$3^2)*$B$4+$B$3*_xlfn.NORM.INV(RAND(),0,SQRT($B$4)))</f>
        <v>228.56212055680007</v>
      </c>
      <c r="AO3">
        <f t="shared" ref="AO3:AO66" ca="1" si="50">AN3*EXP(($B$2-0.5*$B$3^2)*$B$4+$B$3*_xlfn.NORM.INV(RAND(),0,SQRT($B$4)))</f>
        <v>226.44331832480447</v>
      </c>
      <c r="AP3">
        <f t="shared" ref="AP3:AP66" ca="1" si="51">AO3*EXP(($B$2-0.5*$B$3^2)*$B$4+$B$3*_xlfn.NORM.INV(RAND(),0,SQRT($B$4)))</f>
        <v>227.59911176413524</v>
      </c>
      <c r="AQ3">
        <f t="shared" ref="AQ3:AQ66" ca="1" si="52">AP3*EXP(($B$2-0.5*$B$3^2)*$B$4+$B$3*_xlfn.NORM.INV(RAND(),0,SQRT($B$4)))</f>
        <v>223.90199394257542</v>
      </c>
      <c r="AR3">
        <f t="shared" ref="AR3:AR66" ca="1" si="53">AQ3*EXP(($B$2-0.5*$B$3^2)*$B$4+$B$3*_xlfn.NORM.INV(RAND(),0,SQRT($B$4)))</f>
        <v>227.85052957652337</v>
      </c>
      <c r="AS3">
        <f t="shared" ref="AS3:AS66" ca="1" si="54">AR3*EXP(($B$2-0.5*$B$3^2)*$B$4+$B$3*_xlfn.NORM.INV(RAND(),0,SQRT($B$4)))</f>
        <v>226.71060451359401</v>
      </c>
      <c r="AT3">
        <f t="shared" ref="AT3:AT66" ca="1" si="55">AS3*EXP(($B$2-0.5*$B$3^2)*$B$4+$B$3*_xlfn.NORM.INV(RAND(),0,SQRT($B$4)))</f>
        <v>225.81909160283624</v>
      </c>
      <c r="AU3">
        <f t="shared" ref="AU3:AU66" ca="1" si="56">AT3*EXP(($B$2-0.5*$B$3^2)*$B$4+$B$3*_xlfn.NORM.INV(RAND(),0,SQRT($B$4)))</f>
        <v>229.00081986774271</v>
      </c>
      <c r="AV3">
        <f t="shared" ref="AV3:AV66" ca="1" si="57">AU3*EXP(($B$2-0.5*$B$3^2)*$B$4+$B$3*_xlfn.NORM.INV(RAND(),0,SQRT($B$4)))</f>
        <v>234.43597746076696</v>
      </c>
      <c r="AW3">
        <f t="shared" ref="AW3:AW66" ca="1" si="58">AV3*EXP(($B$2-0.5*$B$3^2)*$B$4+$B$3*_xlfn.NORM.INV(RAND(),0,SQRT($B$4)))</f>
        <v>238.36593692340244</v>
      </c>
      <c r="AX3">
        <f t="shared" ref="AX3:AX66" ca="1" si="59">AW3*EXP(($B$2-0.5*$B$3^2)*$B$4+$B$3*_xlfn.NORM.INV(RAND(),0,SQRT($B$4)))</f>
        <v>233.74368138212805</v>
      </c>
      <c r="AY3">
        <f t="shared" ref="AY3:AY66" ca="1" si="60">AX3*EXP(($B$2-0.5*$B$3^2)*$B$4+$B$3*_xlfn.NORM.INV(RAND(),0,SQRT($B$4)))</f>
        <v>237.60361111825165</v>
      </c>
      <c r="AZ3">
        <f t="shared" ref="AZ3:AZ66" ca="1" si="61">AY3*EXP(($B$2-0.5*$B$3^2)*$B$4+$B$3*_xlfn.NORM.INV(RAND(),0,SQRT($B$4)))</f>
        <v>236.84548946414492</v>
      </c>
      <c r="BA3">
        <f t="shared" ref="BA3:BA66" ca="1" si="62">AZ3*EXP(($B$2-0.5*$B$3^2)*$B$4+$B$3*_xlfn.NORM.INV(RAND(),0,SQRT($B$4)))</f>
        <v>233.85247894702707</v>
      </c>
      <c r="BB3">
        <f t="shared" ref="BB3:BB66" ca="1" si="63">BA3*EXP(($B$2-0.5*$B$3^2)*$B$4+$B$3*_xlfn.NORM.INV(RAND(),0,SQRT($B$4)))</f>
        <v>228.02274034184293</v>
      </c>
      <c r="BC3">
        <f t="shared" ref="BC3:BC66" ca="1" si="64">BB3*EXP(($B$2-0.5*$B$3^2)*$B$4+$B$3*_xlfn.NORM.INV(RAND(),0,SQRT($B$4)))</f>
        <v>225.50213246074145</v>
      </c>
      <c r="BD3">
        <f t="shared" ref="BD3:BD66" ca="1" si="65">BC3*EXP(($B$2-0.5*$B$3^2)*$B$4+$B$3*_xlfn.NORM.INV(RAND(),0,SQRT($B$4)))</f>
        <v>230.19482793265325</v>
      </c>
      <c r="BE3">
        <f t="shared" ref="BE3:BE66" ca="1" si="66">BD3*EXP(($B$2-0.5*$B$3^2)*$B$4+$B$3*_xlfn.NORM.INV(RAND(),0,SQRT($B$4)))</f>
        <v>232.49623195445218</v>
      </c>
      <c r="BF3">
        <f t="shared" ref="BF3:BF66" ca="1" si="67">BE3*EXP(($B$2-0.5*$B$3^2)*$B$4+$B$3*_xlfn.NORM.INV(RAND(),0,SQRT($B$4)))</f>
        <v>231.01867150516898</v>
      </c>
      <c r="BG3">
        <f t="shared" ref="BG3:BG66" ca="1" si="68">BF3*EXP(($B$2-0.5*$B$3^2)*$B$4+$B$3*_xlfn.NORM.INV(RAND(),0,SQRT($B$4)))</f>
        <v>232.98783924575321</v>
      </c>
      <c r="BH3">
        <f t="shared" ref="BH3:BH66" ca="1" si="69">BG3*EXP(($B$2-0.5*$B$3^2)*$B$4+$B$3*_xlfn.NORM.INV(RAND(),0,SQRT($B$4)))</f>
        <v>233.44026560714858</v>
      </c>
      <c r="BI3">
        <f t="shared" ref="BI3:BI66" ca="1" si="70">BH3*EXP(($B$2-0.5*$B$3^2)*$B$4+$B$3*_xlfn.NORM.INV(RAND(),0,SQRT($B$4)))</f>
        <v>234.41097080200032</v>
      </c>
      <c r="BJ3">
        <f t="shared" ref="BJ3:BJ66" ca="1" si="71">BI3*EXP(($B$2-0.5*$B$3^2)*$B$4+$B$3*_xlfn.NORM.INV(RAND(),0,SQRT($B$4)))</f>
        <v>236.70977592413689</v>
      </c>
      <c r="BK3">
        <f t="shared" ref="BK3:BK66" ca="1" si="72">BJ3*EXP(($B$2-0.5*$B$3^2)*$B$4+$B$3*_xlfn.NORM.INV(RAND(),0,SQRT($B$4)))</f>
        <v>245.89369610880635</v>
      </c>
      <c r="BL3">
        <f t="shared" ref="BL3:BL66" ca="1" si="73">BK3*EXP(($B$2-0.5*$B$3^2)*$B$4+$B$3*_xlfn.NORM.INV(RAND(),0,SQRT($B$4)))</f>
        <v>241.97960525047495</v>
      </c>
      <c r="BM3">
        <f t="shared" ref="BM3:BM66" ca="1" si="74">BL3*EXP(($B$2-0.5*$B$3^2)*$B$4+$B$3*_xlfn.NORM.INV(RAND(),0,SQRT($B$4)))</f>
        <v>248.64375152232938</v>
      </c>
      <c r="BN3" s="22">
        <f t="shared" ca="1" si="36"/>
        <v>48.643751522329381</v>
      </c>
      <c r="BO3" s="22">
        <f t="shared" ca="1" si="37"/>
        <v>48.149419269367137</v>
      </c>
    </row>
    <row r="4" spans="1:67" x14ac:dyDescent="0.35">
      <c r="A4" t="s">
        <v>60</v>
      </c>
      <c r="B4" s="5">
        <f>1/252</f>
        <v>3.968253968253968E-3</v>
      </c>
      <c r="E4">
        <f t="shared" si="38"/>
        <v>223.19</v>
      </c>
      <c r="F4">
        <f t="shared" ca="1" si="39"/>
        <v>221.56724451581016</v>
      </c>
      <c r="G4">
        <f t="shared" ca="1" si="39"/>
        <v>222.29017247308286</v>
      </c>
      <c r="H4">
        <f t="shared" ca="1" si="39"/>
        <v>221.56096230301864</v>
      </c>
      <c r="I4">
        <f t="shared" ca="1" si="39"/>
        <v>218.27915468761387</v>
      </c>
      <c r="J4">
        <f t="shared" ca="1" si="39"/>
        <v>219.10472066351838</v>
      </c>
      <c r="K4">
        <f t="shared" ca="1" si="39"/>
        <v>219.438303953706</v>
      </c>
      <c r="L4">
        <f t="shared" ca="1" si="39"/>
        <v>219.62334624723798</v>
      </c>
      <c r="M4">
        <f t="shared" ca="1" si="39"/>
        <v>221.05047837384225</v>
      </c>
      <c r="N4">
        <f t="shared" ca="1" si="39"/>
        <v>218.35331407697012</v>
      </c>
      <c r="O4">
        <f t="shared" ca="1" si="39"/>
        <v>222.27239987266432</v>
      </c>
      <c r="P4">
        <f t="shared" ca="1" si="39"/>
        <v>222.60495563058677</v>
      </c>
      <c r="Q4">
        <f t="shared" ca="1" si="39"/>
        <v>220.238761617731</v>
      </c>
      <c r="R4">
        <f t="shared" ca="1" si="39"/>
        <v>219.02432318157543</v>
      </c>
      <c r="S4">
        <f t="shared" ca="1" si="39"/>
        <v>215.72219808272129</v>
      </c>
      <c r="T4">
        <f t="shared" ca="1" si="39"/>
        <v>216.43307486506058</v>
      </c>
      <c r="U4">
        <f t="shared" ca="1" si="39"/>
        <v>215.25063893839331</v>
      </c>
      <c r="V4">
        <f t="shared" ca="1" si="39"/>
        <v>212.43288442308719</v>
      </c>
      <c r="W4">
        <f t="shared" ca="1" si="39"/>
        <v>213.40348103161588</v>
      </c>
      <c r="X4">
        <f t="shared" ca="1" si="39"/>
        <v>214.61306282720318</v>
      </c>
      <c r="Y4">
        <f t="shared" ca="1" si="39"/>
        <v>216.33304382915927</v>
      </c>
      <c r="Z4">
        <f t="shared" ca="1" si="39"/>
        <v>216.92190988935741</v>
      </c>
      <c r="AA4">
        <f t="shared" ca="1" si="39"/>
        <v>219.07145559812199</v>
      </c>
      <c r="AB4">
        <f t="shared" ca="1" si="39"/>
        <v>221.43077872826905</v>
      </c>
      <c r="AC4">
        <f t="shared" ca="1" si="39"/>
        <v>218.26775038640446</v>
      </c>
      <c r="AD4">
        <f t="shared" ca="1" si="39"/>
        <v>218.61248873269113</v>
      </c>
      <c r="AE4">
        <f t="shared" ca="1" si="40"/>
        <v>219.35770994504176</v>
      </c>
      <c r="AF4">
        <f t="shared" ca="1" si="41"/>
        <v>224.77809831652118</v>
      </c>
      <c r="AG4">
        <f t="shared" ca="1" si="42"/>
        <v>223.90794086581209</v>
      </c>
      <c r="AH4">
        <f t="shared" ca="1" si="43"/>
        <v>219.84162855086186</v>
      </c>
      <c r="AI4">
        <f t="shared" ca="1" si="44"/>
        <v>216.8814139681644</v>
      </c>
      <c r="AJ4">
        <f t="shared" ca="1" si="45"/>
        <v>221.88075729418597</v>
      </c>
      <c r="AK4">
        <f t="shared" ca="1" si="46"/>
        <v>218.32641301937898</v>
      </c>
      <c r="AL4">
        <f t="shared" ca="1" si="47"/>
        <v>222.00795549198577</v>
      </c>
      <c r="AM4">
        <f t="shared" ca="1" si="48"/>
        <v>224.06099004247309</v>
      </c>
      <c r="AN4">
        <f t="shared" ca="1" si="49"/>
        <v>222.56800291820556</v>
      </c>
      <c r="AO4">
        <f t="shared" ca="1" si="50"/>
        <v>213.99908448884494</v>
      </c>
      <c r="AP4">
        <f t="shared" ca="1" si="51"/>
        <v>210.25503338977171</v>
      </c>
      <c r="AQ4">
        <f t="shared" ca="1" si="52"/>
        <v>213.23144169337863</v>
      </c>
      <c r="AR4">
        <f t="shared" ca="1" si="53"/>
        <v>212.07786214247616</v>
      </c>
      <c r="AS4">
        <f t="shared" ca="1" si="54"/>
        <v>216.22663432175963</v>
      </c>
      <c r="AT4">
        <f t="shared" ca="1" si="55"/>
        <v>215.30003648157253</v>
      </c>
      <c r="AU4">
        <f t="shared" ca="1" si="56"/>
        <v>213.49794372192397</v>
      </c>
      <c r="AV4">
        <f t="shared" ca="1" si="57"/>
        <v>212.19198385945026</v>
      </c>
      <c r="AW4">
        <f t="shared" ca="1" si="58"/>
        <v>212.82307279781344</v>
      </c>
      <c r="AX4">
        <f t="shared" ca="1" si="59"/>
        <v>214.89538837585661</v>
      </c>
      <c r="AY4">
        <f t="shared" ca="1" si="60"/>
        <v>209.74577134230651</v>
      </c>
      <c r="AZ4">
        <f t="shared" ca="1" si="61"/>
        <v>210.19950778006259</v>
      </c>
      <c r="BA4">
        <f t="shared" ca="1" si="62"/>
        <v>212.34151220788246</v>
      </c>
      <c r="BB4">
        <f t="shared" ca="1" si="63"/>
        <v>211.05074568895773</v>
      </c>
      <c r="BC4">
        <f t="shared" ca="1" si="64"/>
        <v>213.26623023754621</v>
      </c>
      <c r="BD4">
        <f t="shared" ca="1" si="65"/>
        <v>209.88453453494054</v>
      </c>
      <c r="BE4">
        <f t="shared" ca="1" si="66"/>
        <v>208.42620133522541</v>
      </c>
      <c r="BF4">
        <f t="shared" ca="1" si="67"/>
        <v>209.23194906615046</v>
      </c>
      <c r="BG4">
        <f t="shared" ca="1" si="68"/>
        <v>206.37403935421901</v>
      </c>
      <c r="BH4">
        <f t="shared" ca="1" si="69"/>
        <v>208.71734920583566</v>
      </c>
      <c r="BI4">
        <f t="shared" ca="1" si="70"/>
        <v>207.62973354205229</v>
      </c>
      <c r="BJ4">
        <f t="shared" ca="1" si="71"/>
        <v>207.34579419738361</v>
      </c>
      <c r="BK4">
        <f t="shared" ca="1" si="72"/>
        <v>206.82205355097975</v>
      </c>
      <c r="BL4">
        <f t="shared" ca="1" si="73"/>
        <v>208.65683471935225</v>
      </c>
      <c r="BM4">
        <f t="shared" ca="1" si="74"/>
        <v>210.12114790060591</v>
      </c>
      <c r="BN4" s="22">
        <f t="shared" ca="1" si="36"/>
        <v>10.121147900605905</v>
      </c>
      <c r="BO4" s="22">
        <f t="shared" ca="1" si="37"/>
        <v>10.018293789076823</v>
      </c>
    </row>
    <row r="5" spans="1:67" x14ac:dyDescent="0.35">
      <c r="E5">
        <f t="shared" si="38"/>
        <v>223.19</v>
      </c>
      <c r="F5">
        <f t="shared" ca="1" si="39"/>
        <v>224.79591285718544</v>
      </c>
      <c r="G5">
        <f t="shared" ca="1" si="39"/>
        <v>225.93205290599658</v>
      </c>
      <c r="H5">
        <f t="shared" ca="1" si="39"/>
        <v>223.31348856118851</v>
      </c>
      <c r="I5">
        <f t="shared" ca="1" si="39"/>
        <v>221.07359559820875</v>
      </c>
      <c r="J5">
        <f t="shared" ca="1" si="39"/>
        <v>230.02662353529118</v>
      </c>
      <c r="K5">
        <f t="shared" ca="1" si="39"/>
        <v>232.64442990417382</v>
      </c>
      <c r="L5">
        <f t="shared" ca="1" si="39"/>
        <v>234.05143829411278</v>
      </c>
      <c r="M5">
        <f t="shared" ca="1" si="39"/>
        <v>227.8900292280596</v>
      </c>
      <c r="N5">
        <f t="shared" ca="1" si="39"/>
        <v>228.26133832580939</v>
      </c>
      <c r="O5">
        <f t="shared" ca="1" si="39"/>
        <v>230.17453269851109</v>
      </c>
      <c r="P5">
        <f t="shared" ca="1" si="39"/>
        <v>230.71009037782881</v>
      </c>
      <c r="Q5">
        <f t="shared" ca="1" si="39"/>
        <v>237.46065580018072</v>
      </c>
      <c r="R5">
        <f t="shared" ca="1" si="39"/>
        <v>235.2792114432518</v>
      </c>
      <c r="S5">
        <f t="shared" ca="1" si="39"/>
        <v>239.62105476252941</v>
      </c>
      <c r="T5">
        <f t="shared" ca="1" si="39"/>
        <v>242.36942756115747</v>
      </c>
      <c r="U5">
        <f t="shared" ca="1" si="39"/>
        <v>242.67928639718741</v>
      </c>
      <c r="V5">
        <f t="shared" ca="1" si="39"/>
        <v>239.67872183378901</v>
      </c>
      <c r="W5">
        <f t="shared" ca="1" si="39"/>
        <v>239.59203071099023</v>
      </c>
      <c r="X5">
        <f t="shared" ca="1" si="39"/>
        <v>244.99434286150162</v>
      </c>
      <c r="Y5">
        <f t="shared" ca="1" si="39"/>
        <v>245.22534630276851</v>
      </c>
      <c r="Z5">
        <f t="shared" ca="1" si="39"/>
        <v>240.97714105897921</v>
      </c>
      <c r="AA5">
        <f t="shared" ca="1" si="39"/>
        <v>240.64788774292805</v>
      </c>
      <c r="AB5">
        <f t="shared" ca="1" si="39"/>
        <v>240.07893129810213</v>
      </c>
      <c r="AC5">
        <f t="shared" ca="1" si="39"/>
        <v>239.70743910017774</v>
      </c>
      <c r="AD5">
        <f t="shared" ca="1" si="39"/>
        <v>238.88387097621467</v>
      </c>
      <c r="AE5">
        <f t="shared" ca="1" si="40"/>
        <v>240.32077834063927</v>
      </c>
      <c r="AF5">
        <f t="shared" ca="1" si="41"/>
        <v>242.42744851835712</v>
      </c>
      <c r="AG5">
        <f t="shared" ca="1" si="42"/>
        <v>245.15783625082923</v>
      </c>
      <c r="AH5">
        <f t="shared" ca="1" si="43"/>
        <v>244.3034122946508</v>
      </c>
      <c r="AI5">
        <f t="shared" ca="1" si="44"/>
        <v>244.09537926029171</v>
      </c>
      <c r="AJ5">
        <f t="shared" ca="1" si="45"/>
        <v>245.66369797889993</v>
      </c>
      <c r="AK5">
        <f t="shared" ca="1" si="46"/>
        <v>239.82965417084657</v>
      </c>
      <c r="AL5">
        <f t="shared" ca="1" si="47"/>
        <v>237.63949798210498</v>
      </c>
      <c r="AM5">
        <f t="shared" ca="1" si="48"/>
        <v>236.05615059359442</v>
      </c>
      <c r="AN5">
        <f t="shared" ca="1" si="49"/>
        <v>235.11584422069652</v>
      </c>
      <c r="AO5">
        <f t="shared" ca="1" si="50"/>
        <v>236.85552818397284</v>
      </c>
      <c r="AP5">
        <f t="shared" ca="1" si="51"/>
        <v>241.42285773596709</v>
      </c>
      <c r="AQ5">
        <f t="shared" ca="1" si="52"/>
        <v>242.15476339501666</v>
      </c>
      <c r="AR5">
        <f t="shared" ca="1" si="53"/>
        <v>241.230851552871</v>
      </c>
      <c r="AS5">
        <f t="shared" ca="1" si="54"/>
        <v>241.73519709943753</v>
      </c>
      <c r="AT5">
        <f t="shared" ca="1" si="55"/>
        <v>239.50018870522155</v>
      </c>
      <c r="AU5">
        <f t="shared" ca="1" si="56"/>
        <v>232.14143121912946</v>
      </c>
      <c r="AV5">
        <f t="shared" ca="1" si="57"/>
        <v>231.78031347209182</v>
      </c>
      <c r="AW5">
        <f t="shared" ca="1" si="58"/>
        <v>234.2848566526807</v>
      </c>
      <c r="AX5">
        <f t="shared" ca="1" si="59"/>
        <v>234.19827186279093</v>
      </c>
      <c r="AY5">
        <f t="shared" ca="1" si="60"/>
        <v>234.91582317717126</v>
      </c>
      <c r="AZ5">
        <f t="shared" ca="1" si="61"/>
        <v>238.97506472773415</v>
      </c>
      <c r="BA5">
        <f t="shared" ca="1" si="62"/>
        <v>243.7757537175203</v>
      </c>
      <c r="BB5">
        <f t="shared" ca="1" si="63"/>
        <v>242.03168222622082</v>
      </c>
      <c r="BC5">
        <f t="shared" ca="1" si="64"/>
        <v>240.90059392284954</v>
      </c>
      <c r="BD5">
        <f t="shared" ca="1" si="65"/>
        <v>237.54807617965665</v>
      </c>
      <c r="BE5">
        <f t="shared" ca="1" si="66"/>
        <v>236.32895117233019</v>
      </c>
      <c r="BF5">
        <f t="shared" ca="1" si="67"/>
        <v>237.30798011255354</v>
      </c>
      <c r="BG5">
        <f t="shared" ca="1" si="68"/>
        <v>241.32022853260304</v>
      </c>
      <c r="BH5">
        <f t="shared" ca="1" si="69"/>
        <v>243.39121807086474</v>
      </c>
      <c r="BI5">
        <f t="shared" ca="1" si="70"/>
        <v>242.41054001999103</v>
      </c>
      <c r="BJ5">
        <f t="shared" ca="1" si="71"/>
        <v>240.49529211601964</v>
      </c>
      <c r="BK5">
        <f t="shared" ca="1" si="72"/>
        <v>242.93318605778623</v>
      </c>
      <c r="BL5">
        <f t="shared" ca="1" si="73"/>
        <v>243.392080099732</v>
      </c>
      <c r="BM5">
        <f t="shared" ca="1" si="74"/>
        <v>245.36003563475703</v>
      </c>
      <c r="BN5" s="22">
        <f t="shared" ca="1" si="36"/>
        <v>45.360035634757025</v>
      </c>
      <c r="BO5" s="22">
        <f t="shared" ca="1" si="37"/>
        <v>44.899073478096803</v>
      </c>
    </row>
    <row r="6" spans="1:67" x14ac:dyDescent="0.35">
      <c r="A6" t="s">
        <v>63</v>
      </c>
      <c r="B6" s="5">
        <f>60/252</f>
        <v>0.23809523809523808</v>
      </c>
      <c r="E6">
        <f t="shared" si="38"/>
        <v>223.19</v>
      </c>
      <c r="F6">
        <f t="shared" ca="1" si="39"/>
        <v>221.95806711329064</v>
      </c>
      <c r="G6">
        <f t="shared" ca="1" si="39"/>
        <v>223.48604169865305</v>
      </c>
      <c r="H6">
        <f t="shared" ca="1" si="39"/>
        <v>232.1882224231193</v>
      </c>
      <c r="I6">
        <f t="shared" ca="1" si="39"/>
        <v>233.28327305312087</v>
      </c>
      <c r="J6">
        <f t="shared" ca="1" si="39"/>
        <v>235.57781807814376</v>
      </c>
      <c r="K6">
        <f t="shared" ca="1" si="39"/>
        <v>234.8226709713083</v>
      </c>
      <c r="L6">
        <f t="shared" ca="1" si="39"/>
        <v>232.10912342949112</v>
      </c>
      <c r="M6">
        <f t="shared" ca="1" si="39"/>
        <v>234.75082154739752</v>
      </c>
      <c r="N6">
        <f t="shared" ca="1" si="39"/>
        <v>233.28787323348226</v>
      </c>
      <c r="O6">
        <f t="shared" ca="1" si="39"/>
        <v>228.27425401256997</v>
      </c>
      <c r="P6">
        <f t="shared" ca="1" si="39"/>
        <v>229.01543821685121</v>
      </c>
      <c r="Q6">
        <f t="shared" ca="1" si="39"/>
        <v>225.10949764536673</v>
      </c>
      <c r="R6">
        <f t="shared" ca="1" si="39"/>
        <v>222.78522322247403</v>
      </c>
      <c r="S6">
        <f t="shared" ca="1" si="39"/>
        <v>226.48012176399965</v>
      </c>
      <c r="T6">
        <f t="shared" ca="1" si="39"/>
        <v>225.93538244321823</v>
      </c>
      <c r="U6">
        <f t="shared" ca="1" si="39"/>
        <v>223.81282510034171</v>
      </c>
      <c r="V6">
        <f t="shared" ca="1" si="39"/>
        <v>221.28934874222927</v>
      </c>
      <c r="W6">
        <f t="shared" ca="1" si="39"/>
        <v>220.62217465380957</v>
      </c>
      <c r="X6">
        <f t="shared" ca="1" si="39"/>
        <v>219.12736043029258</v>
      </c>
      <c r="Y6">
        <f t="shared" ca="1" si="39"/>
        <v>224.73323334644766</v>
      </c>
      <c r="Z6">
        <f t="shared" ca="1" si="39"/>
        <v>219.68984376399598</v>
      </c>
      <c r="AA6">
        <f t="shared" ca="1" si="39"/>
        <v>218.61294568451692</v>
      </c>
      <c r="AB6">
        <f t="shared" ca="1" si="39"/>
        <v>220.35482790729992</v>
      </c>
      <c r="AC6">
        <f t="shared" ca="1" si="39"/>
        <v>216.10861927940607</v>
      </c>
      <c r="AD6">
        <f t="shared" ca="1" si="39"/>
        <v>212.88000710815066</v>
      </c>
      <c r="AE6">
        <f t="shared" ca="1" si="40"/>
        <v>209.99979659198314</v>
      </c>
      <c r="AF6">
        <f t="shared" ca="1" si="41"/>
        <v>203.10430004293843</v>
      </c>
      <c r="AG6">
        <f t="shared" ca="1" si="42"/>
        <v>202.25149385544921</v>
      </c>
      <c r="AH6">
        <f t="shared" ca="1" si="43"/>
        <v>204.25790626958999</v>
      </c>
      <c r="AI6">
        <f t="shared" ca="1" si="44"/>
        <v>202.79078002579521</v>
      </c>
      <c r="AJ6">
        <f t="shared" ca="1" si="45"/>
        <v>195.47549686931421</v>
      </c>
      <c r="AK6">
        <f t="shared" ca="1" si="46"/>
        <v>194.49287057551044</v>
      </c>
      <c r="AL6">
        <f t="shared" ca="1" si="47"/>
        <v>194.63094305285065</v>
      </c>
      <c r="AM6">
        <f t="shared" ca="1" si="48"/>
        <v>197.81438900893335</v>
      </c>
      <c r="AN6">
        <f t="shared" ca="1" si="49"/>
        <v>192.63328280699363</v>
      </c>
      <c r="AO6">
        <f t="shared" ca="1" si="50"/>
        <v>192.10216357886483</v>
      </c>
      <c r="AP6">
        <f t="shared" ca="1" si="51"/>
        <v>193.43821306220167</v>
      </c>
      <c r="AQ6">
        <f t="shared" ca="1" si="52"/>
        <v>194.81504144167144</v>
      </c>
      <c r="AR6">
        <f t="shared" ca="1" si="53"/>
        <v>194.78006289749797</v>
      </c>
      <c r="AS6">
        <f t="shared" ca="1" si="54"/>
        <v>197.3268268193263</v>
      </c>
      <c r="AT6">
        <f t="shared" ca="1" si="55"/>
        <v>201.3287202369302</v>
      </c>
      <c r="AU6">
        <f t="shared" ca="1" si="56"/>
        <v>200.58498338916499</v>
      </c>
      <c r="AV6">
        <f t="shared" ca="1" si="57"/>
        <v>202.7961804361419</v>
      </c>
      <c r="AW6">
        <f t="shared" ca="1" si="58"/>
        <v>198.13835319018173</v>
      </c>
      <c r="AX6">
        <f t="shared" ca="1" si="59"/>
        <v>197.73500555496167</v>
      </c>
      <c r="AY6">
        <f t="shared" ca="1" si="60"/>
        <v>195.96824009156103</v>
      </c>
      <c r="AZ6">
        <f t="shared" ca="1" si="61"/>
        <v>197.7660556204676</v>
      </c>
      <c r="BA6">
        <f t="shared" ca="1" si="62"/>
        <v>196.87573438804884</v>
      </c>
      <c r="BB6">
        <f t="shared" ca="1" si="63"/>
        <v>197.89438138003374</v>
      </c>
      <c r="BC6">
        <f t="shared" ca="1" si="64"/>
        <v>197.86002510818184</v>
      </c>
      <c r="BD6">
        <f t="shared" ca="1" si="65"/>
        <v>199.06991976217398</v>
      </c>
      <c r="BE6">
        <f t="shared" ca="1" si="66"/>
        <v>193.63539213301925</v>
      </c>
      <c r="BF6">
        <f t="shared" ca="1" si="67"/>
        <v>192.61701707953637</v>
      </c>
      <c r="BG6">
        <f t="shared" ca="1" si="68"/>
        <v>192.55241792390851</v>
      </c>
      <c r="BH6">
        <f t="shared" ca="1" si="69"/>
        <v>195.46371216015564</v>
      </c>
      <c r="BI6">
        <f t="shared" ca="1" si="70"/>
        <v>195.09506364977358</v>
      </c>
      <c r="BJ6">
        <f t="shared" ca="1" si="71"/>
        <v>196.53950834145184</v>
      </c>
      <c r="BK6">
        <f t="shared" ca="1" si="72"/>
        <v>196.64473276048824</v>
      </c>
      <c r="BL6">
        <f t="shared" ca="1" si="73"/>
        <v>196.30488777510828</v>
      </c>
      <c r="BM6">
        <f t="shared" ca="1" si="74"/>
        <v>192.166806377727</v>
      </c>
      <c r="BN6" s="22">
        <f t="shared" ca="1" si="36"/>
        <v>0</v>
      </c>
      <c r="BO6" s="22">
        <f t="shared" ca="1" si="37"/>
        <v>0</v>
      </c>
    </row>
    <row r="7" spans="1:67" x14ac:dyDescent="0.35">
      <c r="E7">
        <f t="shared" si="38"/>
        <v>223.19</v>
      </c>
      <c r="F7">
        <f t="shared" ref="F7:AD9" ca="1" si="75">E7*EXP(($B$2-0.5*$B$3^2)*$B$4+$B$3*_xlfn.NORM.INV(RAND(),0,SQRT($B$4)))</f>
        <v>226.71402981121122</v>
      </c>
      <c r="G7">
        <f t="shared" ca="1" si="75"/>
        <v>226.99582144608215</v>
      </c>
      <c r="H7">
        <f t="shared" ca="1" si="75"/>
        <v>227.6990057505804</v>
      </c>
      <c r="I7">
        <f t="shared" ca="1" si="75"/>
        <v>221.10716584455022</v>
      </c>
      <c r="J7">
        <f t="shared" ca="1" si="75"/>
        <v>223.86613324550279</v>
      </c>
      <c r="K7">
        <f t="shared" ca="1" si="75"/>
        <v>231.00112934166961</v>
      </c>
      <c r="L7">
        <f t="shared" ca="1" si="75"/>
        <v>226.71422084875104</v>
      </c>
      <c r="M7">
        <f t="shared" ca="1" si="75"/>
        <v>222.77058884480158</v>
      </c>
      <c r="N7">
        <f t="shared" ca="1" si="75"/>
        <v>220.86624059711613</v>
      </c>
      <c r="O7">
        <f t="shared" ca="1" si="75"/>
        <v>226.35489890361279</v>
      </c>
      <c r="P7">
        <f t="shared" ca="1" si="75"/>
        <v>223.71611359419066</v>
      </c>
      <c r="Q7">
        <f t="shared" ca="1" si="75"/>
        <v>229.54724741793814</v>
      </c>
      <c r="R7">
        <f t="shared" ca="1" si="75"/>
        <v>228.58761253257055</v>
      </c>
      <c r="S7">
        <f t="shared" ca="1" si="75"/>
        <v>230.12557273653556</v>
      </c>
      <c r="T7">
        <f t="shared" ca="1" si="75"/>
        <v>229.90514682231452</v>
      </c>
      <c r="U7">
        <f t="shared" ca="1" si="75"/>
        <v>231.81630570532118</v>
      </c>
      <c r="V7">
        <f t="shared" ca="1" si="75"/>
        <v>231.4885874892878</v>
      </c>
      <c r="W7">
        <f t="shared" ca="1" si="75"/>
        <v>236.04090894870217</v>
      </c>
      <c r="X7">
        <f t="shared" ca="1" si="75"/>
        <v>235.41688476037234</v>
      </c>
      <c r="Y7">
        <f t="shared" ca="1" si="75"/>
        <v>234.82205870998638</v>
      </c>
      <c r="Z7">
        <f t="shared" ca="1" si="75"/>
        <v>234.5449148435909</v>
      </c>
      <c r="AA7">
        <f t="shared" ca="1" si="75"/>
        <v>240.53943317560538</v>
      </c>
      <c r="AB7">
        <f t="shared" ca="1" si="75"/>
        <v>234.31447880011257</v>
      </c>
      <c r="AC7">
        <f t="shared" ca="1" si="75"/>
        <v>242.31352051567947</v>
      </c>
      <c r="AD7">
        <f t="shared" ca="1" si="75"/>
        <v>242.07519374547721</v>
      </c>
      <c r="AE7">
        <f t="shared" ca="1" si="40"/>
        <v>244.03066206466926</v>
      </c>
      <c r="AF7">
        <f t="shared" ca="1" si="41"/>
        <v>246.70491298074157</v>
      </c>
      <c r="AG7">
        <f t="shared" ca="1" si="42"/>
        <v>251.78055097499384</v>
      </c>
      <c r="AH7">
        <f t="shared" ca="1" si="43"/>
        <v>247.04847397897183</v>
      </c>
      <c r="AI7">
        <f t="shared" ca="1" si="44"/>
        <v>242.75783633636215</v>
      </c>
      <c r="AJ7">
        <f t="shared" ca="1" si="45"/>
        <v>244.22903534226964</v>
      </c>
      <c r="AK7">
        <f t="shared" ca="1" si="46"/>
        <v>240.40156305736534</v>
      </c>
      <c r="AL7">
        <f t="shared" ca="1" si="47"/>
        <v>241.57432192310662</v>
      </c>
      <c r="AM7">
        <f t="shared" ca="1" si="48"/>
        <v>238.365990544282</v>
      </c>
      <c r="AN7">
        <f t="shared" ca="1" si="49"/>
        <v>244.6268256554047</v>
      </c>
      <c r="AO7">
        <f t="shared" ca="1" si="50"/>
        <v>245.58843911752729</v>
      </c>
      <c r="AP7">
        <f t="shared" ca="1" si="51"/>
        <v>247.19040044550789</v>
      </c>
      <c r="AQ7">
        <f t="shared" ca="1" si="52"/>
        <v>249.44073515211596</v>
      </c>
      <c r="AR7">
        <f t="shared" ca="1" si="53"/>
        <v>248.6196923795834</v>
      </c>
      <c r="AS7">
        <f t="shared" ca="1" si="54"/>
        <v>251.23079123417835</v>
      </c>
      <c r="AT7">
        <f t="shared" ca="1" si="55"/>
        <v>243.15386337597238</v>
      </c>
      <c r="AU7">
        <f t="shared" ca="1" si="56"/>
        <v>247.36080257615438</v>
      </c>
      <c r="AV7">
        <f t="shared" ca="1" si="57"/>
        <v>248.29875623920617</v>
      </c>
      <c r="AW7">
        <f t="shared" ca="1" si="58"/>
        <v>248.92849205396112</v>
      </c>
      <c r="AX7">
        <f t="shared" ca="1" si="59"/>
        <v>249.15811771712674</v>
      </c>
      <c r="AY7">
        <f t="shared" ca="1" si="60"/>
        <v>248.51271482605205</v>
      </c>
      <c r="AZ7">
        <f t="shared" ca="1" si="61"/>
        <v>247.2563268695242</v>
      </c>
      <c r="BA7">
        <f t="shared" ca="1" si="62"/>
        <v>244.11750749719184</v>
      </c>
      <c r="BB7">
        <f t="shared" ca="1" si="63"/>
        <v>243.2752194317919</v>
      </c>
      <c r="BC7">
        <f t="shared" ca="1" si="64"/>
        <v>244.30429022117755</v>
      </c>
      <c r="BD7">
        <f t="shared" ca="1" si="65"/>
        <v>247.69212639180981</v>
      </c>
      <c r="BE7">
        <f t="shared" ca="1" si="66"/>
        <v>246.08106636626042</v>
      </c>
      <c r="BF7">
        <f t="shared" ca="1" si="67"/>
        <v>244.67563928486385</v>
      </c>
      <c r="BG7">
        <f t="shared" ca="1" si="68"/>
        <v>241.58213676731964</v>
      </c>
      <c r="BH7">
        <f t="shared" ca="1" si="69"/>
        <v>243.89130154261983</v>
      </c>
      <c r="BI7">
        <f t="shared" ca="1" si="70"/>
        <v>239.87817182935481</v>
      </c>
      <c r="BJ7">
        <f t="shared" ca="1" si="71"/>
        <v>238.83221683267675</v>
      </c>
      <c r="BK7">
        <f t="shared" ca="1" si="72"/>
        <v>235.15101784847658</v>
      </c>
      <c r="BL7">
        <f t="shared" ca="1" si="73"/>
        <v>238.87194941267069</v>
      </c>
      <c r="BM7">
        <f t="shared" ca="1" si="74"/>
        <v>240.91521188709771</v>
      </c>
      <c r="BN7" s="22">
        <f t="shared" ca="1" si="36"/>
        <v>40.915211887097712</v>
      </c>
      <c r="BO7" s="22">
        <f t="shared" ca="1" si="37"/>
        <v>40.499419349729536</v>
      </c>
    </row>
    <row r="8" spans="1:67" x14ac:dyDescent="0.35">
      <c r="E8">
        <f t="shared" si="38"/>
        <v>223.19</v>
      </c>
      <c r="F8">
        <f t="shared" ca="1" si="75"/>
        <v>222.43756589933554</v>
      </c>
      <c r="G8">
        <f t="shared" ca="1" si="75"/>
        <v>221.34077377838767</v>
      </c>
      <c r="H8">
        <f t="shared" ca="1" si="75"/>
        <v>220.13756361561025</v>
      </c>
      <c r="I8">
        <f t="shared" ca="1" si="75"/>
        <v>219.57584655635645</v>
      </c>
      <c r="J8">
        <f t="shared" ca="1" si="75"/>
        <v>226.80206362694216</v>
      </c>
      <c r="K8">
        <f t="shared" ca="1" si="75"/>
        <v>227.43420332474656</v>
      </c>
      <c r="L8">
        <f t="shared" ca="1" si="75"/>
        <v>238.35854666842948</v>
      </c>
      <c r="M8">
        <f t="shared" ca="1" si="75"/>
        <v>237.08758713377517</v>
      </c>
      <c r="N8">
        <f t="shared" ca="1" si="75"/>
        <v>233.10932456020561</v>
      </c>
      <c r="O8">
        <f t="shared" ca="1" si="75"/>
        <v>229.59608353837601</v>
      </c>
      <c r="P8">
        <f t="shared" ca="1" si="75"/>
        <v>226.08582967410965</v>
      </c>
      <c r="Q8">
        <f t="shared" ca="1" si="75"/>
        <v>228.06284283989476</v>
      </c>
      <c r="R8">
        <f t="shared" ca="1" si="75"/>
        <v>235.85209100561829</v>
      </c>
      <c r="S8">
        <f t="shared" ca="1" si="75"/>
        <v>235.22252149537098</v>
      </c>
      <c r="T8">
        <f t="shared" ca="1" si="75"/>
        <v>240.2053745536391</v>
      </c>
      <c r="U8">
        <f t="shared" ca="1" si="75"/>
        <v>244.314946229865</v>
      </c>
      <c r="V8">
        <f t="shared" ca="1" si="75"/>
        <v>243.49689947743448</v>
      </c>
      <c r="W8">
        <f t="shared" ca="1" si="75"/>
        <v>250.04669441582848</v>
      </c>
      <c r="X8">
        <f t="shared" ca="1" si="75"/>
        <v>246.95243994159472</v>
      </c>
      <c r="Y8">
        <f t="shared" ca="1" si="75"/>
        <v>249.71211606491622</v>
      </c>
      <c r="Z8">
        <f t="shared" ca="1" si="75"/>
        <v>250.14655104604387</v>
      </c>
      <c r="AA8">
        <f t="shared" ca="1" si="75"/>
        <v>252.3490071079859</v>
      </c>
      <c r="AB8">
        <f t="shared" ca="1" si="75"/>
        <v>250.49459590903666</v>
      </c>
      <c r="AC8">
        <f t="shared" ca="1" si="75"/>
        <v>253.86829793844706</v>
      </c>
      <c r="AD8">
        <f t="shared" ca="1" si="75"/>
        <v>254.38318214146884</v>
      </c>
      <c r="AE8">
        <f t="shared" ca="1" si="40"/>
        <v>247.32914517518174</v>
      </c>
      <c r="AF8">
        <f t="shared" ca="1" si="41"/>
        <v>252.87939571382444</v>
      </c>
      <c r="AG8">
        <f t="shared" ca="1" si="42"/>
        <v>250.11796055496194</v>
      </c>
      <c r="AH8">
        <f t="shared" ca="1" si="43"/>
        <v>250.66320563518241</v>
      </c>
      <c r="AI8">
        <f t="shared" ca="1" si="44"/>
        <v>252.03342263160593</v>
      </c>
      <c r="AJ8">
        <f t="shared" ca="1" si="45"/>
        <v>250.83654930635853</v>
      </c>
      <c r="AK8">
        <f t="shared" ca="1" si="46"/>
        <v>250.02546526812807</v>
      </c>
      <c r="AL8">
        <f t="shared" ca="1" si="47"/>
        <v>249.70618555402316</v>
      </c>
      <c r="AM8">
        <f t="shared" ca="1" si="48"/>
        <v>249.20357339812716</v>
      </c>
      <c r="AN8">
        <f t="shared" ca="1" si="49"/>
        <v>253.29856476377321</v>
      </c>
      <c r="AO8">
        <f t="shared" ca="1" si="50"/>
        <v>257.5347264113941</v>
      </c>
      <c r="AP8">
        <f t="shared" ca="1" si="51"/>
        <v>263.34852633284356</v>
      </c>
      <c r="AQ8">
        <f t="shared" ca="1" si="52"/>
        <v>260.18900934164941</v>
      </c>
      <c r="AR8">
        <f t="shared" ca="1" si="53"/>
        <v>258.35723407738914</v>
      </c>
      <c r="AS8">
        <f t="shared" ca="1" si="54"/>
        <v>256.21056794338938</v>
      </c>
      <c r="AT8">
        <f t="shared" ca="1" si="55"/>
        <v>257.09428962272096</v>
      </c>
      <c r="AU8">
        <f t="shared" ca="1" si="56"/>
        <v>259.8337332612947</v>
      </c>
      <c r="AV8">
        <f t="shared" ca="1" si="57"/>
        <v>262.04189196371988</v>
      </c>
      <c r="AW8">
        <f t="shared" ca="1" si="58"/>
        <v>262.24673779836723</v>
      </c>
      <c r="AX8">
        <f t="shared" ca="1" si="59"/>
        <v>264.88448810313929</v>
      </c>
      <c r="AY8">
        <f t="shared" ca="1" si="60"/>
        <v>254.33888473744153</v>
      </c>
      <c r="AZ8">
        <f t="shared" ca="1" si="61"/>
        <v>250.15273044032625</v>
      </c>
      <c r="BA8">
        <f t="shared" ca="1" si="62"/>
        <v>249.46554573776879</v>
      </c>
      <c r="BB8">
        <f t="shared" ca="1" si="63"/>
        <v>252.12445587969458</v>
      </c>
      <c r="BC8">
        <f t="shared" ca="1" si="64"/>
        <v>256.79845052152911</v>
      </c>
      <c r="BD8">
        <f t="shared" ca="1" si="65"/>
        <v>255.67673728168151</v>
      </c>
      <c r="BE8">
        <f t="shared" ca="1" si="66"/>
        <v>252.53217733396343</v>
      </c>
      <c r="BF8">
        <f t="shared" ca="1" si="67"/>
        <v>246.74007417920217</v>
      </c>
      <c r="BG8">
        <f t="shared" ca="1" si="68"/>
        <v>253.18818972607988</v>
      </c>
      <c r="BH8">
        <f t="shared" ca="1" si="69"/>
        <v>255.3012293501051</v>
      </c>
      <c r="BI8">
        <f t="shared" ca="1" si="70"/>
        <v>251.61842290986488</v>
      </c>
      <c r="BJ8">
        <f t="shared" ca="1" si="71"/>
        <v>255.70788454349255</v>
      </c>
      <c r="BK8">
        <f t="shared" ca="1" si="72"/>
        <v>262.77584736443475</v>
      </c>
      <c r="BL8">
        <f t="shared" ca="1" si="73"/>
        <v>260.03613715070259</v>
      </c>
      <c r="BM8">
        <f t="shared" ca="1" si="74"/>
        <v>262.73412222514315</v>
      </c>
      <c r="BN8" s="22">
        <f t="shared" ca="1" si="36"/>
        <v>62.734122225143153</v>
      </c>
      <c r="BO8" s="22">
        <f t="shared" ca="1" si="37"/>
        <v>62.096599439448298</v>
      </c>
    </row>
    <row r="9" spans="1:67" x14ac:dyDescent="0.35">
      <c r="E9">
        <f t="shared" si="38"/>
        <v>223.19</v>
      </c>
      <c r="F9">
        <f ca="1">E9*EXP(($B$2-0.5*$B$3^2)*$B$4+$B$3*_xlfn.NORM.INV(RAND(),0,SQRT($B$4)))</f>
        <v>219.04595413431238</v>
      </c>
      <c r="G9">
        <f t="shared" ca="1" si="75"/>
        <v>220.98527515595362</v>
      </c>
      <c r="H9">
        <f t="shared" ca="1" si="75"/>
        <v>221.50715990239109</v>
      </c>
      <c r="I9">
        <f t="shared" ca="1" si="75"/>
        <v>225.8146632055367</v>
      </c>
      <c r="J9">
        <f t="shared" ca="1" si="75"/>
        <v>226.82067223874361</v>
      </c>
      <c r="K9">
        <f t="shared" ca="1" si="75"/>
        <v>225.87887992568497</v>
      </c>
      <c r="L9">
        <f t="shared" ca="1" si="75"/>
        <v>222.92279437523214</v>
      </c>
      <c r="M9">
        <f t="shared" ca="1" si="75"/>
        <v>224.95638131094407</v>
      </c>
      <c r="N9">
        <f t="shared" ca="1" si="75"/>
        <v>222.05940457191892</v>
      </c>
      <c r="O9">
        <f t="shared" ca="1" si="75"/>
        <v>224.44191800709848</v>
      </c>
      <c r="P9">
        <f t="shared" ca="1" si="75"/>
        <v>222.42803806352686</v>
      </c>
      <c r="Q9">
        <f t="shared" ca="1" si="75"/>
        <v>225.73807294480844</v>
      </c>
      <c r="R9">
        <f t="shared" ca="1" si="75"/>
        <v>222.13313364044848</v>
      </c>
      <c r="S9">
        <f t="shared" ca="1" si="75"/>
        <v>222.89598126148755</v>
      </c>
      <c r="T9">
        <f t="shared" ca="1" si="75"/>
        <v>223.44022000987511</v>
      </c>
      <c r="U9">
        <f t="shared" ca="1" si="75"/>
        <v>220.94192482938564</v>
      </c>
      <c r="V9">
        <f t="shared" ca="1" si="75"/>
        <v>220.94548200458374</v>
      </c>
      <c r="W9">
        <f t="shared" ca="1" si="75"/>
        <v>223.04573023993493</v>
      </c>
      <c r="X9">
        <f t="shared" ca="1" si="75"/>
        <v>223.07530390901641</v>
      </c>
      <c r="Y9">
        <f t="shared" ca="1" si="75"/>
        <v>217.24234041947702</v>
      </c>
      <c r="Z9">
        <f t="shared" ca="1" si="75"/>
        <v>223.18597030080724</v>
      </c>
      <c r="AA9">
        <f t="shared" ca="1" si="75"/>
        <v>224.00127049399569</v>
      </c>
      <c r="AB9">
        <f t="shared" ca="1" si="75"/>
        <v>226.41774812065256</v>
      </c>
      <c r="AC9">
        <f t="shared" ca="1" si="75"/>
        <v>228.7123596302286</v>
      </c>
      <c r="AD9">
        <f t="shared" ca="1" si="75"/>
        <v>230.48446849652987</v>
      </c>
      <c r="AE9">
        <f t="shared" ca="1" si="40"/>
        <v>237.8171805517679</v>
      </c>
      <c r="AF9">
        <f t="shared" ca="1" si="41"/>
        <v>237.66508909191253</v>
      </c>
      <c r="AG9">
        <f t="shared" ca="1" si="42"/>
        <v>236.74730026733542</v>
      </c>
      <c r="AH9">
        <f t="shared" ca="1" si="43"/>
        <v>231.00355753011047</v>
      </c>
      <c r="AI9">
        <f t="shared" ca="1" si="44"/>
        <v>234.83569691238984</v>
      </c>
      <c r="AJ9">
        <f t="shared" ca="1" si="45"/>
        <v>232.62485299657428</v>
      </c>
      <c r="AK9">
        <f t="shared" ca="1" si="46"/>
        <v>232.44638859127238</v>
      </c>
      <c r="AL9">
        <f t="shared" ca="1" si="47"/>
        <v>233.59222293244844</v>
      </c>
      <c r="AM9">
        <f t="shared" ca="1" si="48"/>
        <v>235.01868891089188</v>
      </c>
      <c r="AN9">
        <f t="shared" ca="1" si="49"/>
        <v>236.30359002044216</v>
      </c>
      <c r="AO9">
        <f t="shared" ca="1" si="50"/>
        <v>236.8348364070103</v>
      </c>
      <c r="AP9">
        <f t="shared" ca="1" si="51"/>
        <v>233.54138707755766</v>
      </c>
      <c r="AQ9">
        <f t="shared" ca="1" si="52"/>
        <v>234.24431241701404</v>
      </c>
      <c r="AR9">
        <f t="shared" ca="1" si="53"/>
        <v>236.80753803999875</v>
      </c>
      <c r="AS9">
        <f t="shared" ca="1" si="54"/>
        <v>239.85771526568718</v>
      </c>
      <c r="AT9">
        <f t="shared" ca="1" si="55"/>
        <v>235.95392885442456</v>
      </c>
      <c r="AU9">
        <f t="shared" ca="1" si="56"/>
        <v>234.42181335939452</v>
      </c>
      <c r="AV9">
        <f t="shared" ca="1" si="57"/>
        <v>233.90519182726115</v>
      </c>
      <c r="AW9">
        <f t="shared" ca="1" si="58"/>
        <v>231.5850915747836</v>
      </c>
      <c r="AX9">
        <f t="shared" ca="1" si="59"/>
        <v>230.30369658353743</v>
      </c>
      <c r="AY9">
        <f t="shared" ca="1" si="60"/>
        <v>229.44224177011748</v>
      </c>
      <c r="AZ9">
        <f t="shared" ca="1" si="61"/>
        <v>231.16276357458622</v>
      </c>
      <c r="BA9">
        <f t="shared" ca="1" si="62"/>
        <v>231.81985113930642</v>
      </c>
      <c r="BB9">
        <f t="shared" ca="1" si="63"/>
        <v>234.49836573429266</v>
      </c>
      <c r="BC9">
        <f t="shared" ca="1" si="64"/>
        <v>236.64689470366417</v>
      </c>
      <c r="BD9">
        <f t="shared" ca="1" si="65"/>
        <v>232.30637290854037</v>
      </c>
      <c r="BE9">
        <f t="shared" ca="1" si="66"/>
        <v>232.28526507651696</v>
      </c>
      <c r="BF9">
        <f t="shared" ca="1" si="67"/>
        <v>227.52738421719079</v>
      </c>
      <c r="BG9">
        <f t="shared" ca="1" si="68"/>
        <v>228.36387206410157</v>
      </c>
      <c r="BH9">
        <f t="shared" ca="1" si="69"/>
        <v>231.98943883619501</v>
      </c>
      <c r="BI9">
        <f t="shared" ca="1" si="70"/>
        <v>231.00101735724468</v>
      </c>
      <c r="BJ9">
        <f t="shared" ca="1" si="71"/>
        <v>230.29663508525172</v>
      </c>
      <c r="BK9">
        <f t="shared" ca="1" si="72"/>
        <v>227.506104545131</v>
      </c>
      <c r="BL9">
        <f t="shared" ca="1" si="73"/>
        <v>231.10146354644465</v>
      </c>
      <c r="BM9">
        <f t="shared" ca="1" si="74"/>
        <v>231.79272118191892</v>
      </c>
      <c r="BN9" s="22">
        <f t="shared" ca="1" si="36"/>
        <v>31.792721181918921</v>
      </c>
      <c r="BO9" s="22">
        <f t="shared" ca="1" si="37"/>
        <v>31.469634105001258</v>
      </c>
    </row>
    <row r="10" spans="1:67" x14ac:dyDescent="0.35">
      <c r="E10">
        <f t="shared" si="38"/>
        <v>223.19</v>
      </c>
      <c r="F10">
        <f t="shared" ref="F10:F73" ca="1" si="76">E10*EXP(($B$2-0.5*$B$3^2)*$B$4+$B$3*_xlfn.NORM.INV(RAND(),0,SQRT($B$4)))</f>
        <v>219.90596243798694</v>
      </c>
      <c r="G10">
        <f t="shared" ref="G10:G73" ca="1" si="77">F10*EXP(($B$2-0.5*$B$3^2)*$B$4+$B$3*_xlfn.NORM.INV(RAND(),0,SQRT($B$4)))</f>
        <v>217.01170360841328</v>
      </c>
      <c r="H10">
        <f t="shared" ref="H10:H73" ca="1" si="78">G10*EXP(($B$2-0.5*$B$3^2)*$B$4+$B$3*_xlfn.NORM.INV(RAND(),0,SQRT($B$4)))</f>
        <v>217.88184425576887</v>
      </c>
      <c r="I10">
        <f t="shared" ref="I10:I73" ca="1" si="79">H10*EXP(($B$2-0.5*$B$3^2)*$B$4+$B$3*_xlfn.NORM.INV(RAND(),0,SQRT($B$4)))</f>
        <v>215.4447921413589</v>
      </c>
      <c r="J10">
        <f t="shared" ref="J10:J73" ca="1" si="80">I10*EXP(($B$2-0.5*$B$3^2)*$B$4+$B$3*_xlfn.NORM.INV(RAND(),0,SQRT($B$4)))</f>
        <v>218.55763537844902</v>
      </c>
      <c r="K10">
        <f t="shared" ref="K10:K73" ca="1" si="81">J10*EXP(($B$2-0.5*$B$3^2)*$B$4+$B$3*_xlfn.NORM.INV(RAND(),0,SQRT($B$4)))</f>
        <v>220.59991854450226</v>
      </c>
      <c r="L10">
        <f t="shared" ref="L10:L73" ca="1" si="82">K10*EXP(($B$2-0.5*$B$3^2)*$B$4+$B$3*_xlfn.NORM.INV(RAND(),0,SQRT($B$4)))</f>
        <v>216.33223395044922</v>
      </c>
      <c r="M10">
        <f t="shared" ref="M10:M73" ca="1" si="83">L10*EXP(($B$2-0.5*$B$3^2)*$B$4+$B$3*_xlfn.NORM.INV(RAND(),0,SQRT($B$4)))</f>
        <v>222.79055736739426</v>
      </c>
      <c r="N10">
        <f t="shared" ref="N10:N73" ca="1" si="84">M10*EXP(($B$2-0.5*$B$3^2)*$B$4+$B$3*_xlfn.NORM.INV(RAND(),0,SQRT($B$4)))</f>
        <v>221.14066395486711</v>
      </c>
      <c r="O10">
        <f t="shared" ref="O10:O73" ca="1" si="85">N10*EXP(($B$2-0.5*$B$3^2)*$B$4+$B$3*_xlfn.NORM.INV(RAND(),0,SQRT($B$4)))</f>
        <v>224.22929881121087</v>
      </c>
      <c r="P10">
        <f t="shared" ref="P10:P73" ca="1" si="86">O10*EXP(($B$2-0.5*$B$3^2)*$B$4+$B$3*_xlfn.NORM.INV(RAND(),0,SQRT($B$4)))</f>
        <v>223.00750248960921</v>
      </c>
      <c r="Q10">
        <f t="shared" ref="Q10:Q73" ca="1" si="87">P10*EXP(($B$2-0.5*$B$3^2)*$B$4+$B$3*_xlfn.NORM.INV(RAND(),0,SQRT($B$4)))</f>
        <v>225.39955923214049</v>
      </c>
      <c r="R10">
        <f t="shared" ref="R10:R73" ca="1" si="88">Q10*EXP(($B$2-0.5*$B$3^2)*$B$4+$B$3*_xlfn.NORM.INV(RAND(),0,SQRT($B$4)))</f>
        <v>232.41697110672547</v>
      </c>
      <c r="S10">
        <f t="shared" ref="S10:S73" ca="1" si="89">R10*EXP(($B$2-0.5*$B$3^2)*$B$4+$B$3*_xlfn.NORM.INV(RAND(),0,SQRT($B$4)))</f>
        <v>239.98642786940286</v>
      </c>
      <c r="T10">
        <f t="shared" ref="T10:T73" ca="1" si="90">S10*EXP(($B$2-0.5*$B$3^2)*$B$4+$B$3*_xlfn.NORM.INV(RAND(),0,SQRT($B$4)))</f>
        <v>241.61806977211498</v>
      </c>
      <c r="U10">
        <f t="shared" ref="U10:U73" ca="1" si="91">T10*EXP(($B$2-0.5*$B$3^2)*$B$4+$B$3*_xlfn.NORM.INV(RAND(),0,SQRT($B$4)))</f>
        <v>242.53749024212593</v>
      </c>
      <c r="V10">
        <f t="shared" ref="V10:V73" ca="1" si="92">U10*EXP(($B$2-0.5*$B$3^2)*$B$4+$B$3*_xlfn.NORM.INV(RAND(),0,SQRT($B$4)))</f>
        <v>242.76233636202778</v>
      </c>
      <c r="W10">
        <f t="shared" ref="W10:W73" ca="1" si="93">V10*EXP(($B$2-0.5*$B$3^2)*$B$4+$B$3*_xlfn.NORM.INV(RAND(),0,SQRT($B$4)))</f>
        <v>245.92668563115708</v>
      </c>
      <c r="X10">
        <f t="shared" ref="X10:X73" ca="1" si="94">W10*EXP(($B$2-0.5*$B$3^2)*$B$4+$B$3*_xlfn.NORM.INV(RAND(),0,SQRT($B$4)))</f>
        <v>250.07100143632172</v>
      </c>
      <c r="Y10">
        <f t="shared" ref="Y10:Y73" ca="1" si="95">X10*EXP(($B$2-0.5*$B$3^2)*$B$4+$B$3*_xlfn.NORM.INV(RAND(),0,SQRT($B$4)))</f>
        <v>255.39335720182089</v>
      </c>
      <c r="Z10">
        <f t="shared" ref="Z10:Z73" ca="1" si="96">Y10*EXP(($B$2-0.5*$B$3^2)*$B$4+$B$3*_xlfn.NORM.INV(RAND(),0,SQRT($B$4)))</f>
        <v>260.67151732278313</v>
      </c>
      <c r="AA10">
        <f t="shared" ref="AA10:AA73" ca="1" si="97">Z10*EXP(($B$2-0.5*$B$3^2)*$B$4+$B$3*_xlfn.NORM.INV(RAND(),0,SQRT($B$4)))</f>
        <v>263.48273303931478</v>
      </c>
      <c r="AB10">
        <f t="shared" ref="AB10:AB73" ca="1" si="98">AA10*EXP(($B$2-0.5*$B$3^2)*$B$4+$B$3*_xlfn.NORM.INV(RAND(),0,SQRT($B$4)))</f>
        <v>259.86524805717386</v>
      </c>
      <c r="AC10">
        <f t="shared" ref="AC10:AC73" ca="1" si="99">AB10*EXP(($B$2-0.5*$B$3^2)*$B$4+$B$3*_xlfn.NORM.INV(RAND(),0,SQRT($B$4)))</f>
        <v>257.94503036401386</v>
      </c>
      <c r="AD10">
        <f t="shared" ref="AD10:AD73" ca="1" si="100">AC10*EXP(($B$2-0.5*$B$3^2)*$B$4+$B$3*_xlfn.NORM.INV(RAND(),0,SQRT($B$4)))</f>
        <v>255.51013610602496</v>
      </c>
      <c r="AE10">
        <f t="shared" ca="1" si="40"/>
        <v>255.21625376287929</v>
      </c>
      <c r="AF10">
        <f t="shared" ca="1" si="41"/>
        <v>259.65144234053713</v>
      </c>
      <c r="AG10">
        <f t="shared" ca="1" si="42"/>
        <v>261.98528111720196</v>
      </c>
      <c r="AH10">
        <f t="shared" ca="1" si="43"/>
        <v>256.18516409224861</v>
      </c>
      <c r="AI10">
        <f t="shared" ca="1" si="44"/>
        <v>257.72787673369334</v>
      </c>
      <c r="AJ10">
        <f t="shared" ca="1" si="45"/>
        <v>262.2815930433735</v>
      </c>
      <c r="AK10">
        <f t="shared" ca="1" si="46"/>
        <v>259.92495763604063</v>
      </c>
      <c r="AL10">
        <f t="shared" ca="1" si="47"/>
        <v>259.48748243107656</v>
      </c>
      <c r="AM10">
        <f t="shared" ca="1" si="48"/>
        <v>266.30537285954915</v>
      </c>
      <c r="AN10">
        <f t="shared" ca="1" si="49"/>
        <v>267.24092437816262</v>
      </c>
      <c r="AO10">
        <f t="shared" ca="1" si="50"/>
        <v>262.27549382461672</v>
      </c>
      <c r="AP10">
        <f t="shared" ca="1" si="51"/>
        <v>263.09017781804476</v>
      </c>
      <c r="AQ10">
        <f t="shared" ca="1" si="52"/>
        <v>259.3351305604649</v>
      </c>
      <c r="AR10">
        <f t="shared" ca="1" si="53"/>
        <v>261.98061282424578</v>
      </c>
      <c r="AS10">
        <f t="shared" ca="1" si="54"/>
        <v>265.78623455740939</v>
      </c>
      <c r="AT10">
        <f t="shared" ca="1" si="55"/>
        <v>265.71891945614993</v>
      </c>
      <c r="AU10">
        <f t="shared" ca="1" si="56"/>
        <v>266.19035507596902</v>
      </c>
      <c r="AV10">
        <f t="shared" ca="1" si="57"/>
        <v>273.79613660158361</v>
      </c>
      <c r="AW10">
        <f t="shared" ca="1" si="58"/>
        <v>271.37274617332253</v>
      </c>
      <c r="AX10">
        <f t="shared" ca="1" si="59"/>
        <v>268.94987127074933</v>
      </c>
      <c r="AY10">
        <f t="shared" ca="1" si="60"/>
        <v>271.3248349138496</v>
      </c>
      <c r="AZ10">
        <f t="shared" ca="1" si="61"/>
        <v>275.08851072409277</v>
      </c>
      <c r="BA10">
        <f t="shared" ca="1" si="62"/>
        <v>282.29835229022603</v>
      </c>
      <c r="BB10">
        <f t="shared" ca="1" si="63"/>
        <v>287.87449094810944</v>
      </c>
      <c r="BC10">
        <f t="shared" ca="1" si="64"/>
        <v>289.00505045745336</v>
      </c>
      <c r="BD10">
        <f t="shared" ca="1" si="65"/>
        <v>288.5738164760271</v>
      </c>
      <c r="BE10">
        <f t="shared" ca="1" si="66"/>
        <v>292.49054579327952</v>
      </c>
      <c r="BF10">
        <f t="shared" ca="1" si="67"/>
        <v>302.4892063265616</v>
      </c>
      <c r="BG10">
        <f t="shared" ca="1" si="68"/>
        <v>300.53576759189957</v>
      </c>
      <c r="BH10">
        <f t="shared" ca="1" si="69"/>
        <v>305.71794577498264</v>
      </c>
      <c r="BI10">
        <f t="shared" ca="1" si="70"/>
        <v>309.89195909654143</v>
      </c>
      <c r="BJ10">
        <f t="shared" ca="1" si="71"/>
        <v>313.50405433896032</v>
      </c>
      <c r="BK10">
        <f t="shared" ca="1" si="72"/>
        <v>313.26835277278832</v>
      </c>
      <c r="BL10">
        <f t="shared" ca="1" si="73"/>
        <v>311.90602109103742</v>
      </c>
      <c r="BM10">
        <f t="shared" ca="1" si="74"/>
        <v>309.81077298240791</v>
      </c>
      <c r="BN10" s="22">
        <f t="shared" ca="1" si="36"/>
        <v>109.81077298240791</v>
      </c>
      <c r="BO10" s="22">
        <f t="shared" ca="1" si="37"/>
        <v>108.69484328724447</v>
      </c>
    </row>
    <row r="11" spans="1:67" x14ac:dyDescent="0.35">
      <c r="E11">
        <f t="shared" si="38"/>
        <v>223.19</v>
      </c>
      <c r="F11">
        <f t="shared" ca="1" si="76"/>
        <v>224.53420322250656</v>
      </c>
      <c r="G11">
        <f t="shared" ca="1" si="77"/>
        <v>221.10010848557062</v>
      </c>
      <c r="H11">
        <f t="shared" ca="1" si="78"/>
        <v>222.0771474723785</v>
      </c>
      <c r="I11">
        <f t="shared" ca="1" si="79"/>
        <v>222.49203382841506</v>
      </c>
      <c r="J11">
        <f t="shared" ca="1" si="80"/>
        <v>227.21749141871265</v>
      </c>
      <c r="K11">
        <f t="shared" ca="1" si="81"/>
        <v>221.28993634025142</v>
      </c>
      <c r="L11">
        <f t="shared" ca="1" si="82"/>
        <v>221.07617840445801</v>
      </c>
      <c r="M11">
        <f t="shared" ca="1" si="83"/>
        <v>217.78004598633657</v>
      </c>
      <c r="N11">
        <f t="shared" ca="1" si="84"/>
        <v>215.17409854616409</v>
      </c>
      <c r="O11">
        <f t="shared" ca="1" si="85"/>
        <v>216.56811541475818</v>
      </c>
      <c r="P11">
        <f t="shared" ca="1" si="86"/>
        <v>215.85209175461165</v>
      </c>
      <c r="Q11">
        <f t="shared" ca="1" si="87"/>
        <v>212.31176401326647</v>
      </c>
      <c r="R11">
        <f t="shared" ca="1" si="88"/>
        <v>214.10994212773505</v>
      </c>
      <c r="S11">
        <f t="shared" ca="1" si="89"/>
        <v>211.67932307842432</v>
      </c>
      <c r="T11">
        <f t="shared" ca="1" si="90"/>
        <v>206.96039440402282</v>
      </c>
      <c r="U11">
        <f t="shared" ca="1" si="91"/>
        <v>210.69439357905927</v>
      </c>
      <c r="V11">
        <f t="shared" ca="1" si="92"/>
        <v>210.07974818341103</v>
      </c>
      <c r="W11">
        <f t="shared" ca="1" si="93"/>
        <v>211.68153286673049</v>
      </c>
      <c r="X11">
        <f t="shared" ca="1" si="94"/>
        <v>210.88899061195789</v>
      </c>
      <c r="Y11">
        <f t="shared" ca="1" si="95"/>
        <v>214.20520292507123</v>
      </c>
      <c r="Z11">
        <f t="shared" ca="1" si="96"/>
        <v>209.64207429882509</v>
      </c>
      <c r="AA11">
        <f t="shared" ca="1" si="97"/>
        <v>209.14170975563056</v>
      </c>
      <c r="AB11">
        <f t="shared" ca="1" si="98"/>
        <v>210.40558658303425</v>
      </c>
      <c r="AC11">
        <f t="shared" ca="1" si="99"/>
        <v>210.35927084855689</v>
      </c>
      <c r="AD11">
        <f ca="1">AC11*EXP(($B$2-0.5*$B$3^2)*$B$4+$B$3*_xlfn.NORM.INV(RAND(),0,SQRT($B$4)))</f>
        <v>215.13820354340592</v>
      </c>
      <c r="AE11">
        <f t="shared" ca="1" si="40"/>
        <v>217.01406917884114</v>
      </c>
      <c r="AF11">
        <f t="shared" ca="1" si="41"/>
        <v>216.14745377425189</v>
      </c>
      <c r="AG11">
        <f t="shared" ca="1" si="42"/>
        <v>215.60026153068716</v>
      </c>
      <c r="AH11">
        <f t="shared" ca="1" si="43"/>
        <v>217.72612459516242</v>
      </c>
      <c r="AI11">
        <f t="shared" ca="1" si="44"/>
        <v>213.87749141126665</v>
      </c>
      <c r="AJ11">
        <f t="shared" ca="1" si="45"/>
        <v>211.65501918867329</v>
      </c>
      <c r="AK11">
        <f t="shared" ca="1" si="46"/>
        <v>208.37354565661039</v>
      </c>
      <c r="AL11">
        <f t="shared" ca="1" si="47"/>
        <v>209.1309997793218</v>
      </c>
      <c r="AM11">
        <f t="shared" ca="1" si="48"/>
        <v>212.02929617212948</v>
      </c>
      <c r="AN11">
        <f t="shared" ca="1" si="49"/>
        <v>211.72080065460514</v>
      </c>
      <c r="AO11">
        <f t="shared" ca="1" si="50"/>
        <v>210.57046874096017</v>
      </c>
      <c r="AP11">
        <f t="shared" ca="1" si="51"/>
        <v>210.15947179365668</v>
      </c>
      <c r="AQ11">
        <f t="shared" ca="1" si="52"/>
        <v>208.32808037758033</v>
      </c>
      <c r="AR11">
        <f t="shared" ca="1" si="53"/>
        <v>214.37879498436959</v>
      </c>
      <c r="AS11">
        <f t="shared" ca="1" si="54"/>
        <v>212.596395602488</v>
      </c>
      <c r="AT11">
        <f t="shared" ca="1" si="55"/>
        <v>208.58103909576047</v>
      </c>
      <c r="AU11">
        <f t="shared" ca="1" si="56"/>
        <v>201.60451750095709</v>
      </c>
      <c r="AV11">
        <f t="shared" ca="1" si="57"/>
        <v>204.78597213542272</v>
      </c>
      <c r="AW11">
        <f t="shared" ca="1" si="58"/>
        <v>207.49145384720455</v>
      </c>
      <c r="AX11">
        <f t="shared" ca="1" si="59"/>
        <v>207.59734697367134</v>
      </c>
      <c r="AY11">
        <f t="shared" ca="1" si="60"/>
        <v>208.69040352481261</v>
      </c>
      <c r="AZ11">
        <f t="shared" ca="1" si="61"/>
        <v>209.58612777983626</v>
      </c>
      <c r="BA11">
        <f t="shared" ca="1" si="62"/>
        <v>213.78889802617667</v>
      </c>
      <c r="BB11">
        <f t="shared" ca="1" si="63"/>
        <v>219.79514609206089</v>
      </c>
      <c r="BC11">
        <f t="shared" ca="1" si="64"/>
        <v>219.0730967721681</v>
      </c>
      <c r="BD11">
        <f t="shared" ca="1" si="65"/>
        <v>217.11085020246335</v>
      </c>
      <c r="BE11">
        <f t="shared" ca="1" si="66"/>
        <v>218.47514888382872</v>
      </c>
      <c r="BF11">
        <f t="shared" ca="1" si="67"/>
        <v>220.46844543837656</v>
      </c>
      <c r="BG11">
        <f t="shared" ca="1" si="68"/>
        <v>216.87468016497152</v>
      </c>
      <c r="BH11">
        <f t="shared" ca="1" si="69"/>
        <v>219.75049929875138</v>
      </c>
      <c r="BI11">
        <f t="shared" ca="1" si="70"/>
        <v>215.04304167103263</v>
      </c>
      <c r="BJ11">
        <f t="shared" ca="1" si="71"/>
        <v>216.46045042801947</v>
      </c>
      <c r="BK11">
        <f t="shared" ca="1" si="72"/>
        <v>210.86449290287192</v>
      </c>
      <c r="BL11">
        <f t="shared" ca="1" si="73"/>
        <v>210.79251897850096</v>
      </c>
      <c r="BM11">
        <f t="shared" ca="1" si="74"/>
        <v>210.05164120457184</v>
      </c>
      <c r="BN11" s="22">
        <f t="shared" ca="1" si="36"/>
        <v>10.051641204571837</v>
      </c>
      <c r="BO11" s="22">
        <f t="shared" ca="1" si="37"/>
        <v>9.9494934407353401</v>
      </c>
    </row>
    <row r="12" spans="1:67" x14ac:dyDescent="0.35">
      <c r="E12">
        <f t="shared" si="38"/>
        <v>223.19</v>
      </c>
      <c r="F12">
        <f t="shared" ca="1" si="76"/>
        <v>220.91831984201363</v>
      </c>
      <c r="G12">
        <f t="shared" ca="1" si="77"/>
        <v>220.710450376512</v>
      </c>
      <c r="H12">
        <f t="shared" ca="1" si="78"/>
        <v>220.14917578102768</v>
      </c>
      <c r="I12">
        <f t="shared" ca="1" si="79"/>
        <v>219.73819081540557</v>
      </c>
      <c r="J12">
        <f t="shared" ca="1" si="80"/>
        <v>223.0178751017614</v>
      </c>
      <c r="K12">
        <f t="shared" ca="1" si="81"/>
        <v>220.42180496311602</v>
      </c>
      <c r="L12">
        <f t="shared" ca="1" si="82"/>
        <v>223.79350206394125</v>
      </c>
      <c r="M12">
        <f t="shared" ca="1" si="83"/>
        <v>220.48231850261652</v>
      </c>
      <c r="N12">
        <f t="shared" ca="1" si="84"/>
        <v>221.69328133379716</v>
      </c>
      <c r="O12">
        <f t="shared" ca="1" si="85"/>
        <v>220.69610083912372</v>
      </c>
      <c r="P12">
        <f t="shared" ca="1" si="86"/>
        <v>219.36664235094878</v>
      </c>
      <c r="Q12">
        <f t="shared" ca="1" si="87"/>
        <v>223.40189118396273</v>
      </c>
      <c r="R12">
        <f t="shared" ca="1" si="88"/>
        <v>225.37538628553204</v>
      </c>
      <c r="S12">
        <f t="shared" ca="1" si="89"/>
        <v>223.58787375471942</v>
      </c>
      <c r="T12">
        <f t="shared" ca="1" si="90"/>
        <v>221.77375942415571</v>
      </c>
      <c r="U12">
        <f t="shared" ca="1" si="91"/>
        <v>220.37981488715204</v>
      </c>
      <c r="V12">
        <f t="shared" ca="1" si="92"/>
        <v>226.09471168163071</v>
      </c>
      <c r="W12">
        <f t="shared" ca="1" si="93"/>
        <v>224.9220902545182</v>
      </c>
      <c r="X12">
        <f t="shared" ca="1" si="94"/>
        <v>226.71814422410097</v>
      </c>
      <c r="Y12">
        <f t="shared" ca="1" si="95"/>
        <v>233.44058546970427</v>
      </c>
      <c r="Z12">
        <f t="shared" ca="1" si="96"/>
        <v>233.9736765710359</v>
      </c>
      <c r="AA12">
        <f t="shared" ca="1" si="97"/>
        <v>231.12990883190409</v>
      </c>
      <c r="AB12">
        <f t="shared" ca="1" si="98"/>
        <v>238.20880463915969</v>
      </c>
      <c r="AC12">
        <f t="shared" ca="1" si="99"/>
        <v>241.83801284904081</v>
      </c>
      <c r="AD12">
        <f t="shared" ca="1" si="100"/>
        <v>240.96256101468393</v>
      </c>
      <c r="AE12">
        <f t="shared" ca="1" si="40"/>
        <v>242.4551161653589</v>
      </c>
      <c r="AF12">
        <f t="shared" ca="1" si="41"/>
        <v>243.64402728746475</v>
      </c>
      <c r="AG12">
        <f t="shared" ca="1" si="42"/>
        <v>246.32970830287849</v>
      </c>
      <c r="AH12">
        <f t="shared" ca="1" si="43"/>
        <v>250.38881388859707</v>
      </c>
      <c r="AI12">
        <f t="shared" ca="1" si="44"/>
        <v>257.19239831766549</v>
      </c>
      <c r="AJ12">
        <f t="shared" ca="1" si="45"/>
        <v>260.31407314211384</v>
      </c>
      <c r="AK12">
        <f t="shared" ca="1" si="46"/>
        <v>261.53329638386504</v>
      </c>
      <c r="AL12">
        <f t="shared" ca="1" si="47"/>
        <v>259.82136881586376</v>
      </c>
      <c r="AM12">
        <f t="shared" ca="1" si="48"/>
        <v>259.46363946681345</v>
      </c>
      <c r="AN12">
        <f t="shared" ca="1" si="49"/>
        <v>258.38097893751785</v>
      </c>
      <c r="AO12">
        <f t="shared" ca="1" si="50"/>
        <v>257.98396241786662</v>
      </c>
      <c r="AP12">
        <f t="shared" ca="1" si="51"/>
        <v>257.84013889934789</v>
      </c>
      <c r="AQ12">
        <f t="shared" ca="1" si="52"/>
        <v>258.47553725340822</v>
      </c>
      <c r="AR12">
        <f t="shared" ca="1" si="53"/>
        <v>258.51382485309028</v>
      </c>
      <c r="AS12">
        <f t="shared" ca="1" si="54"/>
        <v>266.22743188911903</v>
      </c>
      <c r="AT12">
        <f t="shared" ca="1" si="55"/>
        <v>268.33392776944982</v>
      </c>
      <c r="AU12">
        <f t="shared" ca="1" si="56"/>
        <v>271.89846255809681</v>
      </c>
      <c r="AV12">
        <f t="shared" ca="1" si="57"/>
        <v>270.68412885361039</v>
      </c>
      <c r="AW12">
        <f t="shared" ca="1" si="58"/>
        <v>268.86292302268828</v>
      </c>
      <c r="AX12">
        <f t="shared" ca="1" si="59"/>
        <v>268.17295684244044</v>
      </c>
      <c r="AY12">
        <f t="shared" ca="1" si="60"/>
        <v>271.44300788292304</v>
      </c>
      <c r="AZ12">
        <f t="shared" ca="1" si="61"/>
        <v>271.59918391470632</v>
      </c>
      <c r="BA12">
        <f t="shared" ca="1" si="62"/>
        <v>267.41466516963715</v>
      </c>
      <c r="BB12">
        <f t="shared" ca="1" si="63"/>
        <v>269.04607576443851</v>
      </c>
      <c r="BC12">
        <f t="shared" ca="1" si="64"/>
        <v>267.671717133963</v>
      </c>
      <c r="BD12">
        <f t="shared" ca="1" si="65"/>
        <v>263.29254081032224</v>
      </c>
      <c r="BE12">
        <f t="shared" ca="1" si="66"/>
        <v>270.21261801808384</v>
      </c>
      <c r="BF12">
        <f t="shared" ca="1" si="67"/>
        <v>266.43836104025837</v>
      </c>
      <c r="BG12">
        <f t="shared" ca="1" si="68"/>
        <v>262.38396697238153</v>
      </c>
      <c r="BH12">
        <f t="shared" ca="1" si="69"/>
        <v>257.13809522852029</v>
      </c>
      <c r="BI12">
        <f t="shared" ca="1" si="70"/>
        <v>247.6975609301181</v>
      </c>
      <c r="BJ12">
        <f t="shared" ca="1" si="71"/>
        <v>250.56111931734907</v>
      </c>
      <c r="BK12">
        <f t="shared" ca="1" si="72"/>
        <v>249.89819120299731</v>
      </c>
      <c r="BL12">
        <f t="shared" ca="1" si="73"/>
        <v>253.79297134475138</v>
      </c>
      <c r="BM12">
        <f t="shared" ca="1" si="74"/>
        <v>251.33311301080283</v>
      </c>
      <c r="BN12" s="22">
        <f t="shared" ca="1" si="36"/>
        <v>51.333113010802833</v>
      </c>
      <c r="BO12" s="22">
        <f t="shared" ca="1" si="37"/>
        <v>50.811450667499663</v>
      </c>
    </row>
    <row r="13" spans="1:67" x14ac:dyDescent="0.35">
      <c r="E13">
        <f t="shared" si="38"/>
        <v>223.19</v>
      </c>
      <c r="F13">
        <f t="shared" ca="1" si="76"/>
        <v>219.02888668310374</v>
      </c>
      <c r="G13">
        <f t="shared" ca="1" si="77"/>
        <v>218.30788619304383</v>
      </c>
      <c r="H13">
        <f t="shared" ca="1" si="78"/>
        <v>213.47939514010574</v>
      </c>
      <c r="I13">
        <f t="shared" ca="1" si="79"/>
        <v>210.91585444779895</v>
      </c>
      <c r="J13">
        <f t="shared" ca="1" si="80"/>
        <v>209.04965014377674</v>
      </c>
      <c r="K13">
        <f t="shared" ca="1" si="81"/>
        <v>207.88036680744483</v>
      </c>
      <c r="L13">
        <f t="shared" ca="1" si="82"/>
        <v>209.20421633938673</v>
      </c>
      <c r="M13">
        <f t="shared" ca="1" si="83"/>
        <v>210.08693559959917</v>
      </c>
      <c r="N13">
        <f t="shared" ca="1" si="84"/>
        <v>209.05868772310527</v>
      </c>
      <c r="O13">
        <f t="shared" ca="1" si="85"/>
        <v>205.01117432911812</v>
      </c>
      <c r="P13">
        <f t="shared" ca="1" si="86"/>
        <v>206.72454988513442</v>
      </c>
      <c r="Q13">
        <f t="shared" ca="1" si="87"/>
        <v>204.01668877454</v>
      </c>
      <c r="R13">
        <f t="shared" ca="1" si="88"/>
        <v>209.05068424786157</v>
      </c>
      <c r="S13">
        <f t="shared" ca="1" si="89"/>
        <v>210.12202571391418</v>
      </c>
      <c r="T13">
        <f t="shared" ca="1" si="90"/>
        <v>204.17586081606282</v>
      </c>
      <c r="U13">
        <f t="shared" ca="1" si="91"/>
        <v>200.95763513821177</v>
      </c>
      <c r="V13">
        <f t="shared" ca="1" si="92"/>
        <v>195.96429878629326</v>
      </c>
      <c r="W13">
        <f t="shared" ca="1" si="93"/>
        <v>191.71615604000633</v>
      </c>
      <c r="X13">
        <f t="shared" ca="1" si="94"/>
        <v>192.41087093881239</v>
      </c>
      <c r="Y13">
        <f t="shared" ca="1" si="95"/>
        <v>187.20843261632868</v>
      </c>
      <c r="Z13">
        <f t="shared" ca="1" si="96"/>
        <v>186.33729009546423</v>
      </c>
      <c r="AA13">
        <f t="shared" ca="1" si="97"/>
        <v>187.66092931406212</v>
      </c>
      <c r="AB13">
        <f t="shared" ca="1" si="98"/>
        <v>188.62182433195551</v>
      </c>
      <c r="AC13">
        <f t="shared" ca="1" si="99"/>
        <v>194.07561858388775</v>
      </c>
      <c r="AD13">
        <f t="shared" ca="1" si="100"/>
        <v>192.17591227975211</v>
      </c>
      <c r="AE13">
        <f t="shared" ca="1" si="40"/>
        <v>193.46944788657709</v>
      </c>
      <c r="AF13">
        <f t="shared" ca="1" si="41"/>
        <v>189.57207681951238</v>
      </c>
      <c r="AG13">
        <f t="shared" ca="1" si="42"/>
        <v>189.69777510659009</v>
      </c>
      <c r="AH13">
        <f t="shared" ca="1" si="43"/>
        <v>192.83868142622859</v>
      </c>
      <c r="AI13">
        <f t="shared" ca="1" si="44"/>
        <v>189.47200506828437</v>
      </c>
      <c r="AJ13">
        <f t="shared" ca="1" si="45"/>
        <v>195.38125897011918</v>
      </c>
      <c r="AK13">
        <f t="shared" ca="1" si="46"/>
        <v>192.67657051617059</v>
      </c>
      <c r="AL13">
        <f t="shared" ca="1" si="47"/>
        <v>193.30431408080051</v>
      </c>
      <c r="AM13">
        <f t="shared" ca="1" si="48"/>
        <v>191.44964151688399</v>
      </c>
      <c r="AN13">
        <f t="shared" ca="1" si="49"/>
        <v>191.24968857374358</v>
      </c>
      <c r="AO13">
        <f t="shared" ca="1" si="50"/>
        <v>192.79228223344001</v>
      </c>
      <c r="AP13">
        <f t="shared" ca="1" si="51"/>
        <v>189.23319839285475</v>
      </c>
      <c r="AQ13">
        <f t="shared" ca="1" si="52"/>
        <v>189.34693369794334</v>
      </c>
      <c r="AR13">
        <f t="shared" ca="1" si="53"/>
        <v>191.75693782834682</v>
      </c>
      <c r="AS13">
        <f t="shared" ca="1" si="54"/>
        <v>194.61716712457405</v>
      </c>
      <c r="AT13">
        <f t="shared" ca="1" si="55"/>
        <v>193.65442803118077</v>
      </c>
      <c r="AU13">
        <f t="shared" ca="1" si="56"/>
        <v>192.71833725294462</v>
      </c>
      <c r="AV13">
        <f t="shared" ca="1" si="57"/>
        <v>190.10972247166561</v>
      </c>
      <c r="AW13">
        <f t="shared" ca="1" si="58"/>
        <v>190.51434777509098</v>
      </c>
      <c r="AX13">
        <f t="shared" ca="1" si="59"/>
        <v>190.04477135952757</v>
      </c>
      <c r="AY13">
        <f t="shared" ca="1" si="60"/>
        <v>189.23085542726261</v>
      </c>
      <c r="AZ13">
        <f t="shared" ca="1" si="61"/>
        <v>191.03902956005643</v>
      </c>
      <c r="BA13">
        <f t="shared" ca="1" si="62"/>
        <v>188.2869824371403</v>
      </c>
      <c r="BB13">
        <f t="shared" ca="1" si="63"/>
        <v>185.91701451932749</v>
      </c>
      <c r="BC13">
        <f t="shared" ca="1" si="64"/>
        <v>186.73061262421481</v>
      </c>
      <c r="BD13">
        <f t="shared" ca="1" si="65"/>
        <v>185.94410745203533</v>
      </c>
      <c r="BE13">
        <f t="shared" ca="1" si="66"/>
        <v>188.60946569677995</v>
      </c>
      <c r="BF13">
        <f t="shared" ca="1" si="67"/>
        <v>189.6055710341829</v>
      </c>
      <c r="BG13">
        <f t="shared" ca="1" si="68"/>
        <v>190.60231509632436</v>
      </c>
      <c r="BH13">
        <f t="shared" ca="1" si="69"/>
        <v>188.87654406376879</v>
      </c>
      <c r="BI13">
        <f t="shared" ca="1" si="70"/>
        <v>191.68889771716064</v>
      </c>
      <c r="BJ13">
        <f t="shared" ca="1" si="71"/>
        <v>188.25817225099729</v>
      </c>
      <c r="BK13">
        <f t="shared" ca="1" si="72"/>
        <v>185.23773597807579</v>
      </c>
      <c r="BL13">
        <f t="shared" ca="1" si="73"/>
        <v>181.67591018543783</v>
      </c>
      <c r="BM13">
        <f t="shared" ca="1" si="74"/>
        <v>183.9638176165916</v>
      </c>
      <c r="BN13" s="22">
        <f t="shared" ca="1" si="36"/>
        <v>0</v>
      </c>
      <c r="BO13" s="22">
        <f t="shared" ca="1" si="37"/>
        <v>0</v>
      </c>
    </row>
    <row r="14" spans="1:67" x14ac:dyDescent="0.35">
      <c r="E14">
        <f t="shared" si="38"/>
        <v>223.19</v>
      </c>
      <c r="F14">
        <f t="shared" ca="1" si="76"/>
        <v>226.72880426167779</v>
      </c>
      <c r="G14">
        <f t="shared" ca="1" si="77"/>
        <v>220.78797934094803</v>
      </c>
      <c r="H14">
        <f t="shared" ca="1" si="78"/>
        <v>220.74513007754408</v>
      </c>
      <c r="I14">
        <f t="shared" ca="1" si="79"/>
        <v>223.06747661710975</v>
      </c>
      <c r="J14">
        <f t="shared" ca="1" si="80"/>
        <v>221.71337566811397</v>
      </c>
      <c r="K14">
        <f t="shared" ca="1" si="81"/>
        <v>220.08361029412316</v>
      </c>
      <c r="L14">
        <f t="shared" ca="1" si="82"/>
        <v>220.20866468321012</v>
      </c>
      <c r="M14">
        <f t="shared" ca="1" si="83"/>
        <v>222.34318587078783</v>
      </c>
      <c r="N14">
        <f t="shared" ca="1" si="84"/>
        <v>219.12086490849518</v>
      </c>
      <c r="O14">
        <f t="shared" ca="1" si="85"/>
        <v>221.48647244110077</v>
      </c>
      <c r="P14">
        <f t="shared" ca="1" si="86"/>
        <v>223.93248864095438</v>
      </c>
      <c r="Q14">
        <f t="shared" ca="1" si="87"/>
        <v>229.94021419421185</v>
      </c>
      <c r="R14">
        <f t="shared" ca="1" si="88"/>
        <v>229.51111971006515</v>
      </c>
      <c r="S14">
        <f t="shared" ca="1" si="89"/>
        <v>228.57369781939647</v>
      </c>
      <c r="T14">
        <f t="shared" ca="1" si="90"/>
        <v>231.86043584102654</v>
      </c>
      <c r="U14">
        <f t="shared" ca="1" si="91"/>
        <v>226.55731590422599</v>
      </c>
      <c r="V14">
        <f t="shared" ca="1" si="92"/>
        <v>223.87879086354548</v>
      </c>
      <c r="W14">
        <f t="shared" ca="1" si="93"/>
        <v>218.04697855570961</v>
      </c>
      <c r="X14">
        <f t="shared" ca="1" si="94"/>
        <v>217.51746798063448</v>
      </c>
      <c r="Y14">
        <f t="shared" ca="1" si="95"/>
        <v>217.50849824767653</v>
      </c>
      <c r="Z14">
        <f t="shared" ca="1" si="96"/>
        <v>217.19511168776</v>
      </c>
      <c r="AA14">
        <f t="shared" ca="1" si="97"/>
        <v>215.50095178710379</v>
      </c>
      <c r="AB14">
        <f t="shared" ca="1" si="98"/>
        <v>218.39842738919745</v>
      </c>
      <c r="AC14">
        <f t="shared" ca="1" si="99"/>
        <v>223.13711313953013</v>
      </c>
      <c r="AD14">
        <f t="shared" ca="1" si="100"/>
        <v>218.28263675186568</v>
      </c>
      <c r="AE14">
        <f t="shared" ca="1" si="40"/>
        <v>216.97675648503002</v>
      </c>
      <c r="AF14">
        <f t="shared" ca="1" si="41"/>
        <v>216.38650858082701</v>
      </c>
      <c r="AG14">
        <f t="shared" ca="1" si="42"/>
        <v>215.21878391989947</v>
      </c>
      <c r="AH14">
        <f t="shared" ca="1" si="43"/>
        <v>216.73649457436184</v>
      </c>
      <c r="AI14">
        <f t="shared" ca="1" si="44"/>
        <v>210.79251296069992</v>
      </c>
      <c r="AJ14">
        <f t="shared" ca="1" si="45"/>
        <v>212.46709127962941</v>
      </c>
      <c r="AK14">
        <f t="shared" ca="1" si="46"/>
        <v>208.05368202051685</v>
      </c>
      <c r="AL14">
        <f t="shared" ca="1" si="47"/>
        <v>206.50863584921785</v>
      </c>
      <c r="AM14">
        <f t="shared" ca="1" si="48"/>
        <v>205.24211030092732</v>
      </c>
      <c r="AN14">
        <f t="shared" ca="1" si="49"/>
        <v>204.53517440780956</v>
      </c>
      <c r="AO14">
        <f t="shared" ca="1" si="50"/>
        <v>201.83108304140137</v>
      </c>
      <c r="AP14">
        <f t="shared" ca="1" si="51"/>
        <v>200.73648193391463</v>
      </c>
      <c r="AQ14">
        <f t="shared" ca="1" si="52"/>
        <v>200.67021138879633</v>
      </c>
      <c r="AR14">
        <f t="shared" ca="1" si="53"/>
        <v>197.12745305389197</v>
      </c>
      <c r="AS14">
        <f t="shared" ca="1" si="54"/>
        <v>204.81866720185479</v>
      </c>
      <c r="AT14">
        <f t="shared" ca="1" si="55"/>
        <v>201.84711853361952</v>
      </c>
      <c r="AU14">
        <f t="shared" ca="1" si="56"/>
        <v>203.91459295584627</v>
      </c>
      <c r="AV14">
        <f t="shared" ca="1" si="57"/>
        <v>202.45774172833151</v>
      </c>
      <c r="AW14">
        <f t="shared" ca="1" si="58"/>
        <v>198.8110770602888</v>
      </c>
      <c r="AX14">
        <f t="shared" ca="1" si="59"/>
        <v>192.96566986574121</v>
      </c>
      <c r="AY14">
        <f t="shared" ca="1" si="60"/>
        <v>193.91710130445034</v>
      </c>
      <c r="AZ14">
        <f t="shared" ca="1" si="61"/>
        <v>196.09126876201353</v>
      </c>
      <c r="BA14">
        <f t="shared" ca="1" si="62"/>
        <v>190.98919776579103</v>
      </c>
      <c r="BB14">
        <f t="shared" ca="1" si="63"/>
        <v>187.59732788902545</v>
      </c>
      <c r="BC14">
        <f t="shared" ca="1" si="64"/>
        <v>189.24886909162521</v>
      </c>
      <c r="BD14">
        <f t="shared" ca="1" si="65"/>
        <v>185.50532769614517</v>
      </c>
      <c r="BE14">
        <f t="shared" ca="1" si="66"/>
        <v>181.01715488919385</v>
      </c>
      <c r="BF14">
        <f t="shared" ca="1" si="67"/>
        <v>177.19585579028359</v>
      </c>
      <c r="BG14">
        <f t="shared" ca="1" si="68"/>
        <v>178.39746887399858</v>
      </c>
      <c r="BH14">
        <f t="shared" ca="1" si="69"/>
        <v>181.55316928786078</v>
      </c>
      <c r="BI14">
        <f t="shared" ca="1" si="70"/>
        <v>182.41927588281339</v>
      </c>
      <c r="BJ14">
        <f t="shared" ca="1" si="71"/>
        <v>180.50023670756443</v>
      </c>
      <c r="BK14">
        <f t="shared" ca="1" si="72"/>
        <v>181.26932385084029</v>
      </c>
      <c r="BL14">
        <f t="shared" ca="1" si="73"/>
        <v>179.19985749241749</v>
      </c>
      <c r="BM14">
        <f t="shared" ca="1" si="74"/>
        <v>180.55671231097477</v>
      </c>
      <c r="BN14" s="22">
        <f t="shared" ca="1" si="36"/>
        <v>0</v>
      </c>
      <c r="BO14" s="22">
        <f t="shared" ca="1" si="37"/>
        <v>0</v>
      </c>
    </row>
    <row r="15" spans="1:67" x14ac:dyDescent="0.35">
      <c r="E15">
        <f t="shared" si="38"/>
        <v>223.19</v>
      </c>
      <c r="F15">
        <f t="shared" ca="1" si="76"/>
        <v>225.60932203320075</v>
      </c>
      <c r="G15">
        <f t="shared" ca="1" si="77"/>
        <v>228.93330203447812</v>
      </c>
      <c r="H15">
        <f t="shared" ca="1" si="78"/>
        <v>224.65961458981997</v>
      </c>
      <c r="I15">
        <f t="shared" ca="1" si="79"/>
        <v>223.87396651669789</v>
      </c>
      <c r="J15">
        <f t="shared" ca="1" si="80"/>
        <v>215.12595546142413</v>
      </c>
      <c r="K15">
        <f t="shared" ca="1" si="81"/>
        <v>215.81833662988748</v>
      </c>
      <c r="L15">
        <f t="shared" ca="1" si="82"/>
        <v>213.30714001538871</v>
      </c>
      <c r="M15">
        <f t="shared" ca="1" si="83"/>
        <v>216.705191649748</v>
      </c>
      <c r="N15">
        <f t="shared" ca="1" si="84"/>
        <v>215.35850798762399</v>
      </c>
      <c r="O15">
        <f t="shared" ca="1" si="85"/>
        <v>211.86482708034285</v>
      </c>
      <c r="P15">
        <f t="shared" ca="1" si="86"/>
        <v>209.7502062657102</v>
      </c>
      <c r="Q15">
        <f t="shared" ca="1" si="87"/>
        <v>207.10552333213556</v>
      </c>
      <c r="R15">
        <f t="shared" ca="1" si="88"/>
        <v>206.30911033151267</v>
      </c>
      <c r="S15">
        <f t="shared" ca="1" si="89"/>
        <v>200.45881344044881</v>
      </c>
      <c r="T15">
        <f t="shared" ca="1" si="90"/>
        <v>202.54023868775599</v>
      </c>
      <c r="U15">
        <f t="shared" ca="1" si="91"/>
        <v>200.91167647193581</v>
      </c>
      <c r="V15">
        <f t="shared" ca="1" si="92"/>
        <v>198.54297112506958</v>
      </c>
      <c r="W15">
        <f t="shared" ca="1" si="93"/>
        <v>198.30998325520338</v>
      </c>
      <c r="X15">
        <f t="shared" ca="1" si="94"/>
        <v>202.71544732168206</v>
      </c>
      <c r="Y15">
        <f t="shared" ca="1" si="95"/>
        <v>200.14573076952612</v>
      </c>
      <c r="Z15">
        <f t="shared" ca="1" si="96"/>
        <v>202.18202992457887</v>
      </c>
      <c r="AA15">
        <f t="shared" ca="1" si="97"/>
        <v>198.93653353639942</v>
      </c>
      <c r="AB15">
        <f t="shared" ca="1" si="98"/>
        <v>199.71301518073531</v>
      </c>
      <c r="AC15">
        <f t="shared" ca="1" si="99"/>
        <v>201.26207911620483</v>
      </c>
      <c r="AD15">
        <f t="shared" ca="1" si="100"/>
        <v>202.77922249279928</v>
      </c>
      <c r="AE15">
        <f t="shared" ca="1" si="40"/>
        <v>207.0377683957133</v>
      </c>
      <c r="AF15">
        <f t="shared" ca="1" si="41"/>
        <v>206.48000624091964</v>
      </c>
      <c r="AG15">
        <f t="shared" ca="1" si="42"/>
        <v>204.57610855720685</v>
      </c>
      <c r="AH15">
        <f t="shared" ca="1" si="43"/>
        <v>205.06106064806428</v>
      </c>
      <c r="AI15">
        <f t="shared" ca="1" si="44"/>
        <v>204.80826384798527</v>
      </c>
      <c r="AJ15">
        <f t="shared" ca="1" si="45"/>
        <v>204.92047588157448</v>
      </c>
      <c r="AK15">
        <f t="shared" ca="1" si="46"/>
        <v>201.39864264505272</v>
      </c>
      <c r="AL15">
        <f t="shared" ca="1" si="47"/>
        <v>194.0000431156748</v>
      </c>
      <c r="AM15">
        <f t="shared" ca="1" si="48"/>
        <v>190.08795922272725</v>
      </c>
      <c r="AN15">
        <f t="shared" ca="1" si="49"/>
        <v>188.74394742351328</v>
      </c>
      <c r="AO15">
        <f t="shared" ca="1" si="50"/>
        <v>186.89013087815917</v>
      </c>
      <c r="AP15">
        <f t="shared" ca="1" si="51"/>
        <v>187.15517926454842</v>
      </c>
      <c r="AQ15">
        <f t="shared" ca="1" si="52"/>
        <v>189.39078888631664</v>
      </c>
      <c r="AR15">
        <f t="shared" ca="1" si="53"/>
        <v>187.10948979816553</v>
      </c>
      <c r="AS15">
        <f t="shared" ca="1" si="54"/>
        <v>189.74031579709433</v>
      </c>
      <c r="AT15">
        <f t="shared" ca="1" si="55"/>
        <v>189.53275253635016</v>
      </c>
      <c r="AU15">
        <f t="shared" ca="1" si="56"/>
        <v>189.90872151919115</v>
      </c>
      <c r="AV15">
        <f t="shared" ca="1" si="57"/>
        <v>188.87472040384324</v>
      </c>
      <c r="AW15">
        <f t="shared" ca="1" si="58"/>
        <v>190.24534386699463</v>
      </c>
      <c r="AX15">
        <f t="shared" ca="1" si="59"/>
        <v>189.20827107276247</v>
      </c>
      <c r="AY15">
        <f t="shared" ca="1" si="60"/>
        <v>189.2881397425231</v>
      </c>
      <c r="AZ15">
        <f t="shared" ca="1" si="61"/>
        <v>187.50948191783769</v>
      </c>
      <c r="BA15">
        <f t="shared" ca="1" si="62"/>
        <v>189.37631423305911</v>
      </c>
      <c r="BB15">
        <f t="shared" ca="1" si="63"/>
        <v>187.52421758601457</v>
      </c>
      <c r="BC15">
        <f t="shared" ca="1" si="64"/>
        <v>189.84976928004298</v>
      </c>
      <c r="BD15">
        <f t="shared" ca="1" si="65"/>
        <v>185.74117362492657</v>
      </c>
      <c r="BE15">
        <f t="shared" ca="1" si="66"/>
        <v>187.34301913722271</v>
      </c>
      <c r="BF15">
        <f t="shared" ca="1" si="67"/>
        <v>193.31541082314203</v>
      </c>
      <c r="BG15">
        <f t="shared" ca="1" si="68"/>
        <v>194.95466530883786</v>
      </c>
      <c r="BH15">
        <f t="shared" ca="1" si="69"/>
        <v>198.57376364894998</v>
      </c>
      <c r="BI15">
        <f t="shared" ca="1" si="70"/>
        <v>196.46702882939587</v>
      </c>
      <c r="BJ15">
        <f t="shared" ca="1" si="71"/>
        <v>197.48220529570207</v>
      </c>
      <c r="BK15">
        <f t="shared" ca="1" si="72"/>
        <v>202.50397482324249</v>
      </c>
      <c r="BL15">
        <f t="shared" ca="1" si="73"/>
        <v>198.51342018778661</v>
      </c>
      <c r="BM15">
        <f t="shared" ca="1" si="74"/>
        <v>197.13475778450965</v>
      </c>
      <c r="BN15" s="22">
        <f t="shared" ca="1" si="36"/>
        <v>0</v>
      </c>
      <c r="BO15" s="22">
        <f t="shared" ca="1" si="37"/>
        <v>0</v>
      </c>
    </row>
    <row r="16" spans="1:67" x14ac:dyDescent="0.35">
      <c r="E16">
        <f t="shared" si="38"/>
        <v>223.19</v>
      </c>
      <c r="F16">
        <f t="shared" ca="1" si="76"/>
        <v>222.67805503120849</v>
      </c>
      <c r="G16">
        <f t="shared" ca="1" si="77"/>
        <v>220.65200094409153</v>
      </c>
      <c r="H16">
        <f t="shared" ca="1" si="78"/>
        <v>220.30507378296403</v>
      </c>
      <c r="I16">
        <f t="shared" ca="1" si="79"/>
        <v>220.25462361954351</v>
      </c>
      <c r="J16">
        <f t="shared" ca="1" si="80"/>
        <v>218.13722557369951</v>
      </c>
      <c r="K16">
        <f t="shared" ca="1" si="81"/>
        <v>227.14708675176354</v>
      </c>
      <c r="L16">
        <f t="shared" ca="1" si="82"/>
        <v>227.62545945764103</v>
      </c>
      <c r="M16">
        <f t="shared" ca="1" si="83"/>
        <v>229.64485211994818</v>
      </c>
      <c r="N16">
        <f t="shared" ca="1" si="84"/>
        <v>237.52384265342769</v>
      </c>
      <c r="O16">
        <f t="shared" ca="1" si="85"/>
        <v>236.21428605024744</v>
      </c>
      <c r="P16">
        <f t="shared" ca="1" si="86"/>
        <v>233.86754358361398</v>
      </c>
      <c r="Q16">
        <f t="shared" ca="1" si="87"/>
        <v>234.04932081846994</v>
      </c>
      <c r="R16">
        <f t="shared" ca="1" si="88"/>
        <v>239.78993939058932</v>
      </c>
      <c r="S16">
        <f t="shared" ca="1" si="89"/>
        <v>240.13523790041097</v>
      </c>
      <c r="T16">
        <f t="shared" ca="1" si="90"/>
        <v>245.58079657801127</v>
      </c>
      <c r="U16">
        <f t="shared" ca="1" si="91"/>
        <v>247.83086031755022</v>
      </c>
      <c r="V16">
        <f t="shared" ca="1" si="92"/>
        <v>242.58373574710001</v>
      </c>
      <c r="W16">
        <f t="shared" ca="1" si="93"/>
        <v>242.69570478675627</v>
      </c>
      <c r="X16">
        <f t="shared" ca="1" si="94"/>
        <v>248.82217363581609</v>
      </c>
      <c r="Y16">
        <f t="shared" ca="1" si="95"/>
        <v>250.92978499519734</v>
      </c>
      <c r="Z16">
        <f t="shared" ca="1" si="96"/>
        <v>250.06392729154112</v>
      </c>
      <c r="AA16">
        <f t="shared" ca="1" si="97"/>
        <v>249.42887737336946</v>
      </c>
      <c r="AB16">
        <f t="shared" ca="1" si="98"/>
        <v>248.6838076493768</v>
      </c>
      <c r="AC16">
        <f t="shared" ca="1" si="99"/>
        <v>253.58201077634308</v>
      </c>
      <c r="AD16">
        <f t="shared" ca="1" si="100"/>
        <v>243.13558651041456</v>
      </c>
      <c r="AE16">
        <f t="shared" ca="1" si="40"/>
        <v>241.59125477959768</v>
      </c>
      <c r="AF16">
        <f t="shared" ca="1" si="41"/>
        <v>238.68490862640257</v>
      </c>
      <c r="AG16">
        <f t="shared" ca="1" si="42"/>
        <v>235.37954138921739</v>
      </c>
      <c r="AH16">
        <f t="shared" ca="1" si="43"/>
        <v>241.92686843612972</v>
      </c>
      <c r="AI16">
        <f t="shared" ca="1" si="44"/>
        <v>241.85283875453874</v>
      </c>
      <c r="AJ16">
        <f t="shared" ca="1" si="45"/>
        <v>236.93175394515046</v>
      </c>
      <c r="AK16">
        <f t="shared" ca="1" si="46"/>
        <v>233.22895446882401</v>
      </c>
      <c r="AL16">
        <f t="shared" ca="1" si="47"/>
        <v>232.97865751413906</v>
      </c>
      <c r="AM16">
        <f t="shared" ca="1" si="48"/>
        <v>227.94335540434949</v>
      </c>
      <c r="AN16">
        <f t="shared" ca="1" si="49"/>
        <v>232.06687498614744</v>
      </c>
      <c r="AO16">
        <f t="shared" ca="1" si="50"/>
        <v>231.46479640134922</v>
      </c>
      <c r="AP16">
        <f t="shared" ca="1" si="51"/>
        <v>233.84209589134093</v>
      </c>
      <c r="AQ16">
        <f t="shared" ca="1" si="52"/>
        <v>230.55684548192664</v>
      </c>
      <c r="AR16">
        <f t="shared" ca="1" si="53"/>
        <v>233.85082424693894</v>
      </c>
      <c r="AS16">
        <f t="shared" ca="1" si="54"/>
        <v>232.4137023308742</v>
      </c>
      <c r="AT16">
        <f t="shared" ca="1" si="55"/>
        <v>233.19371936504351</v>
      </c>
      <c r="AU16">
        <f t="shared" ca="1" si="56"/>
        <v>235.83777247483818</v>
      </c>
      <c r="AV16">
        <f t="shared" ca="1" si="57"/>
        <v>235.63012165988525</v>
      </c>
      <c r="AW16">
        <f t="shared" ca="1" si="58"/>
        <v>233.26100551861518</v>
      </c>
      <c r="AX16">
        <f t="shared" ca="1" si="59"/>
        <v>232.20634309663942</v>
      </c>
      <c r="AY16">
        <f t="shared" ca="1" si="60"/>
        <v>233.35927146159713</v>
      </c>
      <c r="AZ16">
        <f t="shared" ca="1" si="61"/>
        <v>233.19797240235064</v>
      </c>
      <c r="BA16">
        <f t="shared" ca="1" si="62"/>
        <v>233.26520487049152</v>
      </c>
      <c r="BB16">
        <f t="shared" ca="1" si="63"/>
        <v>233.76247142141696</v>
      </c>
      <c r="BC16">
        <f t="shared" ca="1" si="64"/>
        <v>233.39960383034187</v>
      </c>
      <c r="BD16">
        <f t="shared" ca="1" si="65"/>
        <v>228.35843294478275</v>
      </c>
      <c r="BE16">
        <f t="shared" ca="1" si="66"/>
        <v>232.58149716741386</v>
      </c>
      <c r="BF16">
        <f t="shared" ca="1" si="67"/>
        <v>236.30290008781051</v>
      </c>
      <c r="BG16">
        <f t="shared" ca="1" si="68"/>
        <v>236.47001176395284</v>
      </c>
      <c r="BH16">
        <f t="shared" ca="1" si="69"/>
        <v>235.85178691067046</v>
      </c>
      <c r="BI16">
        <f t="shared" ca="1" si="70"/>
        <v>236.73513558554313</v>
      </c>
      <c r="BJ16">
        <f t="shared" ca="1" si="71"/>
        <v>233.75468242350718</v>
      </c>
      <c r="BK16">
        <f t="shared" ca="1" si="72"/>
        <v>231.16170833990481</v>
      </c>
      <c r="BL16">
        <f t="shared" ca="1" si="73"/>
        <v>229.14118908412772</v>
      </c>
      <c r="BM16">
        <f t="shared" ca="1" si="74"/>
        <v>230.41021761180014</v>
      </c>
      <c r="BN16" s="22">
        <f t="shared" ca="1" si="36"/>
        <v>30.410217611800135</v>
      </c>
      <c r="BO16" s="22">
        <f t="shared" ca="1" si="37"/>
        <v>30.101179946845107</v>
      </c>
    </row>
    <row r="17" spans="5:67" x14ac:dyDescent="0.35">
      <c r="E17">
        <f t="shared" si="38"/>
        <v>223.19</v>
      </c>
      <c r="F17">
        <f t="shared" ca="1" si="76"/>
        <v>220.7424325059003</v>
      </c>
      <c r="G17">
        <f t="shared" ca="1" si="77"/>
        <v>223.99501886933652</v>
      </c>
      <c r="H17">
        <f t="shared" ca="1" si="78"/>
        <v>224.10093038612217</v>
      </c>
      <c r="I17">
        <f t="shared" ca="1" si="79"/>
        <v>223.03389596810504</v>
      </c>
      <c r="J17">
        <f t="shared" ca="1" si="80"/>
        <v>217.82696300278621</v>
      </c>
      <c r="K17">
        <f t="shared" ca="1" si="81"/>
        <v>213.66903641628338</v>
      </c>
      <c r="L17">
        <f t="shared" ca="1" si="82"/>
        <v>214.79079845489261</v>
      </c>
      <c r="M17">
        <f t="shared" ca="1" si="83"/>
        <v>221.77636230156372</v>
      </c>
      <c r="N17">
        <f t="shared" ca="1" si="84"/>
        <v>218.51836156802918</v>
      </c>
      <c r="O17">
        <f t="shared" ca="1" si="85"/>
        <v>221.2446947726454</v>
      </c>
      <c r="P17">
        <f t="shared" ca="1" si="86"/>
        <v>217.72623094553381</v>
      </c>
      <c r="Q17">
        <f t="shared" ca="1" si="87"/>
        <v>218.40507844465526</v>
      </c>
      <c r="R17">
        <f t="shared" ca="1" si="88"/>
        <v>218.96232214577773</v>
      </c>
      <c r="S17">
        <f t="shared" ca="1" si="89"/>
        <v>219.9622891307898</v>
      </c>
      <c r="T17">
        <f t="shared" ca="1" si="90"/>
        <v>216.16539824659725</v>
      </c>
      <c r="U17">
        <f t="shared" ca="1" si="91"/>
        <v>221.50883944186666</v>
      </c>
      <c r="V17">
        <f t="shared" ca="1" si="92"/>
        <v>218.10375432805267</v>
      </c>
      <c r="W17">
        <f t="shared" ca="1" si="93"/>
        <v>217.83152900637455</v>
      </c>
      <c r="X17">
        <f t="shared" ca="1" si="94"/>
        <v>214.01983757563954</v>
      </c>
      <c r="Y17">
        <f t="shared" ca="1" si="95"/>
        <v>217.6177709640111</v>
      </c>
      <c r="Z17">
        <f t="shared" ca="1" si="96"/>
        <v>214.09133037308948</v>
      </c>
      <c r="AA17">
        <f t="shared" ca="1" si="97"/>
        <v>214.76646986304911</v>
      </c>
      <c r="AB17">
        <f t="shared" ca="1" si="98"/>
        <v>210.28207797679531</v>
      </c>
      <c r="AC17">
        <f t="shared" ca="1" si="99"/>
        <v>208.12800585733441</v>
      </c>
      <c r="AD17">
        <f t="shared" ca="1" si="100"/>
        <v>210.09728865290313</v>
      </c>
      <c r="AE17">
        <f t="shared" ca="1" si="40"/>
        <v>208.06564171740135</v>
      </c>
      <c r="AF17">
        <f t="shared" ca="1" si="41"/>
        <v>205.53172330707014</v>
      </c>
      <c r="AG17">
        <f t="shared" ca="1" si="42"/>
        <v>199.12080936110067</v>
      </c>
      <c r="AH17">
        <f t="shared" ca="1" si="43"/>
        <v>197.75988854390036</v>
      </c>
      <c r="AI17">
        <f t="shared" ca="1" si="44"/>
        <v>195.58269948107036</v>
      </c>
      <c r="AJ17">
        <f t="shared" ca="1" si="45"/>
        <v>193.75202464290516</v>
      </c>
      <c r="AK17">
        <f t="shared" ca="1" si="46"/>
        <v>195.26757874639904</v>
      </c>
      <c r="AL17">
        <f t="shared" ca="1" si="47"/>
        <v>195.29090611326103</v>
      </c>
      <c r="AM17">
        <f t="shared" ca="1" si="48"/>
        <v>197.37690126868631</v>
      </c>
      <c r="AN17">
        <f t="shared" ca="1" si="49"/>
        <v>198.66590276741348</v>
      </c>
      <c r="AO17">
        <f t="shared" ca="1" si="50"/>
        <v>196.09932701149449</v>
      </c>
      <c r="AP17">
        <f t="shared" ca="1" si="51"/>
        <v>199.37761529218224</v>
      </c>
      <c r="AQ17">
        <f t="shared" ca="1" si="52"/>
        <v>203.06732045534133</v>
      </c>
      <c r="AR17">
        <f t="shared" ca="1" si="53"/>
        <v>205.60689856937117</v>
      </c>
      <c r="AS17">
        <f t="shared" ca="1" si="54"/>
        <v>203.83562236661518</v>
      </c>
      <c r="AT17">
        <f t="shared" ca="1" si="55"/>
        <v>204.39025830968365</v>
      </c>
      <c r="AU17">
        <f t="shared" ca="1" si="56"/>
        <v>201.78565894915408</v>
      </c>
      <c r="AV17">
        <f t="shared" ca="1" si="57"/>
        <v>206.5205634702383</v>
      </c>
      <c r="AW17">
        <f t="shared" ca="1" si="58"/>
        <v>205.96178855197522</v>
      </c>
      <c r="AX17">
        <f t="shared" ca="1" si="59"/>
        <v>199.61121906859509</v>
      </c>
      <c r="AY17">
        <f t="shared" ca="1" si="60"/>
        <v>200.40019965361458</v>
      </c>
      <c r="AZ17">
        <f t="shared" ca="1" si="61"/>
        <v>199.78827410065406</v>
      </c>
      <c r="BA17">
        <f t="shared" ca="1" si="62"/>
        <v>202.83553437189204</v>
      </c>
      <c r="BB17">
        <f t="shared" ca="1" si="63"/>
        <v>200.62777777612175</v>
      </c>
      <c r="BC17">
        <f t="shared" ca="1" si="64"/>
        <v>194.52269059613704</v>
      </c>
      <c r="BD17">
        <f t="shared" ca="1" si="65"/>
        <v>195.52853123569238</v>
      </c>
      <c r="BE17">
        <f t="shared" ca="1" si="66"/>
        <v>191.41225805760857</v>
      </c>
      <c r="BF17">
        <f t="shared" ca="1" si="67"/>
        <v>193.03956321283547</v>
      </c>
      <c r="BG17">
        <f t="shared" ca="1" si="68"/>
        <v>193.03107760075662</v>
      </c>
      <c r="BH17">
        <f t="shared" ca="1" si="69"/>
        <v>194.4948615795974</v>
      </c>
      <c r="BI17">
        <f t="shared" ca="1" si="70"/>
        <v>195.01619991057382</v>
      </c>
      <c r="BJ17">
        <f t="shared" ca="1" si="71"/>
        <v>197.07093308583907</v>
      </c>
      <c r="BK17">
        <f t="shared" ca="1" si="72"/>
        <v>197.41773369324002</v>
      </c>
      <c r="BL17">
        <f t="shared" ca="1" si="73"/>
        <v>197.88793735149915</v>
      </c>
      <c r="BM17">
        <f t="shared" ca="1" si="74"/>
        <v>197.40356578327655</v>
      </c>
      <c r="BN17" s="22">
        <f t="shared" ca="1" si="36"/>
        <v>0</v>
      </c>
      <c r="BO17" s="22">
        <f t="shared" ca="1" si="37"/>
        <v>0</v>
      </c>
    </row>
    <row r="18" spans="5:67" x14ac:dyDescent="0.35">
      <c r="E18">
        <f t="shared" si="38"/>
        <v>223.19</v>
      </c>
      <c r="F18">
        <f t="shared" ca="1" si="76"/>
        <v>221.59236547767148</v>
      </c>
      <c r="G18">
        <f t="shared" ca="1" si="77"/>
        <v>221.20013346752538</v>
      </c>
      <c r="H18">
        <f t="shared" ca="1" si="78"/>
        <v>217.6779758211463</v>
      </c>
      <c r="I18">
        <f t="shared" ca="1" si="79"/>
        <v>215.23696389359006</v>
      </c>
      <c r="J18">
        <f t="shared" ca="1" si="80"/>
        <v>220.98456091758044</v>
      </c>
      <c r="K18">
        <f t="shared" ca="1" si="81"/>
        <v>223.09732430418754</v>
      </c>
      <c r="L18">
        <f t="shared" ca="1" si="82"/>
        <v>226.23942326096389</v>
      </c>
      <c r="M18">
        <f t="shared" ca="1" si="83"/>
        <v>222.07346444844259</v>
      </c>
      <c r="N18">
        <f t="shared" ca="1" si="84"/>
        <v>220.1192180140672</v>
      </c>
      <c r="O18">
        <f t="shared" ca="1" si="85"/>
        <v>224.3335167984539</v>
      </c>
      <c r="P18">
        <f t="shared" ca="1" si="86"/>
        <v>225.1232412665785</v>
      </c>
      <c r="Q18">
        <f t="shared" ca="1" si="87"/>
        <v>228.10592902768624</v>
      </c>
      <c r="R18">
        <f t="shared" ca="1" si="88"/>
        <v>226.44448147074201</v>
      </c>
      <c r="S18">
        <f t="shared" ca="1" si="89"/>
        <v>225.34507522970696</v>
      </c>
      <c r="T18">
        <f t="shared" ca="1" si="90"/>
        <v>222.57672475692044</v>
      </c>
      <c r="U18">
        <f t="shared" ca="1" si="91"/>
        <v>223.66076002266357</v>
      </c>
      <c r="V18">
        <f t="shared" ca="1" si="92"/>
        <v>223.66877543524086</v>
      </c>
      <c r="W18">
        <f t="shared" ca="1" si="93"/>
        <v>219.82641264976505</v>
      </c>
      <c r="X18">
        <f t="shared" ca="1" si="94"/>
        <v>217.0760526659966</v>
      </c>
      <c r="Y18">
        <f t="shared" ca="1" si="95"/>
        <v>218.09428858057146</v>
      </c>
      <c r="Z18">
        <f t="shared" ca="1" si="96"/>
        <v>218.78598638786926</v>
      </c>
      <c r="AA18">
        <f t="shared" ca="1" si="97"/>
        <v>220.34450935743666</v>
      </c>
      <c r="AB18">
        <f t="shared" ca="1" si="98"/>
        <v>221.08846879823508</v>
      </c>
      <c r="AC18">
        <f t="shared" ca="1" si="99"/>
        <v>224.01474690470539</v>
      </c>
      <c r="AD18">
        <f t="shared" ca="1" si="100"/>
        <v>219.13570933606925</v>
      </c>
      <c r="AE18">
        <f t="shared" ca="1" si="40"/>
        <v>222.3467331910974</v>
      </c>
      <c r="AF18">
        <f t="shared" ca="1" si="41"/>
        <v>218.66963602243939</v>
      </c>
      <c r="AG18">
        <f t="shared" ca="1" si="42"/>
        <v>222.31042574706552</v>
      </c>
      <c r="AH18">
        <f t="shared" ca="1" si="43"/>
        <v>218.38166750649501</v>
      </c>
      <c r="AI18">
        <f t="shared" ca="1" si="44"/>
        <v>219.28055597763966</v>
      </c>
      <c r="AJ18">
        <f t="shared" ca="1" si="45"/>
        <v>217.55384768831834</v>
      </c>
      <c r="AK18">
        <f t="shared" ca="1" si="46"/>
        <v>216.76892226852149</v>
      </c>
      <c r="AL18">
        <f t="shared" ca="1" si="47"/>
        <v>215.75005759008138</v>
      </c>
      <c r="AM18">
        <f t="shared" ca="1" si="48"/>
        <v>213.34625299618969</v>
      </c>
      <c r="AN18">
        <f t="shared" ca="1" si="49"/>
        <v>216.05729726619847</v>
      </c>
      <c r="AO18">
        <f t="shared" ca="1" si="50"/>
        <v>215.85897889429839</v>
      </c>
      <c r="AP18">
        <f t="shared" ca="1" si="51"/>
        <v>216.45644121359632</v>
      </c>
      <c r="AQ18">
        <f t="shared" ca="1" si="52"/>
        <v>216.22612832323335</v>
      </c>
      <c r="AR18">
        <f t="shared" ca="1" si="53"/>
        <v>222.54858108897417</v>
      </c>
      <c r="AS18">
        <f t="shared" ca="1" si="54"/>
        <v>224.6648025676476</v>
      </c>
      <c r="AT18">
        <f t="shared" ca="1" si="55"/>
        <v>222.34246154429221</v>
      </c>
      <c r="AU18">
        <f t="shared" ca="1" si="56"/>
        <v>219.54727554401225</v>
      </c>
      <c r="AV18">
        <f t="shared" ca="1" si="57"/>
        <v>219.48553728381691</v>
      </c>
      <c r="AW18">
        <f t="shared" ca="1" si="58"/>
        <v>220.0418266005629</v>
      </c>
      <c r="AX18">
        <f t="shared" ca="1" si="59"/>
        <v>222.95776006914465</v>
      </c>
      <c r="AY18">
        <f t="shared" ca="1" si="60"/>
        <v>222.07871564863231</v>
      </c>
      <c r="AZ18">
        <f t="shared" ca="1" si="61"/>
        <v>220.13472544266958</v>
      </c>
      <c r="BA18">
        <f t="shared" ca="1" si="62"/>
        <v>220.98310486472118</v>
      </c>
      <c r="BB18">
        <f t="shared" ca="1" si="63"/>
        <v>223.50398527326178</v>
      </c>
      <c r="BC18">
        <f t="shared" ca="1" si="64"/>
        <v>219.0606543497187</v>
      </c>
      <c r="BD18">
        <f t="shared" ca="1" si="65"/>
        <v>211.75115471354343</v>
      </c>
      <c r="BE18">
        <f t="shared" ca="1" si="66"/>
        <v>209.66670987480228</v>
      </c>
      <c r="BF18">
        <f t="shared" ca="1" si="67"/>
        <v>211.85750922535075</v>
      </c>
      <c r="BG18">
        <f t="shared" ca="1" si="68"/>
        <v>211.32875921199155</v>
      </c>
      <c r="BH18">
        <f t="shared" ca="1" si="69"/>
        <v>208.26634119968566</v>
      </c>
      <c r="BI18">
        <f t="shared" ca="1" si="70"/>
        <v>210.52540671827597</v>
      </c>
      <c r="BJ18">
        <f t="shared" ca="1" si="71"/>
        <v>210.52800342035357</v>
      </c>
      <c r="BK18">
        <f t="shared" ca="1" si="72"/>
        <v>213.03324564009034</v>
      </c>
      <c r="BL18">
        <f t="shared" ca="1" si="73"/>
        <v>209.92837150810129</v>
      </c>
      <c r="BM18">
        <f t="shared" ca="1" si="74"/>
        <v>208.33370978621372</v>
      </c>
      <c r="BN18" s="22">
        <f t="shared" ca="1" si="36"/>
        <v>8.3337097862137171</v>
      </c>
      <c r="BO18" s="22">
        <f t="shared" ca="1" si="37"/>
        <v>8.2490201517750279</v>
      </c>
    </row>
    <row r="19" spans="5:67" x14ac:dyDescent="0.35">
      <c r="E19">
        <f t="shared" si="38"/>
        <v>223.19</v>
      </c>
      <c r="F19">
        <f t="shared" ca="1" si="76"/>
        <v>221.75637837216749</v>
      </c>
      <c r="G19">
        <f t="shared" ca="1" si="77"/>
        <v>220.12677143622994</v>
      </c>
      <c r="H19">
        <f t="shared" ca="1" si="78"/>
        <v>220.98907191531711</v>
      </c>
      <c r="I19">
        <f t="shared" ca="1" si="79"/>
        <v>224.94351557841532</v>
      </c>
      <c r="J19">
        <f t="shared" ca="1" si="80"/>
        <v>228.79763150769278</v>
      </c>
      <c r="K19">
        <f t="shared" ca="1" si="81"/>
        <v>228.76894752265181</v>
      </c>
      <c r="L19">
        <f t="shared" ca="1" si="82"/>
        <v>229.35724849620522</v>
      </c>
      <c r="M19">
        <f t="shared" ca="1" si="83"/>
        <v>225.84968401202903</v>
      </c>
      <c r="N19">
        <f t="shared" ca="1" si="84"/>
        <v>223.1441431640126</v>
      </c>
      <c r="O19">
        <f t="shared" ca="1" si="85"/>
        <v>218.0905118087571</v>
      </c>
      <c r="P19">
        <f t="shared" ca="1" si="86"/>
        <v>215.62269035827748</v>
      </c>
      <c r="Q19">
        <f t="shared" ca="1" si="87"/>
        <v>218.19491842812513</v>
      </c>
      <c r="R19">
        <f t="shared" ca="1" si="88"/>
        <v>218.63111034603608</v>
      </c>
      <c r="S19">
        <f t="shared" ca="1" si="89"/>
        <v>216.40297311629183</v>
      </c>
      <c r="T19">
        <f t="shared" ca="1" si="90"/>
        <v>218.69575847168196</v>
      </c>
      <c r="U19">
        <f t="shared" ca="1" si="91"/>
        <v>217.30570753809951</v>
      </c>
      <c r="V19">
        <f t="shared" ca="1" si="92"/>
        <v>216.74786362066436</v>
      </c>
      <c r="W19">
        <f t="shared" ca="1" si="93"/>
        <v>215.09888054649053</v>
      </c>
      <c r="X19">
        <f t="shared" ca="1" si="94"/>
        <v>215.07762192912244</v>
      </c>
      <c r="Y19">
        <f t="shared" ca="1" si="95"/>
        <v>215.98810793721958</v>
      </c>
      <c r="Z19">
        <f t="shared" ca="1" si="96"/>
        <v>219.50891214350384</v>
      </c>
      <c r="AA19">
        <f t="shared" ca="1" si="97"/>
        <v>217.75819302069269</v>
      </c>
      <c r="AB19">
        <f t="shared" ca="1" si="98"/>
        <v>212.08971289348528</v>
      </c>
      <c r="AC19">
        <f t="shared" ca="1" si="99"/>
        <v>214.24217825650888</v>
      </c>
      <c r="AD19">
        <f t="shared" ca="1" si="100"/>
        <v>218.74334727076845</v>
      </c>
      <c r="AE19">
        <f t="shared" ca="1" si="40"/>
        <v>225.90584007473021</v>
      </c>
      <c r="AF19">
        <f t="shared" ca="1" si="41"/>
        <v>224.22425089532041</v>
      </c>
      <c r="AG19">
        <f t="shared" ca="1" si="42"/>
        <v>224.97896487059407</v>
      </c>
      <c r="AH19">
        <f t="shared" ca="1" si="43"/>
        <v>219.82392645062205</v>
      </c>
      <c r="AI19">
        <f t="shared" ca="1" si="44"/>
        <v>224.98631075670426</v>
      </c>
      <c r="AJ19">
        <f t="shared" ca="1" si="45"/>
        <v>221.99847887505311</v>
      </c>
      <c r="AK19">
        <f t="shared" ca="1" si="46"/>
        <v>221.85757406513554</v>
      </c>
      <c r="AL19">
        <f t="shared" ca="1" si="47"/>
        <v>220.79407726653082</v>
      </c>
      <c r="AM19">
        <f t="shared" ca="1" si="48"/>
        <v>217.6119402047247</v>
      </c>
      <c r="AN19">
        <f t="shared" ca="1" si="49"/>
        <v>212.92093003803041</v>
      </c>
      <c r="AO19">
        <f t="shared" ca="1" si="50"/>
        <v>214.61496402767509</v>
      </c>
      <c r="AP19">
        <f t="shared" ca="1" si="51"/>
        <v>214.62602792529074</v>
      </c>
      <c r="AQ19">
        <f t="shared" ca="1" si="52"/>
        <v>214.43127160318932</v>
      </c>
      <c r="AR19">
        <f t="shared" ca="1" si="53"/>
        <v>215.16073826428502</v>
      </c>
      <c r="AS19">
        <f t="shared" ca="1" si="54"/>
        <v>217.58065414407946</v>
      </c>
      <c r="AT19">
        <f t="shared" ca="1" si="55"/>
        <v>218.49235282485526</v>
      </c>
      <c r="AU19">
        <f t="shared" ca="1" si="56"/>
        <v>212.86737814370252</v>
      </c>
      <c r="AV19">
        <f t="shared" ca="1" si="57"/>
        <v>216.5357593966898</v>
      </c>
      <c r="AW19">
        <f t="shared" ca="1" si="58"/>
        <v>213.74459525119036</v>
      </c>
      <c r="AX19">
        <f t="shared" ca="1" si="59"/>
        <v>212.88856229802931</v>
      </c>
      <c r="AY19">
        <f t="shared" ca="1" si="60"/>
        <v>212.20356385353872</v>
      </c>
      <c r="AZ19">
        <f t="shared" ca="1" si="61"/>
        <v>216.32711649018162</v>
      </c>
      <c r="BA19">
        <f t="shared" ca="1" si="62"/>
        <v>222.04438487582306</v>
      </c>
      <c r="BB19">
        <f t="shared" ca="1" si="63"/>
        <v>218.73495172787116</v>
      </c>
      <c r="BC19">
        <f t="shared" ca="1" si="64"/>
        <v>219.07668577921805</v>
      </c>
      <c r="BD19">
        <f t="shared" ca="1" si="65"/>
        <v>215.68701050753188</v>
      </c>
      <c r="BE19">
        <f t="shared" ca="1" si="66"/>
        <v>215.60210851577983</v>
      </c>
      <c r="BF19">
        <f t="shared" ca="1" si="67"/>
        <v>216.20155197597313</v>
      </c>
      <c r="BG19">
        <f t="shared" ca="1" si="68"/>
        <v>217.26266770577399</v>
      </c>
      <c r="BH19">
        <f t="shared" ca="1" si="69"/>
        <v>217.34707088544539</v>
      </c>
      <c r="BI19">
        <f t="shared" ca="1" si="70"/>
        <v>214.52769496395493</v>
      </c>
      <c r="BJ19">
        <f t="shared" ca="1" si="71"/>
        <v>215.15598487995214</v>
      </c>
      <c r="BK19">
        <f t="shared" ca="1" si="72"/>
        <v>212.7441479673154</v>
      </c>
      <c r="BL19">
        <f t="shared" ca="1" si="73"/>
        <v>206.84267348719217</v>
      </c>
      <c r="BM19">
        <f t="shared" ca="1" si="74"/>
        <v>205.60275314675334</v>
      </c>
      <c r="BN19" s="22">
        <f t="shared" ca="1" si="36"/>
        <v>5.6027531467533436</v>
      </c>
      <c r="BO19" s="22">
        <f t="shared" ca="1" si="37"/>
        <v>5.5458163049360651</v>
      </c>
    </row>
    <row r="20" spans="5:67" x14ac:dyDescent="0.35">
      <c r="E20">
        <f t="shared" si="38"/>
        <v>223.19</v>
      </c>
      <c r="F20">
        <f t="shared" ca="1" si="76"/>
        <v>224.8390557167084</v>
      </c>
      <c r="G20">
        <f t="shared" ca="1" si="77"/>
        <v>219.50655763729023</v>
      </c>
      <c r="H20">
        <f t="shared" ca="1" si="78"/>
        <v>216.99399691738554</v>
      </c>
      <c r="I20">
        <f t="shared" ca="1" si="79"/>
        <v>218.39185219382802</v>
      </c>
      <c r="J20">
        <f t="shared" ca="1" si="80"/>
        <v>220.6908902595637</v>
      </c>
      <c r="K20">
        <f t="shared" ca="1" si="81"/>
        <v>219.5589824437142</v>
      </c>
      <c r="L20">
        <f t="shared" ca="1" si="82"/>
        <v>226.04958578717643</v>
      </c>
      <c r="M20">
        <f t="shared" ca="1" si="83"/>
        <v>224.048085949761</v>
      </c>
      <c r="N20">
        <f t="shared" ca="1" si="84"/>
        <v>226.26092239014008</v>
      </c>
      <c r="O20">
        <f t="shared" ca="1" si="85"/>
        <v>222.79555772671847</v>
      </c>
      <c r="P20">
        <f t="shared" ca="1" si="86"/>
        <v>225.38396399154104</v>
      </c>
      <c r="Q20">
        <f t="shared" ca="1" si="87"/>
        <v>226.00051872116146</v>
      </c>
      <c r="R20">
        <f t="shared" ca="1" si="88"/>
        <v>228.25907210769219</v>
      </c>
      <c r="S20">
        <f t="shared" ca="1" si="89"/>
        <v>228.98064507157574</v>
      </c>
      <c r="T20">
        <f t="shared" ca="1" si="90"/>
        <v>229.6447972231575</v>
      </c>
      <c r="U20">
        <f t="shared" ca="1" si="91"/>
        <v>225.69205076060609</v>
      </c>
      <c r="V20">
        <f t="shared" ca="1" si="92"/>
        <v>227.52595999243769</v>
      </c>
      <c r="W20">
        <f t="shared" ca="1" si="93"/>
        <v>229.41170241748929</v>
      </c>
      <c r="X20">
        <f t="shared" ca="1" si="94"/>
        <v>229.02028819252828</v>
      </c>
      <c r="Y20">
        <f t="shared" ca="1" si="95"/>
        <v>226.60517007574796</v>
      </c>
      <c r="Z20">
        <f t="shared" ca="1" si="96"/>
        <v>225.076941152974</v>
      </c>
      <c r="AA20">
        <f t="shared" ca="1" si="97"/>
        <v>224.25242721670298</v>
      </c>
      <c r="AB20">
        <f t="shared" ca="1" si="98"/>
        <v>226.95387054082849</v>
      </c>
      <c r="AC20">
        <f t="shared" ca="1" si="99"/>
        <v>230.73769841764266</v>
      </c>
      <c r="AD20">
        <f t="shared" ca="1" si="100"/>
        <v>230.07463521313673</v>
      </c>
      <c r="AE20">
        <f t="shared" ca="1" si="40"/>
        <v>222.9064898880323</v>
      </c>
      <c r="AF20">
        <f t="shared" ca="1" si="41"/>
        <v>223.16774905329777</v>
      </c>
      <c r="AG20">
        <f t="shared" ca="1" si="42"/>
        <v>228.82735276525099</v>
      </c>
      <c r="AH20">
        <f t="shared" ca="1" si="43"/>
        <v>233.40471204854518</v>
      </c>
      <c r="AI20">
        <f t="shared" ca="1" si="44"/>
        <v>232.67035534951955</v>
      </c>
      <c r="AJ20">
        <f t="shared" ca="1" si="45"/>
        <v>230.34584172154135</v>
      </c>
      <c r="AK20">
        <f t="shared" ca="1" si="46"/>
        <v>232.68328909060153</v>
      </c>
      <c r="AL20">
        <f t="shared" ca="1" si="47"/>
        <v>236.02940968564147</v>
      </c>
      <c r="AM20">
        <f t="shared" ca="1" si="48"/>
        <v>234.32006138808609</v>
      </c>
      <c r="AN20">
        <f t="shared" ca="1" si="49"/>
        <v>233.03672783611333</v>
      </c>
      <c r="AO20">
        <f t="shared" ca="1" si="50"/>
        <v>233.22343325659941</v>
      </c>
      <c r="AP20">
        <f t="shared" ca="1" si="51"/>
        <v>238.48082475361838</v>
      </c>
      <c r="AQ20">
        <f t="shared" ca="1" si="52"/>
        <v>244.25705206525768</v>
      </c>
      <c r="AR20">
        <f t="shared" ca="1" si="53"/>
        <v>246.162875276069</v>
      </c>
      <c r="AS20">
        <f t="shared" ca="1" si="54"/>
        <v>245.24733479427076</v>
      </c>
      <c r="AT20">
        <f t="shared" ca="1" si="55"/>
        <v>246.57312887490997</v>
      </c>
      <c r="AU20">
        <f t="shared" ca="1" si="56"/>
        <v>251.71195163877712</v>
      </c>
      <c r="AV20">
        <f t="shared" ca="1" si="57"/>
        <v>250.61379548750529</v>
      </c>
      <c r="AW20">
        <f t="shared" ca="1" si="58"/>
        <v>255.27151715509598</v>
      </c>
      <c r="AX20">
        <f t="shared" ca="1" si="59"/>
        <v>254.36697762829613</v>
      </c>
      <c r="AY20">
        <f t="shared" ca="1" si="60"/>
        <v>260.69816832234454</v>
      </c>
      <c r="AZ20">
        <f t="shared" ca="1" si="61"/>
        <v>264.97131391260132</v>
      </c>
      <c r="BA20">
        <f t="shared" ca="1" si="62"/>
        <v>273.09455243333451</v>
      </c>
      <c r="BB20">
        <f t="shared" ca="1" si="63"/>
        <v>281.63965338935066</v>
      </c>
      <c r="BC20">
        <f t="shared" ca="1" si="64"/>
        <v>291.51137500586259</v>
      </c>
      <c r="BD20">
        <f t="shared" ca="1" si="65"/>
        <v>292.29056949212088</v>
      </c>
      <c r="BE20">
        <f t="shared" ca="1" si="66"/>
        <v>300.70535360328813</v>
      </c>
      <c r="BF20">
        <f t="shared" ca="1" si="67"/>
        <v>296.79868169791467</v>
      </c>
      <c r="BG20">
        <f t="shared" ca="1" si="68"/>
        <v>300.29946951274241</v>
      </c>
      <c r="BH20">
        <f t="shared" ca="1" si="69"/>
        <v>305.56650046838382</v>
      </c>
      <c r="BI20">
        <f t="shared" ca="1" si="70"/>
        <v>305.56882286224317</v>
      </c>
      <c r="BJ20">
        <f t="shared" ca="1" si="71"/>
        <v>301.19689197739092</v>
      </c>
      <c r="BK20">
        <f t="shared" ca="1" si="72"/>
        <v>304.32663485040797</v>
      </c>
      <c r="BL20">
        <f t="shared" ca="1" si="73"/>
        <v>304.96772459350672</v>
      </c>
      <c r="BM20">
        <f t="shared" ca="1" si="74"/>
        <v>302.46129912331656</v>
      </c>
      <c r="BN20" s="22">
        <f t="shared" ca="1" si="36"/>
        <v>102.46129912331656</v>
      </c>
      <c r="BO20" s="22">
        <f t="shared" ca="1" si="37"/>
        <v>101.4200569647257</v>
      </c>
    </row>
    <row r="21" spans="5:67" x14ac:dyDescent="0.35">
      <c r="E21">
        <f t="shared" si="38"/>
        <v>223.19</v>
      </c>
      <c r="F21">
        <f t="shared" ca="1" si="76"/>
        <v>216.87293925245356</v>
      </c>
      <c r="G21">
        <f t="shared" ca="1" si="77"/>
        <v>215.46040723387239</v>
      </c>
      <c r="H21">
        <f t="shared" ca="1" si="78"/>
        <v>218.19415208222506</v>
      </c>
      <c r="I21">
        <f t="shared" ca="1" si="79"/>
        <v>216.38988298158569</v>
      </c>
      <c r="J21">
        <f t="shared" ca="1" si="80"/>
        <v>216.85187642529021</v>
      </c>
      <c r="K21">
        <f t="shared" ca="1" si="81"/>
        <v>213.33232857962179</v>
      </c>
      <c r="L21">
        <f t="shared" ca="1" si="82"/>
        <v>212.46202901245417</v>
      </c>
      <c r="M21">
        <f t="shared" ca="1" si="83"/>
        <v>208.53432136458738</v>
      </c>
      <c r="N21">
        <f t="shared" ca="1" si="84"/>
        <v>211.87734606960021</v>
      </c>
      <c r="O21">
        <f t="shared" ca="1" si="85"/>
        <v>214.86053541182073</v>
      </c>
      <c r="P21">
        <f t="shared" ca="1" si="86"/>
        <v>216.19443224124493</v>
      </c>
      <c r="Q21">
        <f t="shared" ca="1" si="87"/>
        <v>213.67104304287403</v>
      </c>
      <c r="R21">
        <f t="shared" ca="1" si="88"/>
        <v>218.04134689689258</v>
      </c>
      <c r="S21">
        <f t="shared" ca="1" si="89"/>
        <v>215.99182718757743</v>
      </c>
      <c r="T21">
        <f t="shared" ca="1" si="90"/>
        <v>214.8604575121756</v>
      </c>
      <c r="U21">
        <f t="shared" ca="1" si="91"/>
        <v>216.75658018850353</v>
      </c>
      <c r="V21">
        <f t="shared" ca="1" si="92"/>
        <v>217.77991009770216</v>
      </c>
      <c r="W21">
        <f t="shared" ca="1" si="93"/>
        <v>219.28920820646749</v>
      </c>
      <c r="X21">
        <f t="shared" ca="1" si="94"/>
        <v>215.95853049499232</v>
      </c>
      <c r="Y21">
        <f t="shared" ca="1" si="95"/>
        <v>218.98465130674771</v>
      </c>
      <c r="Z21">
        <f t="shared" ca="1" si="96"/>
        <v>216.42550151814629</v>
      </c>
      <c r="AA21">
        <f t="shared" ca="1" si="97"/>
        <v>216.68541582534928</v>
      </c>
      <c r="AB21">
        <f t="shared" ca="1" si="98"/>
        <v>218.97254041146789</v>
      </c>
      <c r="AC21">
        <f t="shared" ca="1" si="99"/>
        <v>224.67725612309306</v>
      </c>
      <c r="AD21">
        <f t="shared" ca="1" si="100"/>
        <v>220.10337178860826</v>
      </c>
      <c r="AE21">
        <f t="shared" ca="1" si="40"/>
        <v>217.7258060998972</v>
      </c>
      <c r="AF21">
        <f t="shared" ca="1" si="41"/>
        <v>216.14292057735145</v>
      </c>
      <c r="AG21">
        <f t="shared" ca="1" si="42"/>
        <v>216.9317954614211</v>
      </c>
      <c r="AH21">
        <f t="shared" ca="1" si="43"/>
        <v>216.08983650900012</v>
      </c>
      <c r="AI21">
        <f t="shared" ca="1" si="44"/>
        <v>210.15049082543462</v>
      </c>
      <c r="AJ21">
        <f t="shared" ca="1" si="45"/>
        <v>207.11872190240285</v>
      </c>
      <c r="AK21">
        <f t="shared" ca="1" si="46"/>
        <v>209.16664489077382</v>
      </c>
      <c r="AL21">
        <f t="shared" ca="1" si="47"/>
        <v>211.27113875857083</v>
      </c>
      <c r="AM21">
        <f t="shared" ca="1" si="48"/>
        <v>212.35574654933194</v>
      </c>
      <c r="AN21">
        <f t="shared" ca="1" si="49"/>
        <v>212.64877110312861</v>
      </c>
      <c r="AO21">
        <f t="shared" ca="1" si="50"/>
        <v>213.11677030521801</v>
      </c>
      <c r="AP21">
        <f t="shared" ca="1" si="51"/>
        <v>208.7552486709225</v>
      </c>
      <c r="AQ21">
        <f t="shared" ca="1" si="52"/>
        <v>208.70209472626075</v>
      </c>
      <c r="AR21">
        <f t="shared" ca="1" si="53"/>
        <v>205.96615089774301</v>
      </c>
      <c r="AS21">
        <f t="shared" ca="1" si="54"/>
        <v>208.18236734672564</v>
      </c>
      <c r="AT21">
        <f t="shared" ca="1" si="55"/>
        <v>206.7892662535703</v>
      </c>
      <c r="AU21">
        <f t="shared" ca="1" si="56"/>
        <v>203.91934091579756</v>
      </c>
      <c r="AV21">
        <f t="shared" ca="1" si="57"/>
        <v>200.41756920214806</v>
      </c>
      <c r="AW21">
        <f t="shared" ca="1" si="58"/>
        <v>202.07118768051444</v>
      </c>
      <c r="AX21">
        <f t="shared" ca="1" si="59"/>
        <v>198.05061106926533</v>
      </c>
      <c r="AY21">
        <f t="shared" ca="1" si="60"/>
        <v>201.09348843386675</v>
      </c>
      <c r="AZ21">
        <f t="shared" ca="1" si="61"/>
        <v>201.51811369501218</v>
      </c>
      <c r="BA21">
        <f t="shared" ca="1" si="62"/>
        <v>201.95317479980397</v>
      </c>
      <c r="BB21">
        <f t="shared" ca="1" si="63"/>
        <v>206.26576607192484</v>
      </c>
      <c r="BC21">
        <f t="shared" ca="1" si="64"/>
        <v>208.18958442190674</v>
      </c>
      <c r="BD21">
        <f t="shared" ca="1" si="65"/>
        <v>209.26034440717308</v>
      </c>
      <c r="BE21">
        <f t="shared" ca="1" si="66"/>
        <v>206.83404356489788</v>
      </c>
      <c r="BF21">
        <f t="shared" ca="1" si="67"/>
        <v>205.47711515869108</v>
      </c>
      <c r="BG21">
        <f t="shared" ca="1" si="68"/>
        <v>204.92302693638615</v>
      </c>
      <c r="BH21">
        <f t="shared" ca="1" si="69"/>
        <v>210.88697498507386</v>
      </c>
      <c r="BI21">
        <f t="shared" ca="1" si="70"/>
        <v>215.65721571085155</v>
      </c>
      <c r="BJ21">
        <f t="shared" ca="1" si="71"/>
        <v>216.54501765165435</v>
      </c>
      <c r="BK21">
        <f t="shared" ca="1" si="72"/>
        <v>215.42524064738606</v>
      </c>
      <c r="BL21">
        <f t="shared" ca="1" si="73"/>
        <v>214.90393252786416</v>
      </c>
      <c r="BM21">
        <f t="shared" ca="1" si="74"/>
        <v>219.18061046359406</v>
      </c>
      <c r="BN21" s="22">
        <f t="shared" ca="1" si="36"/>
        <v>19.180610463594064</v>
      </c>
      <c r="BO21" s="22">
        <f t="shared" ca="1" si="37"/>
        <v>18.985691402318388</v>
      </c>
    </row>
    <row r="22" spans="5:67" x14ac:dyDescent="0.35">
      <c r="E22">
        <f t="shared" si="38"/>
        <v>223.19</v>
      </c>
      <c r="F22">
        <f t="shared" ca="1" si="76"/>
        <v>224.33462227965913</v>
      </c>
      <c r="G22">
        <f t="shared" ca="1" si="77"/>
        <v>226.40255967477893</v>
      </c>
      <c r="H22">
        <f t="shared" ca="1" si="78"/>
        <v>231.79311049080007</v>
      </c>
      <c r="I22">
        <f t="shared" ca="1" si="79"/>
        <v>234.84738088071501</v>
      </c>
      <c r="J22">
        <f t="shared" ca="1" si="80"/>
        <v>233.59942707185039</v>
      </c>
      <c r="K22">
        <f t="shared" ca="1" si="81"/>
        <v>237.69154414705989</v>
      </c>
      <c r="L22">
        <f t="shared" ca="1" si="82"/>
        <v>235.59424278059026</v>
      </c>
      <c r="M22">
        <f t="shared" ca="1" si="83"/>
        <v>232.88823407012939</v>
      </c>
      <c r="N22">
        <f t="shared" ca="1" si="84"/>
        <v>237.03914283305562</v>
      </c>
      <c r="O22">
        <f t="shared" ca="1" si="85"/>
        <v>231.91641253002777</v>
      </c>
      <c r="P22">
        <f t="shared" ca="1" si="86"/>
        <v>227.70552467578474</v>
      </c>
      <c r="Q22">
        <f t="shared" ca="1" si="87"/>
        <v>229.95959550107659</v>
      </c>
      <c r="R22">
        <f t="shared" ca="1" si="88"/>
        <v>223.60678334197991</v>
      </c>
      <c r="S22">
        <f t="shared" ca="1" si="89"/>
        <v>219.68332548165597</v>
      </c>
      <c r="T22">
        <f t="shared" ca="1" si="90"/>
        <v>217.8612520970444</v>
      </c>
      <c r="U22">
        <f t="shared" ca="1" si="91"/>
        <v>216.75811910816398</v>
      </c>
      <c r="V22">
        <f t="shared" ca="1" si="92"/>
        <v>211.29048640378733</v>
      </c>
      <c r="W22">
        <f t="shared" ca="1" si="93"/>
        <v>213.63293555705064</v>
      </c>
      <c r="X22">
        <f t="shared" ca="1" si="94"/>
        <v>217.83728743072834</v>
      </c>
      <c r="Y22">
        <f t="shared" ca="1" si="95"/>
        <v>215.62492862537246</v>
      </c>
      <c r="Z22">
        <f t="shared" ca="1" si="96"/>
        <v>215.43309187900385</v>
      </c>
      <c r="AA22">
        <f t="shared" ca="1" si="97"/>
        <v>215.5284721064705</v>
      </c>
      <c r="AB22">
        <f t="shared" ca="1" si="98"/>
        <v>215.15472243412214</v>
      </c>
      <c r="AC22">
        <f t="shared" ca="1" si="99"/>
        <v>219.43071195265611</v>
      </c>
      <c r="AD22">
        <f t="shared" ca="1" si="100"/>
        <v>219.70544367315594</v>
      </c>
      <c r="AE22">
        <f t="shared" ca="1" si="40"/>
        <v>221.91685288594363</v>
      </c>
      <c r="AF22">
        <f t="shared" ca="1" si="41"/>
        <v>224.17835294099677</v>
      </c>
      <c r="AG22">
        <f t="shared" ca="1" si="42"/>
        <v>227.69899616426031</v>
      </c>
      <c r="AH22">
        <f t="shared" ca="1" si="43"/>
        <v>232.5267066762199</v>
      </c>
      <c r="AI22">
        <f t="shared" ca="1" si="44"/>
        <v>233.93070799525478</v>
      </c>
      <c r="AJ22">
        <f t="shared" ca="1" si="45"/>
        <v>232.18840841686372</v>
      </c>
      <c r="AK22">
        <f t="shared" ca="1" si="46"/>
        <v>237.40060695981964</v>
      </c>
      <c r="AL22">
        <f t="shared" ca="1" si="47"/>
        <v>239.591052847345</v>
      </c>
      <c r="AM22">
        <f t="shared" ca="1" si="48"/>
        <v>236.10974633109706</v>
      </c>
      <c r="AN22">
        <f t="shared" ca="1" si="49"/>
        <v>234.78706876763522</v>
      </c>
      <c r="AO22">
        <f t="shared" ca="1" si="50"/>
        <v>228.87003975436255</v>
      </c>
      <c r="AP22">
        <f t="shared" ca="1" si="51"/>
        <v>230.08312795622848</v>
      </c>
      <c r="AQ22">
        <f t="shared" ca="1" si="52"/>
        <v>228.0271088682174</v>
      </c>
      <c r="AR22">
        <f t="shared" ca="1" si="53"/>
        <v>229.21641579302675</v>
      </c>
      <c r="AS22">
        <f t="shared" ca="1" si="54"/>
        <v>233.93984803792864</v>
      </c>
      <c r="AT22">
        <f t="shared" ca="1" si="55"/>
        <v>237.87082055633232</v>
      </c>
      <c r="AU22">
        <f t="shared" ca="1" si="56"/>
        <v>237.11578892103236</v>
      </c>
      <c r="AV22">
        <f t="shared" ca="1" si="57"/>
        <v>243.7305340132892</v>
      </c>
      <c r="AW22">
        <f t="shared" ca="1" si="58"/>
        <v>242.48208125929008</v>
      </c>
      <c r="AX22">
        <f t="shared" ca="1" si="59"/>
        <v>240.00545186756639</v>
      </c>
      <c r="AY22">
        <f t="shared" ca="1" si="60"/>
        <v>240.50083692902857</v>
      </c>
      <c r="AZ22">
        <f t="shared" ca="1" si="61"/>
        <v>239.99695910827347</v>
      </c>
      <c r="BA22">
        <f t="shared" ca="1" si="62"/>
        <v>236.61465896517026</v>
      </c>
      <c r="BB22">
        <f t="shared" ca="1" si="63"/>
        <v>236.25915072674036</v>
      </c>
      <c r="BC22">
        <f t="shared" ca="1" si="64"/>
        <v>239.01451380626864</v>
      </c>
      <c r="BD22">
        <f t="shared" ca="1" si="65"/>
        <v>245.07658241134882</v>
      </c>
      <c r="BE22">
        <f t="shared" ca="1" si="66"/>
        <v>249.1955527988419</v>
      </c>
      <c r="BF22">
        <f t="shared" ca="1" si="67"/>
        <v>251.26602554507843</v>
      </c>
      <c r="BG22">
        <f t="shared" ca="1" si="68"/>
        <v>249.73129965434629</v>
      </c>
      <c r="BH22">
        <f t="shared" ca="1" si="69"/>
        <v>252.94519940512572</v>
      </c>
      <c r="BI22">
        <f t="shared" ca="1" si="70"/>
        <v>253.34860927269256</v>
      </c>
      <c r="BJ22">
        <f t="shared" ca="1" si="71"/>
        <v>250.84144477117661</v>
      </c>
      <c r="BK22">
        <f t="shared" ca="1" si="72"/>
        <v>253.04184077299979</v>
      </c>
      <c r="BL22">
        <f t="shared" ca="1" si="73"/>
        <v>252.51013513811554</v>
      </c>
      <c r="BM22">
        <f t="shared" ca="1" si="74"/>
        <v>253.76456188573312</v>
      </c>
      <c r="BN22" s="22">
        <f t="shared" ca="1" si="36"/>
        <v>53.764561885733116</v>
      </c>
      <c r="BO22" s="22">
        <f t="shared" ca="1" si="37"/>
        <v>53.218190436682718</v>
      </c>
    </row>
    <row r="23" spans="5:67" x14ac:dyDescent="0.35">
      <c r="E23">
        <f t="shared" si="38"/>
        <v>223.19</v>
      </c>
      <c r="F23">
        <f t="shared" ca="1" si="76"/>
        <v>218.03492761821937</v>
      </c>
      <c r="G23">
        <f t="shared" ca="1" si="77"/>
        <v>213.03270102895883</v>
      </c>
      <c r="H23">
        <f t="shared" ca="1" si="78"/>
        <v>204.63328038187538</v>
      </c>
      <c r="I23">
        <f t="shared" ca="1" si="79"/>
        <v>201.23062789940195</v>
      </c>
      <c r="J23">
        <f t="shared" ca="1" si="80"/>
        <v>197.16322864535334</v>
      </c>
      <c r="K23">
        <f t="shared" ca="1" si="81"/>
        <v>198.172270926377</v>
      </c>
      <c r="L23">
        <f t="shared" ca="1" si="82"/>
        <v>204.19973195354885</v>
      </c>
      <c r="M23">
        <f t="shared" ca="1" si="83"/>
        <v>202.87082746580489</v>
      </c>
      <c r="N23">
        <f t="shared" ca="1" si="84"/>
        <v>205.03574807009926</v>
      </c>
      <c r="O23">
        <f t="shared" ca="1" si="85"/>
        <v>206.8976007804568</v>
      </c>
      <c r="P23">
        <f t="shared" ca="1" si="86"/>
        <v>210.77594663411915</v>
      </c>
      <c r="Q23">
        <f t="shared" ca="1" si="87"/>
        <v>206.77610126872185</v>
      </c>
      <c r="R23">
        <f t="shared" ca="1" si="88"/>
        <v>211.28005892321835</v>
      </c>
      <c r="S23">
        <f t="shared" ca="1" si="89"/>
        <v>212.01420050199755</v>
      </c>
      <c r="T23">
        <f t="shared" ca="1" si="90"/>
        <v>213.69189917518457</v>
      </c>
      <c r="U23">
        <f t="shared" ca="1" si="91"/>
        <v>216.38737350346565</v>
      </c>
      <c r="V23">
        <f t="shared" ca="1" si="92"/>
        <v>211.61651912182631</v>
      </c>
      <c r="W23">
        <f t="shared" ca="1" si="93"/>
        <v>214.82585900659126</v>
      </c>
      <c r="X23">
        <f t="shared" ca="1" si="94"/>
        <v>214.81709558637428</v>
      </c>
      <c r="Y23">
        <f t="shared" ca="1" si="95"/>
        <v>207.59156301631322</v>
      </c>
      <c r="Z23">
        <f t="shared" ca="1" si="96"/>
        <v>207.29669525435844</v>
      </c>
      <c r="AA23">
        <f t="shared" ca="1" si="97"/>
        <v>207.22737227229553</v>
      </c>
      <c r="AB23">
        <f t="shared" ca="1" si="98"/>
        <v>201.51800340028637</v>
      </c>
      <c r="AC23">
        <f t="shared" ca="1" si="99"/>
        <v>201.11261135144298</v>
      </c>
      <c r="AD23">
        <f t="shared" ca="1" si="100"/>
        <v>201.66904778235642</v>
      </c>
      <c r="AE23">
        <f t="shared" ca="1" si="40"/>
        <v>201.13256122214298</v>
      </c>
      <c r="AF23">
        <f t="shared" ca="1" si="41"/>
        <v>202.0776913360227</v>
      </c>
      <c r="AG23">
        <f t="shared" ca="1" si="42"/>
        <v>203.80787042501086</v>
      </c>
      <c r="AH23">
        <f t="shared" ca="1" si="43"/>
        <v>200.51131812778544</v>
      </c>
      <c r="AI23">
        <f t="shared" ca="1" si="44"/>
        <v>199.60108074795019</v>
      </c>
      <c r="AJ23">
        <f t="shared" ca="1" si="45"/>
        <v>200.11238488403276</v>
      </c>
      <c r="AK23">
        <f t="shared" ca="1" si="46"/>
        <v>201.77099928564706</v>
      </c>
      <c r="AL23">
        <f t="shared" ca="1" si="47"/>
        <v>201.11456590793728</v>
      </c>
      <c r="AM23">
        <f t="shared" ca="1" si="48"/>
        <v>204.47287359709026</v>
      </c>
      <c r="AN23">
        <f t="shared" ca="1" si="49"/>
        <v>200.9555163024223</v>
      </c>
      <c r="AO23">
        <f t="shared" ca="1" si="50"/>
        <v>198.33317528071382</v>
      </c>
      <c r="AP23">
        <f t="shared" ca="1" si="51"/>
        <v>201.44262265657662</v>
      </c>
      <c r="AQ23">
        <f t="shared" ca="1" si="52"/>
        <v>199.26076416881901</v>
      </c>
      <c r="AR23">
        <f t="shared" ca="1" si="53"/>
        <v>196.12969292379213</v>
      </c>
      <c r="AS23">
        <f t="shared" ca="1" si="54"/>
        <v>194.14615262888799</v>
      </c>
      <c r="AT23">
        <f t="shared" ca="1" si="55"/>
        <v>198.48715029835819</v>
      </c>
      <c r="AU23">
        <f t="shared" ca="1" si="56"/>
        <v>195.35350039510277</v>
      </c>
      <c r="AV23">
        <f t="shared" ca="1" si="57"/>
        <v>197.64100764965326</v>
      </c>
      <c r="AW23">
        <f t="shared" ca="1" si="58"/>
        <v>194.10852161191701</v>
      </c>
      <c r="AX23">
        <f t="shared" ca="1" si="59"/>
        <v>194.83365007538893</v>
      </c>
      <c r="AY23">
        <f t="shared" ca="1" si="60"/>
        <v>192.16009329381558</v>
      </c>
      <c r="AZ23">
        <f t="shared" ca="1" si="61"/>
        <v>194.69647604833858</v>
      </c>
      <c r="BA23">
        <f t="shared" ca="1" si="62"/>
        <v>196.45464794217739</v>
      </c>
      <c r="BB23">
        <f t="shared" ca="1" si="63"/>
        <v>193.16678276536049</v>
      </c>
      <c r="BC23">
        <f t="shared" ca="1" si="64"/>
        <v>198.13524832626982</v>
      </c>
      <c r="BD23">
        <f t="shared" ca="1" si="65"/>
        <v>198.30812066114663</v>
      </c>
      <c r="BE23">
        <f t="shared" ca="1" si="66"/>
        <v>199.48213633139108</v>
      </c>
      <c r="BF23">
        <f t="shared" ca="1" si="67"/>
        <v>201.89099599309523</v>
      </c>
      <c r="BG23">
        <f t="shared" ca="1" si="68"/>
        <v>199.59821146117605</v>
      </c>
      <c r="BH23">
        <f t="shared" ca="1" si="69"/>
        <v>200.18410735929055</v>
      </c>
      <c r="BI23">
        <f t="shared" ca="1" si="70"/>
        <v>197.04727910960696</v>
      </c>
      <c r="BJ23">
        <f t="shared" ca="1" si="71"/>
        <v>195.97190234521676</v>
      </c>
      <c r="BK23">
        <f t="shared" ca="1" si="72"/>
        <v>197.04734254597082</v>
      </c>
      <c r="BL23">
        <f t="shared" ca="1" si="73"/>
        <v>195.93598482099569</v>
      </c>
      <c r="BM23">
        <f t="shared" ca="1" si="74"/>
        <v>196.66939430565759</v>
      </c>
      <c r="BN23" s="22">
        <f t="shared" ca="1" si="36"/>
        <v>0</v>
      </c>
      <c r="BO23" s="22">
        <f t="shared" ca="1" si="37"/>
        <v>0</v>
      </c>
    </row>
    <row r="24" spans="5:67" x14ac:dyDescent="0.35">
      <c r="E24">
        <f t="shared" si="38"/>
        <v>223.19</v>
      </c>
      <c r="F24">
        <f t="shared" ca="1" si="76"/>
        <v>220.6418097416836</v>
      </c>
      <c r="G24">
        <f t="shared" ca="1" si="77"/>
        <v>218.52017827329749</v>
      </c>
      <c r="H24">
        <f t="shared" ca="1" si="78"/>
        <v>213.70037822869801</v>
      </c>
      <c r="I24">
        <f t="shared" ca="1" si="79"/>
        <v>212.71763028350108</v>
      </c>
      <c r="J24">
        <f t="shared" ca="1" si="80"/>
        <v>207.62181586963834</v>
      </c>
      <c r="K24">
        <f t="shared" ca="1" si="81"/>
        <v>205.73527057855546</v>
      </c>
      <c r="L24">
        <f t="shared" ca="1" si="82"/>
        <v>202.65902892931621</v>
      </c>
      <c r="M24">
        <f t="shared" ca="1" si="83"/>
        <v>200.15059261745242</v>
      </c>
      <c r="N24">
        <f t="shared" ca="1" si="84"/>
        <v>199.45539531810775</v>
      </c>
      <c r="O24">
        <f t="shared" ca="1" si="85"/>
        <v>197.63371430817028</v>
      </c>
      <c r="P24">
        <f t="shared" ca="1" si="86"/>
        <v>200.75834268496902</v>
      </c>
      <c r="Q24">
        <f t="shared" ca="1" si="87"/>
        <v>205.22825054019344</v>
      </c>
      <c r="R24">
        <f t="shared" ca="1" si="88"/>
        <v>211.08750147259843</v>
      </c>
      <c r="S24">
        <f t="shared" ca="1" si="89"/>
        <v>211.94386727118675</v>
      </c>
      <c r="T24">
        <f t="shared" ca="1" si="90"/>
        <v>218.23808694205985</v>
      </c>
      <c r="U24">
        <f t="shared" ca="1" si="91"/>
        <v>217.92766326799475</v>
      </c>
      <c r="V24">
        <f t="shared" ca="1" si="92"/>
        <v>219.39446466117352</v>
      </c>
      <c r="W24">
        <f t="shared" ca="1" si="93"/>
        <v>219.43236237628065</v>
      </c>
      <c r="X24">
        <f t="shared" ca="1" si="94"/>
        <v>225.14840314374464</v>
      </c>
      <c r="Y24">
        <f t="shared" ca="1" si="95"/>
        <v>219.71446624139213</v>
      </c>
      <c r="Z24">
        <f t="shared" ca="1" si="96"/>
        <v>216.61271858085601</v>
      </c>
      <c r="AA24">
        <f t="shared" ca="1" si="97"/>
        <v>215.22908084555701</v>
      </c>
      <c r="AB24">
        <f t="shared" ca="1" si="98"/>
        <v>217.80346938000392</v>
      </c>
      <c r="AC24">
        <f t="shared" ca="1" si="99"/>
        <v>212.09164619508047</v>
      </c>
      <c r="AD24">
        <f t="shared" ca="1" si="100"/>
        <v>212.86598426226064</v>
      </c>
      <c r="AE24">
        <f t="shared" ca="1" si="40"/>
        <v>216.69697242450786</v>
      </c>
      <c r="AF24">
        <f t="shared" ca="1" si="41"/>
        <v>216.60088237128841</v>
      </c>
      <c r="AG24">
        <f t="shared" ca="1" si="42"/>
        <v>214.50629325773966</v>
      </c>
      <c r="AH24">
        <f t="shared" ca="1" si="43"/>
        <v>211.52084145490642</v>
      </c>
      <c r="AI24">
        <f t="shared" ca="1" si="44"/>
        <v>212.27381223513981</v>
      </c>
      <c r="AJ24">
        <f t="shared" ca="1" si="45"/>
        <v>215.88993260560551</v>
      </c>
      <c r="AK24">
        <f t="shared" ca="1" si="46"/>
        <v>214.92775501814319</v>
      </c>
      <c r="AL24">
        <f t="shared" ca="1" si="47"/>
        <v>210.67584865691884</v>
      </c>
      <c r="AM24">
        <f t="shared" ca="1" si="48"/>
        <v>213.43709053606193</v>
      </c>
      <c r="AN24">
        <f t="shared" ca="1" si="49"/>
        <v>215.73975832902951</v>
      </c>
      <c r="AO24">
        <f t="shared" ca="1" si="50"/>
        <v>219.42472251126944</v>
      </c>
      <c r="AP24">
        <f t="shared" ca="1" si="51"/>
        <v>217.72405211096213</v>
      </c>
      <c r="AQ24">
        <f t="shared" ca="1" si="52"/>
        <v>220.98415162407423</v>
      </c>
      <c r="AR24">
        <f t="shared" ca="1" si="53"/>
        <v>222.08677900778284</v>
      </c>
      <c r="AS24">
        <f t="shared" ca="1" si="54"/>
        <v>224.95030991131972</v>
      </c>
      <c r="AT24">
        <f t="shared" ca="1" si="55"/>
        <v>224.37516705739876</v>
      </c>
      <c r="AU24">
        <f t="shared" ca="1" si="56"/>
        <v>223.49044031576778</v>
      </c>
      <c r="AV24">
        <f t="shared" ca="1" si="57"/>
        <v>223.06375460949275</v>
      </c>
      <c r="AW24">
        <f t="shared" ca="1" si="58"/>
        <v>219.46251021470687</v>
      </c>
      <c r="AX24">
        <f t="shared" ca="1" si="59"/>
        <v>220.82987130031393</v>
      </c>
      <c r="AY24">
        <f t="shared" ca="1" si="60"/>
        <v>219.01613957350935</v>
      </c>
      <c r="AZ24">
        <f t="shared" ca="1" si="61"/>
        <v>218.60932945303594</v>
      </c>
      <c r="BA24">
        <f t="shared" ca="1" si="62"/>
        <v>216.20208122555903</v>
      </c>
      <c r="BB24">
        <f t="shared" ca="1" si="63"/>
        <v>220.05027107509247</v>
      </c>
      <c r="BC24">
        <f t="shared" ca="1" si="64"/>
        <v>216.98463609623238</v>
      </c>
      <c r="BD24">
        <f t="shared" ca="1" si="65"/>
        <v>216.49233113949379</v>
      </c>
      <c r="BE24">
        <f t="shared" ca="1" si="66"/>
        <v>216.30505296724854</v>
      </c>
      <c r="BF24">
        <f t="shared" ca="1" si="67"/>
        <v>214.1104381329213</v>
      </c>
      <c r="BG24">
        <f t="shared" ca="1" si="68"/>
        <v>216.71613999996327</v>
      </c>
      <c r="BH24">
        <f t="shared" ca="1" si="69"/>
        <v>222.7971670794951</v>
      </c>
      <c r="BI24">
        <f t="shared" ca="1" si="70"/>
        <v>222.89398253910142</v>
      </c>
      <c r="BJ24">
        <f t="shared" ca="1" si="71"/>
        <v>224.76624773140165</v>
      </c>
      <c r="BK24">
        <f t="shared" ca="1" si="72"/>
        <v>224.27661956578217</v>
      </c>
      <c r="BL24">
        <f t="shared" ca="1" si="73"/>
        <v>219.77344332870763</v>
      </c>
      <c r="BM24">
        <f t="shared" ca="1" si="74"/>
        <v>227.37291017741327</v>
      </c>
      <c r="BN24" s="22">
        <f t="shared" ca="1" si="36"/>
        <v>27.372910177413274</v>
      </c>
      <c r="BO24" s="22">
        <f t="shared" ca="1" si="37"/>
        <v>27.094738532861509</v>
      </c>
    </row>
    <row r="25" spans="5:67" x14ac:dyDescent="0.35">
      <c r="E25">
        <f t="shared" si="38"/>
        <v>223.19</v>
      </c>
      <c r="F25">
        <f t="shared" ca="1" si="76"/>
        <v>224.4057035890458</v>
      </c>
      <c r="G25">
        <f t="shared" ca="1" si="77"/>
        <v>231.07584128848063</v>
      </c>
      <c r="H25">
        <f t="shared" ca="1" si="78"/>
        <v>226.2817265690386</v>
      </c>
      <c r="I25">
        <f t="shared" ca="1" si="79"/>
        <v>220.72898937625254</v>
      </c>
      <c r="J25">
        <f t="shared" ca="1" si="80"/>
        <v>219.04521098882975</v>
      </c>
      <c r="K25">
        <f t="shared" ca="1" si="81"/>
        <v>216.80049260215353</v>
      </c>
      <c r="L25">
        <f t="shared" ca="1" si="82"/>
        <v>211.29815286709956</v>
      </c>
      <c r="M25">
        <f t="shared" ca="1" si="83"/>
        <v>213.78264541892</v>
      </c>
      <c r="N25">
        <f t="shared" ca="1" si="84"/>
        <v>212.37101444524524</v>
      </c>
      <c r="O25">
        <f t="shared" ca="1" si="85"/>
        <v>211.20155510157426</v>
      </c>
      <c r="P25">
        <f t="shared" ca="1" si="86"/>
        <v>210.35367423489978</v>
      </c>
      <c r="Q25">
        <f t="shared" ca="1" si="87"/>
        <v>206.2811193858885</v>
      </c>
      <c r="R25">
        <f t="shared" ca="1" si="88"/>
        <v>208.15411644231278</v>
      </c>
      <c r="S25">
        <f t="shared" ca="1" si="89"/>
        <v>204.59354000930003</v>
      </c>
      <c r="T25">
        <f t="shared" ca="1" si="90"/>
        <v>209.86034573706888</v>
      </c>
      <c r="U25">
        <f t="shared" ca="1" si="91"/>
        <v>204.90156527686239</v>
      </c>
      <c r="V25">
        <f t="shared" ca="1" si="92"/>
        <v>210.67652813346322</v>
      </c>
      <c r="W25">
        <f t="shared" ca="1" si="93"/>
        <v>206.00086790392012</v>
      </c>
      <c r="X25">
        <f t="shared" ca="1" si="94"/>
        <v>207.23305081330651</v>
      </c>
      <c r="Y25">
        <f t="shared" ca="1" si="95"/>
        <v>212.84716984346477</v>
      </c>
      <c r="Z25">
        <f t="shared" ca="1" si="96"/>
        <v>220.67504417476354</v>
      </c>
      <c r="AA25">
        <f t="shared" ca="1" si="97"/>
        <v>219.40622289942766</v>
      </c>
      <c r="AB25">
        <f t="shared" ca="1" si="98"/>
        <v>221.53115323771283</v>
      </c>
      <c r="AC25">
        <f t="shared" ca="1" si="99"/>
        <v>222.96706153889767</v>
      </c>
      <c r="AD25">
        <f t="shared" ca="1" si="100"/>
        <v>223.72915202273475</v>
      </c>
      <c r="AE25">
        <f t="shared" ca="1" si="40"/>
        <v>224.99365455757481</v>
      </c>
      <c r="AF25">
        <f t="shared" ca="1" si="41"/>
        <v>223.92886963088193</v>
      </c>
      <c r="AG25">
        <f t="shared" ca="1" si="42"/>
        <v>227.93208620240873</v>
      </c>
      <c r="AH25">
        <f t="shared" ca="1" si="43"/>
        <v>223.82834931308349</v>
      </c>
      <c r="AI25">
        <f t="shared" ca="1" si="44"/>
        <v>220.12174662298611</v>
      </c>
      <c r="AJ25">
        <f t="shared" ca="1" si="45"/>
        <v>220.19787809585355</v>
      </c>
      <c r="AK25">
        <f t="shared" ca="1" si="46"/>
        <v>219.78502427467248</v>
      </c>
      <c r="AL25">
        <f t="shared" ca="1" si="47"/>
        <v>221.19560053814894</v>
      </c>
      <c r="AM25">
        <f t="shared" ca="1" si="48"/>
        <v>226.59523508534528</v>
      </c>
      <c r="AN25">
        <f t="shared" ca="1" si="49"/>
        <v>220.66884837517728</v>
      </c>
      <c r="AO25">
        <f t="shared" ca="1" si="50"/>
        <v>219.00815087528079</v>
      </c>
      <c r="AP25">
        <f t="shared" ca="1" si="51"/>
        <v>220.88820679359858</v>
      </c>
      <c r="AQ25">
        <f t="shared" ca="1" si="52"/>
        <v>226.70322605333823</v>
      </c>
      <c r="AR25">
        <f t="shared" ca="1" si="53"/>
        <v>226.770781258201</v>
      </c>
      <c r="AS25">
        <f t="shared" ca="1" si="54"/>
        <v>226.08113334304736</v>
      </c>
      <c r="AT25">
        <f t="shared" ca="1" si="55"/>
        <v>227.5896653508475</v>
      </c>
      <c r="AU25">
        <f t="shared" ca="1" si="56"/>
        <v>230.07608121655474</v>
      </c>
      <c r="AV25">
        <f t="shared" ca="1" si="57"/>
        <v>223.49758224897997</v>
      </c>
      <c r="AW25">
        <f t="shared" ca="1" si="58"/>
        <v>222.05088963277976</v>
      </c>
      <c r="AX25">
        <f t="shared" ca="1" si="59"/>
        <v>225.06783146946395</v>
      </c>
      <c r="AY25">
        <f t="shared" ca="1" si="60"/>
        <v>229.50276922493165</v>
      </c>
      <c r="AZ25">
        <f t="shared" ca="1" si="61"/>
        <v>230.18648066521556</v>
      </c>
      <c r="BA25">
        <f t="shared" ca="1" si="62"/>
        <v>232.28000309025882</v>
      </c>
      <c r="BB25">
        <f t="shared" ca="1" si="63"/>
        <v>232.14795043804889</v>
      </c>
      <c r="BC25">
        <f t="shared" ca="1" si="64"/>
        <v>236.22068103218183</v>
      </c>
      <c r="BD25">
        <f t="shared" ca="1" si="65"/>
        <v>237.31892513088036</v>
      </c>
      <c r="BE25">
        <f t="shared" ca="1" si="66"/>
        <v>237.73950890374462</v>
      </c>
      <c r="BF25">
        <f t="shared" ca="1" si="67"/>
        <v>236.96314555556299</v>
      </c>
      <c r="BG25">
        <f t="shared" ca="1" si="68"/>
        <v>238.67448503817602</v>
      </c>
      <c r="BH25">
        <f t="shared" ca="1" si="69"/>
        <v>230.13307374082694</v>
      </c>
      <c r="BI25">
        <f t="shared" ca="1" si="70"/>
        <v>232.09979456546949</v>
      </c>
      <c r="BJ25">
        <f t="shared" ca="1" si="71"/>
        <v>233.54182149646468</v>
      </c>
      <c r="BK25">
        <f t="shared" ca="1" si="72"/>
        <v>232.47925861464984</v>
      </c>
      <c r="BL25">
        <f t="shared" ca="1" si="73"/>
        <v>232.90295092484399</v>
      </c>
      <c r="BM25">
        <f t="shared" ca="1" si="74"/>
        <v>234.0623135284317</v>
      </c>
      <c r="BN25" s="22">
        <f t="shared" ca="1" si="36"/>
        <v>34.062313528431702</v>
      </c>
      <c r="BO25" s="22">
        <f t="shared" ca="1" si="37"/>
        <v>33.716162179889295</v>
      </c>
    </row>
    <row r="26" spans="5:67" x14ac:dyDescent="0.35">
      <c r="E26">
        <f t="shared" si="38"/>
        <v>223.19</v>
      </c>
      <c r="F26">
        <f t="shared" ca="1" si="76"/>
        <v>222.55534077165237</v>
      </c>
      <c r="G26">
        <f t="shared" ca="1" si="77"/>
        <v>222.64899576606274</v>
      </c>
      <c r="H26">
        <f t="shared" ca="1" si="78"/>
        <v>222.0463202123639</v>
      </c>
      <c r="I26">
        <f t="shared" ca="1" si="79"/>
        <v>220.21951368554107</v>
      </c>
      <c r="J26">
        <f t="shared" ca="1" si="80"/>
        <v>215.03178588798056</v>
      </c>
      <c r="K26">
        <f t="shared" ca="1" si="81"/>
        <v>211.37387420593433</v>
      </c>
      <c r="L26">
        <f t="shared" ca="1" si="82"/>
        <v>211.93870775333892</v>
      </c>
      <c r="M26">
        <f t="shared" ca="1" si="83"/>
        <v>210.85440610182309</v>
      </c>
      <c r="N26">
        <f t="shared" ca="1" si="84"/>
        <v>214.94408347755697</v>
      </c>
      <c r="O26">
        <f t="shared" ca="1" si="85"/>
        <v>219.4107167972461</v>
      </c>
      <c r="P26">
        <f t="shared" ca="1" si="86"/>
        <v>219.36839129408685</v>
      </c>
      <c r="Q26">
        <f t="shared" ca="1" si="87"/>
        <v>218.61087942521505</v>
      </c>
      <c r="R26">
        <f t="shared" ca="1" si="88"/>
        <v>216.50666148224971</v>
      </c>
      <c r="S26">
        <f t="shared" ca="1" si="89"/>
        <v>217.87423675275468</v>
      </c>
      <c r="T26">
        <f t="shared" ca="1" si="90"/>
        <v>220.9092304198127</v>
      </c>
      <c r="U26">
        <f t="shared" ca="1" si="91"/>
        <v>215.69784914171686</v>
      </c>
      <c r="V26">
        <f t="shared" ca="1" si="92"/>
        <v>215.64604048171481</v>
      </c>
      <c r="W26">
        <f t="shared" ca="1" si="93"/>
        <v>212.78824985121292</v>
      </c>
      <c r="X26">
        <f t="shared" ca="1" si="94"/>
        <v>211.2248587548676</v>
      </c>
      <c r="Y26">
        <f t="shared" ca="1" si="95"/>
        <v>211.13845218424618</v>
      </c>
      <c r="Z26">
        <f t="shared" ca="1" si="96"/>
        <v>213.62976867236992</v>
      </c>
      <c r="AA26">
        <f t="shared" ca="1" si="97"/>
        <v>218.06071817201553</v>
      </c>
      <c r="AB26">
        <f t="shared" ca="1" si="98"/>
        <v>217.72057218173572</v>
      </c>
      <c r="AC26">
        <f t="shared" ca="1" si="99"/>
        <v>217.10479063618772</v>
      </c>
      <c r="AD26">
        <f t="shared" ca="1" si="100"/>
        <v>222.45871062549517</v>
      </c>
      <c r="AE26">
        <f t="shared" ca="1" si="40"/>
        <v>223.13449365447525</v>
      </c>
      <c r="AF26">
        <f t="shared" ca="1" si="41"/>
        <v>222.14159988842474</v>
      </c>
      <c r="AG26">
        <f t="shared" ca="1" si="42"/>
        <v>224.83903777905928</v>
      </c>
      <c r="AH26">
        <f t="shared" ca="1" si="43"/>
        <v>222.93094492085709</v>
      </c>
      <c r="AI26">
        <f t="shared" ca="1" si="44"/>
        <v>225.95712814365672</v>
      </c>
      <c r="AJ26">
        <f t="shared" ca="1" si="45"/>
        <v>225.25988786738557</v>
      </c>
      <c r="AK26">
        <f t="shared" ca="1" si="46"/>
        <v>225.85523143432059</v>
      </c>
      <c r="AL26">
        <f t="shared" ca="1" si="47"/>
        <v>226.00950796505606</v>
      </c>
      <c r="AM26">
        <f t="shared" ca="1" si="48"/>
        <v>226.83255490438103</v>
      </c>
      <c r="AN26">
        <f t="shared" ca="1" si="49"/>
        <v>227.39612452762495</v>
      </c>
      <c r="AO26">
        <f t="shared" ca="1" si="50"/>
        <v>222.90902564496815</v>
      </c>
      <c r="AP26">
        <f t="shared" ca="1" si="51"/>
        <v>219.820560121678</v>
      </c>
      <c r="AQ26">
        <f t="shared" ca="1" si="52"/>
        <v>216.15677626211658</v>
      </c>
      <c r="AR26">
        <f t="shared" ca="1" si="53"/>
        <v>215.88025853854265</v>
      </c>
      <c r="AS26">
        <f t="shared" ca="1" si="54"/>
        <v>216.281740488445</v>
      </c>
      <c r="AT26">
        <f t="shared" ca="1" si="55"/>
        <v>210.06767444362805</v>
      </c>
      <c r="AU26">
        <f t="shared" ca="1" si="56"/>
        <v>208.88928682590517</v>
      </c>
      <c r="AV26">
        <f t="shared" ca="1" si="57"/>
        <v>214.73520299723569</v>
      </c>
      <c r="AW26">
        <f t="shared" ca="1" si="58"/>
        <v>214.29642089550825</v>
      </c>
      <c r="AX26">
        <f t="shared" ca="1" si="59"/>
        <v>217.17847791722193</v>
      </c>
      <c r="AY26">
        <f t="shared" ca="1" si="60"/>
        <v>214.01474267060692</v>
      </c>
      <c r="AZ26">
        <f t="shared" ca="1" si="61"/>
        <v>215.82844552544577</v>
      </c>
      <c r="BA26">
        <f t="shared" ca="1" si="62"/>
        <v>216.38834165929089</v>
      </c>
      <c r="BB26">
        <f t="shared" ca="1" si="63"/>
        <v>221.85617962962786</v>
      </c>
      <c r="BC26">
        <f t="shared" ca="1" si="64"/>
        <v>229.55094694289664</v>
      </c>
      <c r="BD26">
        <f t="shared" ca="1" si="65"/>
        <v>234.25789512509638</v>
      </c>
      <c r="BE26">
        <f t="shared" ca="1" si="66"/>
        <v>233.03497454434779</v>
      </c>
      <c r="BF26">
        <f t="shared" ca="1" si="67"/>
        <v>234.62331985032762</v>
      </c>
      <c r="BG26">
        <f t="shared" ca="1" si="68"/>
        <v>228.22655185181921</v>
      </c>
      <c r="BH26">
        <f t="shared" ca="1" si="69"/>
        <v>230.21664740958107</v>
      </c>
      <c r="BI26">
        <f t="shared" ca="1" si="70"/>
        <v>229.61989061105331</v>
      </c>
      <c r="BJ26">
        <f t="shared" ca="1" si="71"/>
        <v>235.62092562192376</v>
      </c>
      <c r="BK26">
        <f t="shared" ca="1" si="72"/>
        <v>240.30092302296669</v>
      </c>
      <c r="BL26">
        <f t="shared" ca="1" si="73"/>
        <v>242.19931324305279</v>
      </c>
      <c r="BM26">
        <f t="shared" ca="1" si="74"/>
        <v>242.29089508573009</v>
      </c>
      <c r="BN26" s="22">
        <f t="shared" ca="1" si="36"/>
        <v>42.290895085730085</v>
      </c>
      <c r="BO26" s="22">
        <f t="shared" ca="1" si="37"/>
        <v>41.861122447040358</v>
      </c>
    </row>
    <row r="27" spans="5:67" x14ac:dyDescent="0.35">
      <c r="E27">
        <f t="shared" si="38"/>
        <v>223.19</v>
      </c>
      <c r="F27">
        <f t="shared" ca="1" si="76"/>
        <v>220.73254810148339</v>
      </c>
      <c r="G27">
        <f t="shared" ca="1" si="77"/>
        <v>221.39997540301661</v>
      </c>
      <c r="H27">
        <f t="shared" ca="1" si="78"/>
        <v>226.96146806796199</v>
      </c>
      <c r="I27">
        <f t="shared" ca="1" si="79"/>
        <v>226.02135393942476</v>
      </c>
      <c r="J27">
        <f t="shared" ca="1" si="80"/>
        <v>233.80581512990156</v>
      </c>
      <c r="K27">
        <f t="shared" ca="1" si="81"/>
        <v>235.39071512193587</v>
      </c>
      <c r="L27">
        <f t="shared" ca="1" si="82"/>
        <v>237.00667730009772</v>
      </c>
      <c r="M27">
        <f t="shared" ca="1" si="83"/>
        <v>234.35375242528224</v>
      </c>
      <c r="N27">
        <f t="shared" ca="1" si="84"/>
        <v>236.64896963944895</v>
      </c>
      <c r="O27">
        <f t="shared" ca="1" si="85"/>
        <v>232.94870655876321</v>
      </c>
      <c r="P27">
        <f t="shared" ca="1" si="86"/>
        <v>233.73411502702911</v>
      </c>
      <c r="Q27">
        <f t="shared" ca="1" si="87"/>
        <v>237.41947419307422</v>
      </c>
      <c r="R27">
        <f t="shared" ca="1" si="88"/>
        <v>239.9002448746854</v>
      </c>
      <c r="S27">
        <f t="shared" ca="1" si="89"/>
        <v>236.47226454632346</v>
      </c>
      <c r="T27">
        <f t="shared" ca="1" si="90"/>
        <v>235.28792739270546</v>
      </c>
      <c r="U27">
        <f t="shared" ca="1" si="91"/>
        <v>227.74370622573727</v>
      </c>
      <c r="V27">
        <f t="shared" ca="1" si="92"/>
        <v>228.56963205134895</v>
      </c>
      <c r="W27">
        <f t="shared" ca="1" si="93"/>
        <v>227.97810697457879</v>
      </c>
      <c r="X27">
        <f t="shared" ca="1" si="94"/>
        <v>224.96091135588978</v>
      </c>
      <c r="Y27">
        <f t="shared" ca="1" si="95"/>
        <v>220.49032925210506</v>
      </c>
      <c r="Z27">
        <f t="shared" ca="1" si="96"/>
        <v>219.66104941379265</v>
      </c>
      <c r="AA27">
        <f t="shared" ca="1" si="97"/>
        <v>217.61585178634613</v>
      </c>
      <c r="AB27">
        <f t="shared" ca="1" si="98"/>
        <v>217.46453857692046</v>
      </c>
      <c r="AC27">
        <f t="shared" ca="1" si="99"/>
        <v>228.86386850141361</v>
      </c>
      <c r="AD27">
        <f t="shared" ca="1" si="100"/>
        <v>227.95991219191066</v>
      </c>
      <c r="AE27">
        <f t="shared" ca="1" si="40"/>
        <v>223.47325703671098</v>
      </c>
      <c r="AF27">
        <f t="shared" ca="1" si="41"/>
        <v>221.26069000599168</v>
      </c>
      <c r="AG27">
        <f t="shared" ca="1" si="42"/>
        <v>223.08691842760575</v>
      </c>
      <c r="AH27">
        <f t="shared" ca="1" si="43"/>
        <v>232.27911443974585</v>
      </c>
      <c r="AI27">
        <f t="shared" ca="1" si="44"/>
        <v>235.62910726489778</v>
      </c>
      <c r="AJ27">
        <f t="shared" ca="1" si="45"/>
        <v>238.75354182564737</v>
      </c>
      <c r="AK27">
        <f t="shared" ca="1" si="46"/>
        <v>234.63957758903709</v>
      </c>
      <c r="AL27">
        <f t="shared" ca="1" si="47"/>
        <v>235.24529980937606</v>
      </c>
      <c r="AM27">
        <f t="shared" ca="1" si="48"/>
        <v>240.52882864794958</v>
      </c>
      <c r="AN27">
        <f t="shared" ca="1" si="49"/>
        <v>238.60213039599913</v>
      </c>
      <c r="AO27">
        <f t="shared" ca="1" si="50"/>
        <v>238.42706526247753</v>
      </c>
      <c r="AP27">
        <f t="shared" ca="1" si="51"/>
        <v>239.85242678275725</v>
      </c>
      <c r="AQ27">
        <f t="shared" ca="1" si="52"/>
        <v>238.21927440575783</v>
      </c>
      <c r="AR27">
        <f t="shared" ca="1" si="53"/>
        <v>239.26339202737446</v>
      </c>
      <c r="AS27">
        <f t="shared" ca="1" si="54"/>
        <v>239.93046826311425</v>
      </c>
      <c r="AT27">
        <f t="shared" ca="1" si="55"/>
        <v>233.8628973567254</v>
      </c>
      <c r="AU27">
        <f t="shared" ca="1" si="56"/>
        <v>232.04090720344516</v>
      </c>
      <c r="AV27">
        <f t="shared" ca="1" si="57"/>
        <v>234.86627226789776</v>
      </c>
      <c r="AW27">
        <f t="shared" ca="1" si="58"/>
        <v>234.8106604129519</v>
      </c>
      <c r="AX27">
        <f t="shared" ca="1" si="59"/>
        <v>230.77302568547654</v>
      </c>
      <c r="AY27">
        <f t="shared" ca="1" si="60"/>
        <v>223.90180203228149</v>
      </c>
      <c r="AZ27">
        <f t="shared" ca="1" si="61"/>
        <v>227.03924612586255</v>
      </c>
      <c r="BA27">
        <f t="shared" ca="1" si="62"/>
        <v>224.50941048324492</v>
      </c>
      <c r="BB27">
        <f t="shared" ca="1" si="63"/>
        <v>231.32837165397993</v>
      </c>
      <c r="BC27">
        <f t="shared" ca="1" si="64"/>
        <v>231.78938019545399</v>
      </c>
      <c r="BD27">
        <f t="shared" ca="1" si="65"/>
        <v>228.85831957183996</v>
      </c>
      <c r="BE27">
        <f t="shared" ca="1" si="66"/>
        <v>227.66276142800496</v>
      </c>
      <c r="BF27">
        <f t="shared" ca="1" si="67"/>
        <v>230.88267045513516</v>
      </c>
      <c r="BG27">
        <f t="shared" ca="1" si="68"/>
        <v>234.00421172899652</v>
      </c>
      <c r="BH27">
        <f t="shared" ca="1" si="69"/>
        <v>237.24214359915365</v>
      </c>
      <c r="BI27">
        <f t="shared" ca="1" si="70"/>
        <v>235.21784206475434</v>
      </c>
      <c r="BJ27">
        <f t="shared" ca="1" si="71"/>
        <v>231.02350174834626</v>
      </c>
      <c r="BK27">
        <f t="shared" ca="1" si="72"/>
        <v>229.23920593358221</v>
      </c>
      <c r="BL27">
        <f t="shared" ca="1" si="73"/>
        <v>226.91107604898934</v>
      </c>
      <c r="BM27">
        <f t="shared" ca="1" si="74"/>
        <v>224.84547716023135</v>
      </c>
      <c r="BN27" s="22">
        <f t="shared" ca="1" si="36"/>
        <v>24.845477160231354</v>
      </c>
      <c r="BO27" s="22">
        <f t="shared" ca="1" si="37"/>
        <v>24.592990040793183</v>
      </c>
    </row>
    <row r="28" spans="5:67" x14ac:dyDescent="0.35">
      <c r="E28">
        <f t="shared" si="38"/>
        <v>223.19</v>
      </c>
      <c r="F28">
        <f t="shared" ca="1" si="76"/>
        <v>215.55465380517529</v>
      </c>
      <c r="G28">
        <f t="shared" ca="1" si="77"/>
        <v>214.16793512776323</v>
      </c>
      <c r="H28">
        <f t="shared" ca="1" si="78"/>
        <v>216.17594164774954</v>
      </c>
      <c r="I28">
        <f t="shared" ca="1" si="79"/>
        <v>217.33527328895423</v>
      </c>
      <c r="J28">
        <f t="shared" ca="1" si="80"/>
        <v>219.43983068591325</v>
      </c>
      <c r="K28">
        <f t="shared" ca="1" si="81"/>
        <v>216.56211922102264</v>
      </c>
      <c r="L28">
        <f t="shared" ca="1" si="82"/>
        <v>216.41354318531586</v>
      </c>
      <c r="M28">
        <f t="shared" ca="1" si="83"/>
        <v>211.3675728431846</v>
      </c>
      <c r="N28">
        <f t="shared" ca="1" si="84"/>
        <v>207.95229091717718</v>
      </c>
      <c r="O28">
        <f t="shared" ca="1" si="85"/>
        <v>205.88031119230689</v>
      </c>
      <c r="P28">
        <f t="shared" ca="1" si="86"/>
        <v>205.88773585880384</v>
      </c>
      <c r="Q28">
        <f t="shared" ca="1" si="87"/>
        <v>203.7864026162805</v>
      </c>
      <c r="R28">
        <f t="shared" ca="1" si="88"/>
        <v>199.95913418211936</v>
      </c>
      <c r="S28">
        <f t="shared" ca="1" si="89"/>
        <v>192.75492659253408</v>
      </c>
      <c r="T28">
        <f t="shared" ca="1" si="90"/>
        <v>193.09729544498938</v>
      </c>
      <c r="U28">
        <f t="shared" ca="1" si="91"/>
        <v>189.04481925165007</v>
      </c>
      <c r="V28">
        <f t="shared" ca="1" si="92"/>
        <v>188.95798777400466</v>
      </c>
      <c r="W28">
        <f t="shared" ca="1" si="93"/>
        <v>188.89060029478688</v>
      </c>
      <c r="X28">
        <f t="shared" ca="1" si="94"/>
        <v>186.97323627176914</v>
      </c>
      <c r="Y28">
        <f t="shared" ca="1" si="95"/>
        <v>189.19890626337403</v>
      </c>
      <c r="Z28">
        <f t="shared" ca="1" si="96"/>
        <v>187.95099801439122</v>
      </c>
      <c r="AA28">
        <f t="shared" ca="1" si="97"/>
        <v>183.76139576597194</v>
      </c>
      <c r="AB28">
        <f t="shared" ca="1" si="98"/>
        <v>179.83815313047256</v>
      </c>
      <c r="AC28">
        <f t="shared" ca="1" si="99"/>
        <v>179.51006941324135</v>
      </c>
      <c r="AD28">
        <f t="shared" ca="1" si="100"/>
        <v>182.42219619644374</v>
      </c>
      <c r="AE28">
        <f t="shared" ca="1" si="40"/>
        <v>176.89984660374222</v>
      </c>
      <c r="AF28">
        <f t="shared" ca="1" si="41"/>
        <v>182.18225190998302</v>
      </c>
      <c r="AG28">
        <f t="shared" ca="1" si="42"/>
        <v>182.91474040836189</v>
      </c>
      <c r="AH28">
        <f t="shared" ca="1" si="43"/>
        <v>181.66224624715093</v>
      </c>
      <c r="AI28">
        <f t="shared" ca="1" si="44"/>
        <v>182.15617003942785</v>
      </c>
      <c r="AJ28">
        <f t="shared" ca="1" si="45"/>
        <v>178.26303593105339</v>
      </c>
      <c r="AK28">
        <f t="shared" ca="1" si="46"/>
        <v>180.31827094872494</v>
      </c>
      <c r="AL28">
        <f t="shared" ca="1" si="47"/>
        <v>182.18637880965969</v>
      </c>
      <c r="AM28">
        <f t="shared" ca="1" si="48"/>
        <v>178.18859427503838</v>
      </c>
      <c r="AN28">
        <f t="shared" ca="1" si="49"/>
        <v>173.2537889312772</v>
      </c>
      <c r="AO28">
        <f t="shared" ca="1" si="50"/>
        <v>171.73977026912556</v>
      </c>
      <c r="AP28">
        <f t="shared" ca="1" si="51"/>
        <v>171.51513868271061</v>
      </c>
      <c r="AQ28">
        <f t="shared" ca="1" si="52"/>
        <v>173.68779014264584</v>
      </c>
      <c r="AR28">
        <f t="shared" ca="1" si="53"/>
        <v>172.76744636182582</v>
      </c>
      <c r="AS28">
        <f t="shared" ca="1" si="54"/>
        <v>177.57879209455507</v>
      </c>
      <c r="AT28">
        <f t="shared" ca="1" si="55"/>
        <v>180.00647022973646</v>
      </c>
      <c r="AU28">
        <f t="shared" ca="1" si="56"/>
        <v>184.6203365689345</v>
      </c>
      <c r="AV28">
        <f t="shared" ca="1" si="57"/>
        <v>183.05068273206038</v>
      </c>
      <c r="AW28">
        <f t="shared" ca="1" si="58"/>
        <v>179.63310975460024</v>
      </c>
      <c r="AX28">
        <f t="shared" ca="1" si="59"/>
        <v>180.58544455984327</v>
      </c>
      <c r="AY28">
        <f t="shared" ca="1" si="60"/>
        <v>181.3078718946573</v>
      </c>
      <c r="AZ28">
        <f t="shared" ca="1" si="61"/>
        <v>177.68414289613449</v>
      </c>
      <c r="BA28">
        <f t="shared" ca="1" si="62"/>
        <v>178.9646872377223</v>
      </c>
      <c r="BB28">
        <f t="shared" ca="1" si="63"/>
        <v>176.73128505868399</v>
      </c>
      <c r="BC28">
        <f t="shared" ca="1" si="64"/>
        <v>180.17075855630165</v>
      </c>
      <c r="BD28">
        <f t="shared" ca="1" si="65"/>
        <v>174.9635291336929</v>
      </c>
      <c r="BE28">
        <f t="shared" ca="1" si="66"/>
        <v>175.1230757380724</v>
      </c>
      <c r="BF28">
        <f t="shared" ca="1" si="67"/>
        <v>169.84760242659544</v>
      </c>
      <c r="BG28">
        <f t="shared" ca="1" si="68"/>
        <v>164.92499627656028</v>
      </c>
      <c r="BH28">
        <f t="shared" ca="1" si="69"/>
        <v>168.96200550567727</v>
      </c>
      <c r="BI28">
        <f t="shared" ca="1" si="70"/>
        <v>166.77254871304504</v>
      </c>
      <c r="BJ28">
        <f t="shared" ca="1" si="71"/>
        <v>166.64631233471724</v>
      </c>
      <c r="BK28">
        <f t="shared" ca="1" si="72"/>
        <v>169.80314535639093</v>
      </c>
      <c r="BL28">
        <f t="shared" ca="1" si="73"/>
        <v>169.97049465009735</v>
      </c>
      <c r="BM28">
        <f t="shared" ca="1" si="74"/>
        <v>169.738812988517</v>
      </c>
      <c r="BN28" s="22">
        <f t="shared" ca="1" si="36"/>
        <v>0</v>
      </c>
      <c r="BO28" s="22">
        <f t="shared" ca="1" si="37"/>
        <v>0</v>
      </c>
    </row>
    <row r="29" spans="5:67" x14ac:dyDescent="0.35">
      <c r="E29">
        <f t="shared" si="38"/>
        <v>223.19</v>
      </c>
      <c r="F29">
        <f t="shared" ca="1" si="76"/>
        <v>223.36627497473742</v>
      </c>
      <c r="G29">
        <f t="shared" ca="1" si="77"/>
        <v>219.91532705309888</v>
      </c>
      <c r="H29">
        <f t="shared" ca="1" si="78"/>
        <v>217.8261538321992</v>
      </c>
      <c r="I29">
        <f t="shared" ca="1" si="79"/>
        <v>222.89451287980833</v>
      </c>
      <c r="J29">
        <f t="shared" ca="1" si="80"/>
        <v>219.5157779290551</v>
      </c>
      <c r="K29">
        <f t="shared" ca="1" si="81"/>
        <v>220.29917819271787</v>
      </c>
      <c r="L29">
        <f t="shared" ca="1" si="82"/>
        <v>217.5304103074125</v>
      </c>
      <c r="M29">
        <f t="shared" ca="1" si="83"/>
        <v>222.6029263941106</v>
      </c>
      <c r="N29">
        <f t="shared" ca="1" si="84"/>
        <v>218.6556675205706</v>
      </c>
      <c r="O29">
        <f t="shared" ca="1" si="85"/>
        <v>217.30583741080591</v>
      </c>
      <c r="P29">
        <f t="shared" ca="1" si="86"/>
        <v>218.66692486277998</v>
      </c>
      <c r="Q29">
        <f t="shared" ca="1" si="87"/>
        <v>215.1520902888237</v>
      </c>
      <c r="R29">
        <f t="shared" ca="1" si="88"/>
        <v>227.42841611086916</v>
      </c>
      <c r="S29">
        <f t="shared" ca="1" si="89"/>
        <v>225.41556071125063</v>
      </c>
      <c r="T29">
        <f t="shared" ca="1" si="90"/>
        <v>223.69015129363629</v>
      </c>
      <c r="U29">
        <f t="shared" ca="1" si="91"/>
        <v>226.35592324093466</v>
      </c>
      <c r="V29">
        <f t="shared" ca="1" si="92"/>
        <v>224.7325651669282</v>
      </c>
      <c r="W29">
        <f t="shared" ca="1" si="93"/>
        <v>221.0861094822545</v>
      </c>
      <c r="X29">
        <f t="shared" ca="1" si="94"/>
        <v>221.652116707213</v>
      </c>
      <c r="Y29">
        <f t="shared" ca="1" si="95"/>
        <v>224.95359461125599</v>
      </c>
      <c r="Z29">
        <f t="shared" ca="1" si="96"/>
        <v>229.1061960276798</v>
      </c>
      <c r="AA29">
        <f t="shared" ca="1" si="97"/>
        <v>230.96076534062593</v>
      </c>
      <c r="AB29">
        <f t="shared" ca="1" si="98"/>
        <v>230.70689593742799</v>
      </c>
      <c r="AC29">
        <f t="shared" ca="1" si="99"/>
        <v>228.52403553517681</v>
      </c>
      <c r="AD29">
        <f t="shared" ca="1" si="100"/>
        <v>230.85305469666562</v>
      </c>
      <c r="AE29">
        <f t="shared" ca="1" si="40"/>
        <v>233.5320202464506</v>
      </c>
      <c r="AF29">
        <f t="shared" ca="1" si="41"/>
        <v>232.66832188647581</v>
      </c>
      <c r="AG29">
        <f t="shared" ca="1" si="42"/>
        <v>235.40256184917627</v>
      </c>
      <c r="AH29">
        <f t="shared" ca="1" si="43"/>
        <v>242.90332300523454</v>
      </c>
      <c r="AI29">
        <f t="shared" ca="1" si="44"/>
        <v>237.61237564658529</v>
      </c>
      <c r="AJ29">
        <f t="shared" ca="1" si="45"/>
        <v>235.10796159586013</v>
      </c>
      <c r="AK29">
        <f t="shared" ca="1" si="46"/>
        <v>234.29574506654305</v>
      </c>
      <c r="AL29">
        <f t="shared" ca="1" si="47"/>
        <v>235.23438028932608</v>
      </c>
      <c r="AM29">
        <f t="shared" ca="1" si="48"/>
        <v>232.8656002285465</v>
      </c>
      <c r="AN29">
        <f t="shared" ca="1" si="49"/>
        <v>227.5832699439118</v>
      </c>
      <c r="AO29">
        <f t="shared" ca="1" si="50"/>
        <v>226.85034276983706</v>
      </c>
      <c r="AP29">
        <f t="shared" ca="1" si="51"/>
        <v>225.87060308451763</v>
      </c>
      <c r="AQ29">
        <f t="shared" ca="1" si="52"/>
        <v>226.7274171145049</v>
      </c>
      <c r="AR29">
        <f t="shared" ca="1" si="53"/>
        <v>230.23534395511959</v>
      </c>
      <c r="AS29">
        <f t="shared" ca="1" si="54"/>
        <v>232.89139636759947</v>
      </c>
      <c r="AT29">
        <f t="shared" ca="1" si="55"/>
        <v>228.98457747210605</v>
      </c>
      <c r="AU29">
        <f t="shared" ca="1" si="56"/>
        <v>224.20591302017448</v>
      </c>
      <c r="AV29">
        <f t="shared" ca="1" si="57"/>
        <v>224.82173964002439</v>
      </c>
      <c r="AW29">
        <f t="shared" ca="1" si="58"/>
        <v>227.7549247729084</v>
      </c>
      <c r="AX29">
        <f t="shared" ca="1" si="59"/>
        <v>228.14219348776726</v>
      </c>
      <c r="AY29">
        <f t="shared" ca="1" si="60"/>
        <v>230.74740698304888</v>
      </c>
      <c r="AZ29">
        <f t="shared" ca="1" si="61"/>
        <v>228.4959600520898</v>
      </c>
      <c r="BA29">
        <f t="shared" ca="1" si="62"/>
        <v>226.71274721046223</v>
      </c>
      <c r="BB29">
        <f t="shared" ca="1" si="63"/>
        <v>225.94719566091931</v>
      </c>
      <c r="BC29">
        <f t="shared" ca="1" si="64"/>
        <v>227.77511159031448</v>
      </c>
      <c r="BD29">
        <f t="shared" ca="1" si="65"/>
        <v>231.0962463937328</v>
      </c>
      <c r="BE29">
        <f t="shared" ca="1" si="66"/>
        <v>230.93183857946252</v>
      </c>
      <c r="BF29">
        <f t="shared" ca="1" si="67"/>
        <v>228.83493749395129</v>
      </c>
      <c r="BG29">
        <f t="shared" ca="1" si="68"/>
        <v>233.2967651646253</v>
      </c>
      <c r="BH29">
        <f t="shared" ca="1" si="69"/>
        <v>235.37779595081389</v>
      </c>
      <c r="BI29">
        <f t="shared" ca="1" si="70"/>
        <v>232.756996139162</v>
      </c>
      <c r="BJ29">
        <f t="shared" ca="1" si="71"/>
        <v>232.35767858956649</v>
      </c>
      <c r="BK29">
        <f t="shared" ca="1" si="72"/>
        <v>225.7800919907113</v>
      </c>
      <c r="BL29">
        <f t="shared" ca="1" si="73"/>
        <v>225.30764080336883</v>
      </c>
      <c r="BM29">
        <f t="shared" ca="1" si="74"/>
        <v>224.59947712681151</v>
      </c>
      <c r="BN29" s="22">
        <f t="shared" ca="1" si="36"/>
        <v>24.599477126811507</v>
      </c>
      <c r="BO29" s="22">
        <f t="shared" ca="1" si="37"/>
        <v>24.349489932789108</v>
      </c>
    </row>
    <row r="30" spans="5:67" x14ac:dyDescent="0.35">
      <c r="E30">
        <f t="shared" si="38"/>
        <v>223.19</v>
      </c>
      <c r="F30">
        <f t="shared" ca="1" si="76"/>
        <v>222.62571332269292</v>
      </c>
      <c r="G30">
        <f t="shared" ca="1" si="77"/>
        <v>228.66796382205928</v>
      </c>
      <c r="H30">
        <f t="shared" ca="1" si="78"/>
        <v>231.89938305733176</v>
      </c>
      <c r="I30">
        <f t="shared" ca="1" si="79"/>
        <v>232.2252804773106</v>
      </c>
      <c r="J30">
        <f t="shared" ca="1" si="80"/>
        <v>231.74546145204971</v>
      </c>
      <c r="K30">
        <f t="shared" ca="1" si="81"/>
        <v>230.15828936976291</v>
      </c>
      <c r="L30">
        <f t="shared" ca="1" si="82"/>
        <v>231.06019671131264</v>
      </c>
      <c r="M30">
        <f t="shared" ca="1" si="83"/>
        <v>235.17551236933738</v>
      </c>
      <c r="N30">
        <f t="shared" ca="1" si="84"/>
        <v>231.72730450685131</v>
      </c>
      <c r="O30">
        <f t="shared" ca="1" si="85"/>
        <v>227.59547206770887</v>
      </c>
      <c r="P30">
        <f t="shared" ca="1" si="86"/>
        <v>230.60850384439513</v>
      </c>
      <c r="Q30">
        <f t="shared" ca="1" si="87"/>
        <v>232.78486041145746</v>
      </c>
      <c r="R30">
        <f t="shared" ca="1" si="88"/>
        <v>238.38608223360254</v>
      </c>
      <c r="S30">
        <f t="shared" ca="1" si="89"/>
        <v>241.36775321873259</v>
      </c>
      <c r="T30">
        <f t="shared" ca="1" si="90"/>
        <v>244.69491481568156</v>
      </c>
      <c r="U30">
        <f t="shared" ca="1" si="91"/>
        <v>249.2732330439791</v>
      </c>
      <c r="V30">
        <f t="shared" ca="1" si="92"/>
        <v>250.32656287530119</v>
      </c>
      <c r="W30">
        <f t="shared" ca="1" si="93"/>
        <v>251.43674273814415</v>
      </c>
      <c r="X30">
        <f t="shared" ca="1" si="94"/>
        <v>251.32447571457971</v>
      </c>
      <c r="Y30">
        <f t="shared" ca="1" si="95"/>
        <v>257.62859377335292</v>
      </c>
      <c r="Z30">
        <f t="shared" ca="1" si="96"/>
        <v>253.57480752891348</v>
      </c>
      <c r="AA30">
        <f t="shared" ca="1" si="97"/>
        <v>258.0527487460987</v>
      </c>
      <c r="AB30">
        <f t="shared" ca="1" si="98"/>
        <v>256.63866343175039</v>
      </c>
      <c r="AC30">
        <f t="shared" ca="1" si="99"/>
        <v>250.71358802060018</v>
      </c>
      <c r="AD30">
        <f t="shared" ca="1" si="100"/>
        <v>254.66746633670371</v>
      </c>
      <c r="AE30">
        <f t="shared" ca="1" si="40"/>
        <v>260.91604864566</v>
      </c>
      <c r="AF30">
        <f t="shared" ca="1" si="41"/>
        <v>259.56803458096101</v>
      </c>
      <c r="AG30">
        <f t="shared" ca="1" si="42"/>
        <v>266.34971489193788</v>
      </c>
      <c r="AH30">
        <f t="shared" ca="1" si="43"/>
        <v>272.33652102272475</v>
      </c>
      <c r="AI30">
        <f t="shared" ca="1" si="44"/>
        <v>283.00572228914615</v>
      </c>
      <c r="AJ30">
        <f t="shared" ca="1" si="45"/>
        <v>285.72292935809662</v>
      </c>
      <c r="AK30">
        <f t="shared" ca="1" si="46"/>
        <v>275.22693737726155</v>
      </c>
      <c r="AL30">
        <f t="shared" ca="1" si="47"/>
        <v>273.58502843141639</v>
      </c>
      <c r="AM30">
        <f t="shared" ca="1" si="48"/>
        <v>275.39807320667501</v>
      </c>
      <c r="AN30">
        <f t="shared" ca="1" si="49"/>
        <v>282.62928448333565</v>
      </c>
      <c r="AO30">
        <f t="shared" ca="1" si="50"/>
        <v>280.56459804665758</v>
      </c>
      <c r="AP30">
        <f t="shared" ca="1" si="51"/>
        <v>271.1825464339932</v>
      </c>
      <c r="AQ30">
        <f t="shared" ca="1" si="52"/>
        <v>276.02175201408403</v>
      </c>
      <c r="AR30">
        <f t="shared" ca="1" si="53"/>
        <v>278.17022471667673</v>
      </c>
      <c r="AS30">
        <f t="shared" ca="1" si="54"/>
        <v>283.84205134814323</v>
      </c>
      <c r="AT30">
        <f t="shared" ca="1" si="55"/>
        <v>290.74392478935653</v>
      </c>
      <c r="AU30">
        <f t="shared" ca="1" si="56"/>
        <v>285.83110034016516</v>
      </c>
      <c r="AV30">
        <f t="shared" ca="1" si="57"/>
        <v>275.81753876330595</v>
      </c>
      <c r="AW30">
        <f t="shared" ca="1" si="58"/>
        <v>280.28008517941072</v>
      </c>
      <c r="AX30">
        <f t="shared" ca="1" si="59"/>
        <v>284.32968676562268</v>
      </c>
      <c r="AY30">
        <f t="shared" ca="1" si="60"/>
        <v>281.57956488968625</v>
      </c>
      <c r="AZ30">
        <f t="shared" ca="1" si="61"/>
        <v>283.31597443877706</v>
      </c>
      <c r="BA30">
        <f t="shared" ca="1" si="62"/>
        <v>285.71778576773181</v>
      </c>
      <c r="BB30">
        <f t="shared" ca="1" si="63"/>
        <v>291.60938665334538</v>
      </c>
      <c r="BC30">
        <f t="shared" ca="1" si="64"/>
        <v>296.76531437097566</v>
      </c>
      <c r="BD30">
        <f t="shared" ca="1" si="65"/>
        <v>293.8111188948015</v>
      </c>
      <c r="BE30">
        <f t="shared" ca="1" si="66"/>
        <v>290.93320338511188</v>
      </c>
      <c r="BF30">
        <f t="shared" ca="1" si="67"/>
        <v>280.79826690658405</v>
      </c>
      <c r="BG30">
        <f t="shared" ca="1" si="68"/>
        <v>276.18063378344385</v>
      </c>
      <c r="BH30">
        <f t="shared" ca="1" si="69"/>
        <v>274.17865534956763</v>
      </c>
      <c r="BI30">
        <f t="shared" ca="1" si="70"/>
        <v>270.86728791781468</v>
      </c>
      <c r="BJ30">
        <f t="shared" ca="1" si="71"/>
        <v>274.77186527354155</v>
      </c>
      <c r="BK30">
        <f t="shared" ca="1" si="72"/>
        <v>274.71971491032139</v>
      </c>
      <c r="BL30">
        <f t="shared" ca="1" si="73"/>
        <v>275.16693490001899</v>
      </c>
      <c r="BM30">
        <f t="shared" ca="1" si="74"/>
        <v>282.0481237116058</v>
      </c>
      <c r="BN30" s="22">
        <f t="shared" ca="1" si="36"/>
        <v>82.048123711605797</v>
      </c>
      <c r="BO30" s="22">
        <f t="shared" ca="1" si="37"/>
        <v>81.214326305436074</v>
      </c>
    </row>
    <row r="31" spans="5:67" x14ac:dyDescent="0.35">
      <c r="E31">
        <f t="shared" si="38"/>
        <v>223.19</v>
      </c>
      <c r="F31">
        <f t="shared" ca="1" si="76"/>
        <v>224.80746172206452</v>
      </c>
      <c r="G31">
        <f t="shared" ca="1" si="77"/>
        <v>226.14212698876614</v>
      </c>
      <c r="H31">
        <f t="shared" ca="1" si="78"/>
        <v>225.93779945925078</v>
      </c>
      <c r="I31">
        <f t="shared" ca="1" si="79"/>
        <v>221.11657844268368</v>
      </c>
      <c r="J31">
        <f t="shared" ca="1" si="80"/>
        <v>226.27520359438341</v>
      </c>
      <c r="K31">
        <f t="shared" ca="1" si="81"/>
        <v>229.29362243390173</v>
      </c>
      <c r="L31">
        <f t="shared" ca="1" si="82"/>
        <v>226.14923206415634</v>
      </c>
      <c r="M31">
        <f t="shared" ca="1" si="83"/>
        <v>232.11999741238463</v>
      </c>
      <c r="N31">
        <f t="shared" ca="1" si="84"/>
        <v>234.2816733923641</v>
      </c>
      <c r="O31">
        <f t="shared" ca="1" si="85"/>
        <v>230.57678416211354</v>
      </c>
      <c r="P31">
        <f t="shared" ca="1" si="86"/>
        <v>230.19160951183238</v>
      </c>
      <c r="Q31">
        <f t="shared" ca="1" si="87"/>
        <v>223.61252551492888</v>
      </c>
      <c r="R31">
        <f t="shared" ca="1" si="88"/>
        <v>218.55115414660906</v>
      </c>
      <c r="S31">
        <f t="shared" ca="1" si="89"/>
        <v>220.37057842355071</v>
      </c>
      <c r="T31">
        <f t="shared" ca="1" si="90"/>
        <v>225.02560419178283</v>
      </c>
      <c r="U31">
        <f t="shared" ca="1" si="91"/>
        <v>234.70675266821473</v>
      </c>
      <c r="V31">
        <f t="shared" ca="1" si="92"/>
        <v>235.08432015703326</v>
      </c>
      <c r="W31">
        <f t="shared" ca="1" si="93"/>
        <v>237.23222242850812</v>
      </c>
      <c r="X31">
        <f t="shared" ca="1" si="94"/>
        <v>236.93815875695446</v>
      </c>
      <c r="Y31">
        <f t="shared" ca="1" si="95"/>
        <v>232.39967853474826</v>
      </c>
      <c r="Z31">
        <f t="shared" ca="1" si="96"/>
        <v>227.49327504307746</v>
      </c>
      <c r="AA31">
        <f t="shared" ca="1" si="97"/>
        <v>230.98021473888002</v>
      </c>
      <c r="AB31">
        <f t="shared" ca="1" si="98"/>
        <v>234.91335021746923</v>
      </c>
      <c r="AC31">
        <f t="shared" ca="1" si="99"/>
        <v>238.86126372572474</v>
      </c>
      <c r="AD31">
        <f t="shared" ca="1" si="100"/>
        <v>235.58956761969324</v>
      </c>
      <c r="AE31">
        <f t="shared" ca="1" si="40"/>
        <v>235.86591825618757</v>
      </c>
      <c r="AF31">
        <f t="shared" ca="1" si="41"/>
        <v>232.85951113060864</v>
      </c>
      <c r="AG31">
        <f t="shared" ca="1" si="42"/>
        <v>239.0744381394957</v>
      </c>
      <c r="AH31">
        <f t="shared" ca="1" si="43"/>
        <v>237.61718028747947</v>
      </c>
      <c r="AI31">
        <f t="shared" ca="1" si="44"/>
        <v>245.50077837153194</v>
      </c>
      <c r="AJ31">
        <f t="shared" ca="1" si="45"/>
        <v>246.03759717538611</v>
      </c>
      <c r="AK31">
        <f t="shared" ca="1" si="46"/>
        <v>246.02676713910293</v>
      </c>
      <c r="AL31">
        <f t="shared" ca="1" si="47"/>
        <v>240.49485870564658</v>
      </c>
      <c r="AM31">
        <f t="shared" ca="1" si="48"/>
        <v>241.94687718023221</v>
      </c>
      <c r="AN31">
        <f t="shared" ca="1" si="49"/>
        <v>243.02989090227581</v>
      </c>
      <c r="AO31">
        <f t="shared" ca="1" si="50"/>
        <v>242.05019680314192</v>
      </c>
      <c r="AP31">
        <f t="shared" ca="1" si="51"/>
        <v>241.75497865398538</v>
      </c>
      <c r="AQ31">
        <f t="shared" ca="1" si="52"/>
        <v>240.87460985709521</v>
      </c>
      <c r="AR31">
        <f t="shared" ca="1" si="53"/>
        <v>239.53643483910378</v>
      </c>
      <c r="AS31">
        <f t="shared" ca="1" si="54"/>
        <v>239.86214115238522</v>
      </c>
      <c r="AT31">
        <f t="shared" ca="1" si="55"/>
        <v>251.60318260446243</v>
      </c>
      <c r="AU31">
        <f t="shared" ca="1" si="56"/>
        <v>251.29393160483983</v>
      </c>
      <c r="AV31">
        <f t="shared" ca="1" si="57"/>
        <v>253.7832095628973</v>
      </c>
      <c r="AW31">
        <f t="shared" ca="1" si="58"/>
        <v>248.62448408373032</v>
      </c>
      <c r="AX31">
        <f t="shared" ca="1" si="59"/>
        <v>252.62037348784594</v>
      </c>
      <c r="AY31">
        <f t="shared" ca="1" si="60"/>
        <v>254.16417448057078</v>
      </c>
      <c r="AZ31">
        <f t="shared" ca="1" si="61"/>
        <v>250.38366483609465</v>
      </c>
      <c r="BA31">
        <f t="shared" ca="1" si="62"/>
        <v>253.34468369850038</v>
      </c>
      <c r="BB31">
        <f t="shared" ca="1" si="63"/>
        <v>252.44829379640308</v>
      </c>
      <c r="BC31">
        <f t="shared" ca="1" si="64"/>
        <v>254.02846097296444</v>
      </c>
      <c r="BD31">
        <f t="shared" ca="1" si="65"/>
        <v>256.04069959314256</v>
      </c>
      <c r="BE31">
        <f t="shared" ca="1" si="66"/>
        <v>265.3069860405331</v>
      </c>
      <c r="BF31">
        <f t="shared" ca="1" si="67"/>
        <v>268.67906489640586</v>
      </c>
      <c r="BG31">
        <f t="shared" ca="1" si="68"/>
        <v>274.43708937237824</v>
      </c>
      <c r="BH31">
        <f t="shared" ca="1" si="69"/>
        <v>276.34789744475103</v>
      </c>
      <c r="BI31">
        <f t="shared" ca="1" si="70"/>
        <v>287.56735666677537</v>
      </c>
      <c r="BJ31">
        <f t="shared" ca="1" si="71"/>
        <v>290.63349527661325</v>
      </c>
      <c r="BK31">
        <f t="shared" ca="1" si="72"/>
        <v>293.5939430905882</v>
      </c>
      <c r="BL31">
        <f t="shared" ca="1" si="73"/>
        <v>303.39840523970986</v>
      </c>
      <c r="BM31">
        <f t="shared" ca="1" si="74"/>
        <v>301.90076925065557</v>
      </c>
      <c r="BN31" s="22">
        <f t="shared" ca="1" si="36"/>
        <v>101.90076925065557</v>
      </c>
      <c r="BO31" s="22">
        <f t="shared" ca="1" si="37"/>
        <v>100.86522336314032</v>
      </c>
    </row>
    <row r="32" spans="5:67" x14ac:dyDescent="0.35">
      <c r="E32">
        <f t="shared" si="38"/>
        <v>223.19</v>
      </c>
      <c r="F32">
        <f t="shared" ca="1" si="76"/>
        <v>220.92434800313123</v>
      </c>
      <c r="G32">
        <f t="shared" ca="1" si="77"/>
        <v>215.54968426695336</v>
      </c>
      <c r="H32">
        <f t="shared" ca="1" si="78"/>
        <v>218.54065016555279</v>
      </c>
      <c r="I32">
        <f t="shared" ca="1" si="79"/>
        <v>223.71336063276303</v>
      </c>
      <c r="J32">
        <f t="shared" ca="1" si="80"/>
        <v>227.27146917460604</v>
      </c>
      <c r="K32">
        <f t="shared" ca="1" si="81"/>
        <v>224.67668942354774</v>
      </c>
      <c r="L32">
        <f t="shared" ca="1" si="82"/>
        <v>218.67353672768601</v>
      </c>
      <c r="M32">
        <f t="shared" ca="1" si="83"/>
        <v>221.43907878180855</v>
      </c>
      <c r="N32">
        <f t="shared" ca="1" si="84"/>
        <v>219.88450927362541</v>
      </c>
      <c r="O32">
        <f t="shared" ca="1" si="85"/>
        <v>225.49609259395606</v>
      </c>
      <c r="P32">
        <f t="shared" ca="1" si="86"/>
        <v>222.73900886288774</v>
      </c>
      <c r="Q32">
        <f t="shared" ca="1" si="87"/>
        <v>222.02464800766288</v>
      </c>
      <c r="R32">
        <f t="shared" ca="1" si="88"/>
        <v>222.92419356084909</v>
      </c>
      <c r="S32">
        <f t="shared" ca="1" si="89"/>
        <v>222.7266906756297</v>
      </c>
      <c r="T32">
        <f t="shared" ca="1" si="90"/>
        <v>224.42977393809204</v>
      </c>
      <c r="U32">
        <f t="shared" ca="1" si="91"/>
        <v>224.89389085335262</v>
      </c>
      <c r="V32">
        <f t="shared" ca="1" si="92"/>
        <v>222.75482115427207</v>
      </c>
      <c r="W32">
        <f t="shared" ca="1" si="93"/>
        <v>222.95734681062365</v>
      </c>
      <c r="X32">
        <f t="shared" ca="1" si="94"/>
        <v>230.48458659570889</v>
      </c>
      <c r="Y32">
        <f t="shared" ca="1" si="95"/>
        <v>232.4537718775546</v>
      </c>
      <c r="Z32">
        <f t="shared" ca="1" si="96"/>
        <v>227.79770101459914</v>
      </c>
      <c r="AA32">
        <f t="shared" ca="1" si="97"/>
        <v>225.65855588867271</v>
      </c>
      <c r="AB32">
        <f t="shared" ca="1" si="98"/>
        <v>226.75254729288056</v>
      </c>
      <c r="AC32">
        <f t="shared" ca="1" si="99"/>
        <v>223.96948525318481</v>
      </c>
      <c r="AD32">
        <f t="shared" ca="1" si="100"/>
        <v>224.67294928095453</v>
      </c>
      <c r="AE32">
        <f t="shared" ca="1" si="40"/>
        <v>216.86981688580863</v>
      </c>
      <c r="AF32">
        <f t="shared" ca="1" si="41"/>
        <v>216.2335559465119</v>
      </c>
      <c r="AG32">
        <f t="shared" ca="1" si="42"/>
        <v>216.74903634237435</v>
      </c>
      <c r="AH32">
        <f t="shared" ca="1" si="43"/>
        <v>216.43078740484736</v>
      </c>
      <c r="AI32">
        <f t="shared" ca="1" si="44"/>
        <v>221.12987940291188</v>
      </c>
      <c r="AJ32">
        <f t="shared" ca="1" si="45"/>
        <v>226.96056372638557</v>
      </c>
      <c r="AK32">
        <f t="shared" ca="1" si="46"/>
        <v>230.56738374331198</v>
      </c>
      <c r="AL32">
        <f t="shared" ca="1" si="47"/>
        <v>231.37338121188384</v>
      </c>
      <c r="AM32">
        <f t="shared" ca="1" si="48"/>
        <v>226.17460367800672</v>
      </c>
      <c r="AN32">
        <f t="shared" ca="1" si="49"/>
        <v>225.55125436223372</v>
      </c>
      <c r="AO32">
        <f t="shared" ca="1" si="50"/>
        <v>225.92912981098854</v>
      </c>
      <c r="AP32">
        <f t="shared" ca="1" si="51"/>
        <v>222.72114563074248</v>
      </c>
      <c r="AQ32">
        <f t="shared" ca="1" si="52"/>
        <v>222.3093345567747</v>
      </c>
      <c r="AR32">
        <f t="shared" ca="1" si="53"/>
        <v>218.8499738461563</v>
      </c>
      <c r="AS32">
        <f t="shared" ca="1" si="54"/>
        <v>214.87371228578817</v>
      </c>
      <c r="AT32">
        <f t="shared" ca="1" si="55"/>
        <v>215.83191387599931</v>
      </c>
      <c r="AU32">
        <f t="shared" ca="1" si="56"/>
        <v>218.7708650743904</v>
      </c>
      <c r="AV32">
        <f t="shared" ca="1" si="57"/>
        <v>214.0812858575155</v>
      </c>
      <c r="AW32">
        <f t="shared" ca="1" si="58"/>
        <v>219.83998243479672</v>
      </c>
      <c r="AX32">
        <f t="shared" ca="1" si="59"/>
        <v>216.55500610218397</v>
      </c>
      <c r="AY32">
        <f t="shared" ca="1" si="60"/>
        <v>214.74899173256907</v>
      </c>
      <c r="AZ32">
        <f t="shared" ca="1" si="61"/>
        <v>217.48411379298443</v>
      </c>
      <c r="BA32">
        <f t="shared" ca="1" si="62"/>
        <v>222.58862207090255</v>
      </c>
      <c r="BB32">
        <f t="shared" ca="1" si="63"/>
        <v>218.62211679398732</v>
      </c>
      <c r="BC32">
        <f t="shared" ca="1" si="64"/>
        <v>214.17231741863614</v>
      </c>
      <c r="BD32">
        <f t="shared" ca="1" si="65"/>
        <v>215.0186323404649</v>
      </c>
      <c r="BE32">
        <f t="shared" ca="1" si="66"/>
        <v>212.7434115910724</v>
      </c>
      <c r="BF32">
        <f t="shared" ca="1" si="67"/>
        <v>215.40118620097797</v>
      </c>
      <c r="BG32">
        <f t="shared" ca="1" si="68"/>
        <v>214.46841192984786</v>
      </c>
      <c r="BH32">
        <f t="shared" ca="1" si="69"/>
        <v>209.61409898198565</v>
      </c>
      <c r="BI32">
        <f t="shared" ca="1" si="70"/>
        <v>207.39056723692093</v>
      </c>
      <c r="BJ32">
        <f t="shared" ca="1" si="71"/>
        <v>209.55210710560797</v>
      </c>
      <c r="BK32">
        <f t="shared" ca="1" si="72"/>
        <v>202.76027594500496</v>
      </c>
      <c r="BL32">
        <f t="shared" ca="1" si="73"/>
        <v>199.39546078439523</v>
      </c>
      <c r="BM32">
        <f t="shared" ca="1" si="74"/>
        <v>200.17996108631655</v>
      </c>
      <c r="BN32" s="22">
        <f t="shared" ca="1" si="36"/>
        <v>0.17996108631655261</v>
      </c>
      <c r="BO32" s="22">
        <f t="shared" ca="1" si="37"/>
        <v>0.17813226829860929</v>
      </c>
    </row>
    <row r="33" spans="5:67" x14ac:dyDescent="0.35">
      <c r="E33">
        <f t="shared" si="38"/>
        <v>223.19</v>
      </c>
      <c r="F33">
        <f t="shared" ca="1" si="76"/>
        <v>214.7427738971586</v>
      </c>
      <c r="G33">
        <f t="shared" ca="1" si="77"/>
        <v>211.33659188292557</v>
      </c>
      <c r="H33">
        <f t="shared" ca="1" si="78"/>
        <v>215.82249902715603</v>
      </c>
      <c r="I33">
        <f t="shared" ca="1" si="79"/>
        <v>213.32231494423974</v>
      </c>
      <c r="J33">
        <f t="shared" ca="1" si="80"/>
        <v>211.96600523183716</v>
      </c>
      <c r="K33">
        <f t="shared" ca="1" si="81"/>
        <v>215.84144470217302</v>
      </c>
      <c r="L33">
        <f t="shared" ca="1" si="82"/>
        <v>219.52021414419696</v>
      </c>
      <c r="M33">
        <f t="shared" ca="1" si="83"/>
        <v>217.21708149158803</v>
      </c>
      <c r="N33">
        <f t="shared" ca="1" si="84"/>
        <v>217.19849307452247</v>
      </c>
      <c r="O33">
        <f t="shared" ca="1" si="85"/>
        <v>212.91441904714642</v>
      </c>
      <c r="P33">
        <f t="shared" ca="1" si="86"/>
        <v>206.20861385467376</v>
      </c>
      <c r="Q33">
        <f t="shared" ca="1" si="87"/>
        <v>202.78990193701574</v>
      </c>
      <c r="R33">
        <f t="shared" ca="1" si="88"/>
        <v>202.7310977625682</v>
      </c>
      <c r="S33">
        <f t="shared" ca="1" si="89"/>
        <v>201.17344363430806</v>
      </c>
      <c r="T33">
        <f t="shared" ca="1" si="90"/>
        <v>202.87336607988107</v>
      </c>
      <c r="U33">
        <f t="shared" ca="1" si="91"/>
        <v>199.92263750215059</v>
      </c>
      <c r="V33">
        <f t="shared" ca="1" si="92"/>
        <v>200.71104145206689</v>
      </c>
      <c r="W33">
        <f t="shared" ca="1" si="93"/>
        <v>203.7284974571225</v>
      </c>
      <c r="X33">
        <f t="shared" ca="1" si="94"/>
        <v>208.40838061291475</v>
      </c>
      <c r="Y33">
        <f t="shared" ca="1" si="95"/>
        <v>204.72064399562564</v>
      </c>
      <c r="Z33">
        <f t="shared" ca="1" si="96"/>
        <v>198.78744734260181</v>
      </c>
      <c r="AA33">
        <f t="shared" ca="1" si="97"/>
        <v>198.84298205766896</v>
      </c>
      <c r="AB33">
        <f t="shared" ca="1" si="98"/>
        <v>200.07193686864235</v>
      </c>
      <c r="AC33">
        <f t="shared" ca="1" si="99"/>
        <v>197.25563089479823</v>
      </c>
      <c r="AD33">
        <f t="shared" ca="1" si="100"/>
        <v>195.0773385343609</v>
      </c>
      <c r="AE33">
        <f t="shared" ca="1" si="40"/>
        <v>195.63258543891092</v>
      </c>
      <c r="AF33">
        <f t="shared" ca="1" si="41"/>
        <v>200.1008401748353</v>
      </c>
      <c r="AG33">
        <f t="shared" ca="1" si="42"/>
        <v>197.65162359661142</v>
      </c>
      <c r="AH33">
        <f t="shared" ca="1" si="43"/>
        <v>193.6874447325809</v>
      </c>
      <c r="AI33">
        <f t="shared" ca="1" si="44"/>
        <v>189.9867271991555</v>
      </c>
      <c r="AJ33">
        <f t="shared" ca="1" si="45"/>
        <v>187.45254947045763</v>
      </c>
      <c r="AK33">
        <f t="shared" ca="1" si="46"/>
        <v>190.03905614066912</v>
      </c>
      <c r="AL33">
        <f t="shared" ca="1" si="47"/>
        <v>192.0672337592361</v>
      </c>
      <c r="AM33">
        <f t="shared" ca="1" si="48"/>
        <v>189.39496300406535</v>
      </c>
      <c r="AN33">
        <f t="shared" ca="1" si="49"/>
        <v>191.26073192572724</v>
      </c>
      <c r="AO33">
        <f t="shared" ca="1" si="50"/>
        <v>186.21676505580601</v>
      </c>
      <c r="AP33">
        <f t="shared" ca="1" si="51"/>
        <v>180.04388861111278</v>
      </c>
      <c r="AQ33">
        <f t="shared" ca="1" si="52"/>
        <v>180.49177474397962</v>
      </c>
      <c r="AR33">
        <f t="shared" ca="1" si="53"/>
        <v>180.47016613353045</v>
      </c>
      <c r="AS33">
        <f t="shared" ca="1" si="54"/>
        <v>173.95337831482712</v>
      </c>
      <c r="AT33">
        <f t="shared" ca="1" si="55"/>
        <v>171.0732921144033</v>
      </c>
      <c r="AU33">
        <f t="shared" ca="1" si="56"/>
        <v>172.10445536662121</v>
      </c>
      <c r="AV33">
        <f t="shared" ca="1" si="57"/>
        <v>173.17471418188978</v>
      </c>
      <c r="AW33">
        <f t="shared" ca="1" si="58"/>
        <v>170.49497282569007</v>
      </c>
      <c r="AX33">
        <f t="shared" ca="1" si="59"/>
        <v>171.25824493710732</v>
      </c>
      <c r="AY33">
        <f t="shared" ca="1" si="60"/>
        <v>173.08247298685981</v>
      </c>
      <c r="AZ33">
        <f t="shared" ca="1" si="61"/>
        <v>173.35605369323065</v>
      </c>
      <c r="BA33">
        <f t="shared" ca="1" si="62"/>
        <v>174.24191828642358</v>
      </c>
      <c r="BB33">
        <f t="shared" ca="1" si="63"/>
        <v>177.32980562812293</v>
      </c>
      <c r="BC33">
        <f t="shared" ca="1" si="64"/>
        <v>179.79794702217572</v>
      </c>
      <c r="BD33">
        <f t="shared" ca="1" si="65"/>
        <v>176.14159486937535</v>
      </c>
      <c r="BE33">
        <f t="shared" ca="1" si="66"/>
        <v>179.4902021896082</v>
      </c>
      <c r="BF33">
        <f t="shared" ca="1" si="67"/>
        <v>180.81992394882229</v>
      </c>
      <c r="BG33">
        <f t="shared" ca="1" si="68"/>
        <v>182.85318100318236</v>
      </c>
      <c r="BH33">
        <f t="shared" ca="1" si="69"/>
        <v>182.46813709366975</v>
      </c>
      <c r="BI33">
        <f t="shared" ca="1" si="70"/>
        <v>177.41474451331271</v>
      </c>
      <c r="BJ33">
        <f t="shared" ca="1" si="71"/>
        <v>176.39527133969605</v>
      </c>
      <c r="BK33">
        <f t="shared" ca="1" si="72"/>
        <v>172.9641322006743</v>
      </c>
      <c r="BL33">
        <f t="shared" ca="1" si="73"/>
        <v>173.7624150400602</v>
      </c>
      <c r="BM33">
        <f t="shared" ca="1" si="74"/>
        <v>176.78057577526616</v>
      </c>
      <c r="BN33" s="22">
        <f t="shared" ca="1" si="36"/>
        <v>0</v>
      </c>
      <c r="BO33" s="22">
        <f t="shared" ca="1" si="37"/>
        <v>0</v>
      </c>
    </row>
    <row r="34" spans="5:67" x14ac:dyDescent="0.35">
      <c r="E34">
        <f t="shared" si="38"/>
        <v>223.19</v>
      </c>
      <c r="F34">
        <f t="shared" ca="1" si="76"/>
        <v>218.005911306927</v>
      </c>
      <c r="G34">
        <f t="shared" ca="1" si="77"/>
        <v>217.4784598490281</v>
      </c>
      <c r="H34">
        <f t="shared" ca="1" si="78"/>
        <v>219.61260161926492</v>
      </c>
      <c r="I34">
        <f t="shared" ca="1" si="79"/>
        <v>221.20366759902623</v>
      </c>
      <c r="J34">
        <f t="shared" ca="1" si="80"/>
        <v>219.16582891862186</v>
      </c>
      <c r="K34">
        <f t="shared" ca="1" si="81"/>
        <v>220.18089296524261</v>
      </c>
      <c r="L34">
        <f t="shared" ca="1" si="82"/>
        <v>218.56371659982233</v>
      </c>
      <c r="M34">
        <f t="shared" ca="1" si="83"/>
        <v>219.13946442208339</v>
      </c>
      <c r="N34">
        <f t="shared" ca="1" si="84"/>
        <v>220.70831940808375</v>
      </c>
      <c r="O34">
        <f t="shared" ca="1" si="85"/>
        <v>219.47237918919797</v>
      </c>
      <c r="P34">
        <f t="shared" ca="1" si="86"/>
        <v>216.19100468360256</v>
      </c>
      <c r="Q34">
        <f t="shared" ca="1" si="87"/>
        <v>212.97810813550785</v>
      </c>
      <c r="R34">
        <f t="shared" ca="1" si="88"/>
        <v>210.66389367260197</v>
      </c>
      <c r="S34">
        <f t="shared" ca="1" si="89"/>
        <v>209.63098396286961</v>
      </c>
      <c r="T34">
        <f t="shared" ca="1" si="90"/>
        <v>212.65686347306627</v>
      </c>
      <c r="U34">
        <f t="shared" ca="1" si="91"/>
        <v>210.65370765817519</v>
      </c>
      <c r="V34">
        <f t="shared" ca="1" si="92"/>
        <v>210.8744379192965</v>
      </c>
      <c r="W34">
        <f t="shared" ca="1" si="93"/>
        <v>210.45716834673667</v>
      </c>
      <c r="X34">
        <f t="shared" ca="1" si="94"/>
        <v>212.02058036606192</v>
      </c>
      <c r="Y34">
        <f t="shared" ca="1" si="95"/>
        <v>216.46484668038471</v>
      </c>
      <c r="Z34">
        <f t="shared" ca="1" si="96"/>
        <v>213.49062919481034</v>
      </c>
      <c r="AA34">
        <f t="shared" ca="1" si="97"/>
        <v>212.78998429876049</v>
      </c>
      <c r="AB34">
        <f t="shared" ca="1" si="98"/>
        <v>209.0380570557177</v>
      </c>
      <c r="AC34">
        <f t="shared" ca="1" si="99"/>
        <v>208.94627822328346</v>
      </c>
      <c r="AD34">
        <f t="shared" ca="1" si="100"/>
        <v>207.57818714658561</v>
      </c>
      <c r="AE34">
        <f t="shared" ca="1" si="40"/>
        <v>208.69772579346508</v>
      </c>
      <c r="AF34">
        <f t="shared" ca="1" si="41"/>
        <v>209.80497871400368</v>
      </c>
      <c r="AG34">
        <f t="shared" ca="1" si="42"/>
        <v>209.81417611523602</v>
      </c>
      <c r="AH34">
        <f t="shared" ca="1" si="43"/>
        <v>214.84853457607792</v>
      </c>
      <c r="AI34">
        <f t="shared" ca="1" si="44"/>
        <v>213.58914128319824</v>
      </c>
      <c r="AJ34">
        <f t="shared" ca="1" si="45"/>
        <v>211.92073159797349</v>
      </c>
      <c r="AK34">
        <f t="shared" ca="1" si="46"/>
        <v>213.50496655229969</v>
      </c>
      <c r="AL34">
        <f t="shared" ca="1" si="47"/>
        <v>208.00654923442124</v>
      </c>
      <c r="AM34">
        <f t="shared" ca="1" si="48"/>
        <v>206.9886940744511</v>
      </c>
      <c r="AN34">
        <f t="shared" ca="1" si="49"/>
        <v>209.47813115523763</v>
      </c>
      <c r="AO34">
        <f t="shared" ca="1" si="50"/>
        <v>209.00953002910529</v>
      </c>
      <c r="AP34">
        <f t="shared" ca="1" si="51"/>
        <v>206.25194154140988</v>
      </c>
      <c r="AQ34">
        <f t="shared" ca="1" si="52"/>
        <v>208.91814067260304</v>
      </c>
      <c r="AR34">
        <f t="shared" ca="1" si="53"/>
        <v>206.44382680920373</v>
      </c>
      <c r="AS34">
        <f t="shared" ca="1" si="54"/>
        <v>213.57904476146823</v>
      </c>
      <c r="AT34">
        <f t="shared" ca="1" si="55"/>
        <v>211.86879922628907</v>
      </c>
      <c r="AU34">
        <f t="shared" ca="1" si="56"/>
        <v>210.02570389377286</v>
      </c>
      <c r="AV34">
        <f t="shared" ca="1" si="57"/>
        <v>208.27105079837136</v>
      </c>
      <c r="AW34">
        <f t="shared" ca="1" si="58"/>
        <v>207.09165918956722</v>
      </c>
      <c r="AX34">
        <f t="shared" ca="1" si="59"/>
        <v>201.61513433201492</v>
      </c>
      <c r="AY34">
        <f t="shared" ca="1" si="60"/>
        <v>198.98102681091527</v>
      </c>
      <c r="AZ34">
        <f t="shared" ca="1" si="61"/>
        <v>201.78537865772026</v>
      </c>
      <c r="BA34">
        <f t="shared" ca="1" si="62"/>
        <v>203.7343067112032</v>
      </c>
      <c r="BB34">
        <f t="shared" ca="1" si="63"/>
        <v>206.01501899162497</v>
      </c>
      <c r="BC34">
        <f t="shared" ca="1" si="64"/>
        <v>200.22863576683841</v>
      </c>
      <c r="BD34">
        <f t="shared" ca="1" si="65"/>
        <v>196.59272207606935</v>
      </c>
      <c r="BE34">
        <f t="shared" ca="1" si="66"/>
        <v>200.37217569374195</v>
      </c>
      <c r="BF34">
        <f t="shared" ca="1" si="67"/>
        <v>201.50705598571579</v>
      </c>
      <c r="BG34">
        <f t="shared" ca="1" si="68"/>
        <v>198.31490329083917</v>
      </c>
      <c r="BH34">
        <f t="shared" ca="1" si="69"/>
        <v>199.33574408144531</v>
      </c>
      <c r="BI34">
        <f t="shared" ca="1" si="70"/>
        <v>199.90121994114497</v>
      </c>
      <c r="BJ34">
        <f t="shared" ca="1" si="71"/>
        <v>198.14955547250287</v>
      </c>
      <c r="BK34">
        <f t="shared" ca="1" si="72"/>
        <v>195.55581771097189</v>
      </c>
      <c r="BL34">
        <f t="shared" ca="1" si="73"/>
        <v>194.64900613528488</v>
      </c>
      <c r="BM34">
        <f t="shared" ca="1" si="74"/>
        <v>197.63456792691517</v>
      </c>
      <c r="BN34" s="22">
        <f t="shared" ref="BN34:BN65" ca="1" si="101">MAX(BM34-$BM$103,0)</f>
        <v>0</v>
      </c>
      <c r="BO34" s="22">
        <f t="shared" ref="BO34:BO65" ca="1" si="102">BN34*EXP(-$B$6*$BM$104)</f>
        <v>0</v>
      </c>
    </row>
    <row r="35" spans="5:67" x14ac:dyDescent="0.35">
      <c r="E35">
        <f t="shared" si="38"/>
        <v>223.19</v>
      </c>
      <c r="F35">
        <f t="shared" ca="1" si="76"/>
        <v>224.8426340135245</v>
      </c>
      <c r="G35">
        <f t="shared" ca="1" si="77"/>
        <v>224.95516225081172</v>
      </c>
      <c r="H35">
        <f t="shared" ca="1" si="78"/>
        <v>229.88212421129697</v>
      </c>
      <c r="I35">
        <f t="shared" ca="1" si="79"/>
        <v>224.88925505030727</v>
      </c>
      <c r="J35">
        <f t="shared" ca="1" si="80"/>
        <v>227.24577649032625</v>
      </c>
      <c r="K35">
        <f t="shared" ca="1" si="81"/>
        <v>224.25071090535877</v>
      </c>
      <c r="L35">
        <f t="shared" ca="1" si="82"/>
        <v>220.30106310046509</v>
      </c>
      <c r="M35">
        <f t="shared" ca="1" si="83"/>
        <v>216.07443640106061</v>
      </c>
      <c r="N35">
        <f t="shared" ca="1" si="84"/>
        <v>213.8597379465393</v>
      </c>
      <c r="O35">
        <f t="shared" ca="1" si="85"/>
        <v>212.38329311194951</v>
      </c>
      <c r="P35">
        <f t="shared" ca="1" si="86"/>
        <v>212.18207606357015</v>
      </c>
      <c r="Q35">
        <f t="shared" ca="1" si="87"/>
        <v>213.85598078859482</v>
      </c>
      <c r="R35">
        <f t="shared" ca="1" si="88"/>
        <v>218.19062783582021</v>
      </c>
      <c r="S35">
        <f t="shared" ca="1" si="89"/>
        <v>218.69985322708288</v>
      </c>
      <c r="T35">
        <f t="shared" ca="1" si="90"/>
        <v>215.82082920392722</v>
      </c>
      <c r="U35">
        <f t="shared" ca="1" si="91"/>
        <v>214.40173091555414</v>
      </c>
      <c r="V35">
        <f t="shared" ca="1" si="92"/>
        <v>218.16490426466768</v>
      </c>
      <c r="W35">
        <f t="shared" ca="1" si="93"/>
        <v>220.57005786183265</v>
      </c>
      <c r="X35">
        <f t="shared" ca="1" si="94"/>
        <v>219.44345053886428</v>
      </c>
      <c r="Y35">
        <f t="shared" ca="1" si="95"/>
        <v>221.55266891915144</v>
      </c>
      <c r="Z35">
        <f t="shared" ca="1" si="96"/>
        <v>225.49579563220826</v>
      </c>
      <c r="AA35">
        <f t="shared" ca="1" si="97"/>
        <v>221.28559697045878</v>
      </c>
      <c r="AB35">
        <f t="shared" ca="1" si="98"/>
        <v>222.3931830052704</v>
      </c>
      <c r="AC35">
        <f t="shared" ca="1" si="99"/>
        <v>219.87796860534817</v>
      </c>
      <c r="AD35">
        <f t="shared" ca="1" si="100"/>
        <v>221.81277678372555</v>
      </c>
      <c r="AE35">
        <f t="shared" ca="1" si="40"/>
        <v>223.76955099467648</v>
      </c>
      <c r="AF35">
        <f t="shared" ca="1" si="41"/>
        <v>229.434323773427</v>
      </c>
      <c r="AG35">
        <f t="shared" ca="1" si="42"/>
        <v>228.09277708743164</v>
      </c>
      <c r="AH35">
        <f t="shared" ca="1" si="43"/>
        <v>225.03770841017797</v>
      </c>
      <c r="AI35">
        <f t="shared" ca="1" si="44"/>
        <v>219.38675026554856</v>
      </c>
      <c r="AJ35">
        <f t="shared" ca="1" si="45"/>
        <v>220.80279264904303</v>
      </c>
      <c r="AK35">
        <f t="shared" ca="1" si="46"/>
        <v>218.72945319835321</v>
      </c>
      <c r="AL35">
        <f t="shared" ca="1" si="47"/>
        <v>222.42267732761744</v>
      </c>
      <c r="AM35">
        <f t="shared" ca="1" si="48"/>
        <v>219.21379672037537</v>
      </c>
      <c r="AN35">
        <f t="shared" ca="1" si="49"/>
        <v>215.31813673085043</v>
      </c>
      <c r="AO35">
        <f t="shared" ca="1" si="50"/>
        <v>213.13120195726114</v>
      </c>
      <c r="AP35">
        <f t="shared" ca="1" si="51"/>
        <v>219.66954947799309</v>
      </c>
      <c r="AQ35">
        <f t="shared" ca="1" si="52"/>
        <v>220.69029556618977</v>
      </c>
      <c r="AR35">
        <f t="shared" ca="1" si="53"/>
        <v>225.10458029571504</v>
      </c>
      <c r="AS35">
        <f t="shared" ca="1" si="54"/>
        <v>232.86294716235815</v>
      </c>
      <c r="AT35">
        <f t="shared" ca="1" si="55"/>
        <v>228.35001664551521</v>
      </c>
      <c r="AU35">
        <f t="shared" ca="1" si="56"/>
        <v>227.67776376370497</v>
      </c>
      <c r="AV35">
        <f t="shared" ca="1" si="57"/>
        <v>223.92083941751804</v>
      </c>
      <c r="AW35">
        <f t="shared" ca="1" si="58"/>
        <v>222.78840753974239</v>
      </c>
      <c r="AX35">
        <f t="shared" ca="1" si="59"/>
        <v>221.8193894668039</v>
      </c>
      <c r="AY35">
        <f t="shared" ca="1" si="60"/>
        <v>218.80624007307838</v>
      </c>
      <c r="AZ35">
        <f t="shared" ca="1" si="61"/>
        <v>216.26696501070751</v>
      </c>
      <c r="BA35">
        <f t="shared" ca="1" si="62"/>
        <v>218.72472327630635</v>
      </c>
      <c r="BB35">
        <f t="shared" ca="1" si="63"/>
        <v>222.04022958509532</v>
      </c>
      <c r="BC35">
        <f t="shared" ca="1" si="64"/>
        <v>225.0080369045948</v>
      </c>
      <c r="BD35">
        <f t="shared" ca="1" si="65"/>
        <v>226.97165792289223</v>
      </c>
      <c r="BE35">
        <f t="shared" ca="1" si="66"/>
        <v>226.68927662715282</v>
      </c>
      <c r="BF35">
        <f t="shared" ca="1" si="67"/>
        <v>231.60022265450044</v>
      </c>
      <c r="BG35">
        <f t="shared" ca="1" si="68"/>
        <v>227.09895626444154</v>
      </c>
      <c r="BH35">
        <f t="shared" ca="1" si="69"/>
        <v>228.92592135917118</v>
      </c>
      <c r="BI35">
        <f t="shared" ca="1" si="70"/>
        <v>230.17094149383132</v>
      </c>
      <c r="BJ35">
        <f t="shared" ca="1" si="71"/>
        <v>232.0478196013691</v>
      </c>
      <c r="BK35">
        <f t="shared" ca="1" si="72"/>
        <v>235.82943351624175</v>
      </c>
      <c r="BL35">
        <f t="shared" ca="1" si="73"/>
        <v>238.54211451057759</v>
      </c>
      <c r="BM35">
        <f t="shared" ca="1" si="74"/>
        <v>234.69216537573615</v>
      </c>
      <c r="BN35" s="22">
        <f t="shared" ca="1" si="101"/>
        <v>34.692165375736153</v>
      </c>
      <c r="BO35" s="22">
        <f t="shared" ca="1" si="102"/>
        <v>34.339613285619208</v>
      </c>
    </row>
    <row r="36" spans="5:67" x14ac:dyDescent="0.35">
      <c r="E36">
        <f t="shared" si="38"/>
        <v>223.19</v>
      </c>
      <c r="F36">
        <f t="shared" ca="1" si="76"/>
        <v>220.79851806995418</v>
      </c>
      <c r="G36">
        <f t="shared" ca="1" si="77"/>
        <v>228.37562343870513</v>
      </c>
      <c r="H36">
        <f t="shared" ca="1" si="78"/>
        <v>225.0672792498797</v>
      </c>
      <c r="I36">
        <f t="shared" ca="1" si="79"/>
        <v>222.21617146611993</v>
      </c>
      <c r="J36">
        <f t="shared" ca="1" si="80"/>
        <v>224.97847669566025</v>
      </c>
      <c r="K36">
        <f t="shared" ca="1" si="81"/>
        <v>226.90223840535046</v>
      </c>
      <c r="L36">
        <f t="shared" ca="1" si="82"/>
        <v>224.90195886863054</v>
      </c>
      <c r="M36">
        <f t="shared" ca="1" si="83"/>
        <v>226.57018661929288</v>
      </c>
      <c r="N36">
        <f t="shared" ca="1" si="84"/>
        <v>225.382764406354</v>
      </c>
      <c r="O36">
        <f t="shared" ca="1" si="85"/>
        <v>227.89994926539018</v>
      </c>
      <c r="P36">
        <f t="shared" ca="1" si="86"/>
        <v>216.72949921523045</v>
      </c>
      <c r="Q36">
        <f t="shared" ca="1" si="87"/>
        <v>218.47256409305052</v>
      </c>
      <c r="R36">
        <f t="shared" ca="1" si="88"/>
        <v>210.78521612555548</v>
      </c>
      <c r="S36">
        <f t="shared" ca="1" si="89"/>
        <v>211.89809383308997</v>
      </c>
      <c r="T36">
        <f t="shared" ca="1" si="90"/>
        <v>210.76777711076176</v>
      </c>
      <c r="U36">
        <f t="shared" ca="1" si="91"/>
        <v>208.71456422494958</v>
      </c>
      <c r="V36">
        <f t="shared" ca="1" si="92"/>
        <v>208.15784222605706</v>
      </c>
      <c r="W36">
        <f t="shared" ca="1" si="93"/>
        <v>210.76399776069334</v>
      </c>
      <c r="X36">
        <f t="shared" ca="1" si="94"/>
        <v>205.72744888860842</v>
      </c>
      <c r="Y36">
        <f t="shared" ca="1" si="95"/>
        <v>200.4519505093615</v>
      </c>
      <c r="Z36">
        <f t="shared" ca="1" si="96"/>
        <v>200.68442471637408</v>
      </c>
      <c r="AA36">
        <f t="shared" ca="1" si="97"/>
        <v>200.18720892236652</v>
      </c>
      <c r="AB36">
        <f t="shared" ca="1" si="98"/>
        <v>199.87321850130107</v>
      </c>
      <c r="AC36">
        <f t="shared" ca="1" si="99"/>
        <v>204.50332674113261</v>
      </c>
      <c r="AD36">
        <f t="shared" ca="1" si="100"/>
        <v>204.62244205419393</v>
      </c>
      <c r="AE36">
        <f t="shared" ca="1" si="40"/>
        <v>204.01593085306919</v>
      </c>
      <c r="AF36">
        <f t="shared" ca="1" si="41"/>
        <v>206.19612431985774</v>
      </c>
      <c r="AG36">
        <f t="shared" ca="1" si="42"/>
        <v>204.29420913144966</v>
      </c>
      <c r="AH36">
        <f t="shared" ca="1" si="43"/>
        <v>202.23707940809834</v>
      </c>
      <c r="AI36">
        <f t="shared" ca="1" si="44"/>
        <v>201.8761407748392</v>
      </c>
      <c r="AJ36">
        <f t="shared" ca="1" si="45"/>
        <v>200.88356363044306</v>
      </c>
      <c r="AK36">
        <f t="shared" ca="1" si="46"/>
        <v>202.66289629109187</v>
      </c>
      <c r="AL36">
        <f t="shared" ca="1" si="47"/>
        <v>199.44265177082301</v>
      </c>
      <c r="AM36">
        <f t="shared" ca="1" si="48"/>
        <v>204.09711109456981</v>
      </c>
      <c r="AN36">
        <f t="shared" ca="1" si="49"/>
        <v>203.51732359873074</v>
      </c>
      <c r="AO36">
        <f t="shared" ca="1" si="50"/>
        <v>205.99603694492711</v>
      </c>
      <c r="AP36">
        <f t="shared" ca="1" si="51"/>
        <v>209.73793254738328</v>
      </c>
      <c r="AQ36">
        <f t="shared" ca="1" si="52"/>
        <v>212.87743761017055</v>
      </c>
      <c r="AR36">
        <f t="shared" ca="1" si="53"/>
        <v>217.65490573816538</v>
      </c>
      <c r="AS36">
        <f t="shared" ca="1" si="54"/>
        <v>215.68366785002311</v>
      </c>
      <c r="AT36">
        <f t="shared" ca="1" si="55"/>
        <v>213.02946897536111</v>
      </c>
      <c r="AU36">
        <f t="shared" ca="1" si="56"/>
        <v>216.89905754494305</v>
      </c>
      <c r="AV36">
        <f t="shared" ca="1" si="57"/>
        <v>213.11435262876338</v>
      </c>
      <c r="AW36">
        <f t="shared" ca="1" si="58"/>
        <v>218.36496284521218</v>
      </c>
      <c r="AX36">
        <f t="shared" ca="1" si="59"/>
        <v>221.32564151575144</v>
      </c>
      <c r="AY36">
        <f t="shared" ca="1" si="60"/>
        <v>223.21280433835986</v>
      </c>
      <c r="AZ36">
        <f t="shared" ca="1" si="61"/>
        <v>220.03747748146969</v>
      </c>
      <c r="BA36">
        <f t="shared" ca="1" si="62"/>
        <v>220.06937867070843</v>
      </c>
      <c r="BB36">
        <f t="shared" ca="1" si="63"/>
        <v>221.57806716935951</v>
      </c>
      <c r="BC36">
        <f t="shared" ca="1" si="64"/>
        <v>222.31683899641487</v>
      </c>
      <c r="BD36">
        <f t="shared" ca="1" si="65"/>
        <v>220.44873562559718</v>
      </c>
      <c r="BE36">
        <f t="shared" ca="1" si="66"/>
        <v>220.49542820879469</v>
      </c>
      <c r="BF36">
        <f t="shared" ca="1" si="67"/>
        <v>227.53497917885844</v>
      </c>
      <c r="BG36">
        <f t="shared" ca="1" si="68"/>
        <v>231.43248779017472</v>
      </c>
      <c r="BH36">
        <f t="shared" ca="1" si="69"/>
        <v>233.97735870166733</v>
      </c>
      <c r="BI36">
        <f t="shared" ca="1" si="70"/>
        <v>231.62383678205074</v>
      </c>
      <c r="BJ36">
        <f t="shared" ca="1" si="71"/>
        <v>232.25669070590976</v>
      </c>
      <c r="BK36">
        <f t="shared" ca="1" si="72"/>
        <v>234.37345947628003</v>
      </c>
      <c r="BL36">
        <f t="shared" ca="1" si="73"/>
        <v>228.49549661490704</v>
      </c>
      <c r="BM36">
        <f t="shared" ca="1" si="74"/>
        <v>232.46633826173107</v>
      </c>
      <c r="BN36" s="22">
        <f t="shared" ca="1" si="101"/>
        <v>32.466338261731067</v>
      </c>
      <c r="BO36" s="22">
        <f t="shared" ca="1" si="102"/>
        <v>32.136405687945334</v>
      </c>
    </row>
    <row r="37" spans="5:67" x14ac:dyDescent="0.35">
      <c r="E37">
        <f t="shared" si="38"/>
        <v>223.19</v>
      </c>
      <c r="F37">
        <f t="shared" ca="1" si="76"/>
        <v>223.43346319747545</v>
      </c>
      <c r="G37">
        <f t="shared" ca="1" si="77"/>
        <v>222.92266234543644</v>
      </c>
      <c r="H37">
        <f t="shared" ca="1" si="78"/>
        <v>224.73488393510286</v>
      </c>
      <c r="I37">
        <f t="shared" ca="1" si="79"/>
        <v>227.94739624714569</v>
      </c>
      <c r="J37">
        <f t="shared" ca="1" si="80"/>
        <v>231.02352150168363</v>
      </c>
      <c r="K37">
        <f t="shared" ca="1" si="81"/>
        <v>235.29451851804413</v>
      </c>
      <c r="L37">
        <f t="shared" ca="1" si="82"/>
        <v>232.02112802826423</v>
      </c>
      <c r="M37">
        <f t="shared" ca="1" si="83"/>
        <v>232.33666881646047</v>
      </c>
      <c r="N37">
        <f t="shared" ca="1" si="84"/>
        <v>233.41809767742612</v>
      </c>
      <c r="O37">
        <f t="shared" ca="1" si="85"/>
        <v>231.92366712579513</v>
      </c>
      <c r="P37">
        <f t="shared" ca="1" si="86"/>
        <v>233.81136122612148</v>
      </c>
      <c r="Q37">
        <f t="shared" ca="1" si="87"/>
        <v>236.55438162845755</v>
      </c>
      <c r="R37">
        <f t="shared" ca="1" si="88"/>
        <v>240.47361413271085</v>
      </c>
      <c r="S37">
        <f t="shared" ca="1" si="89"/>
        <v>241.58571483620662</v>
      </c>
      <c r="T37">
        <f t="shared" ca="1" si="90"/>
        <v>238.44963984069341</v>
      </c>
      <c r="U37">
        <f t="shared" ca="1" si="91"/>
        <v>238.59412763492082</v>
      </c>
      <c r="V37">
        <f t="shared" ca="1" si="92"/>
        <v>235.37449932741686</v>
      </c>
      <c r="W37">
        <f t="shared" ca="1" si="93"/>
        <v>232.04285151243658</v>
      </c>
      <c r="X37">
        <f t="shared" ca="1" si="94"/>
        <v>232.88234546694764</v>
      </c>
      <c r="Y37">
        <f t="shared" ca="1" si="95"/>
        <v>232.06330526366958</v>
      </c>
      <c r="Z37">
        <f t="shared" ca="1" si="96"/>
        <v>229.97191647943654</v>
      </c>
      <c r="AA37">
        <f t="shared" ca="1" si="97"/>
        <v>231.84436725988684</v>
      </c>
      <c r="AB37">
        <f t="shared" ca="1" si="98"/>
        <v>232.60697598816139</v>
      </c>
      <c r="AC37">
        <f t="shared" ca="1" si="99"/>
        <v>230.40783534121567</v>
      </c>
      <c r="AD37">
        <f t="shared" ca="1" si="100"/>
        <v>230.13470276585605</v>
      </c>
      <c r="AE37">
        <f t="shared" ca="1" si="40"/>
        <v>229.18804667927398</v>
      </c>
      <c r="AF37">
        <f t="shared" ca="1" si="41"/>
        <v>233.50868868137798</v>
      </c>
      <c r="AG37">
        <f t="shared" ca="1" si="42"/>
        <v>234.14487963314727</v>
      </c>
      <c r="AH37">
        <f t="shared" ca="1" si="43"/>
        <v>235.30189872250483</v>
      </c>
      <c r="AI37">
        <f t="shared" ca="1" si="44"/>
        <v>237.35909420268564</v>
      </c>
      <c r="AJ37">
        <f t="shared" ca="1" si="45"/>
        <v>242.08833769074155</v>
      </c>
      <c r="AK37">
        <f t="shared" ca="1" si="46"/>
        <v>240.96730041577729</v>
      </c>
      <c r="AL37">
        <f t="shared" ca="1" si="47"/>
        <v>237.78235508437626</v>
      </c>
      <c r="AM37">
        <f t="shared" ca="1" si="48"/>
        <v>238.12574638633498</v>
      </c>
      <c r="AN37">
        <f t="shared" ca="1" si="49"/>
        <v>234.01568873193696</v>
      </c>
      <c r="AO37">
        <f t="shared" ca="1" si="50"/>
        <v>240.29086875170691</v>
      </c>
      <c r="AP37">
        <f t="shared" ca="1" si="51"/>
        <v>239.95857146282452</v>
      </c>
      <c r="AQ37">
        <f t="shared" ca="1" si="52"/>
        <v>236.75799274328941</v>
      </c>
      <c r="AR37">
        <f t="shared" ca="1" si="53"/>
        <v>233.59986210392029</v>
      </c>
      <c r="AS37">
        <f t="shared" ca="1" si="54"/>
        <v>231.12259806880334</v>
      </c>
      <c r="AT37">
        <f t="shared" ca="1" si="55"/>
        <v>232.23503313706445</v>
      </c>
      <c r="AU37">
        <f t="shared" ca="1" si="56"/>
        <v>230.56254319449204</v>
      </c>
      <c r="AV37">
        <f t="shared" ca="1" si="57"/>
        <v>230.72555322589858</v>
      </c>
      <c r="AW37">
        <f t="shared" ca="1" si="58"/>
        <v>229.65149512211622</v>
      </c>
      <c r="AX37">
        <f t="shared" ca="1" si="59"/>
        <v>230.55331731065638</v>
      </c>
      <c r="AY37">
        <f t="shared" ca="1" si="60"/>
        <v>225.86069236207825</v>
      </c>
      <c r="AZ37">
        <f t="shared" ca="1" si="61"/>
        <v>231.2099113735691</v>
      </c>
      <c r="BA37">
        <f t="shared" ca="1" si="62"/>
        <v>233.16067320556456</v>
      </c>
      <c r="BB37">
        <f t="shared" ca="1" si="63"/>
        <v>234.63393902391621</v>
      </c>
      <c r="BC37">
        <f t="shared" ca="1" si="64"/>
        <v>234.57519672157716</v>
      </c>
      <c r="BD37">
        <f t="shared" ca="1" si="65"/>
        <v>237.17339138938453</v>
      </c>
      <c r="BE37">
        <f t="shared" ca="1" si="66"/>
        <v>233.11910690599302</v>
      </c>
      <c r="BF37">
        <f t="shared" ca="1" si="67"/>
        <v>235.64330277688077</v>
      </c>
      <c r="BG37">
        <f t="shared" ca="1" si="68"/>
        <v>234.65665590909202</v>
      </c>
      <c r="BH37">
        <f t="shared" ca="1" si="69"/>
        <v>234.59684554541536</v>
      </c>
      <c r="BI37">
        <f t="shared" ca="1" si="70"/>
        <v>236.02277162691928</v>
      </c>
      <c r="BJ37">
        <f t="shared" ca="1" si="71"/>
        <v>235.73177490559758</v>
      </c>
      <c r="BK37">
        <f t="shared" ca="1" si="72"/>
        <v>238.1091918139073</v>
      </c>
      <c r="BL37">
        <f t="shared" ca="1" si="73"/>
        <v>246.03528206045237</v>
      </c>
      <c r="BM37">
        <f t="shared" ca="1" si="74"/>
        <v>243.25459260224571</v>
      </c>
      <c r="BN37" s="22">
        <f t="shared" ca="1" si="101"/>
        <v>43.254592602245708</v>
      </c>
      <c r="BO37" s="22">
        <f t="shared" ca="1" si="102"/>
        <v>42.815026583119554</v>
      </c>
    </row>
    <row r="38" spans="5:67" x14ac:dyDescent="0.35">
      <c r="E38">
        <f t="shared" si="38"/>
        <v>223.19</v>
      </c>
      <c r="F38">
        <f t="shared" ca="1" si="76"/>
        <v>228.77793668514985</v>
      </c>
      <c r="G38">
        <f t="shared" ca="1" si="77"/>
        <v>234.71652544151218</v>
      </c>
      <c r="H38">
        <f t="shared" ca="1" si="78"/>
        <v>233.4714952959595</v>
      </c>
      <c r="I38">
        <f t="shared" ca="1" si="79"/>
        <v>237.08324752722024</v>
      </c>
      <c r="J38">
        <f t="shared" ca="1" si="80"/>
        <v>236.37320276597757</v>
      </c>
      <c r="K38">
        <f t="shared" ca="1" si="81"/>
        <v>234.78749895920646</v>
      </c>
      <c r="L38">
        <f t="shared" ca="1" si="82"/>
        <v>232.30757733824308</v>
      </c>
      <c r="M38">
        <f t="shared" ca="1" si="83"/>
        <v>230.02933603638434</v>
      </c>
      <c r="N38">
        <f t="shared" ca="1" si="84"/>
        <v>232.2709532204704</v>
      </c>
      <c r="O38">
        <f t="shared" ca="1" si="85"/>
        <v>231.91387127145259</v>
      </c>
      <c r="P38">
        <f t="shared" ca="1" si="86"/>
        <v>233.1395630418792</v>
      </c>
      <c r="Q38">
        <f t="shared" ca="1" si="87"/>
        <v>231.63246623107662</v>
      </c>
      <c r="R38">
        <f t="shared" ca="1" si="88"/>
        <v>236.31896932498714</v>
      </c>
      <c r="S38">
        <f t="shared" ca="1" si="89"/>
        <v>234.99177908755135</v>
      </c>
      <c r="T38">
        <f t="shared" ca="1" si="90"/>
        <v>229.20827435410132</v>
      </c>
      <c r="U38">
        <f t="shared" ca="1" si="91"/>
        <v>225.02035359379818</v>
      </c>
      <c r="V38">
        <f t="shared" ca="1" si="92"/>
        <v>223.73859740296689</v>
      </c>
      <c r="W38">
        <f t="shared" ca="1" si="93"/>
        <v>225.5324863669714</v>
      </c>
      <c r="X38">
        <f t="shared" ca="1" si="94"/>
        <v>226.13792038496425</v>
      </c>
      <c r="Y38">
        <f t="shared" ca="1" si="95"/>
        <v>226.99976453324277</v>
      </c>
      <c r="Z38">
        <f t="shared" ca="1" si="96"/>
        <v>226.62904739645779</v>
      </c>
      <c r="AA38">
        <f t="shared" ca="1" si="97"/>
        <v>222.89997834065997</v>
      </c>
      <c r="AB38">
        <f t="shared" ca="1" si="98"/>
        <v>215.74107244818632</v>
      </c>
      <c r="AC38">
        <f t="shared" ca="1" si="99"/>
        <v>216.625418412931</v>
      </c>
      <c r="AD38">
        <f t="shared" ca="1" si="100"/>
        <v>217.03242447620374</v>
      </c>
      <c r="AE38">
        <f t="shared" ca="1" si="40"/>
        <v>219.86446324146351</v>
      </c>
      <c r="AF38">
        <f t="shared" ca="1" si="41"/>
        <v>222.86712085909957</v>
      </c>
      <c r="AG38">
        <f t="shared" ca="1" si="42"/>
        <v>220.54628710041158</v>
      </c>
      <c r="AH38">
        <f t="shared" ca="1" si="43"/>
        <v>219.17368050991203</v>
      </c>
      <c r="AI38">
        <f t="shared" ca="1" si="44"/>
        <v>219.29150231541763</v>
      </c>
      <c r="AJ38">
        <f t="shared" ca="1" si="45"/>
        <v>222.9335822137146</v>
      </c>
      <c r="AK38">
        <f t="shared" ca="1" si="46"/>
        <v>220.14130598951797</v>
      </c>
      <c r="AL38">
        <f t="shared" ca="1" si="47"/>
        <v>216.88764083972595</v>
      </c>
      <c r="AM38">
        <f t="shared" ca="1" si="48"/>
        <v>215.5531821260775</v>
      </c>
      <c r="AN38">
        <f t="shared" ca="1" si="49"/>
        <v>210.80913057609004</v>
      </c>
      <c r="AO38">
        <f t="shared" ca="1" si="50"/>
        <v>209.84790593072645</v>
      </c>
      <c r="AP38">
        <f t="shared" ca="1" si="51"/>
        <v>207.32301106901227</v>
      </c>
      <c r="AQ38">
        <f t="shared" ca="1" si="52"/>
        <v>209.41599818751953</v>
      </c>
      <c r="AR38">
        <f t="shared" ca="1" si="53"/>
        <v>205.1649693902225</v>
      </c>
      <c r="AS38">
        <f t="shared" ca="1" si="54"/>
        <v>204.55895402288976</v>
      </c>
      <c r="AT38">
        <f t="shared" ca="1" si="55"/>
        <v>202.27534053531156</v>
      </c>
      <c r="AU38">
        <f t="shared" ca="1" si="56"/>
        <v>205.04831841519126</v>
      </c>
      <c r="AV38">
        <f t="shared" ca="1" si="57"/>
        <v>208.4716526892438</v>
      </c>
      <c r="AW38">
        <f t="shared" ca="1" si="58"/>
        <v>211.86130335479635</v>
      </c>
      <c r="AX38">
        <f t="shared" ca="1" si="59"/>
        <v>207.24621468004244</v>
      </c>
      <c r="AY38">
        <f t="shared" ca="1" si="60"/>
        <v>209.37442500013589</v>
      </c>
      <c r="AZ38">
        <f t="shared" ca="1" si="61"/>
        <v>212.76531789010741</v>
      </c>
      <c r="BA38">
        <f t="shared" ca="1" si="62"/>
        <v>214.88393202452852</v>
      </c>
      <c r="BB38">
        <f t="shared" ca="1" si="63"/>
        <v>217.52149187861016</v>
      </c>
      <c r="BC38">
        <f t="shared" ca="1" si="64"/>
        <v>215.59931205920199</v>
      </c>
      <c r="BD38">
        <f t="shared" ca="1" si="65"/>
        <v>221.06495364230236</v>
      </c>
      <c r="BE38">
        <f t="shared" ca="1" si="66"/>
        <v>221.32504794539597</v>
      </c>
      <c r="BF38">
        <f t="shared" ca="1" si="67"/>
        <v>224.26066130283377</v>
      </c>
      <c r="BG38">
        <f t="shared" ca="1" si="68"/>
        <v>228.14482855208107</v>
      </c>
      <c r="BH38">
        <f t="shared" ca="1" si="69"/>
        <v>221.86435499543089</v>
      </c>
      <c r="BI38">
        <f t="shared" ca="1" si="70"/>
        <v>222.11760484083379</v>
      </c>
      <c r="BJ38">
        <f t="shared" ca="1" si="71"/>
        <v>225.44197545037878</v>
      </c>
      <c r="BK38">
        <f t="shared" ca="1" si="72"/>
        <v>222.74861189810869</v>
      </c>
      <c r="BL38">
        <f t="shared" ca="1" si="73"/>
        <v>217.81242238759754</v>
      </c>
      <c r="BM38">
        <f t="shared" ca="1" si="74"/>
        <v>215.99254009216375</v>
      </c>
      <c r="BN38" s="22">
        <f t="shared" ca="1" si="101"/>
        <v>15.99254009216375</v>
      </c>
      <c r="BO38" s="22">
        <f t="shared" ca="1" si="102"/>
        <v>15.830019149042837</v>
      </c>
    </row>
    <row r="39" spans="5:67" x14ac:dyDescent="0.35">
      <c r="E39">
        <f t="shared" si="38"/>
        <v>223.19</v>
      </c>
      <c r="F39">
        <f t="shared" ca="1" si="76"/>
        <v>225.63206182558019</v>
      </c>
      <c r="G39">
        <f t="shared" ca="1" si="77"/>
        <v>226.91136617926136</v>
      </c>
      <c r="H39">
        <f t="shared" ca="1" si="78"/>
        <v>225.57780321269166</v>
      </c>
      <c r="I39">
        <f t="shared" ca="1" si="79"/>
        <v>223.54300852694578</v>
      </c>
      <c r="J39">
        <f t="shared" ca="1" si="80"/>
        <v>224.80784254648756</v>
      </c>
      <c r="K39">
        <f t="shared" ca="1" si="81"/>
        <v>228.10773252118761</v>
      </c>
      <c r="L39">
        <f t="shared" ca="1" si="82"/>
        <v>232.68112372876482</v>
      </c>
      <c r="M39">
        <f t="shared" ca="1" si="83"/>
        <v>232.07690181009477</v>
      </c>
      <c r="N39">
        <f t="shared" ca="1" si="84"/>
        <v>227.2070069241675</v>
      </c>
      <c r="O39">
        <f t="shared" ca="1" si="85"/>
        <v>225.86486182498649</v>
      </c>
      <c r="P39">
        <f t="shared" ca="1" si="86"/>
        <v>224.74669055117309</v>
      </c>
      <c r="Q39">
        <f t="shared" ca="1" si="87"/>
        <v>221.59772470867381</v>
      </c>
      <c r="R39">
        <f t="shared" ca="1" si="88"/>
        <v>232.98947251683111</v>
      </c>
      <c r="S39">
        <f t="shared" ca="1" si="89"/>
        <v>232.80086239887095</v>
      </c>
      <c r="T39">
        <f t="shared" ca="1" si="90"/>
        <v>235.48253784180673</v>
      </c>
      <c r="U39">
        <f t="shared" ca="1" si="91"/>
        <v>237.42552375537068</v>
      </c>
      <c r="V39">
        <f t="shared" ca="1" si="92"/>
        <v>240.97059168595177</v>
      </c>
      <c r="W39">
        <f t="shared" ca="1" si="93"/>
        <v>242.14557952491052</v>
      </c>
      <c r="X39">
        <f t="shared" ca="1" si="94"/>
        <v>244.08890283403485</v>
      </c>
      <c r="Y39">
        <f t="shared" ca="1" si="95"/>
        <v>244.39170490886895</v>
      </c>
      <c r="Z39">
        <f t="shared" ca="1" si="96"/>
        <v>239.39450426798189</v>
      </c>
      <c r="AA39">
        <f t="shared" ca="1" si="97"/>
        <v>238.75607036810621</v>
      </c>
      <c r="AB39">
        <f t="shared" ca="1" si="98"/>
        <v>241.11610038767677</v>
      </c>
      <c r="AC39">
        <f t="shared" ca="1" si="99"/>
        <v>239.41313637957722</v>
      </c>
      <c r="AD39">
        <f t="shared" ca="1" si="100"/>
        <v>241.33762420708871</v>
      </c>
      <c r="AE39">
        <f t="shared" ca="1" si="40"/>
        <v>240.10489269998018</v>
      </c>
      <c r="AF39">
        <f t="shared" ca="1" si="41"/>
        <v>244.02542940062176</v>
      </c>
      <c r="AG39">
        <f t="shared" ca="1" si="42"/>
        <v>245.81862959209005</v>
      </c>
      <c r="AH39">
        <f t="shared" ca="1" si="43"/>
        <v>245.8192128912188</v>
      </c>
      <c r="AI39">
        <f t="shared" ca="1" si="44"/>
        <v>255.06201304549757</v>
      </c>
      <c r="AJ39">
        <f t="shared" ca="1" si="45"/>
        <v>255.73517147508721</v>
      </c>
      <c r="AK39">
        <f t="shared" ca="1" si="46"/>
        <v>258.10695800621102</v>
      </c>
      <c r="AL39">
        <f t="shared" ca="1" si="47"/>
        <v>264.09755082139725</v>
      </c>
      <c r="AM39">
        <f t="shared" ca="1" si="48"/>
        <v>260.06737623362454</v>
      </c>
      <c r="AN39">
        <f t="shared" ca="1" si="49"/>
        <v>255.80209695357681</v>
      </c>
      <c r="AO39">
        <f t="shared" ca="1" si="50"/>
        <v>263.01293762240113</v>
      </c>
      <c r="AP39">
        <f t="shared" ca="1" si="51"/>
        <v>265.42352827074973</v>
      </c>
      <c r="AQ39">
        <f t="shared" ca="1" si="52"/>
        <v>262.19831350443189</v>
      </c>
      <c r="AR39">
        <f t="shared" ca="1" si="53"/>
        <v>271.20048204045679</v>
      </c>
      <c r="AS39">
        <f t="shared" ca="1" si="54"/>
        <v>272.64454235501842</v>
      </c>
      <c r="AT39">
        <f t="shared" ca="1" si="55"/>
        <v>277.34199988206649</v>
      </c>
      <c r="AU39">
        <f t="shared" ca="1" si="56"/>
        <v>274.06460144109025</v>
      </c>
      <c r="AV39">
        <f t="shared" ca="1" si="57"/>
        <v>275.12369508976428</v>
      </c>
      <c r="AW39">
        <f t="shared" ca="1" si="58"/>
        <v>269.60699680818612</v>
      </c>
      <c r="AX39">
        <f t="shared" ca="1" si="59"/>
        <v>266.29713277622784</v>
      </c>
      <c r="AY39">
        <f t="shared" ca="1" si="60"/>
        <v>265.80711164215018</v>
      </c>
      <c r="AZ39">
        <f t="shared" ca="1" si="61"/>
        <v>268.47037241490358</v>
      </c>
      <c r="BA39">
        <f t="shared" ca="1" si="62"/>
        <v>262.21676921935716</v>
      </c>
      <c r="BB39">
        <f t="shared" ca="1" si="63"/>
        <v>263.40416029687918</v>
      </c>
      <c r="BC39">
        <f t="shared" ca="1" si="64"/>
        <v>262.30067350451765</v>
      </c>
      <c r="BD39">
        <f t="shared" ca="1" si="65"/>
        <v>257.61468546511242</v>
      </c>
      <c r="BE39">
        <f t="shared" ca="1" si="66"/>
        <v>254.61164473019019</v>
      </c>
      <c r="BF39">
        <f t="shared" ca="1" si="67"/>
        <v>257.92521334977221</v>
      </c>
      <c r="BG39">
        <f t="shared" ca="1" si="68"/>
        <v>264.86751933564676</v>
      </c>
      <c r="BH39">
        <f t="shared" ca="1" si="69"/>
        <v>269.07890298502929</v>
      </c>
      <c r="BI39">
        <f t="shared" ca="1" si="70"/>
        <v>261.33944854917962</v>
      </c>
      <c r="BJ39">
        <f t="shared" ca="1" si="71"/>
        <v>260.08281562156947</v>
      </c>
      <c r="BK39">
        <f t="shared" ca="1" si="72"/>
        <v>260.85260939983442</v>
      </c>
      <c r="BL39">
        <f t="shared" ca="1" si="73"/>
        <v>260.47969756128026</v>
      </c>
      <c r="BM39">
        <f t="shared" ca="1" si="74"/>
        <v>254.0181050944299</v>
      </c>
      <c r="BN39" s="22">
        <f t="shared" ca="1" si="101"/>
        <v>54.018105094429899</v>
      </c>
      <c r="BO39" s="22">
        <f t="shared" ca="1" si="102"/>
        <v>53.469157063975807</v>
      </c>
    </row>
    <row r="40" spans="5:67" x14ac:dyDescent="0.35">
      <c r="E40">
        <f t="shared" si="38"/>
        <v>223.19</v>
      </c>
      <c r="F40">
        <f t="shared" ca="1" si="76"/>
        <v>219.50944226418235</v>
      </c>
      <c r="G40">
        <f t="shared" ca="1" si="77"/>
        <v>219.54210805139016</v>
      </c>
      <c r="H40">
        <f t="shared" ca="1" si="78"/>
        <v>218.75511442461968</v>
      </c>
      <c r="I40">
        <f t="shared" ca="1" si="79"/>
        <v>218.58517998400058</v>
      </c>
      <c r="J40">
        <f t="shared" ca="1" si="80"/>
        <v>221.42167294310931</v>
      </c>
      <c r="K40">
        <f t="shared" ca="1" si="81"/>
        <v>217.64583223940741</v>
      </c>
      <c r="L40">
        <f t="shared" ca="1" si="82"/>
        <v>223.72617215471482</v>
      </c>
      <c r="M40">
        <f t="shared" ca="1" si="83"/>
        <v>221.26018797434637</v>
      </c>
      <c r="N40">
        <f t="shared" ca="1" si="84"/>
        <v>217.58978485344684</v>
      </c>
      <c r="O40">
        <f t="shared" ca="1" si="85"/>
        <v>215.89843013309198</v>
      </c>
      <c r="P40">
        <f t="shared" ca="1" si="86"/>
        <v>212.74103448659568</v>
      </c>
      <c r="Q40">
        <f t="shared" ca="1" si="87"/>
        <v>211.4230015619782</v>
      </c>
      <c r="R40">
        <f t="shared" ca="1" si="88"/>
        <v>208.27253736456146</v>
      </c>
      <c r="S40">
        <f t="shared" ca="1" si="89"/>
        <v>213.05018994829379</v>
      </c>
      <c r="T40">
        <f t="shared" ca="1" si="90"/>
        <v>213.01733742863519</v>
      </c>
      <c r="U40">
        <f t="shared" ca="1" si="91"/>
        <v>212.43610099175913</v>
      </c>
      <c r="V40">
        <f t="shared" ca="1" si="92"/>
        <v>210.01394604702548</v>
      </c>
      <c r="W40">
        <f t="shared" ca="1" si="93"/>
        <v>213.34671521134635</v>
      </c>
      <c r="X40">
        <f t="shared" ca="1" si="94"/>
        <v>214.16610093708215</v>
      </c>
      <c r="Y40">
        <f t="shared" ca="1" si="95"/>
        <v>213.96284633255442</v>
      </c>
      <c r="Z40">
        <f t="shared" ca="1" si="96"/>
        <v>213.59404479595685</v>
      </c>
      <c r="AA40">
        <f t="shared" ca="1" si="97"/>
        <v>213.88040069585441</v>
      </c>
      <c r="AB40">
        <f t="shared" ca="1" si="98"/>
        <v>211.52559641683172</v>
      </c>
      <c r="AC40">
        <f t="shared" ca="1" si="99"/>
        <v>215.74326366752973</v>
      </c>
      <c r="AD40">
        <f t="shared" ca="1" si="100"/>
        <v>221.03666563823768</v>
      </c>
      <c r="AE40">
        <f t="shared" ca="1" si="40"/>
        <v>216.65705093785976</v>
      </c>
      <c r="AF40">
        <f t="shared" ca="1" si="41"/>
        <v>219.40407971113825</v>
      </c>
      <c r="AG40">
        <f t="shared" ca="1" si="42"/>
        <v>219.52059268037189</v>
      </c>
      <c r="AH40">
        <f t="shared" ca="1" si="43"/>
        <v>216.85314327390796</v>
      </c>
      <c r="AI40">
        <f t="shared" ca="1" si="44"/>
        <v>217.06928808048343</v>
      </c>
      <c r="AJ40">
        <f t="shared" ca="1" si="45"/>
        <v>220.34397622603271</v>
      </c>
      <c r="AK40">
        <f t="shared" ca="1" si="46"/>
        <v>220.43392806165622</v>
      </c>
      <c r="AL40">
        <f t="shared" ca="1" si="47"/>
        <v>224.70290669128067</v>
      </c>
      <c r="AM40">
        <f t="shared" ca="1" si="48"/>
        <v>219.13156143339859</v>
      </c>
      <c r="AN40">
        <f t="shared" ca="1" si="49"/>
        <v>215.91661819626927</v>
      </c>
      <c r="AO40">
        <f t="shared" ca="1" si="50"/>
        <v>214.55194603606611</v>
      </c>
      <c r="AP40">
        <f t="shared" ca="1" si="51"/>
        <v>216.13851277180314</v>
      </c>
      <c r="AQ40">
        <f t="shared" ca="1" si="52"/>
        <v>220.68625894247819</v>
      </c>
      <c r="AR40">
        <f t="shared" ca="1" si="53"/>
        <v>225.0317610923083</v>
      </c>
      <c r="AS40">
        <f t="shared" ca="1" si="54"/>
        <v>227.78258356272315</v>
      </c>
      <c r="AT40">
        <f t="shared" ca="1" si="55"/>
        <v>227.34096490591648</v>
      </c>
      <c r="AU40">
        <f t="shared" ca="1" si="56"/>
        <v>225.16939556323035</v>
      </c>
      <c r="AV40">
        <f t="shared" ca="1" si="57"/>
        <v>227.39004944751767</v>
      </c>
      <c r="AW40">
        <f t="shared" ca="1" si="58"/>
        <v>229.40235451329198</v>
      </c>
      <c r="AX40">
        <f t="shared" ca="1" si="59"/>
        <v>225.39596501803234</v>
      </c>
      <c r="AY40">
        <f t="shared" ca="1" si="60"/>
        <v>225.3255153511293</v>
      </c>
      <c r="AZ40">
        <f t="shared" ca="1" si="61"/>
        <v>231.69386520447918</v>
      </c>
      <c r="BA40">
        <f t="shared" ca="1" si="62"/>
        <v>232.80945328432037</v>
      </c>
      <c r="BB40">
        <f t="shared" ca="1" si="63"/>
        <v>230.63762114940812</v>
      </c>
      <c r="BC40">
        <f t="shared" ca="1" si="64"/>
        <v>232.1271512982253</v>
      </c>
      <c r="BD40">
        <f t="shared" ca="1" si="65"/>
        <v>232.0981706397215</v>
      </c>
      <c r="BE40">
        <f t="shared" ca="1" si="66"/>
        <v>233.42136844154763</v>
      </c>
      <c r="BF40">
        <f t="shared" ca="1" si="67"/>
        <v>229.11190624542704</v>
      </c>
      <c r="BG40">
        <f t="shared" ca="1" si="68"/>
        <v>229.38629728722819</v>
      </c>
      <c r="BH40">
        <f t="shared" ca="1" si="69"/>
        <v>231.66729627315888</v>
      </c>
      <c r="BI40">
        <f t="shared" ca="1" si="70"/>
        <v>234.90748875942603</v>
      </c>
      <c r="BJ40">
        <f t="shared" ca="1" si="71"/>
        <v>237.42529691643682</v>
      </c>
      <c r="BK40">
        <f t="shared" ca="1" si="72"/>
        <v>237.20134799083374</v>
      </c>
      <c r="BL40">
        <f t="shared" ca="1" si="73"/>
        <v>235.89383543032429</v>
      </c>
      <c r="BM40">
        <f t="shared" ca="1" si="74"/>
        <v>235.59141600870319</v>
      </c>
      <c r="BN40" s="22">
        <f t="shared" ca="1" si="101"/>
        <v>35.591416008703192</v>
      </c>
      <c r="BO40" s="22">
        <f t="shared" ca="1" si="102"/>
        <v>35.229725466524876</v>
      </c>
    </row>
    <row r="41" spans="5:67" x14ac:dyDescent="0.35">
      <c r="E41">
        <f t="shared" si="38"/>
        <v>223.19</v>
      </c>
      <c r="F41">
        <f t="shared" ca="1" si="76"/>
        <v>222.41495575055936</v>
      </c>
      <c r="G41">
        <f t="shared" ca="1" si="77"/>
        <v>225.51507913434921</v>
      </c>
      <c r="H41">
        <f t="shared" ca="1" si="78"/>
        <v>229.56066055795088</v>
      </c>
      <c r="I41">
        <f t="shared" ca="1" si="79"/>
        <v>228.98895806827974</v>
      </c>
      <c r="J41">
        <f t="shared" ca="1" si="80"/>
        <v>230.8607999468523</v>
      </c>
      <c r="K41">
        <f t="shared" ca="1" si="81"/>
        <v>233.48655654654044</v>
      </c>
      <c r="L41">
        <f t="shared" ca="1" si="82"/>
        <v>234.7272833563338</v>
      </c>
      <c r="M41">
        <f t="shared" ca="1" si="83"/>
        <v>240.24102654206536</v>
      </c>
      <c r="N41">
        <f t="shared" ca="1" si="84"/>
        <v>242.03056960107898</v>
      </c>
      <c r="O41">
        <f t="shared" ca="1" si="85"/>
        <v>243.51856242554135</v>
      </c>
      <c r="P41">
        <f t="shared" ca="1" si="86"/>
        <v>244.08595375304353</v>
      </c>
      <c r="Q41">
        <f t="shared" ca="1" si="87"/>
        <v>243.97897556378931</v>
      </c>
      <c r="R41">
        <f t="shared" ca="1" si="88"/>
        <v>242.94337652339362</v>
      </c>
      <c r="S41">
        <f t="shared" ca="1" si="89"/>
        <v>245.10004034934303</v>
      </c>
      <c r="T41">
        <f t="shared" ca="1" si="90"/>
        <v>248.7135177683011</v>
      </c>
      <c r="U41">
        <f t="shared" ca="1" si="91"/>
        <v>247.09335956250564</v>
      </c>
      <c r="V41">
        <f t="shared" ca="1" si="92"/>
        <v>244.11531284642925</v>
      </c>
      <c r="W41">
        <f t="shared" ca="1" si="93"/>
        <v>246.08298394815375</v>
      </c>
      <c r="X41">
        <f t="shared" ca="1" si="94"/>
        <v>242.21661129465002</v>
      </c>
      <c r="Y41">
        <f t="shared" ca="1" si="95"/>
        <v>243.66874505333823</v>
      </c>
      <c r="Z41">
        <f t="shared" ca="1" si="96"/>
        <v>240.49779448809591</v>
      </c>
      <c r="AA41">
        <f t="shared" ca="1" si="97"/>
        <v>232.49688474736075</v>
      </c>
      <c r="AB41">
        <f t="shared" ca="1" si="98"/>
        <v>232.0455399484361</v>
      </c>
      <c r="AC41">
        <f t="shared" ca="1" si="99"/>
        <v>230.00109515217923</v>
      </c>
      <c r="AD41">
        <f t="shared" ca="1" si="100"/>
        <v>232.05228190633326</v>
      </c>
      <c r="AE41">
        <f t="shared" ca="1" si="40"/>
        <v>228.19166423910906</v>
      </c>
      <c r="AF41">
        <f t="shared" ca="1" si="41"/>
        <v>232.78681519975927</v>
      </c>
      <c r="AG41">
        <f t="shared" ca="1" si="42"/>
        <v>226.31377029427031</v>
      </c>
      <c r="AH41">
        <f t="shared" ca="1" si="43"/>
        <v>226.72290925537899</v>
      </c>
      <c r="AI41">
        <f t="shared" ca="1" si="44"/>
        <v>226.19934023228126</v>
      </c>
      <c r="AJ41">
        <f t="shared" ca="1" si="45"/>
        <v>223.8143720556788</v>
      </c>
      <c r="AK41">
        <f t="shared" ca="1" si="46"/>
        <v>221.56917317271163</v>
      </c>
      <c r="AL41">
        <f t="shared" ca="1" si="47"/>
        <v>222.77520895346939</v>
      </c>
      <c r="AM41">
        <f t="shared" ca="1" si="48"/>
        <v>219.33787974073272</v>
      </c>
      <c r="AN41">
        <f t="shared" ca="1" si="49"/>
        <v>216.74137472246346</v>
      </c>
      <c r="AO41">
        <f t="shared" ca="1" si="50"/>
        <v>212.67297366993344</v>
      </c>
      <c r="AP41">
        <f t="shared" ca="1" si="51"/>
        <v>217.56529703262325</v>
      </c>
      <c r="AQ41">
        <f t="shared" ca="1" si="52"/>
        <v>223.26252662413876</v>
      </c>
      <c r="AR41">
        <f t="shared" ca="1" si="53"/>
        <v>220.51528413501194</v>
      </c>
      <c r="AS41">
        <f t="shared" ca="1" si="54"/>
        <v>220.12937924109326</v>
      </c>
      <c r="AT41">
        <f t="shared" ca="1" si="55"/>
        <v>224.38696259434471</v>
      </c>
      <c r="AU41">
        <f t="shared" ca="1" si="56"/>
        <v>227.48287864975006</v>
      </c>
      <c r="AV41">
        <f t="shared" ca="1" si="57"/>
        <v>223.13065282317487</v>
      </c>
      <c r="AW41">
        <f t="shared" ca="1" si="58"/>
        <v>223.43213778337238</v>
      </c>
      <c r="AX41">
        <f t="shared" ca="1" si="59"/>
        <v>221.83630968827353</v>
      </c>
      <c r="AY41">
        <f t="shared" ca="1" si="60"/>
        <v>221.07287284249034</v>
      </c>
      <c r="AZ41">
        <f t="shared" ca="1" si="61"/>
        <v>219.80951471527538</v>
      </c>
      <c r="BA41">
        <f t="shared" ca="1" si="62"/>
        <v>217.07379382146016</v>
      </c>
      <c r="BB41">
        <f t="shared" ca="1" si="63"/>
        <v>220.19222055518185</v>
      </c>
      <c r="BC41">
        <f t="shared" ca="1" si="64"/>
        <v>222.01282521989492</v>
      </c>
      <c r="BD41">
        <f t="shared" ca="1" si="65"/>
        <v>219.95480656614654</v>
      </c>
      <c r="BE41">
        <f t="shared" ca="1" si="66"/>
        <v>218.71415087658005</v>
      </c>
      <c r="BF41">
        <f t="shared" ca="1" si="67"/>
        <v>216.48759509458645</v>
      </c>
      <c r="BG41">
        <f t="shared" ca="1" si="68"/>
        <v>215.45534298401955</v>
      </c>
      <c r="BH41">
        <f t="shared" ca="1" si="69"/>
        <v>217.26408746305015</v>
      </c>
      <c r="BI41">
        <f t="shared" ca="1" si="70"/>
        <v>216.28055668027943</v>
      </c>
      <c r="BJ41">
        <f t="shared" ca="1" si="71"/>
        <v>217.28471956329554</v>
      </c>
      <c r="BK41">
        <f t="shared" ca="1" si="72"/>
        <v>218.76301235925982</v>
      </c>
      <c r="BL41">
        <f t="shared" ca="1" si="73"/>
        <v>218.3692953222409</v>
      </c>
      <c r="BM41">
        <f t="shared" ca="1" si="74"/>
        <v>224.01559480996437</v>
      </c>
      <c r="BN41" s="22">
        <f t="shared" ca="1" si="101"/>
        <v>24.015594809964369</v>
      </c>
      <c r="BO41" s="22">
        <f t="shared" ca="1" si="102"/>
        <v>23.771541201492404</v>
      </c>
    </row>
    <row r="42" spans="5:67" x14ac:dyDescent="0.35">
      <c r="E42">
        <f t="shared" si="38"/>
        <v>223.19</v>
      </c>
      <c r="F42">
        <f t="shared" ca="1" si="76"/>
        <v>222.11963676240202</v>
      </c>
      <c r="G42">
        <f t="shared" ca="1" si="77"/>
        <v>225.40750144828303</v>
      </c>
      <c r="H42">
        <f t="shared" ca="1" si="78"/>
        <v>226.13033414859908</v>
      </c>
      <c r="I42">
        <f t="shared" ca="1" si="79"/>
        <v>226.43163911269076</v>
      </c>
      <c r="J42">
        <f t="shared" ca="1" si="80"/>
        <v>222.70584345228011</v>
      </c>
      <c r="K42">
        <f t="shared" ca="1" si="81"/>
        <v>224.26933927038499</v>
      </c>
      <c r="L42">
        <f t="shared" ca="1" si="82"/>
        <v>225.22199583568468</v>
      </c>
      <c r="M42">
        <f t="shared" ca="1" si="83"/>
        <v>229.82562137053446</v>
      </c>
      <c r="N42">
        <f t="shared" ca="1" si="84"/>
        <v>228.9188976431403</v>
      </c>
      <c r="O42">
        <f t="shared" ca="1" si="85"/>
        <v>232.2965376617652</v>
      </c>
      <c r="P42">
        <f t="shared" ca="1" si="86"/>
        <v>234.9251794293599</v>
      </c>
      <c r="Q42">
        <f t="shared" ca="1" si="87"/>
        <v>235.51583493001317</v>
      </c>
      <c r="R42">
        <f t="shared" ca="1" si="88"/>
        <v>242.27335439698129</v>
      </c>
      <c r="S42">
        <f t="shared" ca="1" si="89"/>
        <v>242.42546168857567</v>
      </c>
      <c r="T42">
        <f t="shared" ca="1" si="90"/>
        <v>244.49903902335154</v>
      </c>
      <c r="U42">
        <f t="shared" ca="1" si="91"/>
        <v>240.20051088852924</v>
      </c>
      <c r="V42">
        <f t="shared" ca="1" si="92"/>
        <v>239.42287615641121</v>
      </c>
      <c r="W42">
        <f t="shared" ca="1" si="93"/>
        <v>239.5184582140993</v>
      </c>
      <c r="X42">
        <f t="shared" ca="1" si="94"/>
        <v>244.95435263126521</v>
      </c>
      <c r="Y42">
        <f t="shared" ca="1" si="95"/>
        <v>250.05202703279897</v>
      </c>
      <c r="Z42">
        <f t="shared" ca="1" si="96"/>
        <v>252.90893363155897</v>
      </c>
      <c r="AA42">
        <f t="shared" ca="1" si="97"/>
        <v>250.44812954799664</v>
      </c>
      <c r="AB42">
        <f t="shared" ca="1" si="98"/>
        <v>251.63426904044442</v>
      </c>
      <c r="AC42">
        <f t="shared" ca="1" si="99"/>
        <v>251.86177220847031</v>
      </c>
      <c r="AD42">
        <f t="shared" ca="1" si="100"/>
        <v>256.96246861226837</v>
      </c>
      <c r="AE42">
        <f t="shared" ca="1" si="40"/>
        <v>253.76269331459625</v>
      </c>
      <c r="AF42">
        <f t="shared" ca="1" si="41"/>
        <v>252.82324804826158</v>
      </c>
      <c r="AG42">
        <f t="shared" ca="1" si="42"/>
        <v>251.62711770088475</v>
      </c>
      <c r="AH42">
        <f t="shared" ca="1" si="43"/>
        <v>251.21708997237246</v>
      </c>
      <c r="AI42">
        <f t="shared" ca="1" si="44"/>
        <v>246.74006727961932</v>
      </c>
      <c r="AJ42">
        <f t="shared" ca="1" si="45"/>
        <v>244.99881563789566</v>
      </c>
      <c r="AK42">
        <f t="shared" ca="1" si="46"/>
        <v>246.50029223969031</v>
      </c>
      <c r="AL42">
        <f t="shared" ca="1" si="47"/>
        <v>251.60046334622862</v>
      </c>
      <c r="AM42">
        <f t="shared" ca="1" si="48"/>
        <v>245.16167211775448</v>
      </c>
      <c r="AN42">
        <f t="shared" ca="1" si="49"/>
        <v>249.45369214967269</v>
      </c>
      <c r="AO42">
        <f t="shared" ca="1" si="50"/>
        <v>250.50842540598853</v>
      </c>
      <c r="AP42">
        <f t="shared" ca="1" si="51"/>
        <v>251.4263926149099</v>
      </c>
      <c r="AQ42">
        <f t="shared" ca="1" si="52"/>
        <v>247.89781020135064</v>
      </c>
      <c r="AR42">
        <f t="shared" ca="1" si="53"/>
        <v>242.75499670887828</v>
      </c>
      <c r="AS42">
        <f t="shared" ca="1" si="54"/>
        <v>239.191912705183</v>
      </c>
      <c r="AT42">
        <f t="shared" ca="1" si="55"/>
        <v>236.90468415655241</v>
      </c>
      <c r="AU42">
        <f t="shared" ca="1" si="56"/>
        <v>235.44600186442378</v>
      </c>
      <c r="AV42">
        <f t="shared" ca="1" si="57"/>
        <v>235.77328945812772</v>
      </c>
      <c r="AW42">
        <f t="shared" ca="1" si="58"/>
        <v>240.57822655623946</v>
      </c>
      <c r="AX42">
        <f t="shared" ca="1" si="59"/>
        <v>245.26759118335471</v>
      </c>
      <c r="AY42">
        <f t="shared" ca="1" si="60"/>
        <v>241.56963599260681</v>
      </c>
      <c r="AZ42">
        <f t="shared" ca="1" si="61"/>
        <v>241.02512827352319</v>
      </c>
      <c r="BA42">
        <f t="shared" ca="1" si="62"/>
        <v>236.94902567782955</v>
      </c>
      <c r="BB42">
        <f t="shared" ca="1" si="63"/>
        <v>234.5981760170967</v>
      </c>
      <c r="BC42">
        <f t="shared" ca="1" si="64"/>
        <v>237.83967184728536</v>
      </c>
      <c r="BD42">
        <f t="shared" ca="1" si="65"/>
        <v>235.89650080959541</v>
      </c>
      <c r="BE42">
        <f t="shared" ca="1" si="66"/>
        <v>234.66953689066847</v>
      </c>
      <c r="BF42">
        <f t="shared" ca="1" si="67"/>
        <v>232.28310451645504</v>
      </c>
      <c r="BG42">
        <f t="shared" ca="1" si="68"/>
        <v>236.04865617666761</v>
      </c>
      <c r="BH42">
        <f t="shared" ca="1" si="69"/>
        <v>233.78898472704418</v>
      </c>
      <c r="BI42">
        <f t="shared" ca="1" si="70"/>
        <v>235.89847880323646</v>
      </c>
      <c r="BJ42">
        <f t="shared" ca="1" si="71"/>
        <v>237.06731514345711</v>
      </c>
      <c r="BK42">
        <f t="shared" ca="1" si="72"/>
        <v>238.90292211731744</v>
      </c>
      <c r="BL42">
        <f t="shared" ca="1" si="73"/>
        <v>240.60064032905117</v>
      </c>
      <c r="BM42">
        <f t="shared" ca="1" si="74"/>
        <v>242.39875341680039</v>
      </c>
      <c r="BN42" s="22">
        <f t="shared" ca="1" si="101"/>
        <v>42.398753416800389</v>
      </c>
      <c r="BO42" s="22">
        <f t="shared" ca="1" si="102"/>
        <v>41.967884689710196</v>
      </c>
    </row>
    <row r="43" spans="5:67" x14ac:dyDescent="0.35">
      <c r="E43">
        <f t="shared" si="38"/>
        <v>223.19</v>
      </c>
      <c r="F43">
        <f t="shared" ca="1" si="76"/>
        <v>218.07313169872316</v>
      </c>
      <c r="G43">
        <f t="shared" ca="1" si="77"/>
        <v>219.35442142434243</v>
      </c>
      <c r="H43">
        <f t="shared" ca="1" si="78"/>
        <v>214.29566993499236</v>
      </c>
      <c r="I43">
        <f t="shared" ca="1" si="79"/>
        <v>216.47107423022985</v>
      </c>
      <c r="J43">
        <f t="shared" ca="1" si="80"/>
        <v>216.74913768152695</v>
      </c>
      <c r="K43">
        <f t="shared" ca="1" si="81"/>
        <v>218.60421395528894</v>
      </c>
      <c r="L43">
        <f t="shared" ca="1" si="82"/>
        <v>221.13159092797173</v>
      </c>
      <c r="M43">
        <f t="shared" ca="1" si="83"/>
        <v>217.07863210198488</v>
      </c>
      <c r="N43">
        <f t="shared" ca="1" si="84"/>
        <v>219.55577827595829</v>
      </c>
      <c r="O43">
        <f t="shared" ca="1" si="85"/>
        <v>220.04698572415506</v>
      </c>
      <c r="P43">
        <f t="shared" ca="1" si="86"/>
        <v>225.24991814470562</v>
      </c>
      <c r="Q43">
        <f t="shared" ca="1" si="87"/>
        <v>223.14920530343633</v>
      </c>
      <c r="R43">
        <f t="shared" ca="1" si="88"/>
        <v>223.09143434670838</v>
      </c>
      <c r="S43">
        <f t="shared" ca="1" si="89"/>
        <v>224.09502565895792</v>
      </c>
      <c r="T43">
        <f t="shared" ca="1" si="90"/>
        <v>215.74135553458345</v>
      </c>
      <c r="U43">
        <f t="shared" ca="1" si="91"/>
        <v>218.59775126381606</v>
      </c>
      <c r="V43">
        <f t="shared" ca="1" si="92"/>
        <v>218.78377001050507</v>
      </c>
      <c r="W43">
        <f t="shared" ca="1" si="93"/>
        <v>214.96718467101056</v>
      </c>
      <c r="X43">
        <f t="shared" ca="1" si="94"/>
        <v>211.36087984605163</v>
      </c>
      <c r="Y43">
        <f t="shared" ca="1" si="95"/>
        <v>210.67205243805603</v>
      </c>
      <c r="Z43">
        <f t="shared" ca="1" si="96"/>
        <v>212.90720137547632</v>
      </c>
      <c r="AA43">
        <f t="shared" ca="1" si="97"/>
        <v>210.57946458691484</v>
      </c>
      <c r="AB43">
        <f t="shared" ca="1" si="98"/>
        <v>213.16715799408914</v>
      </c>
      <c r="AC43">
        <f t="shared" ca="1" si="99"/>
        <v>219.21828979905035</v>
      </c>
      <c r="AD43">
        <f t="shared" ca="1" si="100"/>
        <v>216.63390706094694</v>
      </c>
      <c r="AE43">
        <f t="shared" ca="1" si="40"/>
        <v>214.28051812500581</v>
      </c>
      <c r="AF43">
        <f t="shared" ca="1" si="41"/>
        <v>213.49082735386418</v>
      </c>
      <c r="AG43">
        <f t="shared" ca="1" si="42"/>
        <v>210.98988174213821</v>
      </c>
      <c r="AH43">
        <f t="shared" ca="1" si="43"/>
        <v>211.08688993259713</v>
      </c>
      <c r="AI43">
        <f t="shared" ca="1" si="44"/>
        <v>213.86692040173432</v>
      </c>
      <c r="AJ43">
        <f t="shared" ca="1" si="45"/>
        <v>214.29561370376777</v>
      </c>
      <c r="AK43">
        <f t="shared" ca="1" si="46"/>
        <v>214.35015662545354</v>
      </c>
      <c r="AL43">
        <f t="shared" ca="1" si="47"/>
        <v>215.17343286903136</v>
      </c>
      <c r="AM43">
        <f t="shared" ca="1" si="48"/>
        <v>214.48874593400731</v>
      </c>
      <c r="AN43">
        <f t="shared" ca="1" si="49"/>
        <v>213.96998776807638</v>
      </c>
      <c r="AO43">
        <f t="shared" ca="1" si="50"/>
        <v>219.3488094732709</v>
      </c>
      <c r="AP43">
        <f t="shared" ca="1" si="51"/>
        <v>229.06548833938854</v>
      </c>
      <c r="AQ43">
        <f t="shared" ca="1" si="52"/>
        <v>228.5434096442122</v>
      </c>
      <c r="AR43">
        <f t="shared" ca="1" si="53"/>
        <v>234.60460824654405</v>
      </c>
      <c r="AS43">
        <f t="shared" ca="1" si="54"/>
        <v>237.23247310596858</v>
      </c>
      <c r="AT43">
        <f t="shared" ca="1" si="55"/>
        <v>235.29246294170255</v>
      </c>
      <c r="AU43">
        <f t="shared" ca="1" si="56"/>
        <v>231.27475262554853</v>
      </c>
      <c r="AV43">
        <f t="shared" ca="1" si="57"/>
        <v>224.53011164143044</v>
      </c>
      <c r="AW43">
        <f t="shared" ca="1" si="58"/>
        <v>226.23202457345374</v>
      </c>
      <c r="AX43">
        <f t="shared" ca="1" si="59"/>
        <v>221.4011789055036</v>
      </c>
      <c r="AY43">
        <f t="shared" ca="1" si="60"/>
        <v>218.220090926723</v>
      </c>
      <c r="AZ43">
        <f t="shared" ca="1" si="61"/>
        <v>223.16311419433356</v>
      </c>
      <c r="BA43">
        <f t="shared" ca="1" si="62"/>
        <v>226.91558906649206</v>
      </c>
      <c r="BB43">
        <f t="shared" ca="1" si="63"/>
        <v>226.16054932260229</v>
      </c>
      <c r="BC43">
        <f t="shared" ca="1" si="64"/>
        <v>224.74567969043594</v>
      </c>
      <c r="BD43">
        <f t="shared" ca="1" si="65"/>
        <v>227.19770260670163</v>
      </c>
      <c r="BE43">
        <f t="shared" ca="1" si="66"/>
        <v>230.84061074670038</v>
      </c>
      <c r="BF43">
        <f t="shared" ca="1" si="67"/>
        <v>232.11982870254261</v>
      </c>
      <c r="BG43">
        <f t="shared" ca="1" si="68"/>
        <v>235.66600201765561</v>
      </c>
      <c r="BH43">
        <f t="shared" ca="1" si="69"/>
        <v>232.08254194274835</v>
      </c>
      <c r="BI43">
        <f t="shared" ca="1" si="70"/>
        <v>231.44135276583444</v>
      </c>
      <c r="BJ43">
        <f t="shared" ca="1" si="71"/>
        <v>230.99244191218901</v>
      </c>
      <c r="BK43">
        <f t="shared" ca="1" si="72"/>
        <v>234.41014024822178</v>
      </c>
      <c r="BL43">
        <f t="shared" ca="1" si="73"/>
        <v>233.2804813474645</v>
      </c>
      <c r="BM43">
        <f t="shared" ca="1" si="74"/>
        <v>229.69059219300311</v>
      </c>
      <c r="BN43" s="22">
        <f t="shared" ca="1" si="101"/>
        <v>29.690592193003113</v>
      </c>
      <c r="BO43" s="22">
        <f t="shared" ca="1" si="102"/>
        <v>29.388867575324046</v>
      </c>
    </row>
    <row r="44" spans="5:67" x14ac:dyDescent="0.35">
      <c r="E44">
        <f t="shared" si="38"/>
        <v>223.19</v>
      </c>
      <c r="F44">
        <f t="shared" ca="1" si="76"/>
        <v>226.35223982809202</v>
      </c>
      <c r="G44">
        <f t="shared" ca="1" si="77"/>
        <v>225.9783287961115</v>
      </c>
      <c r="H44">
        <f t="shared" ca="1" si="78"/>
        <v>226.5097876704335</v>
      </c>
      <c r="I44">
        <f t="shared" ca="1" si="79"/>
        <v>229.09955046307911</v>
      </c>
      <c r="J44">
        <f t="shared" ca="1" si="80"/>
        <v>227.00712241386384</v>
      </c>
      <c r="K44">
        <f t="shared" ca="1" si="81"/>
        <v>228.43607099753606</v>
      </c>
      <c r="L44">
        <f t="shared" ca="1" si="82"/>
        <v>227.84060296269274</v>
      </c>
      <c r="M44">
        <f t="shared" ca="1" si="83"/>
        <v>233.31994281534938</v>
      </c>
      <c r="N44">
        <f t="shared" ca="1" si="84"/>
        <v>233.29896421966649</v>
      </c>
      <c r="O44">
        <f t="shared" ca="1" si="85"/>
        <v>234.7401758443593</v>
      </c>
      <c r="P44">
        <f t="shared" ca="1" si="86"/>
        <v>235.49031862251414</v>
      </c>
      <c r="Q44">
        <f t="shared" ca="1" si="87"/>
        <v>236.30210050719938</v>
      </c>
      <c r="R44">
        <f t="shared" ca="1" si="88"/>
        <v>237.60556716842584</v>
      </c>
      <c r="S44">
        <f t="shared" ca="1" si="89"/>
        <v>234.76595153671286</v>
      </c>
      <c r="T44">
        <f t="shared" ca="1" si="90"/>
        <v>233.61215802262765</v>
      </c>
      <c r="U44">
        <f t="shared" ca="1" si="91"/>
        <v>233.62922655215121</v>
      </c>
      <c r="V44">
        <f t="shared" ca="1" si="92"/>
        <v>231.75520056607988</v>
      </c>
      <c r="W44">
        <f t="shared" ca="1" si="93"/>
        <v>234.43928373424663</v>
      </c>
      <c r="X44">
        <f t="shared" ca="1" si="94"/>
        <v>229.94735824728778</v>
      </c>
      <c r="Y44">
        <f t="shared" ca="1" si="95"/>
        <v>226.85212498052246</v>
      </c>
      <c r="Z44">
        <f t="shared" ca="1" si="96"/>
        <v>228.71994532418915</v>
      </c>
      <c r="AA44">
        <f t="shared" ca="1" si="97"/>
        <v>232.812190552495</v>
      </c>
      <c r="AB44">
        <f t="shared" ca="1" si="98"/>
        <v>227.05234051979579</v>
      </c>
      <c r="AC44">
        <f t="shared" ca="1" si="99"/>
        <v>225.25834804833823</v>
      </c>
      <c r="AD44">
        <f t="shared" ca="1" si="100"/>
        <v>225.90521063700174</v>
      </c>
      <c r="AE44">
        <f t="shared" ca="1" si="40"/>
        <v>227.97504815330046</v>
      </c>
      <c r="AF44">
        <f t="shared" ca="1" si="41"/>
        <v>228.48762298557665</v>
      </c>
      <c r="AG44">
        <f t="shared" ca="1" si="42"/>
        <v>234.30717419760794</v>
      </c>
      <c r="AH44">
        <f t="shared" ca="1" si="43"/>
        <v>233.60925760021559</v>
      </c>
      <c r="AI44">
        <f t="shared" ca="1" si="44"/>
        <v>231.20814750615048</v>
      </c>
      <c r="AJ44">
        <f t="shared" ca="1" si="45"/>
        <v>224.18070380757416</v>
      </c>
      <c r="AK44">
        <f t="shared" ca="1" si="46"/>
        <v>229.8566501552047</v>
      </c>
      <c r="AL44">
        <f t="shared" ca="1" si="47"/>
        <v>230.11001869213095</v>
      </c>
      <c r="AM44">
        <f t="shared" ca="1" si="48"/>
        <v>224.88006069627517</v>
      </c>
      <c r="AN44">
        <f t="shared" ca="1" si="49"/>
        <v>226.40191280242891</v>
      </c>
      <c r="AO44">
        <f t="shared" ca="1" si="50"/>
        <v>223.13922247719444</v>
      </c>
      <c r="AP44">
        <f t="shared" ca="1" si="51"/>
        <v>226.93889267419399</v>
      </c>
      <c r="AQ44">
        <f t="shared" ca="1" si="52"/>
        <v>226.81419509710997</v>
      </c>
      <c r="AR44">
        <f t="shared" ca="1" si="53"/>
        <v>224.67576996116944</v>
      </c>
      <c r="AS44">
        <f t="shared" ca="1" si="54"/>
        <v>224.68201593831384</v>
      </c>
      <c r="AT44">
        <f t="shared" ca="1" si="55"/>
        <v>223.99279517000892</v>
      </c>
      <c r="AU44">
        <f t="shared" ca="1" si="56"/>
        <v>221.74340728971228</v>
      </c>
      <c r="AV44">
        <f t="shared" ca="1" si="57"/>
        <v>224.50928774287075</v>
      </c>
      <c r="AW44">
        <f t="shared" ca="1" si="58"/>
        <v>223.44972147282456</v>
      </c>
      <c r="AX44">
        <f t="shared" ca="1" si="59"/>
        <v>229.11903837831545</v>
      </c>
      <c r="AY44">
        <f t="shared" ca="1" si="60"/>
        <v>232.07402758070913</v>
      </c>
      <c r="AZ44">
        <f t="shared" ca="1" si="61"/>
        <v>232.72524688186917</v>
      </c>
      <c r="BA44">
        <f t="shared" ca="1" si="62"/>
        <v>229.50032195422094</v>
      </c>
      <c r="BB44">
        <f t="shared" ca="1" si="63"/>
        <v>232.59372679430692</v>
      </c>
      <c r="BC44">
        <f t="shared" ca="1" si="64"/>
        <v>232.60531967651065</v>
      </c>
      <c r="BD44">
        <f t="shared" ca="1" si="65"/>
        <v>232.24859165791395</v>
      </c>
      <c r="BE44">
        <f t="shared" ca="1" si="66"/>
        <v>232.56587553985818</v>
      </c>
      <c r="BF44">
        <f t="shared" ca="1" si="67"/>
        <v>234.44301042387048</v>
      </c>
      <c r="BG44">
        <f t="shared" ca="1" si="68"/>
        <v>230.8761253102906</v>
      </c>
      <c r="BH44">
        <f t="shared" ca="1" si="69"/>
        <v>235.16719171791664</v>
      </c>
      <c r="BI44">
        <f t="shared" ca="1" si="70"/>
        <v>232.80086819156003</v>
      </c>
      <c r="BJ44">
        <f t="shared" ca="1" si="71"/>
        <v>228.04352297460983</v>
      </c>
      <c r="BK44">
        <f t="shared" ca="1" si="72"/>
        <v>235.09390221765867</v>
      </c>
      <c r="BL44">
        <f t="shared" ca="1" si="73"/>
        <v>236.742280549665</v>
      </c>
      <c r="BM44">
        <f t="shared" ca="1" si="74"/>
        <v>234.44254990840884</v>
      </c>
      <c r="BN44" s="22">
        <f t="shared" ca="1" si="101"/>
        <v>34.442549908408836</v>
      </c>
      <c r="BO44" s="22">
        <f t="shared" ca="1" si="102"/>
        <v>34.092534484821023</v>
      </c>
    </row>
    <row r="45" spans="5:67" x14ac:dyDescent="0.35">
      <c r="E45">
        <f t="shared" si="38"/>
        <v>223.19</v>
      </c>
      <c r="F45">
        <f t="shared" ca="1" si="76"/>
        <v>227.47310286177614</v>
      </c>
      <c r="G45">
        <f t="shared" ca="1" si="77"/>
        <v>230.4333178351751</v>
      </c>
      <c r="H45">
        <f t="shared" ca="1" si="78"/>
        <v>225.61886192965122</v>
      </c>
      <c r="I45">
        <f t="shared" ca="1" si="79"/>
        <v>227.44397458209986</v>
      </c>
      <c r="J45">
        <f t="shared" ca="1" si="80"/>
        <v>230.83623499375838</v>
      </c>
      <c r="K45">
        <f t="shared" ca="1" si="81"/>
        <v>231.30095296020068</v>
      </c>
      <c r="L45">
        <f t="shared" ca="1" si="82"/>
        <v>231.27442596644363</v>
      </c>
      <c r="M45">
        <f t="shared" ca="1" si="83"/>
        <v>234.02825686298115</v>
      </c>
      <c r="N45">
        <f t="shared" ca="1" si="84"/>
        <v>233.14380449951</v>
      </c>
      <c r="O45">
        <f t="shared" ca="1" si="85"/>
        <v>228.73397604060193</v>
      </c>
      <c r="P45">
        <f t="shared" ca="1" si="86"/>
        <v>228.28333622339673</v>
      </c>
      <c r="Q45">
        <f t="shared" ca="1" si="87"/>
        <v>224.3444994769861</v>
      </c>
      <c r="R45">
        <f t="shared" ca="1" si="88"/>
        <v>221.55859281428559</v>
      </c>
      <c r="S45">
        <f t="shared" ca="1" si="89"/>
        <v>218.98591455151703</v>
      </c>
      <c r="T45">
        <f t="shared" ca="1" si="90"/>
        <v>218.49452495240982</v>
      </c>
      <c r="U45">
        <f t="shared" ca="1" si="91"/>
        <v>222.99404104632436</v>
      </c>
      <c r="V45">
        <f t="shared" ca="1" si="92"/>
        <v>219.01904885695407</v>
      </c>
      <c r="W45">
        <f t="shared" ca="1" si="93"/>
        <v>218.23589362661232</v>
      </c>
      <c r="X45">
        <f t="shared" ca="1" si="94"/>
        <v>216.55985493460474</v>
      </c>
      <c r="Y45">
        <f t="shared" ca="1" si="95"/>
        <v>221.80171044723585</v>
      </c>
      <c r="Z45">
        <f t="shared" ca="1" si="96"/>
        <v>217.80305948663141</v>
      </c>
      <c r="AA45">
        <f t="shared" ca="1" si="97"/>
        <v>223.42076991187938</v>
      </c>
      <c r="AB45">
        <f t="shared" ca="1" si="98"/>
        <v>220.99158911427193</v>
      </c>
      <c r="AC45">
        <f t="shared" ca="1" si="99"/>
        <v>220.32309182218819</v>
      </c>
      <c r="AD45">
        <f t="shared" ca="1" si="100"/>
        <v>220.16132976450692</v>
      </c>
      <c r="AE45">
        <f t="shared" ca="1" si="40"/>
        <v>221.6325980078002</v>
      </c>
      <c r="AF45">
        <f t="shared" ca="1" si="41"/>
        <v>218.10597532637615</v>
      </c>
      <c r="AG45">
        <f t="shared" ca="1" si="42"/>
        <v>218.93360410634642</v>
      </c>
      <c r="AH45">
        <f t="shared" ca="1" si="43"/>
        <v>219.38436462853309</v>
      </c>
      <c r="AI45">
        <f t="shared" ca="1" si="44"/>
        <v>219.04051344832439</v>
      </c>
      <c r="AJ45">
        <f t="shared" ca="1" si="45"/>
        <v>214.01092641298359</v>
      </c>
      <c r="AK45">
        <f t="shared" ca="1" si="46"/>
        <v>209.79081677366136</v>
      </c>
      <c r="AL45">
        <f t="shared" ca="1" si="47"/>
        <v>204.68459609302542</v>
      </c>
      <c r="AM45">
        <f t="shared" ca="1" si="48"/>
        <v>203.78473771679248</v>
      </c>
      <c r="AN45">
        <f t="shared" ca="1" si="49"/>
        <v>205.24072071536423</v>
      </c>
      <c r="AO45">
        <f t="shared" ca="1" si="50"/>
        <v>207.70538221449672</v>
      </c>
      <c r="AP45">
        <f t="shared" ca="1" si="51"/>
        <v>205.55101010473109</v>
      </c>
      <c r="AQ45">
        <f t="shared" ca="1" si="52"/>
        <v>209.44448992998289</v>
      </c>
      <c r="AR45">
        <f t="shared" ca="1" si="53"/>
        <v>207.54214946840918</v>
      </c>
      <c r="AS45">
        <f t="shared" ca="1" si="54"/>
        <v>200.0188662447427</v>
      </c>
      <c r="AT45">
        <f t="shared" ca="1" si="55"/>
        <v>197.03091434063913</v>
      </c>
      <c r="AU45">
        <f t="shared" ca="1" si="56"/>
        <v>195.11064780201656</v>
      </c>
      <c r="AV45">
        <f t="shared" ca="1" si="57"/>
        <v>193.67887398669527</v>
      </c>
      <c r="AW45">
        <f t="shared" ca="1" si="58"/>
        <v>193.13928520364595</v>
      </c>
      <c r="AX45">
        <f t="shared" ca="1" si="59"/>
        <v>191.32068880926639</v>
      </c>
      <c r="AY45">
        <f t="shared" ca="1" si="60"/>
        <v>188.58104754944947</v>
      </c>
      <c r="AZ45">
        <f t="shared" ca="1" si="61"/>
        <v>185.40591598005483</v>
      </c>
      <c r="BA45">
        <f t="shared" ca="1" si="62"/>
        <v>188.42398800580241</v>
      </c>
      <c r="BB45">
        <f t="shared" ca="1" si="63"/>
        <v>190.51588352416397</v>
      </c>
      <c r="BC45">
        <f t="shared" ca="1" si="64"/>
        <v>190.48614749134455</v>
      </c>
      <c r="BD45">
        <f t="shared" ca="1" si="65"/>
        <v>188.62708190131491</v>
      </c>
      <c r="BE45">
        <f t="shared" ca="1" si="66"/>
        <v>187.25266420653458</v>
      </c>
      <c r="BF45">
        <f t="shared" ca="1" si="67"/>
        <v>186.96124396306658</v>
      </c>
      <c r="BG45">
        <f t="shared" ca="1" si="68"/>
        <v>182.4556678553227</v>
      </c>
      <c r="BH45">
        <f t="shared" ca="1" si="69"/>
        <v>180.15372590735487</v>
      </c>
      <c r="BI45">
        <f t="shared" ca="1" si="70"/>
        <v>183.07591963433299</v>
      </c>
      <c r="BJ45">
        <f t="shared" ca="1" si="71"/>
        <v>182.2043614840756</v>
      </c>
      <c r="BK45">
        <f t="shared" ca="1" si="72"/>
        <v>184.47759841005421</v>
      </c>
      <c r="BL45">
        <f t="shared" ca="1" si="73"/>
        <v>184.86618385978676</v>
      </c>
      <c r="BM45">
        <f t="shared" ca="1" si="74"/>
        <v>185.3438316042793</v>
      </c>
      <c r="BN45" s="22">
        <f t="shared" ca="1" si="101"/>
        <v>0</v>
      </c>
      <c r="BO45" s="22">
        <f t="shared" ca="1" si="102"/>
        <v>0</v>
      </c>
    </row>
    <row r="46" spans="5:67" x14ac:dyDescent="0.35">
      <c r="E46">
        <f t="shared" si="38"/>
        <v>223.19</v>
      </c>
      <c r="F46">
        <f t="shared" ca="1" si="76"/>
        <v>225.72388359292478</v>
      </c>
      <c r="G46">
        <f t="shared" ca="1" si="77"/>
        <v>225.00236860893747</v>
      </c>
      <c r="H46">
        <f t="shared" ca="1" si="78"/>
        <v>218.4539799223414</v>
      </c>
      <c r="I46">
        <f t="shared" ca="1" si="79"/>
        <v>218.85833962831072</v>
      </c>
      <c r="J46">
        <f t="shared" ca="1" si="80"/>
        <v>211.27101434183558</v>
      </c>
      <c r="K46">
        <f t="shared" ca="1" si="81"/>
        <v>209.80586021571747</v>
      </c>
      <c r="L46">
        <f t="shared" ca="1" si="82"/>
        <v>204.98423283903165</v>
      </c>
      <c r="M46">
        <f t="shared" ca="1" si="83"/>
        <v>206.52935597452574</v>
      </c>
      <c r="N46">
        <f t="shared" ca="1" si="84"/>
        <v>210.976512506105</v>
      </c>
      <c r="O46">
        <f t="shared" ca="1" si="85"/>
        <v>209.94276453024958</v>
      </c>
      <c r="P46">
        <f t="shared" ca="1" si="86"/>
        <v>221.54689237790325</v>
      </c>
      <c r="Q46">
        <f t="shared" ca="1" si="87"/>
        <v>222.4480399851233</v>
      </c>
      <c r="R46">
        <f t="shared" ca="1" si="88"/>
        <v>219.55049024302465</v>
      </c>
      <c r="S46">
        <f t="shared" ca="1" si="89"/>
        <v>220.66554017852013</v>
      </c>
      <c r="T46">
        <f t="shared" ca="1" si="90"/>
        <v>213.09681075605431</v>
      </c>
      <c r="U46">
        <f t="shared" ca="1" si="91"/>
        <v>207.88229046752062</v>
      </c>
      <c r="V46">
        <f t="shared" ca="1" si="92"/>
        <v>213.2335406802942</v>
      </c>
      <c r="W46">
        <f t="shared" ca="1" si="93"/>
        <v>211.79626498461494</v>
      </c>
      <c r="X46">
        <f t="shared" ca="1" si="94"/>
        <v>205.95584814278484</v>
      </c>
      <c r="Y46">
        <f t="shared" ca="1" si="95"/>
        <v>209.51481924316411</v>
      </c>
      <c r="Z46">
        <f t="shared" ca="1" si="96"/>
        <v>206.49326571167464</v>
      </c>
      <c r="AA46">
        <f t="shared" ca="1" si="97"/>
        <v>208.57682441473546</v>
      </c>
      <c r="AB46">
        <f t="shared" ca="1" si="98"/>
        <v>212.23706831237925</v>
      </c>
      <c r="AC46">
        <f t="shared" ca="1" si="99"/>
        <v>208.62366252508954</v>
      </c>
      <c r="AD46">
        <f t="shared" ca="1" si="100"/>
        <v>211.00664028702695</v>
      </c>
      <c r="AE46">
        <f t="shared" ca="1" si="40"/>
        <v>212.11026654961628</v>
      </c>
      <c r="AF46">
        <f t="shared" ca="1" si="41"/>
        <v>212.2361292458888</v>
      </c>
      <c r="AG46">
        <f t="shared" ca="1" si="42"/>
        <v>213.47156222984685</v>
      </c>
      <c r="AH46">
        <f t="shared" ca="1" si="43"/>
        <v>211.30763843634006</v>
      </c>
      <c r="AI46">
        <f t="shared" ca="1" si="44"/>
        <v>213.90019940180858</v>
      </c>
      <c r="AJ46">
        <f t="shared" ca="1" si="45"/>
        <v>214.15412689851505</v>
      </c>
      <c r="AK46">
        <f t="shared" ca="1" si="46"/>
        <v>211.49193642167771</v>
      </c>
      <c r="AL46">
        <f t="shared" ca="1" si="47"/>
        <v>207.15355514565294</v>
      </c>
      <c r="AM46">
        <f t="shared" ca="1" si="48"/>
        <v>205.28421100780423</v>
      </c>
      <c r="AN46">
        <f t="shared" ca="1" si="49"/>
        <v>203.50515079668085</v>
      </c>
      <c r="AO46">
        <f t="shared" ca="1" si="50"/>
        <v>206.16123916697879</v>
      </c>
      <c r="AP46">
        <f t="shared" ca="1" si="51"/>
        <v>207.37198682833642</v>
      </c>
      <c r="AQ46">
        <f t="shared" ca="1" si="52"/>
        <v>207.12967628001127</v>
      </c>
      <c r="AR46">
        <f t="shared" ca="1" si="53"/>
        <v>206.2279437759355</v>
      </c>
      <c r="AS46">
        <f t="shared" ca="1" si="54"/>
        <v>204.78082772915081</v>
      </c>
      <c r="AT46">
        <f t="shared" ca="1" si="55"/>
        <v>206.01079509381569</v>
      </c>
      <c r="AU46">
        <f t="shared" ca="1" si="56"/>
        <v>201.37578645702391</v>
      </c>
      <c r="AV46">
        <f t="shared" ca="1" si="57"/>
        <v>197.00796095721225</v>
      </c>
      <c r="AW46">
        <f t="shared" ca="1" si="58"/>
        <v>197.38233625238487</v>
      </c>
      <c r="AX46">
        <f t="shared" ca="1" si="59"/>
        <v>203.18761558179398</v>
      </c>
      <c r="AY46">
        <f t="shared" ca="1" si="60"/>
        <v>204.57291031705279</v>
      </c>
      <c r="AZ46">
        <f t="shared" ca="1" si="61"/>
        <v>205.96708354594853</v>
      </c>
      <c r="BA46">
        <f t="shared" ca="1" si="62"/>
        <v>202.57055893057216</v>
      </c>
      <c r="BB46">
        <f t="shared" ca="1" si="63"/>
        <v>196.79755873259339</v>
      </c>
      <c r="BC46">
        <f t="shared" ca="1" si="64"/>
        <v>197.68499428197958</v>
      </c>
      <c r="BD46">
        <f t="shared" ca="1" si="65"/>
        <v>196.8796239667702</v>
      </c>
      <c r="BE46">
        <f t="shared" ca="1" si="66"/>
        <v>193.44462925143165</v>
      </c>
      <c r="BF46">
        <f t="shared" ca="1" si="67"/>
        <v>194.82886963678783</v>
      </c>
      <c r="BG46">
        <f t="shared" ca="1" si="68"/>
        <v>198.20692926524646</v>
      </c>
      <c r="BH46">
        <f t="shared" ca="1" si="69"/>
        <v>199.57892604949544</v>
      </c>
      <c r="BI46">
        <f t="shared" ca="1" si="70"/>
        <v>201.31064494802436</v>
      </c>
      <c r="BJ46">
        <f t="shared" ca="1" si="71"/>
        <v>206.262800714647</v>
      </c>
      <c r="BK46">
        <f t="shared" ca="1" si="72"/>
        <v>207.86173009179555</v>
      </c>
      <c r="BL46">
        <f t="shared" ca="1" si="73"/>
        <v>205.3157370433218</v>
      </c>
      <c r="BM46">
        <f t="shared" ca="1" si="74"/>
        <v>208.87388438535109</v>
      </c>
      <c r="BN46" s="22">
        <f t="shared" ca="1" si="101"/>
        <v>8.87388438535109</v>
      </c>
      <c r="BO46" s="22">
        <f t="shared" ca="1" si="102"/>
        <v>8.7837053361730373</v>
      </c>
    </row>
    <row r="47" spans="5:67" x14ac:dyDescent="0.35">
      <c r="E47">
        <f t="shared" si="38"/>
        <v>223.19</v>
      </c>
      <c r="F47">
        <f t="shared" ca="1" si="76"/>
        <v>228.03269388122786</v>
      </c>
      <c r="G47">
        <f t="shared" ca="1" si="77"/>
        <v>229.30217246337037</v>
      </c>
      <c r="H47">
        <f t="shared" ca="1" si="78"/>
        <v>223.08256870217252</v>
      </c>
      <c r="I47">
        <f t="shared" ca="1" si="79"/>
        <v>218.76417147041235</v>
      </c>
      <c r="J47">
        <f t="shared" ca="1" si="80"/>
        <v>215.96919520191562</v>
      </c>
      <c r="K47">
        <f t="shared" ca="1" si="81"/>
        <v>218.21979573281797</v>
      </c>
      <c r="L47">
        <f t="shared" ca="1" si="82"/>
        <v>216.885946625315</v>
      </c>
      <c r="M47">
        <f t="shared" ca="1" si="83"/>
        <v>215.14680909593608</v>
      </c>
      <c r="N47">
        <f t="shared" ca="1" si="84"/>
        <v>218.91020558210127</v>
      </c>
      <c r="O47">
        <f t="shared" ca="1" si="85"/>
        <v>222.94067059369718</v>
      </c>
      <c r="P47">
        <f t="shared" ca="1" si="86"/>
        <v>227.68145236473219</v>
      </c>
      <c r="Q47">
        <f t="shared" ca="1" si="87"/>
        <v>225.41270524663199</v>
      </c>
      <c r="R47">
        <f t="shared" ca="1" si="88"/>
        <v>228.05584983481859</v>
      </c>
      <c r="S47">
        <f t="shared" ca="1" si="89"/>
        <v>229.12412970541243</v>
      </c>
      <c r="T47">
        <f t="shared" ca="1" si="90"/>
        <v>229.54573813956478</v>
      </c>
      <c r="U47">
        <f t="shared" ca="1" si="91"/>
        <v>226.6888795918878</v>
      </c>
      <c r="V47">
        <f t="shared" ca="1" si="92"/>
        <v>226.02843397694835</v>
      </c>
      <c r="W47">
        <f t="shared" ca="1" si="93"/>
        <v>221.19806925415077</v>
      </c>
      <c r="X47">
        <f t="shared" ca="1" si="94"/>
        <v>222.72006371240877</v>
      </c>
      <c r="Y47">
        <f t="shared" ca="1" si="95"/>
        <v>231.21189861465263</v>
      </c>
      <c r="Z47">
        <f t="shared" ca="1" si="96"/>
        <v>232.18711397049054</v>
      </c>
      <c r="AA47">
        <f t="shared" ca="1" si="97"/>
        <v>231.35510338807828</v>
      </c>
      <c r="AB47">
        <f t="shared" ca="1" si="98"/>
        <v>234.39632129515201</v>
      </c>
      <c r="AC47">
        <f t="shared" ca="1" si="99"/>
        <v>231.42627737935067</v>
      </c>
      <c r="AD47">
        <f t="shared" ca="1" si="100"/>
        <v>231.2728773593586</v>
      </c>
      <c r="AE47">
        <f t="shared" ca="1" si="40"/>
        <v>236.98903496619545</v>
      </c>
      <c r="AF47">
        <f t="shared" ca="1" si="41"/>
        <v>230.66491789825142</v>
      </c>
      <c r="AG47">
        <f t="shared" ca="1" si="42"/>
        <v>229.19369550413202</v>
      </c>
      <c r="AH47">
        <f t="shared" ca="1" si="43"/>
        <v>236.04867308252986</v>
      </c>
      <c r="AI47">
        <f t="shared" ca="1" si="44"/>
        <v>240.95281325579307</v>
      </c>
      <c r="AJ47">
        <f t="shared" ca="1" si="45"/>
        <v>250.96185699400971</v>
      </c>
      <c r="AK47">
        <f t="shared" ca="1" si="46"/>
        <v>250.20400438252904</v>
      </c>
      <c r="AL47">
        <f t="shared" ca="1" si="47"/>
        <v>248.02216897053447</v>
      </c>
      <c r="AM47">
        <f t="shared" ca="1" si="48"/>
        <v>245.82718556597547</v>
      </c>
      <c r="AN47">
        <f t="shared" ca="1" si="49"/>
        <v>250.39736879636851</v>
      </c>
      <c r="AO47">
        <f t="shared" ca="1" si="50"/>
        <v>252.24381294656769</v>
      </c>
      <c r="AP47">
        <f t="shared" ca="1" si="51"/>
        <v>252.43232249580348</v>
      </c>
      <c r="AQ47">
        <f t="shared" ca="1" si="52"/>
        <v>250.57122655233528</v>
      </c>
      <c r="AR47">
        <f t="shared" ca="1" si="53"/>
        <v>254.5208342746885</v>
      </c>
      <c r="AS47">
        <f t="shared" ca="1" si="54"/>
        <v>258.60129372011403</v>
      </c>
      <c r="AT47">
        <f t="shared" ca="1" si="55"/>
        <v>265.52984467084235</v>
      </c>
      <c r="AU47">
        <f t="shared" ca="1" si="56"/>
        <v>262.75198477035133</v>
      </c>
      <c r="AV47">
        <f t="shared" ca="1" si="57"/>
        <v>264.10328297845462</v>
      </c>
      <c r="AW47">
        <f t="shared" ca="1" si="58"/>
        <v>263.87712785049797</v>
      </c>
      <c r="AX47">
        <f t="shared" ca="1" si="59"/>
        <v>261.39886849959134</v>
      </c>
      <c r="AY47">
        <f t="shared" ca="1" si="60"/>
        <v>265.34080799391074</v>
      </c>
      <c r="AZ47">
        <f t="shared" ca="1" si="61"/>
        <v>258.23574373498622</v>
      </c>
      <c r="BA47">
        <f t="shared" ca="1" si="62"/>
        <v>261.857373734823</v>
      </c>
      <c r="BB47">
        <f t="shared" ca="1" si="63"/>
        <v>261.94305997304662</v>
      </c>
      <c r="BC47">
        <f t="shared" ca="1" si="64"/>
        <v>257.50468094324987</v>
      </c>
      <c r="BD47">
        <f t="shared" ca="1" si="65"/>
        <v>253.23881676116414</v>
      </c>
      <c r="BE47">
        <f t="shared" ca="1" si="66"/>
        <v>250.01656152403376</v>
      </c>
      <c r="BF47">
        <f t="shared" ca="1" si="67"/>
        <v>245.19722960135445</v>
      </c>
      <c r="BG47">
        <f t="shared" ca="1" si="68"/>
        <v>244.92312165433884</v>
      </c>
      <c r="BH47">
        <f t="shared" ca="1" si="69"/>
        <v>248.54587552389916</v>
      </c>
      <c r="BI47">
        <f t="shared" ca="1" si="70"/>
        <v>253.76051049021004</v>
      </c>
      <c r="BJ47">
        <f t="shared" ca="1" si="71"/>
        <v>253.62809313489484</v>
      </c>
      <c r="BK47">
        <f t="shared" ca="1" si="72"/>
        <v>251.39337940622204</v>
      </c>
      <c r="BL47">
        <f t="shared" ca="1" si="73"/>
        <v>249.93414067846851</v>
      </c>
      <c r="BM47">
        <f t="shared" ca="1" si="74"/>
        <v>248.49565134224997</v>
      </c>
      <c r="BN47" s="22">
        <f t="shared" ca="1" si="101"/>
        <v>48.495651342249971</v>
      </c>
      <c r="BO47" s="22">
        <f t="shared" ca="1" si="102"/>
        <v>48.002824127311968</v>
      </c>
    </row>
    <row r="48" spans="5:67" x14ac:dyDescent="0.35">
      <c r="E48">
        <f t="shared" si="38"/>
        <v>223.19</v>
      </c>
      <c r="F48">
        <f t="shared" ca="1" si="76"/>
        <v>229.24789268722321</v>
      </c>
      <c r="G48">
        <f t="shared" ca="1" si="77"/>
        <v>227.33398517712843</v>
      </c>
      <c r="H48">
        <f t="shared" ca="1" si="78"/>
        <v>227.93315204494274</v>
      </c>
      <c r="I48">
        <f t="shared" ca="1" si="79"/>
        <v>224.50078679842326</v>
      </c>
      <c r="J48">
        <f t="shared" ca="1" si="80"/>
        <v>230.85283952468558</v>
      </c>
      <c r="K48">
        <f t="shared" ca="1" si="81"/>
        <v>235.02165108365537</v>
      </c>
      <c r="L48">
        <f t="shared" ca="1" si="82"/>
        <v>233.43503159688669</v>
      </c>
      <c r="M48">
        <f t="shared" ca="1" si="83"/>
        <v>236.74545230167075</v>
      </c>
      <c r="N48">
        <f t="shared" ca="1" si="84"/>
        <v>243.27900624924982</v>
      </c>
      <c r="O48">
        <f t="shared" ca="1" si="85"/>
        <v>246.6144627981682</v>
      </c>
      <c r="P48">
        <f t="shared" ca="1" si="86"/>
        <v>249.6676472336359</v>
      </c>
      <c r="Q48">
        <f t="shared" ca="1" si="87"/>
        <v>252.04339464714815</v>
      </c>
      <c r="R48">
        <f t="shared" ca="1" si="88"/>
        <v>254.75270162467856</v>
      </c>
      <c r="S48">
        <f t="shared" ca="1" si="89"/>
        <v>249.449080861699</v>
      </c>
      <c r="T48">
        <f t="shared" ca="1" si="90"/>
        <v>253.39537852962988</v>
      </c>
      <c r="U48">
        <f t="shared" ca="1" si="91"/>
        <v>248.13574849818559</v>
      </c>
      <c r="V48">
        <f t="shared" ca="1" si="92"/>
        <v>244.04803234241626</v>
      </c>
      <c r="W48">
        <f t="shared" ca="1" si="93"/>
        <v>248.39990750309835</v>
      </c>
      <c r="X48">
        <f t="shared" ca="1" si="94"/>
        <v>248.36546837463041</v>
      </c>
      <c r="Y48">
        <f t="shared" ca="1" si="95"/>
        <v>254.40153490495885</v>
      </c>
      <c r="Z48">
        <f t="shared" ca="1" si="96"/>
        <v>259.55996877309337</v>
      </c>
      <c r="AA48">
        <f t="shared" ca="1" si="97"/>
        <v>263.74397725309677</v>
      </c>
      <c r="AB48">
        <f t="shared" ca="1" si="98"/>
        <v>264.12145326461695</v>
      </c>
      <c r="AC48">
        <f t="shared" ca="1" si="99"/>
        <v>257.60208501965838</v>
      </c>
      <c r="AD48">
        <f t="shared" ca="1" si="100"/>
        <v>254.63455002597507</v>
      </c>
      <c r="AE48">
        <f t="shared" ca="1" si="40"/>
        <v>250.31968806497017</v>
      </c>
      <c r="AF48">
        <f t="shared" ca="1" si="41"/>
        <v>244.42484135967936</v>
      </c>
      <c r="AG48">
        <f t="shared" ca="1" si="42"/>
        <v>240.52807370009216</v>
      </c>
      <c r="AH48">
        <f t="shared" ca="1" si="43"/>
        <v>238.26171575894602</v>
      </c>
      <c r="AI48">
        <f t="shared" ca="1" si="44"/>
        <v>237.99465799593742</v>
      </c>
      <c r="AJ48">
        <f t="shared" ca="1" si="45"/>
        <v>243.16412543774953</v>
      </c>
      <c r="AK48">
        <f t="shared" ca="1" si="46"/>
        <v>246.15235443906005</v>
      </c>
      <c r="AL48">
        <f t="shared" ca="1" si="47"/>
        <v>245.27129169023198</v>
      </c>
      <c r="AM48">
        <f t="shared" ca="1" si="48"/>
        <v>245.0297419366471</v>
      </c>
      <c r="AN48">
        <f t="shared" ca="1" si="49"/>
        <v>242.45491065789312</v>
      </c>
      <c r="AO48">
        <f t="shared" ca="1" si="50"/>
        <v>240.78145307156115</v>
      </c>
      <c r="AP48">
        <f t="shared" ca="1" si="51"/>
        <v>232.36596779100262</v>
      </c>
      <c r="AQ48">
        <f t="shared" ca="1" si="52"/>
        <v>229.43195132465925</v>
      </c>
      <c r="AR48">
        <f t="shared" ca="1" si="53"/>
        <v>226.53157781675952</v>
      </c>
      <c r="AS48">
        <f t="shared" ca="1" si="54"/>
        <v>228.34224817213018</v>
      </c>
      <c r="AT48">
        <f t="shared" ca="1" si="55"/>
        <v>223.19332067409798</v>
      </c>
      <c r="AU48">
        <f t="shared" ca="1" si="56"/>
        <v>221.67235679128524</v>
      </c>
      <c r="AV48">
        <f t="shared" ca="1" si="57"/>
        <v>214.50038880988069</v>
      </c>
      <c r="AW48">
        <f t="shared" ca="1" si="58"/>
        <v>219.39220644341589</v>
      </c>
      <c r="AX48">
        <f t="shared" ca="1" si="59"/>
        <v>222.42881295618261</v>
      </c>
      <c r="AY48">
        <f t="shared" ca="1" si="60"/>
        <v>224.82618665829392</v>
      </c>
      <c r="AZ48">
        <f t="shared" ca="1" si="61"/>
        <v>226.74713133980271</v>
      </c>
      <c r="BA48">
        <f t="shared" ca="1" si="62"/>
        <v>227.78643145594245</v>
      </c>
      <c r="BB48">
        <f t="shared" ca="1" si="63"/>
        <v>235.68403099589011</v>
      </c>
      <c r="BC48">
        <f t="shared" ca="1" si="64"/>
        <v>231.08717712415768</v>
      </c>
      <c r="BD48">
        <f t="shared" ca="1" si="65"/>
        <v>226.93575424797589</v>
      </c>
      <c r="BE48">
        <f t="shared" ca="1" si="66"/>
        <v>226.74010467699532</v>
      </c>
      <c r="BF48">
        <f t="shared" ca="1" si="67"/>
        <v>225.59536757244501</v>
      </c>
      <c r="BG48">
        <f t="shared" ca="1" si="68"/>
        <v>223.80005036238936</v>
      </c>
      <c r="BH48">
        <f t="shared" ca="1" si="69"/>
        <v>218.76427895170568</v>
      </c>
      <c r="BI48">
        <f t="shared" ca="1" si="70"/>
        <v>220.2502902252526</v>
      </c>
      <c r="BJ48">
        <f t="shared" ca="1" si="71"/>
        <v>220.55800547890138</v>
      </c>
      <c r="BK48">
        <f t="shared" ca="1" si="72"/>
        <v>219.1181491005926</v>
      </c>
      <c r="BL48">
        <f t="shared" ca="1" si="73"/>
        <v>216.63074627495683</v>
      </c>
      <c r="BM48">
        <f t="shared" ca="1" si="74"/>
        <v>212.69779392803315</v>
      </c>
      <c r="BN48" s="22">
        <f t="shared" ca="1" si="101"/>
        <v>12.69779392803315</v>
      </c>
      <c r="BO48" s="22">
        <f t="shared" ca="1" si="102"/>
        <v>12.568755174161266</v>
      </c>
    </row>
    <row r="49" spans="5:67" x14ac:dyDescent="0.35">
      <c r="E49">
        <f t="shared" si="38"/>
        <v>223.19</v>
      </c>
      <c r="F49">
        <f t="shared" ca="1" si="76"/>
        <v>224.03705534669749</v>
      </c>
      <c r="G49">
        <f t="shared" ca="1" si="77"/>
        <v>223.5366957289917</v>
      </c>
      <c r="H49">
        <f t="shared" ca="1" si="78"/>
        <v>220.80237921166707</v>
      </c>
      <c r="I49">
        <f t="shared" ca="1" si="79"/>
        <v>220.14163020244573</v>
      </c>
      <c r="J49">
        <f t="shared" ca="1" si="80"/>
        <v>219.50640885415947</v>
      </c>
      <c r="K49">
        <f t="shared" ca="1" si="81"/>
        <v>221.41133143082379</v>
      </c>
      <c r="L49">
        <f t="shared" ca="1" si="82"/>
        <v>225.01409865604211</v>
      </c>
      <c r="M49">
        <f t="shared" ca="1" si="83"/>
        <v>226.4963201547732</v>
      </c>
      <c r="N49">
        <f t="shared" ca="1" si="84"/>
        <v>226.33004165107855</v>
      </c>
      <c r="O49">
        <f t="shared" ca="1" si="85"/>
        <v>221.09909845867915</v>
      </c>
      <c r="P49">
        <f t="shared" ca="1" si="86"/>
        <v>221.98742091434178</v>
      </c>
      <c r="Q49">
        <f t="shared" ca="1" si="87"/>
        <v>222.37652011548857</v>
      </c>
      <c r="R49">
        <f t="shared" ca="1" si="88"/>
        <v>221.05122649345134</v>
      </c>
      <c r="S49">
        <f t="shared" ca="1" si="89"/>
        <v>214.50847575918402</v>
      </c>
      <c r="T49">
        <f t="shared" ca="1" si="90"/>
        <v>212.5497598693492</v>
      </c>
      <c r="U49">
        <f t="shared" ca="1" si="91"/>
        <v>213.46524121160834</v>
      </c>
      <c r="V49">
        <f t="shared" ca="1" si="92"/>
        <v>214.4985853900871</v>
      </c>
      <c r="W49">
        <f t="shared" ca="1" si="93"/>
        <v>214.18689862011115</v>
      </c>
      <c r="X49">
        <f t="shared" ca="1" si="94"/>
        <v>213.06867580122881</v>
      </c>
      <c r="Y49">
        <f t="shared" ca="1" si="95"/>
        <v>211.75605610391506</v>
      </c>
      <c r="Z49">
        <f t="shared" ca="1" si="96"/>
        <v>212.77950169714987</v>
      </c>
      <c r="AA49">
        <f t="shared" ca="1" si="97"/>
        <v>212.71842656350356</v>
      </c>
      <c r="AB49">
        <f t="shared" ca="1" si="98"/>
        <v>210.94679664395363</v>
      </c>
      <c r="AC49">
        <f t="shared" ca="1" si="99"/>
        <v>211.84792760138888</v>
      </c>
      <c r="AD49">
        <f t="shared" ca="1" si="100"/>
        <v>213.64093912165401</v>
      </c>
      <c r="AE49">
        <f t="shared" ca="1" si="40"/>
        <v>216.67339736242161</v>
      </c>
      <c r="AF49">
        <f t="shared" ca="1" si="41"/>
        <v>218.12191861140832</v>
      </c>
      <c r="AG49">
        <f t="shared" ca="1" si="42"/>
        <v>212.33483725789276</v>
      </c>
      <c r="AH49">
        <f t="shared" ca="1" si="43"/>
        <v>213.04078288498212</v>
      </c>
      <c r="AI49">
        <f t="shared" ca="1" si="44"/>
        <v>211.4516518330849</v>
      </c>
      <c r="AJ49">
        <f t="shared" ca="1" si="45"/>
        <v>215.73436678969438</v>
      </c>
      <c r="AK49">
        <f t="shared" ca="1" si="46"/>
        <v>212.20417906056798</v>
      </c>
      <c r="AL49">
        <f t="shared" ca="1" si="47"/>
        <v>216.04557280302211</v>
      </c>
      <c r="AM49">
        <f t="shared" ca="1" si="48"/>
        <v>220.05691721388644</v>
      </c>
      <c r="AN49">
        <f t="shared" ca="1" si="49"/>
        <v>217.99594525928296</v>
      </c>
      <c r="AO49">
        <f t="shared" ca="1" si="50"/>
        <v>219.39416924914818</v>
      </c>
      <c r="AP49">
        <f t="shared" ca="1" si="51"/>
        <v>216.99516012502772</v>
      </c>
      <c r="AQ49">
        <f t="shared" ca="1" si="52"/>
        <v>211.24941811467846</v>
      </c>
      <c r="AR49">
        <f t="shared" ca="1" si="53"/>
        <v>211.93313726852156</v>
      </c>
      <c r="AS49">
        <f t="shared" ca="1" si="54"/>
        <v>207.31430605313537</v>
      </c>
      <c r="AT49">
        <f t="shared" ca="1" si="55"/>
        <v>212.71833442690831</v>
      </c>
      <c r="AU49">
        <f t="shared" ca="1" si="56"/>
        <v>211.79092734422801</v>
      </c>
      <c r="AV49">
        <f t="shared" ca="1" si="57"/>
        <v>216.23788060874449</v>
      </c>
      <c r="AW49">
        <f t="shared" ca="1" si="58"/>
        <v>217.57440759863331</v>
      </c>
      <c r="AX49">
        <f t="shared" ca="1" si="59"/>
        <v>219.66738920098479</v>
      </c>
      <c r="AY49">
        <f t="shared" ca="1" si="60"/>
        <v>212.43695039121985</v>
      </c>
      <c r="AZ49">
        <f t="shared" ca="1" si="61"/>
        <v>213.37187882446898</v>
      </c>
      <c r="BA49">
        <f t="shared" ca="1" si="62"/>
        <v>211.29460931908744</v>
      </c>
      <c r="BB49">
        <f t="shared" ca="1" si="63"/>
        <v>208.37724663395048</v>
      </c>
      <c r="BC49">
        <f t="shared" ca="1" si="64"/>
        <v>205.85623622363164</v>
      </c>
      <c r="BD49">
        <f t="shared" ca="1" si="65"/>
        <v>204.67527992468857</v>
      </c>
      <c r="BE49">
        <f t="shared" ca="1" si="66"/>
        <v>204.19238517773988</v>
      </c>
      <c r="BF49">
        <f t="shared" ca="1" si="67"/>
        <v>207.05199219054913</v>
      </c>
      <c r="BG49">
        <f t="shared" ca="1" si="68"/>
        <v>208.05501966774796</v>
      </c>
      <c r="BH49">
        <f t="shared" ca="1" si="69"/>
        <v>210.50719859907824</v>
      </c>
      <c r="BI49">
        <f t="shared" ca="1" si="70"/>
        <v>213.10221338284518</v>
      </c>
      <c r="BJ49">
        <f t="shared" ca="1" si="71"/>
        <v>211.99671927824573</v>
      </c>
      <c r="BK49">
        <f t="shared" ca="1" si="72"/>
        <v>211.69699608820937</v>
      </c>
      <c r="BL49">
        <f t="shared" ca="1" si="73"/>
        <v>212.58040442724035</v>
      </c>
      <c r="BM49">
        <f t="shared" ca="1" si="74"/>
        <v>208.65581060666452</v>
      </c>
      <c r="BN49" s="22">
        <f t="shared" ca="1" si="101"/>
        <v>8.6558106066645166</v>
      </c>
      <c r="BO49" s="22">
        <f t="shared" ca="1" si="102"/>
        <v>8.5678476880059335</v>
      </c>
    </row>
    <row r="50" spans="5:67" x14ac:dyDescent="0.35">
      <c r="E50">
        <f t="shared" si="38"/>
        <v>223.19</v>
      </c>
      <c r="F50">
        <f t="shared" ca="1" si="76"/>
        <v>222.56267316135447</v>
      </c>
      <c r="G50">
        <f t="shared" ca="1" si="77"/>
        <v>223.35558573965329</v>
      </c>
      <c r="H50">
        <f t="shared" ca="1" si="78"/>
        <v>220.29747957952719</v>
      </c>
      <c r="I50">
        <f t="shared" ca="1" si="79"/>
        <v>218.86889444493076</v>
      </c>
      <c r="J50">
        <f t="shared" ca="1" si="80"/>
        <v>218.53454880650762</v>
      </c>
      <c r="K50">
        <f t="shared" ca="1" si="81"/>
        <v>225.55089557049197</v>
      </c>
      <c r="L50">
        <f t="shared" ca="1" si="82"/>
        <v>225.1848610160348</v>
      </c>
      <c r="M50">
        <f t="shared" ca="1" si="83"/>
        <v>223.14089630687479</v>
      </c>
      <c r="N50">
        <f t="shared" ca="1" si="84"/>
        <v>221.13032863577209</v>
      </c>
      <c r="O50">
        <f t="shared" ca="1" si="85"/>
        <v>223.60537462840941</v>
      </c>
      <c r="P50">
        <f t="shared" ca="1" si="86"/>
        <v>223.78532166877758</v>
      </c>
      <c r="Q50">
        <f t="shared" ca="1" si="87"/>
        <v>222.28652845180886</v>
      </c>
      <c r="R50">
        <f t="shared" ca="1" si="88"/>
        <v>225.81899453122216</v>
      </c>
      <c r="S50">
        <f t="shared" ca="1" si="89"/>
        <v>228.98326443742263</v>
      </c>
      <c r="T50">
        <f t="shared" ca="1" si="90"/>
        <v>226.7527502198173</v>
      </c>
      <c r="U50">
        <f t="shared" ca="1" si="91"/>
        <v>227.65981304092929</v>
      </c>
      <c r="V50">
        <f t="shared" ca="1" si="92"/>
        <v>230.16947266424268</v>
      </c>
      <c r="W50">
        <f t="shared" ca="1" si="93"/>
        <v>225.34298225812961</v>
      </c>
      <c r="X50">
        <f t="shared" ca="1" si="94"/>
        <v>226.15932530464443</v>
      </c>
      <c r="Y50">
        <f t="shared" ca="1" si="95"/>
        <v>223.59736197346854</v>
      </c>
      <c r="Z50">
        <f t="shared" ca="1" si="96"/>
        <v>223.63769964496305</v>
      </c>
      <c r="AA50">
        <f t="shared" ca="1" si="97"/>
        <v>224.08053666363301</v>
      </c>
      <c r="AB50">
        <f t="shared" ca="1" si="98"/>
        <v>219.80954918902646</v>
      </c>
      <c r="AC50">
        <f t="shared" ca="1" si="99"/>
        <v>222.4219137378895</v>
      </c>
      <c r="AD50">
        <f t="shared" ca="1" si="100"/>
        <v>218.48872795524815</v>
      </c>
      <c r="AE50">
        <f t="shared" ca="1" si="40"/>
        <v>218.13085462159725</v>
      </c>
      <c r="AF50">
        <f t="shared" ca="1" si="41"/>
        <v>214.74939548138877</v>
      </c>
      <c r="AG50">
        <f t="shared" ca="1" si="42"/>
        <v>210.66350545642763</v>
      </c>
      <c r="AH50">
        <f t="shared" ca="1" si="43"/>
        <v>211.72494572377718</v>
      </c>
      <c r="AI50">
        <f t="shared" ca="1" si="44"/>
        <v>210.27492580623991</v>
      </c>
      <c r="AJ50">
        <f t="shared" ca="1" si="45"/>
        <v>213.81129036012337</v>
      </c>
      <c r="AK50">
        <f t="shared" ca="1" si="46"/>
        <v>216.93325106894974</v>
      </c>
      <c r="AL50">
        <f t="shared" ca="1" si="47"/>
        <v>214.50091593073799</v>
      </c>
      <c r="AM50">
        <f t="shared" ca="1" si="48"/>
        <v>216.05050949803936</v>
      </c>
      <c r="AN50">
        <f t="shared" ca="1" si="49"/>
        <v>207.70008567370607</v>
      </c>
      <c r="AO50">
        <f t="shared" ca="1" si="50"/>
        <v>206.38480900092623</v>
      </c>
      <c r="AP50">
        <f t="shared" ca="1" si="51"/>
        <v>206.36350168211652</v>
      </c>
      <c r="AQ50">
        <f t="shared" ca="1" si="52"/>
        <v>203.46666150838701</v>
      </c>
      <c r="AR50">
        <f t="shared" ca="1" si="53"/>
        <v>202.39959063029153</v>
      </c>
      <c r="AS50">
        <f t="shared" ca="1" si="54"/>
        <v>201.13376613978878</v>
      </c>
      <c r="AT50">
        <f t="shared" ca="1" si="55"/>
        <v>201.62252030012831</v>
      </c>
      <c r="AU50">
        <f t="shared" ca="1" si="56"/>
        <v>203.86122184682162</v>
      </c>
      <c r="AV50">
        <f t="shared" ca="1" si="57"/>
        <v>206.50749985503103</v>
      </c>
      <c r="AW50">
        <f t="shared" ca="1" si="58"/>
        <v>207.91613015251829</v>
      </c>
      <c r="AX50">
        <f t="shared" ca="1" si="59"/>
        <v>210.13662929129961</v>
      </c>
      <c r="AY50">
        <f t="shared" ca="1" si="60"/>
        <v>209.12464143785124</v>
      </c>
      <c r="AZ50">
        <f t="shared" ca="1" si="61"/>
        <v>206.17181169788572</v>
      </c>
      <c r="BA50">
        <f t="shared" ca="1" si="62"/>
        <v>202.8571887537768</v>
      </c>
      <c r="BB50">
        <f t="shared" ca="1" si="63"/>
        <v>204.96007242382751</v>
      </c>
      <c r="BC50">
        <f t="shared" ca="1" si="64"/>
        <v>201.40808892111477</v>
      </c>
      <c r="BD50">
        <f t="shared" ca="1" si="65"/>
        <v>200.16389963942737</v>
      </c>
      <c r="BE50">
        <f t="shared" ca="1" si="66"/>
        <v>196.57330624106982</v>
      </c>
      <c r="BF50">
        <f t="shared" ca="1" si="67"/>
        <v>198.52380475204134</v>
      </c>
      <c r="BG50">
        <f t="shared" ca="1" si="68"/>
        <v>199.74115862855476</v>
      </c>
      <c r="BH50">
        <f t="shared" ca="1" si="69"/>
        <v>195.97096202831366</v>
      </c>
      <c r="BI50">
        <f t="shared" ca="1" si="70"/>
        <v>196.25233299361201</v>
      </c>
      <c r="BJ50">
        <f t="shared" ca="1" si="71"/>
        <v>191.46347241471545</v>
      </c>
      <c r="BK50">
        <f t="shared" ca="1" si="72"/>
        <v>194.02052816083048</v>
      </c>
      <c r="BL50">
        <f t="shared" ca="1" si="73"/>
        <v>190.48424416339554</v>
      </c>
      <c r="BM50">
        <f t="shared" ca="1" si="74"/>
        <v>187.02412753904093</v>
      </c>
      <c r="BN50" s="22">
        <f t="shared" ca="1" si="101"/>
        <v>0</v>
      </c>
      <c r="BO50" s="22">
        <f t="shared" ca="1" si="102"/>
        <v>0</v>
      </c>
    </row>
    <row r="51" spans="5:67" x14ac:dyDescent="0.35">
      <c r="E51">
        <f t="shared" si="38"/>
        <v>223.19</v>
      </c>
      <c r="F51">
        <f t="shared" ca="1" si="76"/>
        <v>220.06363061365388</v>
      </c>
      <c r="G51">
        <f t="shared" ca="1" si="77"/>
        <v>221.03623751612929</v>
      </c>
      <c r="H51">
        <f t="shared" ca="1" si="78"/>
        <v>226.10605753686045</v>
      </c>
      <c r="I51">
        <f t="shared" ca="1" si="79"/>
        <v>223.63352471670734</v>
      </c>
      <c r="J51">
        <f t="shared" ca="1" si="80"/>
        <v>221.67665519703789</v>
      </c>
      <c r="K51">
        <f t="shared" ca="1" si="81"/>
        <v>216.2590928367768</v>
      </c>
      <c r="L51">
        <f t="shared" ca="1" si="82"/>
        <v>214.70699640724601</v>
      </c>
      <c r="M51">
        <f t="shared" ca="1" si="83"/>
        <v>218.04212717578125</v>
      </c>
      <c r="N51">
        <f t="shared" ca="1" si="84"/>
        <v>222.71503275324602</v>
      </c>
      <c r="O51">
        <f t="shared" ca="1" si="85"/>
        <v>222.15366011297024</v>
      </c>
      <c r="P51">
        <f t="shared" ca="1" si="86"/>
        <v>223.75594824752318</v>
      </c>
      <c r="Q51">
        <f t="shared" ca="1" si="87"/>
        <v>220.40825471937339</v>
      </c>
      <c r="R51">
        <f t="shared" ca="1" si="88"/>
        <v>217.21100801223483</v>
      </c>
      <c r="S51">
        <f t="shared" ca="1" si="89"/>
        <v>219.98671373434757</v>
      </c>
      <c r="T51">
        <f t="shared" ca="1" si="90"/>
        <v>218.59741231426293</v>
      </c>
      <c r="U51">
        <f t="shared" ca="1" si="91"/>
        <v>216.33171363000559</v>
      </c>
      <c r="V51">
        <f t="shared" ca="1" si="92"/>
        <v>220.77602485428523</v>
      </c>
      <c r="W51">
        <f t="shared" ca="1" si="93"/>
        <v>218.02571006926703</v>
      </c>
      <c r="X51">
        <f t="shared" ca="1" si="94"/>
        <v>216.31065999822926</v>
      </c>
      <c r="Y51">
        <f t="shared" ca="1" si="95"/>
        <v>221.08716820517989</v>
      </c>
      <c r="Z51">
        <f t="shared" ca="1" si="96"/>
        <v>217.19080839510269</v>
      </c>
      <c r="AA51">
        <f t="shared" ca="1" si="97"/>
        <v>214.49712282952862</v>
      </c>
      <c r="AB51">
        <f t="shared" ca="1" si="98"/>
        <v>217.39303952496851</v>
      </c>
      <c r="AC51">
        <f t="shared" ca="1" si="99"/>
        <v>218.26340203982028</v>
      </c>
      <c r="AD51">
        <f t="shared" ca="1" si="100"/>
        <v>218.53094451803989</v>
      </c>
      <c r="AE51">
        <f t="shared" ca="1" si="40"/>
        <v>218.96522668902426</v>
      </c>
      <c r="AF51">
        <f t="shared" ca="1" si="41"/>
        <v>215.22447686794877</v>
      </c>
      <c r="AG51">
        <f t="shared" ca="1" si="42"/>
        <v>213.77909684322449</v>
      </c>
      <c r="AH51">
        <f t="shared" ca="1" si="43"/>
        <v>210.27482704714816</v>
      </c>
      <c r="AI51">
        <f t="shared" ca="1" si="44"/>
        <v>210.16286065073174</v>
      </c>
      <c r="AJ51">
        <f t="shared" ca="1" si="45"/>
        <v>216.99488940179862</v>
      </c>
      <c r="AK51">
        <f t="shared" ca="1" si="46"/>
        <v>221.24999646328644</v>
      </c>
      <c r="AL51">
        <f t="shared" ca="1" si="47"/>
        <v>216.00582803366839</v>
      </c>
      <c r="AM51">
        <f t="shared" ca="1" si="48"/>
        <v>216.37702274667271</v>
      </c>
      <c r="AN51">
        <f t="shared" ca="1" si="49"/>
        <v>218.63821096177765</v>
      </c>
      <c r="AO51">
        <f t="shared" ca="1" si="50"/>
        <v>217.91228522792036</v>
      </c>
      <c r="AP51">
        <f t="shared" ca="1" si="51"/>
        <v>219.32517399874607</v>
      </c>
      <c r="AQ51">
        <f t="shared" ca="1" si="52"/>
        <v>220.90260161239851</v>
      </c>
      <c r="AR51">
        <f t="shared" ca="1" si="53"/>
        <v>227.58684083368553</v>
      </c>
      <c r="AS51">
        <f t="shared" ca="1" si="54"/>
        <v>234.03953423498646</v>
      </c>
      <c r="AT51">
        <f t="shared" ca="1" si="55"/>
        <v>236.27151900449738</v>
      </c>
      <c r="AU51">
        <f t="shared" ca="1" si="56"/>
        <v>236.09909338871117</v>
      </c>
      <c r="AV51">
        <f t="shared" ca="1" si="57"/>
        <v>233.38568389174887</v>
      </c>
      <c r="AW51">
        <f t="shared" ca="1" si="58"/>
        <v>225.57764163981776</v>
      </c>
      <c r="AX51">
        <f t="shared" ca="1" si="59"/>
        <v>224.32723184002947</v>
      </c>
      <c r="AY51">
        <f t="shared" ca="1" si="60"/>
        <v>222.75539060785866</v>
      </c>
      <c r="AZ51">
        <f t="shared" ca="1" si="61"/>
        <v>220.10467001087818</v>
      </c>
      <c r="BA51">
        <f t="shared" ca="1" si="62"/>
        <v>219.1415044503762</v>
      </c>
      <c r="BB51">
        <f t="shared" ca="1" si="63"/>
        <v>220.69040375468722</v>
      </c>
      <c r="BC51">
        <f t="shared" ca="1" si="64"/>
        <v>213.52070022372277</v>
      </c>
      <c r="BD51">
        <f t="shared" ca="1" si="65"/>
        <v>212.02707242946326</v>
      </c>
      <c r="BE51">
        <f t="shared" ca="1" si="66"/>
        <v>215.2002330818994</v>
      </c>
      <c r="BF51">
        <f t="shared" ca="1" si="67"/>
        <v>216.63310291438353</v>
      </c>
      <c r="BG51">
        <f t="shared" ca="1" si="68"/>
        <v>217.79505971555966</v>
      </c>
      <c r="BH51">
        <f t="shared" ca="1" si="69"/>
        <v>219.38806894494348</v>
      </c>
      <c r="BI51">
        <f t="shared" ca="1" si="70"/>
        <v>220.37099702083577</v>
      </c>
      <c r="BJ51">
        <f t="shared" ca="1" si="71"/>
        <v>219.31276441090597</v>
      </c>
      <c r="BK51">
        <f t="shared" ca="1" si="72"/>
        <v>216.8590637764008</v>
      </c>
      <c r="BL51">
        <f t="shared" ca="1" si="73"/>
        <v>212.0646363336586</v>
      </c>
      <c r="BM51">
        <f t="shared" ca="1" si="74"/>
        <v>208.76441455275312</v>
      </c>
      <c r="BN51" s="22">
        <f t="shared" ca="1" si="101"/>
        <v>8.7644145527531236</v>
      </c>
      <c r="BO51" s="22">
        <f t="shared" ca="1" si="102"/>
        <v>8.675347968532769</v>
      </c>
    </row>
    <row r="52" spans="5:67" x14ac:dyDescent="0.35">
      <c r="E52">
        <f t="shared" si="38"/>
        <v>223.19</v>
      </c>
      <c r="F52">
        <f t="shared" ca="1" si="76"/>
        <v>215.58712314160729</v>
      </c>
      <c r="G52">
        <f t="shared" ca="1" si="77"/>
        <v>214.50731591208265</v>
      </c>
      <c r="H52">
        <f t="shared" ca="1" si="78"/>
        <v>210.58695102973365</v>
      </c>
      <c r="I52">
        <f t="shared" ca="1" si="79"/>
        <v>214.41533321815714</v>
      </c>
      <c r="J52">
        <f t="shared" ca="1" si="80"/>
        <v>217.6989777415906</v>
      </c>
      <c r="K52">
        <f t="shared" ca="1" si="81"/>
        <v>220.19328483007789</v>
      </c>
      <c r="L52">
        <f t="shared" ca="1" si="82"/>
        <v>218.93945364601078</v>
      </c>
      <c r="M52">
        <f t="shared" ca="1" si="83"/>
        <v>217.67503400943582</v>
      </c>
      <c r="N52">
        <f t="shared" ca="1" si="84"/>
        <v>217.85797422128798</v>
      </c>
      <c r="O52">
        <f t="shared" ca="1" si="85"/>
        <v>217.82033515498176</v>
      </c>
      <c r="P52">
        <f t="shared" ca="1" si="86"/>
        <v>219.60118368093822</v>
      </c>
      <c r="Q52">
        <f t="shared" ca="1" si="87"/>
        <v>219.38449211705426</v>
      </c>
      <c r="R52">
        <f t="shared" ca="1" si="88"/>
        <v>224.35051949717405</v>
      </c>
      <c r="S52">
        <f t="shared" ca="1" si="89"/>
        <v>221.50675518208627</v>
      </c>
      <c r="T52">
        <f t="shared" ca="1" si="90"/>
        <v>218.53027457389152</v>
      </c>
      <c r="U52">
        <f t="shared" ca="1" si="91"/>
        <v>224.0824146544675</v>
      </c>
      <c r="V52">
        <f t="shared" ca="1" si="92"/>
        <v>220.90392146132035</v>
      </c>
      <c r="W52">
        <f t="shared" ca="1" si="93"/>
        <v>224.4718829082727</v>
      </c>
      <c r="X52">
        <f t="shared" ca="1" si="94"/>
        <v>225.97435381414795</v>
      </c>
      <c r="Y52">
        <f t="shared" ca="1" si="95"/>
        <v>227.7824117744851</v>
      </c>
      <c r="Z52">
        <f t="shared" ca="1" si="96"/>
        <v>229.23792253463048</v>
      </c>
      <c r="AA52">
        <f t="shared" ca="1" si="97"/>
        <v>227.48954849323792</v>
      </c>
      <c r="AB52">
        <f t="shared" ca="1" si="98"/>
        <v>226.73568171718352</v>
      </c>
      <c r="AC52">
        <f t="shared" ca="1" si="99"/>
        <v>222.95194390168766</v>
      </c>
      <c r="AD52">
        <f t="shared" ca="1" si="100"/>
        <v>220.48824325424761</v>
      </c>
      <c r="AE52">
        <f t="shared" ca="1" si="40"/>
        <v>220.3958214134237</v>
      </c>
      <c r="AF52">
        <f t="shared" ca="1" si="41"/>
        <v>220.78762960068508</v>
      </c>
      <c r="AG52">
        <f t="shared" ca="1" si="42"/>
        <v>221.12978709153521</v>
      </c>
      <c r="AH52">
        <f t="shared" ca="1" si="43"/>
        <v>221.93615214890099</v>
      </c>
      <c r="AI52">
        <f t="shared" ca="1" si="44"/>
        <v>223.62186752154065</v>
      </c>
      <c r="AJ52">
        <f t="shared" ca="1" si="45"/>
        <v>226.83929440033162</v>
      </c>
      <c r="AK52">
        <f t="shared" ca="1" si="46"/>
        <v>230.0859583066119</v>
      </c>
      <c r="AL52">
        <f t="shared" ca="1" si="47"/>
        <v>224.48421508427728</v>
      </c>
      <c r="AM52">
        <f t="shared" ca="1" si="48"/>
        <v>226.33025812182757</v>
      </c>
      <c r="AN52">
        <f t="shared" ca="1" si="49"/>
        <v>224.36287806041761</v>
      </c>
      <c r="AO52">
        <f t="shared" ca="1" si="50"/>
        <v>218.28754140977802</v>
      </c>
      <c r="AP52">
        <f t="shared" ca="1" si="51"/>
        <v>219.12180310968287</v>
      </c>
      <c r="AQ52">
        <f t="shared" ca="1" si="52"/>
        <v>216.49433316354555</v>
      </c>
      <c r="AR52">
        <f t="shared" ca="1" si="53"/>
        <v>213.35821896390021</v>
      </c>
      <c r="AS52">
        <f t="shared" ca="1" si="54"/>
        <v>220.6338437030893</v>
      </c>
      <c r="AT52">
        <f t="shared" ca="1" si="55"/>
        <v>224.27979599066666</v>
      </c>
      <c r="AU52">
        <f t="shared" ca="1" si="56"/>
        <v>221.23503916122462</v>
      </c>
      <c r="AV52">
        <f t="shared" ca="1" si="57"/>
        <v>220.47390523550817</v>
      </c>
      <c r="AW52">
        <f t="shared" ca="1" si="58"/>
        <v>220.78635913692824</v>
      </c>
      <c r="AX52">
        <f t="shared" ca="1" si="59"/>
        <v>220.41433342776884</v>
      </c>
      <c r="AY52">
        <f t="shared" ca="1" si="60"/>
        <v>225.29249375529079</v>
      </c>
      <c r="AZ52">
        <f t="shared" ca="1" si="61"/>
        <v>227.24855771094926</v>
      </c>
      <c r="BA52">
        <f t="shared" ca="1" si="62"/>
        <v>229.68999871830428</v>
      </c>
      <c r="BB52">
        <f t="shared" ca="1" si="63"/>
        <v>220.72479874235043</v>
      </c>
      <c r="BC52">
        <f t="shared" ca="1" si="64"/>
        <v>219.49717519434353</v>
      </c>
      <c r="BD52">
        <f t="shared" ca="1" si="65"/>
        <v>217.7934122971574</v>
      </c>
      <c r="BE52">
        <f t="shared" ca="1" si="66"/>
        <v>222.62478214376929</v>
      </c>
      <c r="BF52">
        <f t="shared" ca="1" si="67"/>
        <v>222.16084070163018</v>
      </c>
      <c r="BG52">
        <f t="shared" ca="1" si="68"/>
        <v>221.13929243226372</v>
      </c>
      <c r="BH52">
        <f t="shared" ca="1" si="69"/>
        <v>222.03150834618538</v>
      </c>
      <c r="BI52">
        <f t="shared" ca="1" si="70"/>
        <v>227.2580512304811</v>
      </c>
      <c r="BJ52">
        <f t="shared" ca="1" si="71"/>
        <v>231.77843075577806</v>
      </c>
      <c r="BK52">
        <f t="shared" ca="1" si="72"/>
        <v>231.67981885877046</v>
      </c>
      <c r="BL52">
        <f t="shared" ca="1" si="73"/>
        <v>227.71953894731735</v>
      </c>
      <c r="BM52">
        <f t="shared" ca="1" si="74"/>
        <v>229.58217861600116</v>
      </c>
      <c r="BN52" s="22">
        <f t="shared" ca="1" si="101"/>
        <v>29.582178616001158</v>
      </c>
      <c r="BO52" s="22">
        <f t="shared" ca="1" si="102"/>
        <v>29.281555729296652</v>
      </c>
    </row>
    <row r="53" spans="5:67" x14ac:dyDescent="0.35">
      <c r="E53">
        <f t="shared" si="38"/>
        <v>223.19</v>
      </c>
      <c r="F53">
        <f t="shared" ca="1" si="76"/>
        <v>222.33776798864125</v>
      </c>
      <c r="G53">
        <f t="shared" ca="1" si="77"/>
        <v>217.81092618836351</v>
      </c>
      <c r="H53">
        <f t="shared" ca="1" si="78"/>
        <v>220.15628976593371</v>
      </c>
      <c r="I53">
        <f t="shared" ca="1" si="79"/>
        <v>211.3576250105464</v>
      </c>
      <c r="J53">
        <f t="shared" ca="1" si="80"/>
        <v>208.83064066199759</v>
      </c>
      <c r="K53">
        <f t="shared" ca="1" si="81"/>
        <v>209.90463038379048</v>
      </c>
      <c r="L53">
        <f t="shared" ca="1" si="82"/>
        <v>210.98479979771733</v>
      </c>
      <c r="M53">
        <f t="shared" ca="1" si="83"/>
        <v>215.00573225854123</v>
      </c>
      <c r="N53">
        <f t="shared" ca="1" si="84"/>
        <v>222.89204172512493</v>
      </c>
      <c r="O53">
        <f t="shared" ca="1" si="85"/>
        <v>222.04294686102332</v>
      </c>
      <c r="P53">
        <f t="shared" ca="1" si="86"/>
        <v>221.06431035042797</v>
      </c>
      <c r="Q53">
        <f t="shared" ca="1" si="87"/>
        <v>222.05343787651825</v>
      </c>
      <c r="R53">
        <f t="shared" ca="1" si="88"/>
        <v>223.3148197851396</v>
      </c>
      <c r="S53">
        <f t="shared" ca="1" si="89"/>
        <v>229.8170210099056</v>
      </c>
      <c r="T53">
        <f t="shared" ca="1" si="90"/>
        <v>228.61243377534313</v>
      </c>
      <c r="U53">
        <f t="shared" ca="1" si="91"/>
        <v>220.0934419528769</v>
      </c>
      <c r="V53">
        <f t="shared" ca="1" si="92"/>
        <v>221.33643859408795</v>
      </c>
      <c r="W53">
        <f t="shared" ca="1" si="93"/>
        <v>215.89530657586712</v>
      </c>
      <c r="X53">
        <f t="shared" ca="1" si="94"/>
        <v>214.47172681248793</v>
      </c>
      <c r="Y53">
        <f t="shared" ca="1" si="95"/>
        <v>217.80929071389062</v>
      </c>
      <c r="Z53">
        <f t="shared" ca="1" si="96"/>
        <v>215.04749821559437</v>
      </c>
      <c r="AA53">
        <f t="shared" ca="1" si="97"/>
        <v>214.03713377053666</v>
      </c>
      <c r="AB53">
        <f t="shared" ca="1" si="98"/>
        <v>206.24683896292859</v>
      </c>
      <c r="AC53">
        <f t="shared" ca="1" si="99"/>
        <v>207.70563135660245</v>
      </c>
      <c r="AD53">
        <f t="shared" ca="1" si="100"/>
        <v>209.300818758437</v>
      </c>
      <c r="AE53">
        <f t="shared" ca="1" si="40"/>
        <v>207.49213891574473</v>
      </c>
      <c r="AF53">
        <f t="shared" ca="1" si="41"/>
        <v>207.79681162281366</v>
      </c>
      <c r="AG53">
        <f t="shared" ca="1" si="42"/>
        <v>206.44555292334991</v>
      </c>
      <c r="AH53">
        <f t="shared" ca="1" si="43"/>
        <v>207.31762237058757</v>
      </c>
      <c r="AI53">
        <f t="shared" ca="1" si="44"/>
        <v>209.08654375619471</v>
      </c>
      <c r="AJ53">
        <f t="shared" ca="1" si="45"/>
        <v>209.00728859154185</v>
      </c>
      <c r="AK53">
        <f t="shared" ca="1" si="46"/>
        <v>209.91726148844052</v>
      </c>
      <c r="AL53">
        <f t="shared" ca="1" si="47"/>
        <v>210.59134369161885</v>
      </c>
      <c r="AM53">
        <f t="shared" ca="1" si="48"/>
        <v>209.02783867876329</v>
      </c>
      <c r="AN53">
        <f t="shared" ca="1" si="49"/>
        <v>200.21125998356837</v>
      </c>
      <c r="AO53">
        <f t="shared" ca="1" si="50"/>
        <v>196.99817275384777</v>
      </c>
      <c r="AP53">
        <f t="shared" ca="1" si="51"/>
        <v>194.08194752950237</v>
      </c>
      <c r="AQ53">
        <f t="shared" ca="1" si="52"/>
        <v>193.00886272302921</v>
      </c>
      <c r="AR53">
        <f t="shared" ca="1" si="53"/>
        <v>193.5657262503066</v>
      </c>
      <c r="AS53">
        <f t="shared" ca="1" si="54"/>
        <v>191.03838721490681</v>
      </c>
      <c r="AT53">
        <f t="shared" ca="1" si="55"/>
        <v>194.24778942404589</v>
      </c>
      <c r="AU53">
        <f t="shared" ca="1" si="56"/>
        <v>194.05734484534239</v>
      </c>
      <c r="AV53">
        <f t="shared" ca="1" si="57"/>
        <v>195.22902786286565</v>
      </c>
      <c r="AW53">
        <f t="shared" ca="1" si="58"/>
        <v>195.81469379666567</v>
      </c>
      <c r="AX53">
        <f t="shared" ca="1" si="59"/>
        <v>195.66921616746495</v>
      </c>
      <c r="AY53">
        <f t="shared" ca="1" si="60"/>
        <v>192.77553772892145</v>
      </c>
      <c r="AZ53">
        <f t="shared" ca="1" si="61"/>
        <v>189.82152631328339</v>
      </c>
      <c r="BA53">
        <f t="shared" ca="1" si="62"/>
        <v>191.97381210526083</v>
      </c>
      <c r="BB53">
        <f t="shared" ca="1" si="63"/>
        <v>195.13617659133033</v>
      </c>
      <c r="BC53">
        <f t="shared" ca="1" si="64"/>
        <v>196.34002609970617</v>
      </c>
      <c r="BD53">
        <f t="shared" ca="1" si="65"/>
        <v>194.20304282008905</v>
      </c>
      <c r="BE53">
        <f t="shared" ca="1" si="66"/>
        <v>190.83065626684092</v>
      </c>
      <c r="BF53">
        <f t="shared" ca="1" si="67"/>
        <v>189.67360454553156</v>
      </c>
      <c r="BG53">
        <f t="shared" ca="1" si="68"/>
        <v>188.58300259744846</v>
      </c>
      <c r="BH53">
        <f t="shared" ca="1" si="69"/>
        <v>187.09429496507931</v>
      </c>
      <c r="BI53">
        <f t="shared" ca="1" si="70"/>
        <v>187.44542471969405</v>
      </c>
      <c r="BJ53">
        <f t="shared" ca="1" si="71"/>
        <v>189.27861945390774</v>
      </c>
      <c r="BK53">
        <f t="shared" ca="1" si="72"/>
        <v>190.62221757733849</v>
      </c>
      <c r="BL53">
        <f t="shared" ca="1" si="73"/>
        <v>189.1968856946007</v>
      </c>
      <c r="BM53">
        <f t="shared" ca="1" si="74"/>
        <v>188.48234254958675</v>
      </c>
      <c r="BN53" s="22">
        <f t="shared" ca="1" si="101"/>
        <v>0</v>
      </c>
      <c r="BO53" s="22">
        <f t="shared" ca="1" si="102"/>
        <v>0</v>
      </c>
    </row>
    <row r="54" spans="5:67" x14ac:dyDescent="0.35">
      <c r="E54">
        <f t="shared" si="38"/>
        <v>223.19</v>
      </c>
      <c r="F54">
        <f t="shared" ca="1" si="76"/>
        <v>230.04213984912502</v>
      </c>
      <c r="G54">
        <f t="shared" ca="1" si="77"/>
        <v>233.70023110574718</v>
      </c>
      <c r="H54">
        <f t="shared" ca="1" si="78"/>
        <v>233.72349427642447</v>
      </c>
      <c r="I54">
        <f t="shared" ca="1" si="79"/>
        <v>237.82215865880966</v>
      </c>
      <c r="J54">
        <f t="shared" ca="1" si="80"/>
        <v>236.65937754008004</v>
      </c>
      <c r="K54">
        <f t="shared" ca="1" si="81"/>
        <v>237.78445272075209</v>
      </c>
      <c r="L54">
        <f t="shared" ca="1" si="82"/>
        <v>237.42452547241021</v>
      </c>
      <c r="M54">
        <f t="shared" ca="1" si="83"/>
        <v>240.56189046867007</v>
      </c>
      <c r="N54">
        <f t="shared" ca="1" si="84"/>
        <v>233.6998465452337</v>
      </c>
      <c r="O54">
        <f t="shared" ca="1" si="85"/>
        <v>227.5043009489884</v>
      </c>
      <c r="P54">
        <f t="shared" ca="1" si="86"/>
        <v>226.84423665231705</v>
      </c>
      <c r="Q54">
        <f t="shared" ca="1" si="87"/>
        <v>221.3895874953885</v>
      </c>
      <c r="R54">
        <f t="shared" ca="1" si="88"/>
        <v>221.07305102724177</v>
      </c>
      <c r="S54">
        <f t="shared" ca="1" si="89"/>
        <v>224.58833682232512</v>
      </c>
      <c r="T54">
        <f t="shared" ca="1" si="90"/>
        <v>229.3344475357479</v>
      </c>
      <c r="U54">
        <f t="shared" ca="1" si="91"/>
        <v>228.94075003549932</v>
      </c>
      <c r="V54">
        <f t="shared" ca="1" si="92"/>
        <v>226.9487438774658</v>
      </c>
      <c r="W54">
        <f t="shared" ca="1" si="93"/>
        <v>224.12832187037895</v>
      </c>
      <c r="X54">
        <f t="shared" ca="1" si="94"/>
        <v>221.0625525397864</v>
      </c>
      <c r="Y54">
        <f t="shared" ca="1" si="95"/>
        <v>224.82703438742706</v>
      </c>
      <c r="Z54">
        <f t="shared" ca="1" si="96"/>
        <v>222.64384674922255</v>
      </c>
      <c r="AA54">
        <f t="shared" ca="1" si="97"/>
        <v>223.72276405384568</v>
      </c>
      <c r="AB54">
        <f t="shared" ca="1" si="98"/>
        <v>217.93302985146698</v>
      </c>
      <c r="AC54">
        <f t="shared" ca="1" si="99"/>
        <v>217.45383509802235</v>
      </c>
      <c r="AD54">
        <f t="shared" ca="1" si="100"/>
        <v>214.63897088491504</v>
      </c>
      <c r="AE54">
        <f t="shared" ca="1" si="40"/>
        <v>216.06926460324573</v>
      </c>
      <c r="AF54">
        <f t="shared" ca="1" si="41"/>
        <v>221.00244106288969</v>
      </c>
      <c r="AG54">
        <f t="shared" ca="1" si="42"/>
        <v>219.91141047772618</v>
      </c>
      <c r="AH54">
        <f t="shared" ca="1" si="43"/>
        <v>215.64837215960864</v>
      </c>
      <c r="AI54">
        <f t="shared" ca="1" si="44"/>
        <v>217.73897660025</v>
      </c>
      <c r="AJ54">
        <f t="shared" ca="1" si="45"/>
        <v>221.31173904650205</v>
      </c>
      <c r="AK54">
        <f t="shared" ca="1" si="46"/>
        <v>220.60019549139119</v>
      </c>
      <c r="AL54">
        <f t="shared" ca="1" si="47"/>
        <v>213.33835788743883</v>
      </c>
      <c r="AM54">
        <f t="shared" ca="1" si="48"/>
        <v>209.52679704396027</v>
      </c>
      <c r="AN54">
        <f t="shared" ca="1" si="49"/>
        <v>213.39475088628916</v>
      </c>
      <c r="AO54">
        <f t="shared" ca="1" si="50"/>
        <v>214.4257067932073</v>
      </c>
      <c r="AP54">
        <f t="shared" ca="1" si="51"/>
        <v>213.15429391745565</v>
      </c>
      <c r="AQ54">
        <f t="shared" ca="1" si="52"/>
        <v>211.22553121739369</v>
      </c>
      <c r="AR54">
        <f t="shared" ca="1" si="53"/>
        <v>207.82023372826987</v>
      </c>
      <c r="AS54">
        <f t="shared" ca="1" si="54"/>
        <v>207.73372361232896</v>
      </c>
      <c r="AT54">
        <f t="shared" ca="1" si="55"/>
        <v>208.98481209202362</v>
      </c>
      <c r="AU54">
        <f t="shared" ca="1" si="56"/>
        <v>213.05619106335183</v>
      </c>
      <c r="AV54">
        <f t="shared" ca="1" si="57"/>
        <v>215.89716057178612</v>
      </c>
      <c r="AW54">
        <f t="shared" ca="1" si="58"/>
        <v>219.21333205118853</v>
      </c>
      <c r="AX54">
        <f t="shared" ca="1" si="59"/>
        <v>225.7348790503527</v>
      </c>
      <c r="AY54">
        <f t="shared" ca="1" si="60"/>
        <v>230.94918985824577</v>
      </c>
      <c r="AZ54">
        <f t="shared" ca="1" si="61"/>
        <v>229.431343878804</v>
      </c>
      <c r="BA54">
        <f t="shared" ca="1" si="62"/>
        <v>229.55715475043084</v>
      </c>
      <c r="BB54">
        <f t="shared" ca="1" si="63"/>
        <v>222.56837901604612</v>
      </c>
      <c r="BC54">
        <f t="shared" ca="1" si="64"/>
        <v>220.49083716926012</v>
      </c>
      <c r="BD54">
        <f t="shared" ca="1" si="65"/>
        <v>228.09018808532048</v>
      </c>
      <c r="BE54">
        <f t="shared" ca="1" si="66"/>
        <v>225.8005784117812</v>
      </c>
      <c r="BF54">
        <f t="shared" ca="1" si="67"/>
        <v>225.51496883780808</v>
      </c>
      <c r="BG54">
        <f t="shared" ca="1" si="68"/>
        <v>229.98326636728569</v>
      </c>
      <c r="BH54">
        <f t="shared" ca="1" si="69"/>
        <v>232.81617303395058</v>
      </c>
      <c r="BI54">
        <f t="shared" ca="1" si="70"/>
        <v>229.98507058065246</v>
      </c>
      <c r="BJ54">
        <f t="shared" ca="1" si="71"/>
        <v>230.09400258884062</v>
      </c>
      <c r="BK54">
        <f t="shared" ca="1" si="72"/>
        <v>231.93892288346967</v>
      </c>
      <c r="BL54">
        <f t="shared" ca="1" si="73"/>
        <v>232.12321883878676</v>
      </c>
      <c r="BM54">
        <f t="shared" ca="1" si="74"/>
        <v>233.80432536600799</v>
      </c>
      <c r="BN54" s="22">
        <f t="shared" ca="1" si="101"/>
        <v>33.804325366007987</v>
      </c>
      <c r="BO54" s="22">
        <f t="shared" ca="1" si="102"/>
        <v>33.460795769809458</v>
      </c>
    </row>
    <row r="55" spans="5:67" x14ac:dyDescent="0.35">
      <c r="E55">
        <f t="shared" si="38"/>
        <v>223.19</v>
      </c>
      <c r="F55">
        <f t="shared" ca="1" si="76"/>
        <v>225.60944101747566</v>
      </c>
      <c r="G55">
        <f t="shared" ca="1" si="77"/>
        <v>229.24123485750641</v>
      </c>
      <c r="H55">
        <f t="shared" ca="1" si="78"/>
        <v>231.61554716565348</v>
      </c>
      <c r="I55">
        <f t="shared" ca="1" si="79"/>
        <v>232.6516624991221</v>
      </c>
      <c r="J55">
        <f t="shared" ca="1" si="80"/>
        <v>236.39785469857452</v>
      </c>
      <c r="K55">
        <f t="shared" ca="1" si="81"/>
        <v>234.02736941742867</v>
      </c>
      <c r="L55">
        <f t="shared" ca="1" si="82"/>
        <v>236.9164397114844</v>
      </c>
      <c r="M55">
        <f t="shared" ca="1" si="83"/>
        <v>237.7907599920816</v>
      </c>
      <c r="N55">
        <f t="shared" ca="1" si="84"/>
        <v>238.15504299123975</v>
      </c>
      <c r="O55">
        <f t="shared" ca="1" si="85"/>
        <v>246.30742793698974</v>
      </c>
      <c r="P55">
        <f t="shared" ca="1" si="86"/>
        <v>245.16678463268408</v>
      </c>
      <c r="Q55">
        <f t="shared" ca="1" si="87"/>
        <v>245.69778405164621</v>
      </c>
      <c r="R55">
        <f t="shared" ca="1" si="88"/>
        <v>237.25231048355411</v>
      </c>
      <c r="S55">
        <f t="shared" ca="1" si="89"/>
        <v>240.54884203619332</v>
      </c>
      <c r="T55">
        <f t="shared" ca="1" si="90"/>
        <v>247.8811870924568</v>
      </c>
      <c r="U55">
        <f t="shared" ca="1" si="91"/>
        <v>247.05339226896064</v>
      </c>
      <c r="V55">
        <f t="shared" ca="1" si="92"/>
        <v>247.9666213191245</v>
      </c>
      <c r="W55">
        <f t="shared" ca="1" si="93"/>
        <v>248.62655022743527</v>
      </c>
      <c r="X55">
        <f t="shared" ca="1" si="94"/>
        <v>247.38856120181183</v>
      </c>
      <c r="Y55">
        <f t="shared" ca="1" si="95"/>
        <v>253.89559202687585</v>
      </c>
      <c r="Z55">
        <f t="shared" ca="1" si="96"/>
        <v>250.09811558002818</v>
      </c>
      <c r="AA55">
        <f t="shared" ca="1" si="97"/>
        <v>251.70827751531354</v>
      </c>
      <c r="AB55">
        <f t="shared" ca="1" si="98"/>
        <v>253.33676463602458</v>
      </c>
      <c r="AC55">
        <f t="shared" ca="1" si="99"/>
        <v>253.10440110002239</v>
      </c>
      <c r="AD55">
        <f t="shared" ca="1" si="100"/>
        <v>254.59465081195805</v>
      </c>
      <c r="AE55">
        <f t="shared" ca="1" si="40"/>
        <v>250.42459099458151</v>
      </c>
      <c r="AF55">
        <f t="shared" ca="1" si="41"/>
        <v>253.90979279088245</v>
      </c>
      <c r="AG55">
        <f t="shared" ca="1" si="42"/>
        <v>256.88461228735389</v>
      </c>
      <c r="AH55">
        <f t="shared" ca="1" si="43"/>
        <v>259.44984499411106</v>
      </c>
      <c r="AI55">
        <f t="shared" ca="1" si="44"/>
        <v>261.73089097657004</v>
      </c>
      <c r="AJ55">
        <f t="shared" ca="1" si="45"/>
        <v>260.41911674749934</v>
      </c>
      <c r="AK55">
        <f t="shared" ca="1" si="46"/>
        <v>265.31122423219483</v>
      </c>
      <c r="AL55">
        <f t="shared" ca="1" si="47"/>
        <v>264.73874665313792</v>
      </c>
      <c r="AM55">
        <f t="shared" ca="1" si="48"/>
        <v>262.24582055209987</v>
      </c>
      <c r="AN55">
        <f t="shared" ca="1" si="49"/>
        <v>261.95614826607107</v>
      </c>
      <c r="AO55">
        <f t="shared" ca="1" si="50"/>
        <v>256.78027022909026</v>
      </c>
      <c r="AP55">
        <f t="shared" ca="1" si="51"/>
        <v>249.92331177282071</v>
      </c>
      <c r="AQ55">
        <f t="shared" ca="1" si="52"/>
        <v>245.2387682582829</v>
      </c>
      <c r="AR55">
        <f t="shared" ca="1" si="53"/>
        <v>243.37122191857276</v>
      </c>
      <c r="AS55">
        <f t="shared" ca="1" si="54"/>
        <v>244.00215502187231</v>
      </c>
      <c r="AT55">
        <f t="shared" ca="1" si="55"/>
        <v>253.69547020388086</v>
      </c>
      <c r="AU55">
        <f t="shared" ca="1" si="56"/>
        <v>252.30168066827653</v>
      </c>
      <c r="AV55">
        <f t="shared" ca="1" si="57"/>
        <v>252.28645080650017</v>
      </c>
      <c r="AW55">
        <f t="shared" ca="1" si="58"/>
        <v>258.04625776116302</v>
      </c>
      <c r="AX55">
        <f t="shared" ca="1" si="59"/>
        <v>263.92719704741683</v>
      </c>
      <c r="AY55">
        <f t="shared" ca="1" si="60"/>
        <v>266.77212300072563</v>
      </c>
      <c r="AZ55">
        <f t="shared" ca="1" si="61"/>
        <v>264.41117385922678</v>
      </c>
      <c r="BA55">
        <f t="shared" ca="1" si="62"/>
        <v>270.10530096707924</v>
      </c>
      <c r="BB55">
        <f t="shared" ca="1" si="63"/>
        <v>269.28837171786154</v>
      </c>
      <c r="BC55">
        <f t="shared" ca="1" si="64"/>
        <v>272.35337463781491</v>
      </c>
      <c r="BD55">
        <f t="shared" ca="1" si="65"/>
        <v>269.30627934529502</v>
      </c>
      <c r="BE55">
        <f t="shared" ca="1" si="66"/>
        <v>271.81748722643761</v>
      </c>
      <c r="BF55">
        <f t="shared" ca="1" si="67"/>
        <v>268.5349311867173</v>
      </c>
      <c r="BG55">
        <f t="shared" ca="1" si="68"/>
        <v>264.65470629102259</v>
      </c>
      <c r="BH55">
        <f t="shared" ca="1" si="69"/>
        <v>264.98438358253503</v>
      </c>
      <c r="BI55">
        <f t="shared" ca="1" si="70"/>
        <v>264.24647933643507</v>
      </c>
      <c r="BJ55">
        <f t="shared" ca="1" si="71"/>
        <v>262.90609057440656</v>
      </c>
      <c r="BK55">
        <f t="shared" ca="1" si="72"/>
        <v>259.13164060009325</v>
      </c>
      <c r="BL55">
        <f t="shared" ca="1" si="73"/>
        <v>254.43821693798907</v>
      </c>
      <c r="BM55">
        <f t="shared" ca="1" si="74"/>
        <v>251.79123747449052</v>
      </c>
      <c r="BN55" s="22">
        <f t="shared" ca="1" si="101"/>
        <v>51.791237474490515</v>
      </c>
      <c r="BO55" s="22">
        <f t="shared" ca="1" si="102"/>
        <v>51.264919534298031</v>
      </c>
    </row>
    <row r="56" spans="5:67" x14ac:dyDescent="0.35">
      <c r="E56">
        <f t="shared" si="38"/>
        <v>223.19</v>
      </c>
      <c r="F56">
        <f t="shared" ca="1" si="76"/>
        <v>227.3594988553312</v>
      </c>
      <c r="G56">
        <f t="shared" ca="1" si="77"/>
        <v>225.68403228450612</v>
      </c>
      <c r="H56">
        <f t="shared" ca="1" si="78"/>
        <v>228.25013155024209</v>
      </c>
      <c r="I56">
        <f t="shared" ca="1" si="79"/>
        <v>222.48184862775963</v>
      </c>
      <c r="J56">
        <f t="shared" ca="1" si="80"/>
        <v>220.53139311445429</v>
      </c>
      <c r="K56">
        <f t="shared" ca="1" si="81"/>
        <v>221.86751204574639</v>
      </c>
      <c r="L56">
        <f t="shared" ca="1" si="82"/>
        <v>225.48370945097392</v>
      </c>
      <c r="M56">
        <f t="shared" ca="1" si="83"/>
        <v>226.88050493024494</v>
      </c>
      <c r="N56">
        <f t="shared" ca="1" si="84"/>
        <v>225.76449946236482</v>
      </c>
      <c r="O56">
        <f t="shared" ca="1" si="85"/>
        <v>234.30758517704163</v>
      </c>
      <c r="P56">
        <f t="shared" ca="1" si="86"/>
        <v>236.97885213053507</v>
      </c>
      <c r="Q56">
        <f t="shared" ca="1" si="87"/>
        <v>243.39994598134695</v>
      </c>
      <c r="R56">
        <f t="shared" ca="1" si="88"/>
        <v>247.73115617157967</v>
      </c>
      <c r="S56">
        <f t="shared" ca="1" si="89"/>
        <v>246.70609637551641</v>
      </c>
      <c r="T56">
        <f t="shared" ca="1" si="90"/>
        <v>243.89165606189121</v>
      </c>
      <c r="U56">
        <f t="shared" ca="1" si="91"/>
        <v>245.96669217322807</v>
      </c>
      <c r="V56">
        <f t="shared" ca="1" si="92"/>
        <v>239.29664920970004</v>
      </c>
      <c r="W56">
        <f t="shared" ca="1" si="93"/>
        <v>238.97396090253295</v>
      </c>
      <c r="X56">
        <f t="shared" ca="1" si="94"/>
        <v>237.41549311865109</v>
      </c>
      <c r="Y56">
        <f t="shared" ca="1" si="95"/>
        <v>236.12731805423681</v>
      </c>
      <c r="Z56">
        <f t="shared" ca="1" si="96"/>
        <v>235.14328665419737</v>
      </c>
      <c r="AA56">
        <f t="shared" ca="1" si="97"/>
        <v>237.46933087038107</v>
      </c>
      <c r="AB56">
        <f t="shared" ca="1" si="98"/>
        <v>236.70291349428041</v>
      </c>
      <c r="AC56">
        <f t="shared" ca="1" si="99"/>
        <v>235.67115592039181</v>
      </c>
      <c r="AD56">
        <f t="shared" ca="1" si="100"/>
        <v>238.88467807414904</v>
      </c>
      <c r="AE56">
        <f t="shared" ca="1" si="40"/>
        <v>236.10164569284385</v>
      </c>
      <c r="AF56">
        <f t="shared" ca="1" si="41"/>
        <v>239.71794744964649</v>
      </c>
      <c r="AG56">
        <f t="shared" ca="1" si="42"/>
        <v>239.39377083563451</v>
      </c>
      <c r="AH56">
        <f t="shared" ca="1" si="43"/>
        <v>238.66862964603149</v>
      </c>
      <c r="AI56">
        <f t="shared" ca="1" si="44"/>
        <v>238.89826362431276</v>
      </c>
      <c r="AJ56">
        <f t="shared" ca="1" si="45"/>
        <v>243.02453009077155</v>
      </c>
      <c r="AK56">
        <f t="shared" ca="1" si="46"/>
        <v>245.75799781788814</v>
      </c>
      <c r="AL56">
        <f t="shared" ca="1" si="47"/>
        <v>243.26219250203155</v>
      </c>
      <c r="AM56">
        <f t="shared" ca="1" si="48"/>
        <v>238.00200204454561</v>
      </c>
      <c r="AN56">
        <f t="shared" ca="1" si="49"/>
        <v>232.7424627523321</v>
      </c>
      <c r="AO56">
        <f t="shared" ca="1" si="50"/>
        <v>236.24395313058542</v>
      </c>
      <c r="AP56">
        <f t="shared" ca="1" si="51"/>
        <v>238.3552974510433</v>
      </c>
      <c r="AQ56">
        <f t="shared" ca="1" si="52"/>
        <v>232.3308318921647</v>
      </c>
      <c r="AR56">
        <f t="shared" ca="1" si="53"/>
        <v>233.35641075894773</v>
      </c>
      <c r="AS56">
        <f t="shared" ca="1" si="54"/>
        <v>233.96813378506897</v>
      </c>
      <c r="AT56">
        <f t="shared" ca="1" si="55"/>
        <v>236.6637721867742</v>
      </c>
      <c r="AU56">
        <f t="shared" ca="1" si="56"/>
        <v>242.32631255328897</v>
      </c>
      <c r="AV56">
        <f t="shared" ca="1" si="57"/>
        <v>240.0590468525277</v>
      </c>
      <c r="AW56">
        <f t="shared" ca="1" si="58"/>
        <v>241.27698668243639</v>
      </c>
      <c r="AX56">
        <f t="shared" ca="1" si="59"/>
        <v>239.73355699083851</v>
      </c>
      <c r="AY56">
        <f t="shared" ca="1" si="60"/>
        <v>243.93433298108161</v>
      </c>
      <c r="AZ56">
        <f t="shared" ca="1" si="61"/>
        <v>250.88130658632781</v>
      </c>
      <c r="BA56">
        <f t="shared" ca="1" si="62"/>
        <v>250.71372456463394</v>
      </c>
      <c r="BB56">
        <f t="shared" ca="1" si="63"/>
        <v>261.53616428538203</v>
      </c>
      <c r="BC56">
        <f t="shared" ca="1" si="64"/>
        <v>267.69736033047707</v>
      </c>
      <c r="BD56">
        <f t="shared" ca="1" si="65"/>
        <v>263.56314533475575</v>
      </c>
      <c r="BE56">
        <f t="shared" ca="1" si="66"/>
        <v>263.52770312344694</v>
      </c>
      <c r="BF56">
        <f t="shared" ca="1" si="67"/>
        <v>263.74400930459529</v>
      </c>
      <c r="BG56">
        <f t="shared" ca="1" si="68"/>
        <v>264.36123727146168</v>
      </c>
      <c r="BH56">
        <f t="shared" ca="1" si="69"/>
        <v>261.34033037050983</v>
      </c>
      <c r="BI56">
        <f t="shared" ca="1" si="70"/>
        <v>256.5470496968357</v>
      </c>
      <c r="BJ56">
        <f t="shared" ca="1" si="71"/>
        <v>251.78374649976249</v>
      </c>
      <c r="BK56">
        <f t="shared" ca="1" si="72"/>
        <v>253.74046418958633</v>
      </c>
      <c r="BL56">
        <f t="shared" ca="1" si="73"/>
        <v>258.78160608325061</v>
      </c>
      <c r="BM56">
        <f t="shared" ca="1" si="74"/>
        <v>254.28275796703363</v>
      </c>
      <c r="BN56" s="22">
        <f t="shared" ca="1" si="101"/>
        <v>54.282757967033632</v>
      </c>
      <c r="BO56" s="22">
        <f t="shared" ca="1" si="102"/>
        <v>53.731120455471014</v>
      </c>
    </row>
    <row r="57" spans="5:67" x14ac:dyDescent="0.35">
      <c r="E57">
        <f t="shared" si="38"/>
        <v>223.19</v>
      </c>
      <c r="F57">
        <f t="shared" ca="1" si="76"/>
        <v>219.8889704302203</v>
      </c>
      <c r="G57">
        <f t="shared" ca="1" si="77"/>
        <v>218.27775140892933</v>
      </c>
      <c r="H57">
        <f t="shared" ca="1" si="78"/>
        <v>218.49322712917001</v>
      </c>
      <c r="I57">
        <f t="shared" ca="1" si="79"/>
        <v>219.01155218559123</v>
      </c>
      <c r="J57">
        <f t="shared" ca="1" si="80"/>
        <v>213.50495465298047</v>
      </c>
      <c r="K57">
        <f t="shared" ca="1" si="81"/>
        <v>208.55651690966735</v>
      </c>
      <c r="L57">
        <f t="shared" ca="1" si="82"/>
        <v>211.98559388934527</v>
      </c>
      <c r="M57">
        <f t="shared" ca="1" si="83"/>
        <v>214.68497397090985</v>
      </c>
      <c r="N57">
        <f t="shared" ca="1" si="84"/>
        <v>212.34871488576164</v>
      </c>
      <c r="O57">
        <f t="shared" ca="1" si="85"/>
        <v>216.74530364756959</v>
      </c>
      <c r="P57">
        <f t="shared" ca="1" si="86"/>
        <v>219.5682325804147</v>
      </c>
      <c r="Q57">
        <f t="shared" ca="1" si="87"/>
        <v>221.39587612173065</v>
      </c>
      <c r="R57">
        <f t="shared" ca="1" si="88"/>
        <v>224.4663715779283</v>
      </c>
      <c r="S57">
        <f t="shared" ca="1" si="89"/>
        <v>228.72662540840969</v>
      </c>
      <c r="T57">
        <f t="shared" ca="1" si="90"/>
        <v>233.79660620346854</v>
      </c>
      <c r="U57">
        <f t="shared" ca="1" si="91"/>
        <v>235.94558845617831</v>
      </c>
      <c r="V57">
        <f t="shared" ca="1" si="92"/>
        <v>239.37497860527108</v>
      </c>
      <c r="W57">
        <f t="shared" ca="1" si="93"/>
        <v>246.74591761410068</v>
      </c>
      <c r="X57">
        <f t="shared" ca="1" si="94"/>
        <v>245.6607235821163</v>
      </c>
      <c r="Y57">
        <f t="shared" ca="1" si="95"/>
        <v>248.04050265453668</v>
      </c>
      <c r="Z57">
        <f t="shared" ca="1" si="96"/>
        <v>244.68996855312113</v>
      </c>
      <c r="AA57">
        <f t="shared" ca="1" si="97"/>
        <v>248.88753396736647</v>
      </c>
      <c r="AB57">
        <f t="shared" ca="1" si="98"/>
        <v>248.2707524204464</v>
      </c>
      <c r="AC57">
        <f t="shared" ca="1" si="99"/>
        <v>248.91351260873441</v>
      </c>
      <c r="AD57">
        <f t="shared" ca="1" si="100"/>
        <v>244.68904810253898</v>
      </c>
      <c r="AE57">
        <f t="shared" ca="1" si="40"/>
        <v>255.56646846836639</v>
      </c>
      <c r="AF57">
        <f t="shared" ca="1" si="41"/>
        <v>256.00796339513522</v>
      </c>
      <c r="AG57">
        <f t="shared" ca="1" si="42"/>
        <v>254.64287849595331</v>
      </c>
      <c r="AH57">
        <f t="shared" ca="1" si="43"/>
        <v>257.87555929194485</v>
      </c>
      <c r="AI57">
        <f t="shared" ca="1" si="44"/>
        <v>252.56571382599449</v>
      </c>
      <c r="AJ57">
        <f t="shared" ca="1" si="45"/>
        <v>245.86697652229674</v>
      </c>
      <c r="AK57">
        <f t="shared" ca="1" si="46"/>
        <v>238.89623321179064</v>
      </c>
      <c r="AL57">
        <f t="shared" ca="1" si="47"/>
        <v>236.8620416960681</v>
      </c>
      <c r="AM57">
        <f t="shared" ca="1" si="48"/>
        <v>238.4086466831385</v>
      </c>
      <c r="AN57">
        <f t="shared" ca="1" si="49"/>
        <v>242.19374201871483</v>
      </c>
      <c r="AO57">
        <f t="shared" ca="1" si="50"/>
        <v>242.62729893066273</v>
      </c>
      <c r="AP57">
        <f t="shared" ca="1" si="51"/>
        <v>249.72809657999269</v>
      </c>
      <c r="AQ57">
        <f t="shared" ca="1" si="52"/>
        <v>248.66636177106619</v>
      </c>
      <c r="AR57">
        <f t="shared" ca="1" si="53"/>
        <v>252.96687694897975</v>
      </c>
      <c r="AS57">
        <f t="shared" ca="1" si="54"/>
        <v>254.57174429719106</v>
      </c>
      <c r="AT57">
        <f t="shared" ca="1" si="55"/>
        <v>251.77335292472458</v>
      </c>
      <c r="AU57">
        <f t="shared" ca="1" si="56"/>
        <v>246.30357647019565</v>
      </c>
      <c r="AV57">
        <f t="shared" ca="1" si="57"/>
        <v>252.44130441796767</v>
      </c>
      <c r="AW57">
        <f t="shared" ca="1" si="58"/>
        <v>253.91173478007119</v>
      </c>
      <c r="AX57">
        <f t="shared" ca="1" si="59"/>
        <v>255.79111126100773</v>
      </c>
      <c r="AY57">
        <f t="shared" ca="1" si="60"/>
        <v>255.58132353055717</v>
      </c>
      <c r="AZ57">
        <f t="shared" ca="1" si="61"/>
        <v>260.82966341393478</v>
      </c>
      <c r="BA57">
        <f t="shared" ca="1" si="62"/>
        <v>262.78850944061338</v>
      </c>
      <c r="BB57">
        <f t="shared" ca="1" si="63"/>
        <v>265.96521777229015</v>
      </c>
      <c r="BC57">
        <f t="shared" ca="1" si="64"/>
        <v>261.19547547142071</v>
      </c>
      <c r="BD57">
        <f t="shared" ca="1" si="65"/>
        <v>265.8263035432729</v>
      </c>
      <c r="BE57">
        <f t="shared" ca="1" si="66"/>
        <v>269.6893701652653</v>
      </c>
      <c r="BF57">
        <f t="shared" ca="1" si="67"/>
        <v>278.1525806444277</v>
      </c>
      <c r="BG57">
        <f t="shared" ca="1" si="68"/>
        <v>277.46698573476857</v>
      </c>
      <c r="BH57">
        <f t="shared" ca="1" si="69"/>
        <v>270.28409661979981</v>
      </c>
      <c r="BI57">
        <f t="shared" ca="1" si="70"/>
        <v>268.80112104152573</v>
      </c>
      <c r="BJ57">
        <f t="shared" ca="1" si="71"/>
        <v>275.19253231108911</v>
      </c>
      <c r="BK57">
        <f t="shared" ca="1" si="72"/>
        <v>272.55142366844683</v>
      </c>
      <c r="BL57">
        <f t="shared" ca="1" si="73"/>
        <v>269.8818286112861</v>
      </c>
      <c r="BM57">
        <f t="shared" ca="1" si="74"/>
        <v>267.86775270302951</v>
      </c>
      <c r="BN57" s="22">
        <f t="shared" ca="1" si="101"/>
        <v>67.86775270302951</v>
      </c>
      <c r="BO57" s="22">
        <f t="shared" ca="1" si="102"/>
        <v>67.178060439434816</v>
      </c>
    </row>
    <row r="58" spans="5:67" x14ac:dyDescent="0.35">
      <c r="E58">
        <f t="shared" si="38"/>
        <v>223.19</v>
      </c>
      <c r="F58">
        <f t="shared" ca="1" si="76"/>
        <v>221.57945090952856</v>
      </c>
      <c r="G58">
        <f t="shared" ca="1" si="77"/>
        <v>217.16721591298821</v>
      </c>
      <c r="H58">
        <f t="shared" ca="1" si="78"/>
        <v>217.22205909033153</v>
      </c>
      <c r="I58">
        <f t="shared" ca="1" si="79"/>
        <v>215.63643036084105</v>
      </c>
      <c r="J58">
        <f t="shared" ca="1" si="80"/>
        <v>213.41201786260348</v>
      </c>
      <c r="K58">
        <f t="shared" ca="1" si="81"/>
        <v>221.06432192761011</v>
      </c>
      <c r="L58">
        <f t="shared" ca="1" si="82"/>
        <v>218.00080611872309</v>
      </c>
      <c r="M58">
        <f t="shared" ca="1" si="83"/>
        <v>219.3585400677365</v>
      </c>
      <c r="N58">
        <f t="shared" ca="1" si="84"/>
        <v>218.81837502042526</v>
      </c>
      <c r="O58">
        <f t="shared" ca="1" si="85"/>
        <v>226.35613621869143</v>
      </c>
      <c r="P58">
        <f t="shared" ca="1" si="86"/>
        <v>224.89580836541862</v>
      </c>
      <c r="Q58">
        <f t="shared" ca="1" si="87"/>
        <v>224.33056801150539</v>
      </c>
      <c r="R58">
        <f t="shared" ca="1" si="88"/>
        <v>223.56164394129755</v>
      </c>
      <c r="S58">
        <f t="shared" ca="1" si="89"/>
        <v>217.33208523344089</v>
      </c>
      <c r="T58">
        <f t="shared" ca="1" si="90"/>
        <v>213.44782984195803</v>
      </c>
      <c r="U58">
        <f t="shared" ca="1" si="91"/>
        <v>212.62678573608645</v>
      </c>
      <c r="V58">
        <f t="shared" ca="1" si="92"/>
        <v>214.9842485368784</v>
      </c>
      <c r="W58">
        <f t="shared" ca="1" si="93"/>
        <v>213.67256136166122</v>
      </c>
      <c r="X58">
        <f t="shared" ca="1" si="94"/>
        <v>208.73250674069956</v>
      </c>
      <c r="Y58">
        <f t="shared" ca="1" si="95"/>
        <v>206.76264033625361</v>
      </c>
      <c r="Z58">
        <f t="shared" ca="1" si="96"/>
        <v>202.61881843163167</v>
      </c>
      <c r="AA58">
        <f t="shared" ca="1" si="97"/>
        <v>203.44970813120639</v>
      </c>
      <c r="AB58">
        <f t="shared" ca="1" si="98"/>
        <v>200.68962603992833</v>
      </c>
      <c r="AC58">
        <f t="shared" ca="1" si="99"/>
        <v>198.92391645750294</v>
      </c>
      <c r="AD58">
        <f t="shared" ca="1" si="100"/>
        <v>200.50834744574826</v>
      </c>
      <c r="AE58">
        <f t="shared" ca="1" si="40"/>
        <v>204.73405949975123</v>
      </c>
      <c r="AF58">
        <f t="shared" ca="1" si="41"/>
        <v>207.72365904796624</v>
      </c>
      <c r="AG58">
        <f t="shared" ca="1" si="42"/>
        <v>209.09648474167534</v>
      </c>
      <c r="AH58">
        <f t="shared" ca="1" si="43"/>
        <v>217.93509864934276</v>
      </c>
      <c r="AI58">
        <f t="shared" ca="1" si="44"/>
        <v>218.14857866676002</v>
      </c>
      <c r="AJ58">
        <f t="shared" ca="1" si="45"/>
        <v>223.19077787105087</v>
      </c>
      <c r="AK58">
        <f t="shared" ca="1" si="46"/>
        <v>222.24979400579622</v>
      </c>
      <c r="AL58">
        <f t="shared" ca="1" si="47"/>
        <v>217.73924058352691</v>
      </c>
      <c r="AM58">
        <f t="shared" ca="1" si="48"/>
        <v>214.89201807682238</v>
      </c>
      <c r="AN58">
        <f t="shared" ca="1" si="49"/>
        <v>216.87500461367225</v>
      </c>
      <c r="AO58">
        <f t="shared" ca="1" si="50"/>
        <v>216.54946522232873</v>
      </c>
      <c r="AP58">
        <f t="shared" ca="1" si="51"/>
        <v>210.01334320750183</v>
      </c>
      <c r="AQ58">
        <f t="shared" ca="1" si="52"/>
        <v>206.62140335512487</v>
      </c>
      <c r="AR58">
        <f t="shared" ca="1" si="53"/>
        <v>211.75567210731583</v>
      </c>
      <c r="AS58">
        <f t="shared" ca="1" si="54"/>
        <v>209.39207200556311</v>
      </c>
      <c r="AT58">
        <f t="shared" ca="1" si="55"/>
        <v>211.5508259949994</v>
      </c>
      <c r="AU58">
        <f t="shared" ca="1" si="56"/>
        <v>213.12990565655491</v>
      </c>
      <c r="AV58">
        <f t="shared" ca="1" si="57"/>
        <v>215.27516429946726</v>
      </c>
      <c r="AW58">
        <f t="shared" ca="1" si="58"/>
        <v>224.28804715826209</v>
      </c>
      <c r="AX58">
        <f t="shared" ca="1" si="59"/>
        <v>222.11566182146029</v>
      </c>
      <c r="AY58">
        <f t="shared" ca="1" si="60"/>
        <v>220.74434508042364</v>
      </c>
      <c r="AZ58">
        <f t="shared" ca="1" si="61"/>
        <v>219.53657776130669</v>
      </c>
      <c r="BA58">
        <f t="shared" ca="1" si="62"/>
        <v>218.5991795925506</v>
      </c>
      <c r="BB58">
        <f t="shared" ca="1" si="63"/>
        <v>218.1646530410847</v>
      </c>
      <c r="BC58">
        <f t="shared" ca="1" si="64"/>
        <v>224.25623486291167</v>
      </c>
      <c r="BD58">
        <f t="shared" ca="1" si="65"/>
        <v>222.28001269514965</v>
      </c>
      <c r="BE58">
        <f t="shared" ca="1" si="66"/>
        <v>220.06369982908666</v>
      </c>
      <c r="BF58">
        <f t="shared" ca="1" si="67"/>
        <v>211.77213459495903</v>
      </c>
      <c r="BG58">
        <f t="shared" ca="1" si="68"/>
        <v>208.40495827641149</v>
      </c>
      <c r="BH58">
        <f t="shared" ca="1" si="69"/>
        <v>205.82571685129943</v>
      </c>
      <c r="BI58">
        <f t="shared" ca="1" si="70"/>
        <v>202.66159739368044</v>
      </c>
      <c r="BJ58">
        <f t="shared" ca="1" si="71"/>
        <v>201.10842022724091</v>
      </c>
      <c r="BK58">
        <f t="shared" ca="1" si="72"/>
        <v>204.48894634414205</v>
      </c>
      <c r="BL58">
        <f t="shared" ca="1" si="73"/>
        <v>204.18101193998297</v>
      </c>
      <c r="BM58">
        <f t="shared" ca="1" si="74"/>
        <v>200.03318776172912</v>
      </c>
      <c r="BN58" s="22">
        <f t="shared" ca="1" si="101"/>
        <v>3.3187761729124077E-2</v>
      </c>
      <c r="BO58" s="22">
        <f t="shared" ca="1" si="102"/>
        <v>3.2850497835758427E-2</v>
      </c>
    </row>
    <row r="59" spans="5:67" x14ac:dyDescent="0.35">
      <c r="E59">
        <f t="shared" si="38"/>
        <v>223.19</v>
      </c>
      <c r="F59">
        <f t="shared" ca="1" si="76"/>
        <v>221.99522653817104</v>
      </c>
      <c r="G59">
        <f t="shared" ca="1" si="77"/>
        <v>220.59661941636426</v>
      </c>
      <c r="H59">
        <f t="shared" ca="1" si="78"/>
        <v>226.37570838921425</v>
      </c>
      <c r="I59">
        <f t="shared" ca="1" si="79"/>
        <v>230.07971673316109</v>
      </c>
      <c r="J59">
        <f t="shared" ca="1" si="80"/>
        <v>229.76534802513538</v>
      </c>
      <c r="K59">
        <f t="shared" ca="1" si="81"/>
        <v>226.96211753523033</v>
      </c>
      <c r="L59">
        <f t="shared" ca="1" si="82"/>
        <v>229.99357319416043</v>
      </c>
      <c r="M59">
        <f t="shared" ca="1" si="83"/>
        <v>229.97253603736567</v>
      </c>
      <c r="N59">
        <f t="shared" ca="1" si="84"/>
        <v>231.60678275352382</v>
      </c>
      <c r="O59">
        <f t="shared" ca="1" si="85"/>
        <v>228.90250705312832</v>
      </c>
      <c r="P59">
        <f t="shared" ca="1" si="86"/>
        <v>230.51628578807865</v>
      </c>
      <c r="Q59">
        <f t="shared" ca="1" si="87"/>
        <v>236.10693085910103</v>
      </c>
      <c r="R59">
        <f t="shared" ca="1" si="88"/>
        <v>237.14814911112606</v>
      </c>
      <c r="S59">
        <f t="shared" ca="1" si="89"/>
        <v>233.09336497689691</v>
      </c>
      <c r="T59">
        <f t="shared" ca="1" si="90"/>
        <v>234.16510481946162</v>
      </c>
      <c r="U59">
        <f t="shared" ca="1" si="91"/>
        <v>226.84242601896474</v>
      </c>
      <c r="V59">
        <f t="shared" ca="1" si="92"/>
        <v>229.6863670344778</v>
      </c>
      <c r="W59">
        <f t="shared" ca="1" si="93"/>
        <v>228.06570816122778</v>
      </c>
      <c r="X59">
        <f t="shared" ca="1" si="94"/>
        <v>227.53691977961526</v>
      </c>
      <c r="Y59">
        <f t="shared" ca="1" si="95"/>
        <v>227.8242685680772</v>
      </c>
      <c r="Z59">
        <f t="shared" ca="1" si="96"/>
        <v>223.27843094097182</v>
      </c>
      <c r="AA59">
        <f t="shared" ca="1" si="97"/>
        <v>228.23739858424454</v>
      </c>
      <c r="AB59">
        <f t="shared" ca="1" si="98"/>
        <v>225.75718524885033</v>
      </c>
      <c r="AC59">
        <f t="shared" ca="1" si="99"/>
        <v>224.4268885003487</v>
      </c>
      <c r="AD59">
        <f t="shared" ca="1" si="100"/>
        <v>222.85069477512738</v>
      </c>
      <c r="AE59">
        <f t="shared" ca="1" si="40"/>
        <v>220.26541922607385</v>
      </c>
      <c r="AF59">
        <f t="shared" ca="1" si="41"/>
        <v>216.14827213035844</v>
      </c>
      <c r="AG59">
        <f t="shared" ca="1" si="42"/>
        <v>228.04255394092118</v>
      </c>
      <c r="AH59">
        <f t="shared" ca="1" si="43"/>
        <v>220.70231940196419</v>
      </c>
      <c r="AI59">
        <f t="shared" ca="1" si="44"/>
        <v>222.53608731626738</v>
      </c>
      <c r="AJ59">
        <f t="shared" ca="1" si="45"/>
        <v>219.74983055844788</v>
      </c>
      <c r="AK59">
        <f t="shared" ca="1" si="46"/>
        <v>225.93482937736636</v>
      </c>
      <c r="AL59">
        <f t="shared" ca="1" si="47"/>
        <v>234.61354226049193</v>
      </c>
      <c r="AM59">
        <f t="shared" ca="1" si="48"/>
        <v>233.94329438069897</v>
      </c>
      <c r="AN59">
        <f t="shared" ca="1" si="49"/>
        <v>240.8140809090078</v>
      </c>
      <c r="AO59">
        <f t="shared" ca="1" si="50"/>
        <v>246.72365217277454</v>
      </c>
      <c r="AP59">
        <f t="shared" ca="1" si="51"/>
        <v>247.35545567614315</v>
      </c>
      <c r="AQ59">
        <f t="shared" ca="1" si="52"/>
        <v>246.63010107136574</v>
      </c>
      <c r="AR59">
        <f t="shared" ca="1" si="53"/>
        <v>242.02957973665272</v>
      </c>
      <c r="AS59">
        <f t="shared" ca="1" si="54"/>
        <v>242.84330514017887</v>
      </c>
      <c r="AT59">
        <f t="shared" ca="1" si="55"/>
        <v>240.55004468089641</v>
      </c>
      <c r="AU59">
        <f t="shared" ca="1" si="56"/>
        <v>239.66292158956011</v>
      </c>
      <c r="AV59">
        <f t="shared" ca="1" si="57"/>
        <v>238.44567175562642</v>
      </c>
      <c r="AW59">
        <f t="shared" ca="1" si="58"/>
        <v>237.38584346792032</v>
      </c>
      <c r="AX59">
        <f t="shared" ca="1" si="59"/>
        <v>233.43087232273155</v>
      </c>
      <c r="AY59">
        <f t="shared" ca="1" si="60"/>
        <v>229.5661097420768</v>
      </c>
      <c r="AZ59">
        <f t="shared" ca="1" si="61"/>
        <v>233.94378642929033</v>
      </c>
      <c r="BA59">
        <f t="shared" ca="1" si="62"/>
        <v>231.24053381035284</v>
      </c>
      <c r="BB59">
        <f t="shared" ca="1" si="63"/>
        <v>227.79224948592116</v>
      </c>
      <c r="BC59">
        <f t="shared" ca="1" si="64"/>
        <v>229.00827220801628</v>
      </c>
      <c r="BD59">
        <f t="shared" ca="1" si="65"/>
        <v>230.10552150718499</v>
      </c>
      <c r="BE59">
        <f t="shared" ca="1" si="66"/>
        <v>227.7901473156866</v>
      </c>
      <c r="BF59">
        <f t="shared" ca="1" si="67"/>
        <v>224.08164191103677</v>
      </c>
      <c r="BG59">
        <f t="shared" ca="1" si="68"/>
        <v>230.08417035593476</v>
      </c>
      <c r="BH59">
        <f t="shared" ca="1" si="69"/>
        <v>228.25776621482518</v>
      </c>
      <c r="BI59">
        <f t="shared" ca="1" si="70"/>
        <v>231.85005500081971</v>
      </c>
      <c r="BJ59">
        <f t="shared" ca="1" si="71"/>
        <v>226.63274335331096</v>
      </c>
      <c r="BK59">
        <f t="shared" ca="1" si="72"/>
        <v>226.22011205422285</v>
      </c>
      <c r="BL59">
        <f t="shared" ca="1" si="73"/>
        <v>231.36878328346657</v>
      </c>
      <c r="BM59">
        <f t="shared" ca="1" si="74"/>
        <v>229.16902560386464</v>
      </c>
      <c r="BN59" s="22">
        <f t="shared" ca="1" si="101"/>
        <v>29.16902560386464</v>
      </c>
      <c r="BO59" s="22">
        <f t="shared" ca="1" si="102"/>
        <v>28.872601300799676</v>
      </c>
    </row>
    <row r="60" spans="5:67" x14ac:dyDescent="0.35">
      <c r="E60">
        <f t="shared" si="38"/>
        <v>223.19</v>
      </c>
      <c r="F60">
        <f t="shared" ca="1" si="76"/>
        <v>229.4366992853754</v>
      </c>
      <c r="G60">
        <f t="shared" ca="1" si="77"/>
        <v>229.23345882085994</v>
      </c>
      <c r="H60">
        <f t="shared" ca="1" si="78"/>
        <v>227.31827653806374</v>
      </c>
      <c r="I60">
        <f t="shared" ca="1" si="79"/>
        <v>221.02057565223544</v>
      </c>
      <c r="J60">
        <f t="shared" ca="1" si="80"/>
        <v>220.55254572526013</v>
      </c>
      <c r="K60">
        <f t="shared" ca="1" si="81"/>
        <v>215.56123886159023</v>
      </c>
      <c r="L60">
        <f t="shared" ca="1" si="82"/>
        <v>215.16707815128078</v>
      </c>
      <c r="M60">
        <f t="shared" ca="1" si="83"/>
        <v>216.4830405273153</v>
      </c>
      <c r="N60">
        <f t="shared" ca="1" si="84"/>
        <v>219.83571800939123</v>
      </c>
      <c r="O60">
        <f t="shared" ca="1" si="85"/>
        <v>215.77388832532282</v>
      </c>
      <c r="P60">
        <f t="shared" ca="1" si="86"/>
        <v>214.67635137242485</v>
      </c>
      <c r="Q60">
        <f t="shared" ca="1" si="87"/>
        <v>213.27067947350818</v>
      </c>
      <c r="R60">
        <f t="shared" ca="1" si="88"/>
        <v>212.58404973451772</v>
      </c>
      <c r="S60">
        <f t="shared" ca="1" si="89"/>
        <v>205.78416995608865</v>
      </c>
      <c r="T60">
        <f t="shared" ca="1" si="90"/>
        <v>202.93015141312677</v>
      </c>
      <c r="U60">
        <f t="shared" ca="1" si="91"/>
        <v>202.05951482084029</v>
      </c>
      <c r="V60">
        <f t="shared" ca="1" si="92"/>
        <v>205.18961774581766</v>
      </c>
      <c r="W60">
        <f t="shared" ca="1" si="93"/>
        <v>203.81342782613893</v>
      </c>
      <c r="X60">
        <f t="shared" ca="1" si="94"/>
        <v>204.85636878165167</v>
      </c>
      <c r="Y60">
        <f t="shared" ca="1" si="95"/>
        <v>197.96483987351763</v>
      </c>
      <c r="Z60">
        <f t="shared" ca="1" si="96"/>
        <v>196.08611071946976</v>
      </c>
      <c r="AA60">
        <f t="shared" ca="1" si="97"/>
        <v>196.76763089714959</v>
      </c>
      <c r="AB60">
        <f t="shared" ca="1" si="98"/>
        <v>194.7630769955081</v>
      </c>
      <c r="AC60">
        <f t="shared" ca="1" si="99"/>
        <v>197.55161204465952</v>
      </c>
      <c r="AD60">
        <f t="shared" ca="1" si="100"/>
        <v>201.47337540039669</v>
      </c>
      <c r="AE60">
        <f t="shared" ca="1" si="40"/>
        <v>201.24452183065983</v>
      </c>
      <c r="AF60">
        <f t="shared" ca="1" si="41"/>
        <v>197.32523327609584</v>
      </c>
      <c r="AG60">
        <f t="shared" ca="1" si="42"/>
        <v>202.59598348751311</v>
      </c>
      <c r="AH60">
        <f t="shared" ca="1" si="43"/>
        <v>198.85253061372063</v>
      </c>
      <c r="AI60">
        <f t="shared" ca="1" si="44"/>
        <v>197.27936478441208</v>
      </c>
      <c r="AJ60">
        <f t="shared" ca="1" si="45"/>
        <v>194.06470597461981</v>
      </c>
      <c r="AK60">
        <f t="shared" ca="1" si="46"/>
        <v>198.56165832281931</v>
      </c>
      <c r="AL60">
        <f t="shared" ca="1" si="47"/>
        <v>196.05725460972545</v>
      </c>
      <c r="AM60">
        <f t="shared" ca="1" si="48"/>
        <v>199.23395585429481</v>
      </c>
      <c r="AN60">
        <f t="shared" ca="1" si="49"/>
        <v>198.76881362652711</v>
      </c>
      <c r="AO60">
        <f t="shared" ca="1" si="50"/>
        <v>197.34249784863621</v>
      </c>
      <c r="AP60">
        <f t="shared" ca="1" si="51"/>
        <v>195.20732239780637</v>
      </c>
      <c r="AQ60">
        <f t="shared" ca="1" si="52"/>
        <v>190.67458503212595</v>
      </c>
      <c r="AR60">
        <f t="shared" ca="1" si="53"/>
        <v>191.34746916444334</v>
      </c>
      <c r="AS60">
        <f t="shared" ca="1" si="54"/>
        <v>187.44297984195694</v>
      </c>
      <c r="AT60">
        <f t="shared" ca="1" si="55"/>
        <v>183.96668972004227</v>
      </c>
      <c r="AU60">
        <f t="shared" ca="1" si="56"/>
        <v>181.43931125411356</v>
      </c>
      <c r="AV60">
        <f t="shared" ca="1" si="57"/>
        <v>181.16903457843733</v>
      </c>
      <c r="AW60">
        <f t="shared" ca="1" si="58"/>
        <v>180.12816080304808</v>
      </c>
      <c r="AX60">
        <f t="shared" ca="1" si="59"/>
        <v>176.51115561428261</v>
      </c>
      <c r="AY60">
        <f t="shared" ca="1" si="60"/>
        <v>179.63556125858253</v>
      </c>
      <c r="AZ60">
        <f t="shared" ca="1" si="61"/>
        <v>176.4417521155693</v>
      </c>
      <c r="BA60">
        <f t="shared" ca="1" si="62"/>
        <v>178.51007903373679</v>
      </c>
      <c r="BB60">
        <f t="shared" ca="1" si="63"/>
        <v>177.0609193081294</v>
      </c>
      <c r="BC60">
        <f t="shared" ca="1" si="64"/>
        <v>178.81016220976051</v>
      </c>
      <c r="BD60">
        <f t="shared" ca="1" si="65"/>
        <v>177.79194113986205</v>
      </c>
      <c r="BE60">
        <f t="shared" ca="1" si="66"/>
        <v>179.52072809651182</v>
      </c>
      <c r="BF60">
        <f t="shared" ca="1" si="67"/>
        <v>183.35348140038695</v>
      </c>
      <c r="BG60">
        <f t="shared" ca="1" si="68"/>
        <v>183.35190310713025</v>
      </c>
      <c r="BH60">
        <f t="shared" ca="1" si="69"/>
        <v>185.74413909695889</v>
      </c>
      <c r="BI60">
        <f t="shared" ca="1" si="70"/>
        <v>182.76790183218355</v>
      </c>
      <c r="BJ60">
        <f t="shared" ca="1" si="71"/>
        <v>181.33728075051897</v>
      </c>
      <c r="BK60">
        <f t="shared" ca="1" si="72"/>
        <v>181.33430635363914</v>
      </c>
      <c r="BL60">
        <f t="shared" ca="1" si="73"/>
        <v>183.93265490305922</v>
      </c>
      <c r="BM60">
        <f t="shared" ca="1" si="74"/>
        <v>186.62798595284292</v>
      </c>
      <c r="BN60" s="22">
        <f t="shared" ca="1" si="101"/>
        <v>0</v>
      </c>
      <c r="BO60" s="22">
        <f t="shared" ca="1" si="102"/>
        <v>0</v>
      </c>
    </row>
    <row r="61" spans="5:67" x14ac:dyDescent="0.35">
      <c r="E61">
        <f t="shared" si="38"/>
        <v>223.19</v>
      </c>
      <c r="F61">
        <f t="shared" ca="1" si="76"/>
        <v>222.67549443544132</v>
      </c>
      <c r="G61">
        <f t="shared" ca="1" si="77"/>
        <v>220.58881195278821</v>
      </c>
      <c r="H61">
        <f t="shared" ca="1" si="78"/>
        <v>218.35574904829198</v>
      </c>
      <c r="I61">
        <f t="shared" ca="1" si="79"/>
        <v>219.19825366451701</v>
      </c>
      <c r="J61">
        <f t="shared" ca="1" si="80"/>
        <v>219.01673800296601</v>
      </c>
      <c r="K61">
        <f t="shared" ca="1" si="81"/>
        <v>218.4504136759308</v>
      </c>
      <c r="L61">
        <f t="shared" ca="1" si="82"/>
        <v>214.2362118151446</v>
      </c>
      <c r="M61">
        <f t="shared" ca="1" si="83"/>
        <v>217.30671440632315</v>
      </c>
      <c r="N61">
        <f t="shared" ca="1" si="84"/>
        <v>214.16800846778625</v>
      </c>
      <c r="O61">
        <f t="shared" ca="1" si="85"/>
        <v>214.495031187791</v>
      </c>
      <c r="P61">
        <f t="shared" ca="1" si="86"/>
        <v>214.90829662877735</v>
      </c>
      <c r="Q61">
        <f t="shared" ca="1" si="87"/>
        <v>215.71179823450044</v>
      </c>
      <c r="R61">
        <f t="shared" ca="1" si="88"/>
        <v>213.17986035150651</v>
      </c>
      <c r="S61">
        <f t="shared" ca="1" si="89"/>
        <v>217.98787762399439</v>
      </c>
      <c r="T61">
        <f t="shared" ca="1" si="90"/>
        <v>219.7784776088354</v>
      </c>
      <c r="U61">
        <f t="shared" ca="1" si="91"/>
        <v>214.71942041844997</v>
      </c>
      <c r="V61">
        <f t="shared" ca="1" si="92"/>
        <v>214.38081631332824</v>
      </c>
      <c r="W61">
        <f t="shared" ca="1" si="93"/>
        <v>205.42646244007591</v>
      </c>
      <c r="X61">
        <f t="shared" ca="1" si="94"/>
        <v>202.16905395039655</v>
      </c>
      <c r="Y61">
        <f t="shared" ca="1" si="95"/>
        <v>202.64235458078772</v>
      </c>
      <c r="Z61">
        <f t="shared" ca="1" si="96"/>
        <v>201.56160614158117</v>
      </c>
      <c r="AA61">
        <f t="shared" ca="1" si="97"/>
        <v>199.82113335195717</v>
      </c>
      <c r="AB61">
        <f t="shared" ca="1" si="98"/>
        <v>203.49087409015897</v>
      </c>
      <c r="AC61">
        <f t="shared" ca="1" si="99"/>
        <v>203.24545637094238</v>
      </c>
      <c r="AD61">
        <f t="shared" ca="1" si="100"/>
        <v>200.47254042304525</v>
      </c>
      <c r="AE61">
        <f t="shared" ca="1" si="40"/>
        <v>196.8480240774235</v>
      </c>
      <c r="AF61">
        <f t="shared" ca="1" si="41"/>
        <v>197.97173032323315</v>
      </c>
      <c r="AG61">
        <f t="shared" ca="1" si="42"/>
        <v>197.22590384442643</v>
      </c>
      <c r="AH61">
        <f t="shared" ca="1" si="43"/>
        <v>197.25787583987514</v>
      </c>
      <c r="AI61">
        <f t="shared" ca="1" si="44"/>
        <v>198.43650936390034</v>
      </c>
      <c r="AJ61">
        <f t="shared" ca="1" si="45"/>
        <v>196.58410793396897</v>
      </c>
      <c r="AK61">
        <f t="shared" ca="1" si="46"/>
        <v>191.57141188087493</v>
      </c>
      <c r="AL61">
        <f t="shared" ca="1" si="47"/>
        <v>187.13284696808373</v>
      </c>
      <c r="AM61">
        <f t="shared" ca="1" si="48"/>
        <v>185.78116875917524</v>
      </c>
      <c r="AN61">
        <f t="shared" ca="1" si="49"/>
        <v>186.807689704773</v>
      </c>
      <c r="AO61">
        <f t="shared" ca="1" si="50"/>
        <v>183.53835629928807</v>
      </c>
      <c r="AP61">
        <f t="shared" ca="1" si="51"/>
        <v>189.51832224194678</v>
      </c>
      <c r="AQ61">
        <f t="shared" ca="1" si="52"/>
        <v>187.57842429473411</v>
      </c>
      <c r="AR61">
        <f t="shared" ca="1" si="53"/>
        <v>182.77567951384268</v>
      </c>
      <c r="AS61">
        <f t="shared" ca="1" si="54"/>
        <v>187.92216462470384</v>
      </c>
      <c r="AT61">
        <f t="shared" ca="1" si="55"/>
        <v>188.00652753005227</v>
      </c>
      <c r="AU61">
        <f t="shared" ca="1" si="56"/>
        <v>187.90019740888241</v>
      </c>
      <c r="AV61">
        <f t="shared" ca="1" si="57"/>
        <v>185.56947644523214</v>
      </c>
      <c r="AW61">
        <f t="shared" ca="1" si="58"/>
        <v>189.38619273357378</v>
      </c>
      <c r="AX61">
        <f t="shared" ca="1" si="59"/>
        <v>189.83150332171914</v>
      </c>
      <c r="AY61">
        <f t="shared" ca="1" si="60"/>
        <v>190.06444540511686</v>
      </c>
      <c r="AZ61">
        <f t="shared" ca="1" si="61"/>
        <v>188.29652986920564</v>
      </c>
      <c r="BA61">
        <f t="shared" ca="1" si="62"/>
        <v>188.35384656555451</v>
      </c>
      <c r="BB61">
        <f t="shared" ca="1" si="63"/>
        <v>193.23045721864739</v>
      </c>
      <c r="BC61">
        <f t="shared" ca="1" si="64"/>
        <v>195.44390051524164</v>
      </c>
      <c r="BD61">
        <f t="shared" ca="1" si="65"/>
        <v>196.84781709250629</v>
      </c>
      <c r="BE61">
        <f t="shared" ca="1" si="66"/>
        <v>198.28479838961991</v>
      </c>
      <c r="BF61">
        <f t="shared" ca="1" si="67"/>
        <v>199.36581376366331</v>
      </c>
      <c r="BG61">
        <f t="shared" ca="1" si="68"/>
        <v>202.65403374879557</v>
      </c>
      <c r="BH61">
        <f t="shared" ca="1" si="69"/>
        <v>206.02201930007897</v>
      </c>
      <c r="BI61">
        <f t="shared" ca="1" si="70"/>
        <v>206.81894276218924</v>
      </c>
      <c r="BJ61">
        <f t="shared" ca="1" si="71"/>
        <v>207.31056262825308</v>
      </c>
      <c r="BK61">
        <f t="shared" ca="1" si="72"/>
        <v>208.03537773438163</v>
      </c>
      <c r="BL61">
        <f t="shared" ca="1" si="73"/>
        <v>206.93645842572306</v>
      </c>
      <c r="BM61">
        <f t="shared" ca="1" si="74"/>
        <v>208.36484930232294</v>
      </c>
      <c r="BN61" s="22">
        <f t="shared" ca="1" si="101"/>
        <v>8.3648493023229378</v>
      </c>
      <c r="BO61" s="22">
        <f t="shared" ca="1" si="102"/>
        <v>8.2798432188713189</v>
      </c>
    </row>
    <row r="62" spans="5:67" x14ac:dyDescent="0.35">
      <c r="E62">
        <f t="shared" si="38"/>
        <v>223.19</v>
      </c>
      <c r="F62">
        <f t="shared" ca="1" si="76"/>
        <v>217.98570801447008</v>
      </c>
      <c r="G62">
        <f t="shared" ca="1" si="77"/>
        <v>215.11024530766025</v>
      </c>
      <c r="H62">
        <f t="shared" ca="1" si="78"/>
        <v>222.87658896915013</v>
      </c>
      <c r="I62">
        <f t="shared" ca="1" si="79"/>
        <v>213.99082660243303</v>
      </c>
      <c r="J62">
        <f t="shared" ca="1" si="80"/>
        <v>213.6690867967088</v>
      </c>
      <c r="K62">
        <f t="shared" ca="1" si="81"/>
        <v>206.36323145879547</v>
      </c>
      <c r="L62">
        <f t="shared" ca="1" si="82"/>
        <v>207.57416571439606</v>
      </c>
      <c r="M62">
        <f t="shared" ca="1" si="83"/>
        <v>203.09268513875989</v>
      </c>
      <c r="N62">
        <f t="shared" ca="1" si="84"/>
        <v>202.73813746841969</v>
      </c>
      <c r="O62">
        <f t="shared" ca="1" si="85"/>
        <v>203.47907371349191</v>
      </c>
      <c r="P62">
        <f t="shared" ca="1" si="86"/>
        <v>199.37223987109007</v>
      </c>
      <c r="Q62">
        <f t="shared" ca="1" si="87"/>
        <v>197.28365826413648</v>
      </c>
      <c r="R62">
        <f t="shared" ca="1" si="88"/>
        <v>195.8369093976487</v>
      </c>
      <c r="S62">
        <f t="shared" ca="1" si="89"/>
        <v>200.82763757906298</v>
      </c>
      <c r="T62">
        <f t="shared" ca="1" si="90"/>
        <v>205.00286371434461</v>
      </c>
      <c r="U62">
        <f t="shared" ca="1" si="91"/>
        <v>206.41844743137082</v>
      </c>
      <c r="V62">
        <f t="shared" ca="1" si="92"/>
        <v>206.44696807989993</v>
      </c>
      <c r="W62">
        <f t="shared" ca="1" si="93"/>
        <v>206.83261988386195</v>
      </c>
      <c r="X62">
        <f t="shared" ca="1" si="94"/>
        <v>209.92899930865218</v>
      </c>
      <c r="Y62">
        <f t="shared" ca="1" si="95"/>
        <v>207.36770917476755</v>
      </c>
      <c r="Z62">
        <f t="shared" ca="1" si="96"/>
        <v>203.43738322126305</v>
      </c>
      <c r="AA62">
        <f t="shared" ca="1" si="97"/>
        <v>199.52893139953073</v>
      </c>
      <c r="AB62">
        <f t="shared" ca="1" si="98"/>
        <v>198.90058407145932</v>
      </c>
      <c r="AC62">
        <f t="shared" ca="1" si="99"/>
        <v>199.9834524822798</v>
      </c>
      <c r="AD62">
        <f t="shared" ca="1" si="100"/>
        <v>198.56871738871743</v>
      </c>
      <c r="AE62">
        <f t="shared" ca="1" si="40"/>
        <v>198.17512419124708</v>
      </c>
      <c r="AF62">
        <f t="shared" ca="1" si="41"/>
        <v>194.96946853287935</v>
      </c>
      <c r="AG62">
        <f t="shared" ca="1" si="42"/>
        <v>191.67553474517328</v>
      </c>
      <c r="AH62">
        <f t="shared" ca="1" si="43"/>
        <v>192.91760893949342</v>
      </c>
      <c r="AI62">
        <f t="shared" ca="1" si="44"/>
        <v>193.14514220301393</v>
      </c>
      <c r="AJ62">
        <f t="shared" ca="1" si="45"/>
        <v>192.32657697129406</v>
      </c>
      <c r="AK62">
        <f t="shared" ca="1" si="46"/>
        <v>196.1913594896788</v>
      </c>
      <c r="AL62">
        <f t="shared" ca="1" si="47"/>
        <v>193.52199681167139</v>
      </c>
      <c r="AM62">
        <f t="shared" ca="1" si="48"/>
        <v>193.48744623901155</v>
      </c>
      <c r="AN62">
        <f t="shared" ca="1" si="49"/>
        <v>195.45697496697429</v>
      </c>
      <c r="AO62">
        <f t="shared" ca="1" si="50"/>
        <v>192.76649291684231</v>
      </c>
      <c r="AP62">
        <f t="shared" ca="1" si="51"/>
        <v>190.60987244736503</v>
      </c>
      <c r="AQ62">
        <f t="shared" ca="1" si="52"/>
        <v>189.91625025724341</v>
      </c>
      <c r="AR62">
        <f t="shared" ca="1" si="53"/>
        <v>185.19455265039701</v>
      </c>
      <c r="AS62">
        <f t="shared" ca="1" si="54"/>
        <v>188.00095940939789</v>
      </c>
      <c r="AT62">
        <f t="shared" ca="1" si="55"/>
        <v>188.02704826301004</v>
      </c>
      <c r="AU62">
        <f t="shared" ca="1" si="56"/>
        <v>190.14081443760972</v>
      </c>
      <c r="AV62">
        <f t="shared" ca="1" si="57"/>
        <v>189.44077296605928</v>
      </c>
      <c r="AW62">
        <f t="shared" ca="1" si="58"/>
        <v>187.8069538008825</v>
      </c>
      <c r="AX62">
        <f t="shared" ca="1" si="59"/>
        <v>188.87629443821447</v>
      </c>
      <c r="AY62">
        <f t="shared" ca="1" si="60"/>
        <v>192.55016968467302</v>
      </c>
      <c r="AZ62">
        <f t="shared" ca="1" si="61"/>
        <v>196.504385493</v>
      </c>
      <c r="BA62">
        <f t="shared" ca="1" si="62"/>
        <v>197.46169762538483</v>
      </c>
      <c r="BB62">
        <f t="shared" ca="1" si="63"/>
        <v>199.94339447094242</v>
      </c>
      <c r="BC62">
        <f t="shared" ca="1" si="64"/>
        <v>197.91301153127591</v>
      </c>
      <c r="BD62">
        <f t="shared" ca="1" si="65"/>
        <v>202.14490788108947</v>
      </c>
      <c r="BE62">
        <f t="shared" ca="1" si="66"/>
        <v>203.21673513762434</v>
      </c>
      <c r="BF62">
        <f t="shared" ca="1" si="67"/>
        <v>206.74634170323455</v>
      </c>
      <c r="BG62">
        <f t="shared" ca="1" si="68"/>
        <v>207.60124542214368</v>
      </c>
      <c r="BH62">
        <f t="shared" ca="1" si="69"/>
        <v>207.83249186174803</v>
      </c>
      <c r="BI62">
        <f t="shared" ca="1" si="70"/>
        <v>207.55157688365793</v>
      </c>
      <c r="BJ62">
        <f t="shared" ca="1" si="71"/>
        <v>208.40091729298967</v>
      </c>
      <c r="BK62">
        <f t="shared" ca="1" si="72"/>
        <v>203.54956586806344</v>
      </c>
      <c r="BL62">
        <f t="shared" ca="1" si="73"/>
        <v>204.6413434902916</v>
      </c>
      <c r="BM62">
        <f t="shared" ca="1" si="74"/>
        <v>201.04518365354301</v>
      </c>
      <c r="BN62" s="22">
        <f t="shared" ca="1" si="101"/>
        <v>1.0451836535430061</v>
      </c>
      <c r="BO62" s="22">
        <f t="shared" ca="1" si="102"/>
        <v>1.0345621867760351</v>
      </c>
    </row>
    <row r="63" spans="5:67" x14ac:dyDescent="0.35">
      <c r="E63">
        <f t="shared" si="38"/>
        <v>223.19</v>
      </c>
      <c r="F63">
        <f t="shared" ca="1" si="76"/>
        <v>222.40787771700724</v>
      </c>
      <c r="G63">
        <f t="shared" ca="1" si="77"/>
        <v>223.7095022718658</v>
      </c>
      <c r="H63">
        <f t="shared" ca="1" si="78"/>
        <v>221.71141656607799</v>
      </c>
      <c r="I63">
        <f t="shared" ca="1" si="79"/>
        <v>218.8805275137145</v>
      </c>
      <c r="J63">
        <f t="shared" ca="1" si="80"/>
        <v>225.8953528864572</v>
      </c>
      <c r="K63">
        <f t="shared" ca="1" si="81"/>
        <v>233.98690330843948</v>
      </c>
      <c r="L63">
        <f t="shared" ca="1" si="82"/>
        <v>230.9550381280996</v>
      </c>
      <c r="M63">
        <f t="shared" ca="1" si="83"/>
        <v>226.98277969340717</v>
      </c>
      <c r="N63">
        <f t="shared" ca="1" si="84"/>
        <v>235.62626364376024</v>
      </c>
      <c r="O63">
        <f t="shared" ca="1" si="85"/>
        <v>236.64627623951773</v>
      </c>
      <c r="P63">
        <f t="shared" ca="1" si="86"/>
        <v>238.93006188152054</v>
      </c>
      <c r="Q63">
        <f t="shared" ca="1" si="87"/>
        <v>241.88705165341679</v>
      </c>
      <c r="R63">
        <f t="shared" ca="1" si="88"/>
        <v>243.3083988395646</v>
      </c>
      <c r="S63">
        <f t="shared" ca="1" si="89"/>
        <v>249.53683073492465</v>
      </c>
      <c r="T63">
        <f t="shared" ca="1" si="90"/>
        <v>256.59142503276439</v>
      </c>
      <c r="U63">
        <f t="shared" ca="1" si="91"/>
        <v>247.08492307628472</v>
      </c>
      <c r="V63">
        <f t="shared" ca="1" si="92"/>
        <v>244.26294394691422</v>
      </c>
      <c r="W63">
        <f t="shared" ca="1" si="93"/>
        <v>238.21821598729599</v>
      </c>
      <c r="X63">
        <f t="shared" ca="1" si="94"/>
        <v>237.20078059535899</v>
      </c>
      <c r="Y63">
        <f t="shared" ca="1" si="95"/>
        <v>238.31715957050537</v>
      </c>
      <c r="Z63">
        <f t="shared" ca="1" si="96"/>
        <v>234.57292545664163</v>
      </c>
      <c r="AA63">
        <f t="shared" ca="1" si="97"/>
        <v>239.5353764819107</v>
      </c>
      <c r="AB63">
        <f t="shared" ca="1" si="98"/>
        <v>241.27584419960237</v>
      </c>
      <c r="AC63">
        <f t="shared" ca="1" si="99"/>
        <v>244.43806610326001</v>
      </c>
      <c r="AD63">
        <f t="shared" ca="1" si="100"/>
        <v>247.52901298456973</v>
      </c>
      <c r="AE63">
        <f t="shared" ca="1" si="40"/>
        <v>246.72517039209225</v>
      </c>
      <c r="AF63">
        <f t="shared" ca="1" si="41"/>
        <v>251.42164794004808</v>
      </c>
      <c r="AG63">
        <f t="shared" ca="1" si="42"/>
        <v>248.69178891195824</v>
      </c>
      <c r="AH63">
        <f t="shared" ca="1" si="43"/>
        <v>246.47381207410751</v>
      </c>
      <c r="AI63">
        <f t="shared" ca="1" si="44"/>
        <v>245.44075968439031</v>
      </c>
      <c r="AJ63">
        <f t="shared" ca="1" si="45"/>
        <v>247.29339954064622</v>
      </c>
      <c r="AK63">
        <f t="shared" ca="1" si="46"/>
        <v>245.60661233651783</v>
      </c>
      <c r="AL63">
        <f t="shared" ca="1" si="47"/>
        <v>247.9556240913613</v>
      </c>
      <c r="AM63">
        <f t="shared" ca="1" si="48"/>
        <v>248.27384661414919</v>
      </c>
      <c r="AN63">
        <f t="shared" ca="1" si="49"/>
        <v>247.58732013082698</v>
      </c>
      <c r="AO63">
        <f t="shared" ca="1" si="50"/>
        <v>250.39915707741255</v>
      </c>
      <c r="AP63">
        <f t="shared" ca="1" si="51"/>
        <v>242.9506598263776</v>
      </c>
      <c r="AQ63">
        <f t="shared" ca="1" si="52"/>
        <v>241.93363049588697</v>
      </c>
      <c r="AR63">
        <f t="shared" ca="1" si="53"/>
        <v>244.9527300188723</v>
      </c>
      <c r="AS63">
        <f t="shared" ca="1" si="54"/>
        <v>243.39321581493837</v>
      </c>
      <c r="AT63">
        <f t="shared" ca="1" si="55"/>
        <v>247.6151702224775</v>
      </c>
      <c r="AU63">
        <f t="shared" ca="1" si="56"/>
        <v>243.56642064045772</v>
      </c>
      <c r="AV63">
        <f t="shared" ca="1" si="57"/>
        <v>243.28454627811584</v>
      </c>
      <c r="AW63">
        <f t="shared" ca="1" si="58"/>
        <v>247.30724509199382</v>
      </c>
      <c r="AX63">
        <f t="shared" ca="1" si="59"/>
        <v>251.81289805085333</v>
      </c>
      <c r="AY63">
        <f t="shared" ca="1" si="60"/>
        <v>255.3066767255273</v>
      </c>
      <c r="AZ63">
        <f t="shared" ca="1" si="61"/>
        <v>257.94274530099665</v>
      </c>
      <c r="BA63">
        <f t="shared" ca="1" si="62"/>
        <v>255.70551172456194</v>
      </c>
      <c r="BB63">
        <f t="shared" ca="1" si="63"/>
        <v>249.73646886529511</v>
      </c>
      <c r="BC63">
        <f t="shared" ca="1" si="64"/>
        <v>251.09459155953181</v>
      </c>
      <c r="BD63">
        <f t="shared" ca="1" si="65"/>
        <v>246.81573373819597</v>
      </c>
      <c r="BE63">
        <f t="shared" ca="1" si="66"/>
        <v>244.72626994910991</v>
      </c>
      <c r="BF63">
        <f t="shared" ca="1" si="67"/>
        <v>240.99701999506561</v>
      </c>
      <c r="BG63">
        <f t="shared" ca="1" si="68"/>
        <v>238.2833873102293</v>
      </c>
      <c r="BH63">
        <f t="shared" ca="1" si="69"/>
        <v>240.60699125897429</v>
      </c>
      <c r="BI63">
        <f t="shared" ca="1" si="70"/>
        <v>240.89463111459327</v>
      </c>
      <c r="BJ63">
        <f t="shared" ca="1" si="71"/>
        <v>241.12943736826787</v>
      </c>
      <c r="BK63">
        <f t="shared" ca="1" si="72"/>
        <v>245.40886588090973</v>
      </c>
      <c r="BL63">
        <f t="shared" ca="1" si="73"/>
        <v>241.97126447295119</v>
      </c>
      <c r="BM63">
        <f t="shared" ca="1" si="74"/>
        <v>248.3547599568046</v>
      </c>
      <c r="BN63" s="22">
        <f t="shared" ca="1" si="101"/>
        <v>48.3547599568046</v>
      </c>
      <c r="BO63" s="22">
        <f t="shared" ca="1" si="102"/>
        <v>47.86336452197834</v>
      </c>
    </row>
    <row r="64" spans="5:67" x14ac:dyDescent="0.35">
      <c r="E64">
        <f t="shared" si="38"/>
        <v>223.19</v>
      </c>
      <c r="F64">
        <f t="shared" ca="1" si="76"/>
        <v>218.66021823553646</v>
      </c>
      <c r="G64">
        <f t="shared" ca="1" si="77"/>
        <v>222.59707146123131</v>
      </c>
      <c r="H64">
        <f t="shared" ca="1" si="78"/>
        <v>222.14216799465925</v>
      </c>
      <c r="I64">
        <f t="shared" ca="1" si="79"/>
        <v>216.96340253813332</v>
      </c>
      <c r="J64">
        <f t="shared" ca="1" si="80"/>
        <v>216.2744287229838</v>
      </c>
      <c r="K64">
        <f t="shared" ca="1" si="81"/>
        <v>214.85691980484083</v>
      </c>
      <c r="L64">
        <f t="shared" ca="1" si="82"/>
        <v>215.47329538716255</v>
      </c>
      <c r="M64">
        <f t="shared" ca="1" si="83"/>
        <v>213.70743940347396</v>
      </c>
      <c r="N64">
        <f t="shared" ca="1" si="84"/>
        <v>213.85464668842016</v>
      </c>
      <c r="O64">
        <f t="shared" ca="1" si="85"/>
        <v>223.44776471206075</v>
      </c>
      <c r="P64">
        <f t="shared" ca="1" si="86"/>
        <v>219.45677544860584</v>
      </c>
      <c r="Q64">
        <f t="shared" ca="1" si="87"/>
        <v>224.49986622254573</v>
      </c>
      <c r="R64">
        <f t="shared" ca="1" si="88"/>
        <v>225.89971418891929</v>
      </c>
      <c r="S64">
        <f t="shared" ca="1" si="89"/>
        <v>227.39082299151823</v>
      </c>
      <c r="T64">
        <f t="shared" ca="1" si="90"/>
        <v>225.00749089848421</v>
      </c>
      <c r="U64">
        <f t="shared" ca="1" si="91"/>
        <v>229.08253060870885</v>
      </c>
      <c r="V64">
        <f t="shared" ca="1" si="92"/>
        <v>233.33275091099753</v>
      </c>
      <c r="W64">
        <f t="shared" ca="1" si="93"/>
        <v>230.84327157709734</v>
      </c>
      <c r="X64">
        <f t="shared" ca="1" si="94"/>
        <v>232.10947718738902</v>
      </c>
      <c r="Y64">
        <f t="shared" ca="1" si="95"/>
        <v>229.1906181892993</v>
      </c>
      <c r="Z64">
        <f t="shared" ca="1" si="96"/>
        <v>226.80564795284246</v>
      </c>
      <c r="AA64">
        <f t="shared" ca="1" si="97"/>
        <v>222.74901378044413</v>
      </c>
      <c r="AB64">
        <f t="shared" ca="1" si="98"/>
        <v>226.74192846423318</v>
      </c>
      <c r="AC64">
        <f t="shared" ca="1" si="99"/>
        <v>220.06978993966013</v>
      </c>
      <c r="AD64">
        <f t="shared" ca="1" si="100"/>
        <v>221.43763319025371</v>
      </c>
      <c r="AE64">
        <f t="shared" ca="1" si="40"/>
        <v>220.60739865453152</v>
      </c>
      <c r="AF64">
        <f t="shared" ca="1" si="41"/>
        <v>218.23565622133324</v>
      </c>
      <c r="AG64">
        <f t="shared" ca="1" si="42"/>
        <v>212.62810690243569</v>
      </c>
      <c r="AH64">
        <f t="shared" ca="1" si="43"/>
        <v>213.01889831921144</v>
      </c>
      <c r="AI64">
        <f t="shared" ca="1" si="44"/>
        <v>213.30282664408264</v>
      </c>
      <c r="AJ64">
        <f t="shared" ca="1" si="45"/>
        <v>218.34821298555804</v>
      </c>
      <c r="AK64">
        <f t="shared" ca="1" si="46"/>
        <v>222.96282064790572</v>
      </c>
      <c r="AL64">
        <f t="shared" ca="1" si="47"/>
        <v>227.75196356660948</v>
      </c>
      <c r="AM64">
        <f t="shared" ca="1" si="48"/>
        <v>233.09346867979744</v>
      </c>
      <c r="AN64">
        <f t="shared" ca="1" si="49"/>
        <v>237.73569090199425</v>
      </c>
      <c r="AO64">
        <f t="shared" ca="1" si="50"/>
        <v>234.23917148202625</v>
      </c>
      <c r="AP64">
        <f t="shared" ca="1" si="51"/>
        <v>231.40400978055163</v>
      </c>
      <c r="AQ64">
        <f t="shared" ca="1" si="52"/>
        <v>235.57754264423812</v>
      </c>
      <c r="AR64">
        <f t="shared" ca="1" si="53"/>
        <v>233.86967710281411</v>
      </c>
      <c r="AS64">
        <f t="shared" ca="1" si="54"/>
        <v>230.49376954253225</v>
      </c>
      <c r="AT64">
        <f t="shared" ca="1" si="55"/>
        <v>232.73953441635408</v>
      </c>
      <c r="AU64">
        <f t="shared" ca="1" si="56"/>
        <v>228.9686178133185</v>
      </c>
      <c r="AV64">
        <f t="shared" ca="1" si="57"/>
        <v>223.14640396056373</v>
      </c>
      <c r="AW64">
        <f t="shared" ca="1" si="58"/>
        <v>222.59081489326439</v>
      </c>
      <c r="AX64">
        <f t="shared" ca="1" si="59"/>
        <v>222.52700639206182</v>
      </c>
      <c r="AY64">
        <f t="shared" ca="1" si="60"/>
        <v>222.95761483784398</v>
      </c>
      <c r="AZ64">
        <f t="shared" ca="1" si="61"/>
        <v>224.73380077507275</v>
      </c>
      <c r="BA64">
        <f t="shared" ca="1" si="62"/>
        <v>219.96189485798345</v>
      </c>
      <c r="BB64">
        <f t="shared" ca="1" si="63"/>
        <v>217.6862457177329</v>
      </c>
      <c r="BC64">
        <f t="shared" ca="1" si="64"/>
        <v>217.27238691070829</v>
      </c>
      <c r="BD64">
        <f t="shared" ca="1" si="65"/>
        <v>217.66430769298671</v>
      </c>
      <c r="BE64">
        <f t="shared" ca="1" si="66"/>
        <v>218.67463454121989</v>
      </c>
      <c r="BF64">
        <f t="shared" ca="1" si="67"/>
        <v>224.42097387875535</v>
      </c>
      <c r="BG64">
        <f t="shared" ca="1" si="68"/>
        <v>223.60968627512267</v>
      </c>
      <c r="BH64">
        <f t="shared" ca="1" si="69"/>
        <v>220.9854286943673</v>
      </c>
      <c r="BI64">
        <f t="shared" ca="1" si="70"/>
        <v>222.77818084010747</v>
      </c>
      <c r="BJ64">
        <f t="shared" ca="1" si="71"/>
        <v>222.36834153555569</v>
      </c>
      <c r="BK64">
        <f t="shared" ca="1" si="72"/>
        <v>224.06183197248762</v>
      </c>
      <c r="BL64">
        <f t="shared" ca="1" si="73"/>
        <v>223.27645204790574</v>
      </c>
      <c r="BM64">
        <f t="shared" ca="1" si="74"/>
        <v>225.23101884100521</v>
      </c>
      <c r="BN64" s="22">
        <f t="shared" ca="1" si="101"/>
        <v>25.231018841005209</v>
      </c>
      <c r="BO64" s="22">
        <f t="shared" ca="1" si="102"/>
        <v>24.974613732478957</v>
      </c>
    </row>
    <row r="65" spans="5:67" x14ac:dyDescent="0.35">
      <c r="E65">
        <f t="shared" si="38"/>
        <v>223.19</v>
      </c>
      <c r="F65">
        <f t="shared" ca="1" si="76"/>
        <v>226.36338107656513</v>
      </c>
      <c r="G65">
        <f t="shared" ca="1" si="77"/>
        <v>222.47915671651239</v>
      </c>
      <c r="H65">
        <f t="shared" ca="1" si="78"/>
        <v>226.86996156585366</v>
      </c>
      <c r="I65">
        <f t="shared" ca="1" si="79"/>
        <v>222.31961783124603</v>
      </c>
      <c r="J65">
        <f t="shared" ca="1" si="80"/>
        <v>223.81196908439256</v>
      </c>
      <c r="K65">
        <f t="shared" ca="1" si="81"/>
        <v>218.33127072789625</v>
      </c>
      <c r="L65">
        <f t="shared" ca="1" si="82"/>
        <v>219.72537861371927</v>
      </c>
      <c r="M65">
        <f t="shared" ca="1" si="83"/>
        <v>215.39991723001989</v>
      </c>
      <c r="N65">
        <f t="shared" ca="1" si="84"/>
        <v>215.15024335530242</v>
      </c>
      <c r="O65">
        <f t="shared" ca="1" si="85"/>
        <v>212.21940780274417</v>
      </c>
      <c r="P65">
        <f t="shared" ca="1" si="86"/>
        <v>210.38417862844605</v>
      </c>
      <c r="Q65">
        <f t="shared" ca="1" si="87"/>
        <v>209.48056166364648</v>
      </c>
      <c r="R65">
        <f t="shared" ca="1" si="88"/>
        <v>209.89550567778636</v>
      </c>
      <c r="S65">
        <f t="shared" ca="1" si="89"/>
        <v>211.5012046773019</v>
      </c>
      <c r="T65">
        <f t="shared" ca="1" si="90"/>
        <v>212.83861722202175</v>
      </c>
      <c r="U65">
        <f t="shared" ca="1" si="91"/>
        <v>214.59495350993282</v>
      </c>
      <c r="V65">
        <f t="shared" ca="1" si="92"/>
        <v>212.79763354740444</v>
      </c>
      <c r="W65">
        <f t="shared" ca="1" si="93"/>
        <v>209.63486267689007</v>
      </c>
      <c r="X65">
        <f t="shared" ca="1" si="94"/>
        <v>204.31013794294853</v>
      </c>
      <c r="Y65">
        <f t="shared" ca="1" si="95"/>
        <v>205.28858446101569</v>
      </c>
      <c r="Z65">
        <f t="shared" ca="1" si="96"/>
        <v>201.75968978592962</v>
      </c>
      <c r="AA65">
        <f t="shared" ca="1" si="97"/>
        <v>203.51114668254192</v>
      </c>
      <c r="AB65">
        <f t="shared" ca="1" si="98"/>
        <v>206.20036623118528</v>
      </c>
      <c r="AC65">
        <f t="shared" ca="1" si="99"/>
        <v>208.15921237801257</v>
      </c>
      <c r="AD65">
        <f t="shared" ca="1" si="100"/>
        <v>209.63306507162403</v>
      </c>
      <c r="AE65">
        <f t="shared" ca="1" si="40"/>
        <v>210.59625985236505</v>
      </c>
      <c r="AF65">
        <f t="shared" ca="1" si="41"/>
        <v>212.47995274693454</v>
      </c>
      <c r="AG65">
        <f t="shared" ca="1" si="42"/>
        <v>212.65025295623298</v>
      </c>
      <c r="AH65">
        <f t="shared" ca="1" si="43"/>
        <v>218.22727600417863</v>
      </c>
      <c r="AI65">
        <f t="shared" ca="1" si="44"/>
        <v>218.54785578813798</v>
      </c>
      <c r="AJ65">
        <f t="shared" ca="1" si="45"/>
        <v>219.59218967452153</v>
      </c>
      <c r="AK65">
        <f t="shared" ca="1" si="46"/>
        <v>215.22385782250075</v>
      </c>
      <c r="AL65">
        <f t="shared" ca="1" si="47"/>
        <v>213.22962405999053</v>
      </c>
      <c r="AM65">
        <f t="shared" ca="1" si="48"/>
        <v>212.25622419363873</v>
      </c>
      <c r="AN65">
        <f t="shared" ca="1" si="49"/>
        <v>216.55816730442331</v>
      </c>
      <c r="AO65">
        <f t="shared" ca="1" si="50"/>
        <v>218.12487501698067</v>
      </c>
      <c r="AP65">
        <f t="shared" ca="1" si="51"/>
        <v>215.53877688440184</v>
      </c>
      <c r="AQ65">
        <f t="shared" ca="1" si="52"/>
        <v>217.74863090731523</v>
      </c>
      <c r="AR65">
        <f t="shared" ca="1" si="53"/>
        <v>219.48609046021625</v>
      </c>
      <c r="AS65">
        <f t="shared" ca="1" si="54"/>
        <v>220.24298916464866</v>
      </c>
      <c r="AT65">
        <f t="shared" ca="1" si="55"/>
        <v>219.01120883391079</v>
      </c>
      <c r="AU65">
        <f t="shared" ca="1" si="56"/>
        <v>219.89941982481284</v>
      </c>
      <c r="AV65">
        <f t="shared" ca="1" si="57"/>
        <v>217.81802436315857</v>
      </c>
      <c r="AW65">
        <f t="shared" ca="1" si="58"/>
        <v>223.08633528177174</v>
      </c>
      <c r="AX65">
        <f t="shared" ca="1" si="59"/>
        <v>228.79733541738779</v>
      </c>
      <c r="AY65">
        <f t="shared" ca="1" si="60"/>
        <v>232.55579087250823</v>
      </c>
      <c r="AZ65">
        <f t="shared" ca="1" si="61"/>
        <v>233.76013196902676</v>
      </c>
      <c r="BA65">
        <f t="shared" ca="1" si="62"/>
        <v>233.70756863736855</v>
      </c>
      <c r="BB65">
        <f t="shared" ca="1" si="63"/>
        <v>232.07047646264814</v>
      </c>
      <c r="BC65">
        <f t="shared" ca="1" si="64"/>
        <v>234.41739779216638</v>
      </c>
      <c r="BD65">
        <f t="shared" ca="1" si="65"/>
        <v>238.42612440591901</v>
      </c>
      <c r="BE65">
        <f t="shared" ca="1" si="66"/>
        <v>236.36951590625267</v>
      </c>
      <c r="BF65">
        <f t="shared" ca="1" si="67"/>
        <v>233.75342023941002</v>
      </c>
      <c r="BG65">
        <f t="shared" ca="1" si="68"/>
        <v>230.78227566860974</v>
      </c>
      <c r="BH65">
        <f t="shared" ca="1" si="69"/>
        <v>230.33727821455537</v>
      </c>
      <c r="BI65">
        <f t="shared" ca="1" si="70"/>
        <v>232.63980051056143</v>
      </c>
      <c r="BJ65">
        <f t="shared" ca="1" si="71"/>
        <v>232.37131505742647</v>
      </c>
      <c r="BK65">
        <f t="shared" ca="1" si="72"/>
        <v>230.18978978056873</v>
      </c>
      <c r="BL65">
        <f t="shared" ca="1" si="73"/>
        <v>230.13739177038062</v>
      </c>
      <c r="BM65">
        <f t="shared" ca="1" si="74"/>
        <v>231.77989261530217</v>
      </c>
      <c r="BN65" s="22">
        <f t="shared" ca="1" si="101"/>
        <v>31.779892615302174</v>
      </c>
      <c r="BO65" s="22">
        <f t="shared" ca="1" si="102"/>
        <v>31.456935906089296</v>
      </c>
    </row>
    <row r="66" spans="5:67" x14ac:dyDescent="0.35">
      <c r="E66">
        <f t="shared" si="38"/>
        <v>223.19</v>
      </c>
      <c r="F66">
        <f t="shared" ca="1" si="76"/>
        <v>221.69967056124858</v>
      </c>
      <c r="G66">
        <f t="shared" ca="1" si="77"/>
        <v>219.63778714430421</v>
      </c>
      <c r="H66">
        <f t="shared" ca="1" si="78"/>
        <v>217.39577561504098</v>
      </c>
      <c r="I66">
        <f t="shared" ca="1" si="79"/>
        <v>219.5743324597442</v>
      </c>
      <c r="J66">
        <f t="shared" ca="1" si="80"/>
        <v>219.63580731651814</v>
      </c>
      <c r="K66">
        <f t="shared" ca="1" si="81"/>
        <v>223.50397752192217</v>
      </c>
      <c r="L66">
        <f t="shared" ca="1" si="82"/>
        <v>231.16582882967009</v>
      </c>
      <c r="M66">
        <f t="shared" ca="1" si="83"/>
        <v>231.44389654009601</v>
      </c>
      <c r="N66">
        <f t="shared" ca="1" si="84"/>
        <v>225.8935362141689</v>
      </c>
      <c r="O66">
        <f t="shared" ca="1" si="85"/>
        <v>223.2689684473944</v>
      </c>
      <c r="P66">
        <f t="shared" ca="1" si="86"/>
        <v>222.84128135793748</v>
      </c>
      <c r="Q66">
        <f t="shared" ca="1" si="87"/>
        <v>221.59102622832276</v>
      </c>
      <c r="R66">
        <f t="shared" ca="1" si="88"/>
        <v>222.31723145453878</v>
      </c>
      <c r="S66">
        <f t="shared" ca="1" si="89"/>
        <v>227.96843570443917</v>
      </c>
      <c r="T66">
        <f t="shared" ca="1" si="90"/>
        <v>225.96692761141068</v>
      </c>
      <c r="U66">
        <f t="shared" ca="1" si="91"/>
        <v>223.00087866172223</v>
      </c>
      <c r="V66">
        <f t="shared" ca="1" si="92"/>
        <v>226.00648873485369</v>
      </c>
      <c r="W66">
        <f t="shared" ca="1" si="93"/>
        <v>223.27458748052723</v>
      </c>
      <c r="X66">
        <f t="shared" ca="1" si="94"/>
        <v>221.52568157066528</v>
      </c>
      <c r="Y66">
        <f t="shared" ca="1" si="95"/>
        <v>219.85234383077267</v>
      </c>
      <c r="Z66">
        <f t="shared" ca="1" si="96"/>
        <v>219.64427418992764</v>
      </c>
      <c r="AA66">
        <f t="shared" ca="1" si="97"/>
        <v>221.16549868846693</v>
      </c>
      <c r="AB66">
        <f t="shared" ca="1" si="98"/>
        <v>217.00734993542156</v>
      </c>
      <c r="AC66">
        <f t="shared" ca="1" si="99"/>
        <v>221.20713688869742</v>
      </c>
      <c r="AD66">
        <f t="shared" ca="1" si="100"/>
        <v>224.06290100130937</v>
      </c>
      <c r="AE66">
        <f t="shared" ca="1" si="40"/>
        <v>222.94766390321226</v>
      </c>
      <c r="AF66">
        <f t="shared" ca="1" si="41"/>
        <v>220.6714828060681</v>
      </c>
      <c r="AG66">
        <f t="shared" ca="1" si="42"/>
        <v>216.14289873083601</v>
      </c>
      <c r="AH66">
        <f t="shared" ca="1" si="43"/>
        <v>214.18703419566691</v>
      </c>
      <c r="AI66">
        <f t="shared" ca="1" si="44"/>
        <v>213.59370653579543</v>
      </c>
      <c r="AJ66">
        <f t="shared" ca="1" si="45"/>
        <v>211.30749758203601</v>
      </c>
      <c r="AK66">
        <f t="shared" ca="1" si="46"/>
        <v>212.81775984815388</v>
      </c>
      <c r="AL66">
        <f t="shared" ca="1" si="47"/>
        <v>217.50873513662066</v>
      </c>
      <c r="AM66">
        <f t="shared" ca="1" si="48"/>
        <v>221.94273788249609</v>
      </c>
      <c r="AN66">
        <f t="shared" ca="1" si="49"/>
        <v>217.3461721700659</v>
      </c>
      <c r="AO66">
        <f t="shared" ca="1" si="50"/>
        <v>214.35578860457201</v>
      </c>
      <c r="AP66">
        <f t="shared" ca="1" si="51"/>
        <v>215.52276987406339</v>
      </c>
      <c r="AQ66">
        <f t="shared" ca="1" si="52"/>
        <v>214.46902227935217</v>
      </c>
      <c r="AR66">
        <f t="shared" ca="1" si="53"/>
        <v>216.985480111334</v>
      </c>
      <c r="AS66">
        <f t="shared" ca="1" si="54"/>
        <v>215.44884340849754</v>
      </c>
      <c r="AT66">
        <f t="shared" ca="1" si="55"/>
        <v>214.28361454631479</v>
      </c>
      <c r="AU66">
        <f t="shared" ca="1" si="56"/>
        <v>216.92772669848642</v>
      </c>
      <c r="AV66">
        <f t="shared" ca="1" si="57"/>
        <v>215.2472239763616</v>
      </c>
      <c r="AW66">
        <f t="shared" ca="1" si="58"/>
        <v>210.60857274296524</v>
      </c>
      <c r="AX66">
        <f t="shared" ca="1" si="59"/>
        <v>217.27110473315804</v>
      </c>
      <c r="AY66">
        <f t="shared" ca="1" si="60"/>
        <v>210.79356567006926</v>
      </c>
      <c r="AZ66">
        <f t="shared" ca="1" si="61"/>
        <v>211.36750918387094</v>
      </c>
      <c r="BA66">
        <f t="shared" ca="1" si="62"/>
        <v>203.63773901987733</v>
      </c>
      <c r="BB66">
        <f t="shared" ca="1" si="63"/>
        <v>206.57844063192388</v>
      </c>
      <c r="BC66">
        <f t="shared" ca="1" si="64"/>
        <v>203.3398943686141</v>
      </c>
      <c r="BD66">
        <f t="shared" ca="1" si="65"/>
        <v>202.04225517461003</v>
      </c>
      <c r="BE66">
        <f t="shared" ca="1" si="66"/>
        <v>207.09139829696241</v>
      </c>
      <c r="BF66">
        <f t="shared" ca="1" si="67"/>
        <v>208.60858418347962</v>
      </c>
      <c r="BG66">
        <f t="shared" ca="1" si="68"/>
        <v>203.79007627919805</v>
      </c>
      <c r="BH66">
        <f t="shared" ca="1" si="69"/>
        <v>205.65276692982121</v>
      </c>
      <c r="BI66">
        <f t="shared" ca="1" si="70"/>
        <v>197.73168608992577</v>
      </c>
      <c r="BJ66">
        <f t="shared" ca="1" si="71"/>
        <v>196.05186942131203</v>
      </c>
      <c r="BK66">
        <f t="shared" ca="1" si="72"/>
        <v>192.3223479525326</v>
      </c>
      <c r="BL66">
        <f t="shared" ca="1" si="73"/>
        <v>191.24948035309683</v>
      </c>
      <c r="BM66">
        <f t="shared" ca="1" si="74"/>
        <v>191.48567835946812</v>
      </c>
      <c r="BN66" s="22">
        <f t="shared" ref="BN66:BN97" ca="1" si="103">MAX(BM66-$BM$103,0)</f>
        <v>0</v>
      </c>
      <c r="BO66" s="22">
        <f t="shared" ref="BO66:BO97" ca="1" si="104">BN66*EXP(-$B$6*$BM$104)</f>
        <v>0</v>
      </c>
    </row>
    <row r="67" spans="5:67" x14ac:dyDescent="0.35">
      <c r="E67">
        <f t="shared" ref="E67:E101" si="105">$B$1</f>
        <v>223.19</v>
      </c>
      <c r="F67">
        <f t="shared" ca="1" si="76"/>
        <v>223.99485574600146</v>
      </c>
      <c r="G67">
        <f t="shared" ca="1" si="77"/>
        <v>226.21081528383309</v>
      </c>
      <c r="H67">
        <f t="shared" ca="1" si="78"/>
        <v>232.44846477450625</v>
      </c>
      <c r="I67">
        <f t="shared" ca="1" si="79"/>
        <v>230.37049810802299</v>
      </c>
      <c r="J67">
        <f t="shared" ca="1" si="80"/>
        <v>227.34270502476642</v>
      </c>
      <c r="K67">
        <f t="shared" ca="1" si="81"/>
        <v>236.16527704934973</v>
      </c>
      <c r="L67">
        <f t="shared" ca="1" si="82"/>
        <v>244.41561507436484</v>
      </c>
      <c r="M67">
        <f t="shared" ca="1" si="83"/>
        <v>240.42059516113491</v>
      </c>
      <c r="N67">
        <f t="shared" ca="1" si="84"/>
        <v>239.14944253157338</v>
      </c>
      <c r="O67">
        <f t="shared" ca="1" si="85"/>
        <v>238.97800782889715</v>
      </c>
      <c r="P67">
        <f t="shared" ca="1" si="86"/>
        <v>244.48593020816159</v>
      </c>
      <c r="Q67">
        <f t="shared" ca="1" si="87"/>
        <v>246.90361187506116</v>
      </c>
      <c r="R67">
        <f t="shared" ca="1" si="88"/>
        <v>239.28717691848649</v>
      </c>
      <c r="S67">
        <f t="shared" ca="1" si="89"/>
        <v>241.59158282243371</v>
      </c>
      <c r="T67">
        <f t="shared" ca="1" si="90"/>
        <v>243.34581367468564</v>
      </c>
      <c r="U67">
        <f t="shared" ca="1" si="91"/>
        <v>239.62476135071563</v>
      </c>
      <c r="V67">
        <f t="shared" ca="1" si="92"/>
        <v>240.32832059477533</v>
      </c>
      <c r="W67">
        <f t="shared" ca="1" si="93"/>
        <v>237.04296248542408</v>
      </c>
      <c r="X67">
        <f t="shared" ca="1" si="94"/>
        <v>237.60553045588321</v>
      </c>
      <c r="Y67">
        <f t="shared" ca="1" si="95"/>
        <v>241.76904013985168</v>
      </c>
      <c r="Z67">
        <f t="shared" ca="1" si="96"/>
        <v>245.76810823931288</v>
      </c>
      <c r="AA67">
        <f t="shared" ca="1" si="97"/>
        <v>246.89336746807913</v>
      </c>
      <c r="AB67">
        <f t="shared" ca="1" si="98"/>
        <v>246.79426284112543</v>
      </c>
      <c r="AC67">
        <f t="shared" ca="1" si="99"/>
        <v>244.76478716902568</v>
      </c>
      <c r="AD67">
        <f t="shared" ca="1" si="100"/>
        <v>250.76329199159102</v>
      </c>
      <c r="AE67">
        <f t="shared" ref="AE67:AE101" ca="1" si="106">AD67*EXP(($B$2-0.5*$B$3^2)*$B$4+$B$3*_xlfn.NORM.INV(RAND(),0,SQRT($B$4)))</f>
        <v>243.34946797595396</v>
      </c>
      <c r="AF67">
        <f t="shared" ref="AF67:AF101" ca="1" si="107">AE67*EXP(($B$2-0.5*$B$3^2)*$B$4+$B$3*_xlfn.NORM.INV(RAND(),0,SQRT($B$4)))</f>
        <v>237.89200985371934</v>
      </c>
      <c r="AG67">
        <f t="shared" ref="AG67:AG101" ca="1" si="108">AF67*EXP(($B$2-0.5*$B$3^2)*$B$4+$B$3*_xlfn.NORM.INV(RAND(),0,SQRT($B$4)))</f>
        <v>236.76800170306655</v>
      </c>
      <c r="AH67">
        <f t="shared" ref="AH67:AH101" ca="1" si="109">AG67*EXP(($B$2-0.5*$B$3^2)*$B$4+$B$3*_xlfn.NORM.INV(RAND(),0,SQRT($B$4)))</f>
        <v>234.80957238749426</v>
      </c>
      <c r="AI67">
        <f t="shared" ref="AI67:AI101" ca="1" si="110">AH67*EXP(($B$2-0.5*$B$3^2)*$B$4+$B$3*_xlfn.NORM.INV(RAND(),0,SQRT($B$4)))</f>
        <v>233.6017003095082</v>
      </c>
      <c r="AJ67">
        <f t="shared" ref="AJ67:AJ101" ca="1" si="111">AI67*EXP(($B$2-0.5*$B$3^2)*$B$4+$B$3*_xlfn.NORM.INV(RAND(),0,SQRT($B$4)))</f>
        <v>231.8901650946145</v>
      </c>
      <c r="AK67">
        <f t="shared" ref="AK67:AK101" ca="1" si="112">AJ67*EXP(($B$2-0.5*$B$3^2)*$B$4+$B$3*_xlfn.NORM.INV(RAND(),0,SQRT($B$4)))</f>
        <v>232.66595652305409</v>
      </c>
      <c r="AL67">
        <f t="shared" ref="AL67:AL101" ca="1" si="113">AK67*EXP(($B$2-0.5*$B$3^2)*$B$4+$B$3*_xlfn.NORM.INV(RAND(),0,SQRT($B$4)))</f>
        <v>231.55045354831273</v>
      </c>
      <c r="AM67">
        <f t="shared" ref="AM67:AM101" ca="1" si="114">AL67*EXP(($B$2-0.5*$B$3^2)*$B$4+$B$3*_xlfn.NORM.INV(RAND(),0,SQRT($B$4)))</f>
        <v>233.7005236622656</v>
      </c>
      <c r="AN67">
        <f t="shared" ref="AN67:AN101" ca="1" si="115">AM67*EXP(($B$2-0.5*$B$3^2)*$B$4+$B$3*_xlfn.NORM.INV(RAND(),0,SQRT($B$4)))</f>
        <v>234.07146824984338</v>
      </c>
      <c r="AO67">
        <f t="shared" ref="AO67:AO101" ca="1" si="116">AN67*EXP(($B$2-0.5*$B$3^2)*$B$4+$B$3*_xlfn.NORM.INV(RAND(),0,SQRT($B$4)))</f>
        <v>230.53852193167552</v>
      </c>
      <c r="AP67">
        <f t="shared" ref="AP67:AP101" ca="1" si="117">AO67*EXP(($B$2-0.5*$B$3^2)*$B$4+$B$3*_xlfn.NORM.INV(RAND(),0,SQRT($B$4)))</f>
        <v>229.82960092963495</v>
      </c>
      <c r="AQ67">
        <f t="shared" ref="AQ67:AQ101" ca="1" si="118">AP67*EXP(($B$2-0.5*$B$3^2)*$B$4+$B$3*_xlfn.NORM.INV(RAND(),0,SQRT($B$4)))</f>
        <v>227.989234286228</v>
      </c>
      <c r="AR67">
        <f t="shared" ref="AR67:AR101" ca="1" si="119">AQ67*EXP(($B$2-0.5*$B$3^2)*$B$4+$B$3*_xlfn.NORM.INV(RAND(),0,SQRT($B$4)))</f>
        <v>226.40099569506017</v>
      </c>
      <c r="AS67">
        <f t="shared" ref="AS67:AS101" ca="1" si="120">AR67*EXP(($B$2-0.5*$B$3^2)*$B$4+$B$3*_xlfn.NORM.INV(RAND(),0,SQRT($B$4)))</f>
        <v>228.67297618011432</v>
      </c>
      <c r="AT67">
        <f t="shared" ref="AT67:AT101" ca="1" si="121">AS67*EXP(($B$2-0.5*$B$3^2)*$B$4+$B$3*_xlfn.NORM.INV(RAND(),0,SQRT($B$4)))</f>
        <v>230.33262183677266</v>
      </c>
      <c r="AU67">
        <f t="shared" ref="AU67:AU101" ca="1" si="122">AT67*EXP(($B$2-0.5*$B$3^2)*$B$4+$B$3*_xlfn.NORM.INV(RAND(),0,SQRT($B$4)))</f>
        <v>229.03507769720861</v>
      </c>
      <c r="AV67">
        <f t="shared" ref="AV67:AV101" ca="1" si="123">AU67*EXP(($B$2-0.5*$B$3^2)*$B$4+$B$3*_xlfn.NORM.INV(RAND(),0,SQRT($B$4)))</f>
        <v>229.81219011769585</v>
      </c>
      <c r="AW67">
        <f t="shared" ref="AW67:AW101" ca="1" si="124">AV67*EXP(($B$2-0.5*$B$3^2)*$B$4+$B$3*_xlfn.NORM.INV(RAND(),0,SQRT($B$4)))</f>
        <v>227.33170169613902</v>
      </c>
      <c r="AX67">
        <f t="shared" ref="AX67:AX101" ca="1" si="125">AW67*EXP(($B$2-0.5*$B$3^2)*$B$4+$B$3*_xlfn.NORM.INV(RAND(),0,SQRT($B$4)))</f>
        <v>221.77327428127566</v>
      </c>
      <c r="AY67">
        <f t="shared" ref="AY67:AY101" ca="1" si="126">AX67*EXP(($B$2-0.5*$B$3^2)*$B$4+$B$3*_xlfn.NORM.INV(RAND(),0,SQRT($B$4)))</f>
        <v>220.74079171480142</v>
      </c>
      <c r="AZ67">
        <f t="shared" ref="AZ67:AZ101" ca="1" si="127">AY67*EXP(($B$2-0.5*$B$3^2)*$B$4+$B$3*_xlfn.NORM.INV(RAND(),0,SQRT($B$4)))</f>
        <v>213.33781343785506</v>
      </c>
      <c r="BA67">
        <f t="shared" ref="BA67:BA101" ca="1" si="128">AZ67*EXP(($B$2-0.5*$B$3^2)*$B$4+$B$3*_xlfn.NORM.INV(RAND(),0,SQRT($B$4)))</f>
        <v>210.62235458215332</v>
      </c>
      <c r="BB67">
        <f t="shared" ref="BB67:BB101" ca="1" si="129">BA67*EXP(($B$2-0.5*$B$3^2)*$B$4+$B$3*_xlfn.NORM.INV(RAND(),0,SQRT($B$4)))</f>
        <v>211.51835339467164</v>
      </c>
      <c r="BC67">
        <f t="shared" ref="BC67:BC101" ca="1" si="130">BB67*EXP(($B$2-0.5*$B$3^2)*$B$4+$B$3*_xlfn.NORM.INV(RAND(),0,SQRT($B$4)))</f>
        <v>211.9595934846385</v>
      </c>
      <c r="BD67">
        <f t="shared" ref="BD67:BD101" ca="1" si="131">BC67*EXP(($B$2-0.5*$B$3^2)*$B$4+$B$3*_xlfn.NORM.INV(RAND(),0,SQRT($B$4)))</f>
        <v>213.3400277179675</v>
      </c>
      <c r="BE67">
        <f t="shared" ref="BE67:BE101" ca="1" si="132">BD67*EXP(($B$2-0.5*$B$3^2)*$B$4+$B$3*_xlfn.NORM.INV(RAND(),0,SQRT($B$4)))</f>
        <v>210.13464902180394</v>
      </c>
      <c r="BF67">
        <f t="shared" ref="BF67:BF101" ca="1" si="133">BE67*EXP(($B$2-0.5*$B$3^2)*$B$4+$B$3*_xlfn.NORM.INV(RAND(),0,SQRT($B$4)))</f>
        <v>215.36284773939985</v>
      </c>
      <c r="BG67">
        <f t="shared" ref="BG67:BG101" ca="1" si="134">BF67*EXP(($B$2-0.5*$B$3^2)*$B$4+$B$3*_xlfn.NORM.INV(RAND(),0,SQRT($B$4)))</f>
        <v>218.38631485756468</v>
      </c>
      <c r="BH67">
        <f t="shared" ref="BH67:BH101" ca="1" si="135">BG67*EXP(($B$2-0.5*$B$3^2)*$B$4+$B$3*_xlfn.NORM.INV(RAND(),0,SQRT($B$4)))</f>
        <v>216.13207175731321</v>
      </c>
      <c r="BI67">
        <f t="shared" ref="BI67:BI101" ca="1" si="136">BH67*EXP(($B$2-0.5*$B$3^2)*$B$4+$B$3*_xlfn.NORM.INV(RAND(),0,SQRT($B$4)))</f>
        <v>214.7296206523975</v>
      </c>
      <c r="BJ67">
        <f t="shared" ref="BJ67:BJ101" ca="1" si="137">BI67*EXP(($B$2-0.5*$B$3^2)*$B$4+$B$3*_xlfn.NORM.INV(RAND(),0,SQRT($B$4)))</f>
        <v>213.73309854177714</v>
      </c>
      <c r="BK67">
        <f t="shared" ref="BK67:BK101" ca="1" si="138">BJ67*EXP(($B$2-0.5*$B$3^2)*$B$4+$B$3*_xlfn.NORM.INV(RAND(),0,SQRT($B$4)))</f>
        <v>214.09070466536443</v>
      </c>
      <c r="BL67">
        <f t="shared" ref="BL67:BL101" ca="1" si="139">BK67*EXP(($B$2-0.5*$B$3^2)*$B$4+$B$3*_xlfn.NORM.INV(RAND(),0,SQRT($B$4)))</f>
        <v>211.52229859598066</v>
      </c>
      <c r="BM67">
        <f t="shared" ref="BM67:BM101" ca="1" si="140">BL67*EXP(($B$2-0.5*$B$3^2)*$B$4+$B$3*_xlfn.NORM.INV(RAND(),0,SQRT($B$4)))</f>
        <v>210.08923870128683</v>
      </c>
      <c r="BN67" s="22">
        <f t="shared" ca="1" si="103"/>
        <v>10.089238701286831</v>
      </c>
      <c r="BO67" s="22">
        <f t="shared" ca="1" si="104"/>
        <v>9.986708860520098</v>
      </c>
    </row>
    <row r="68" spans="5:67" x14ac:dyDescent="0.35">
      <c r="E68">
        <f t="shared" si="105"/>
        <v>223.19</v>
      </c>
      <c r="F68">
        <f t="shared" ca="1" si="76"/>
        <v>220.55199426187082</v>
      </c>
      <c r="G68">
        <f t="shared" ca="1" si="77"/>
        <v>224.82700190197417</v>
      </c>
      <c r="H68">
        <f t="shared" ca="1" si="78"/>
        <v>222.19628352732394</v>
      </c>
      <c r="I68">
        <f t="shared" ca="1" si="79"/>
        <v>219.96690921046843</v>
      </c>
      <c r="J68">
        <f t="shared" ca="1" si="80"/>
        <v>223.12473583695143</v>
      </c>
      <c r="K68">
        <f t="shared" ca="1" si="81"/>
        <v>226.7084187510907</v>
      </c>
      <c r="L68">
        <f t="shared" ca="1" si="82"/>
        <v>230.47356019189755</v>
      </c>
      <c r="M68">
        <f t="shared" ca="1" si="83"/>
        <v>232.50357603834527</v>
      </c>
      <c r="N68">
        <f t="shared" ca="1" si="84"/>
        <v>232.59551998744925</v>
      </c>
      <c r="O68">
        <f t="shared" ca="1" si="85"/>
        <v>238.41378391860411</v>
      </c>
      <c r="P68">
        <f t="shared" ca="1" si="86"/>
        <v>234.81831988335949</v>
      </c>
      <c r="Q68">
        <f t="shared" ca="1" si="87"/>
        <v>234.24677857124865</v>
      </c>
      <c r="R68">
        <f t="shared" ca="1" si="88"/>
        <v>230.80820449289644</v>
      </c>
      <c r="S68">
        <f t="shared" ca="1" si="89"/>
        <v>228.85127606914887</v>
      </c>
      <c r="T68">
        <f t="shared" ca="1" si="90"/>
        <v>227.53255765566419</v>
      </c>
      <c r="U68">
        <f t="shared" ca="1" si="91"/>
        <v>227.07978379049203</v>
      </c>
      <c r="V68">
        <f t="shared" ca="1" si="92"/>
        <v>232.37774791350279</v>
      </c>
      <c r="W68">
        <f t="shared" ca="1" si="93"/>
        <v>235.40836583364364</v>
      </c>
      <c r="X68">
        <f t="shared" ca="1" si="94"/>
        <v>235.41200918500141</v>
      </c>
      <c r="Y68">
        <f t="shared" ca="1" si="95"/>
        <v>236.10627857560641</v>
      </c>
      <c r="Z68">
        <f t="shared" ca="1" si="96"/>
        <v>240.91832626457554</v>
      </c>
      <c r="AA68">
        <f t="shared" ca="1" si="97"/>
        <v>239.83662588853693</v>
      </c>
      <c r="AB68">
        <f t="shared" ca="1" si="98"/>
        <v>239.04940142718903</v>
      </c>
      <c r="AC68">
        <f t="shared" ca="1" si="99"/>
        <v>232.57425390903197</v>
      </c>
      <c r="AD68">
        <f t="shared" ca="1" si="100"/>
        <v>234.09833188077954</v>
      </c>
      <c r="AE68">
        <f t="shared" ca="1" si="106"/>
        <v>238.46938451157692</v>
      </c>
      <c r="AF68">
        <f t="shared" ca="1" si="107"/>
        <v>241.62939189372096</v>
      </c>
      <c r="AG68">
        <f t="shared" ca="1" si="108"/>
        <v>237.59155066264722</v>
      </c>
      <c r="AH68">
        <f t="shared" ca="1" si="109"/>
        <v>235.96523285475794</v>
      </c>
      <c r="AI68">
        <f t="shared" ca="1" si="110"/>
        <v>235.99945344433092</v>
      </c>
      <c r="AJ68">
        <f t="shared" ca="1" si="111"/>
        <v>234.64621753584228</v>
      </c>
      <c r="AK68">
        <f t="shared" ca="1" si="112"/>
        <v>232.34451695570286</v>
      </c>
      <c r="AL68">
        <f t="shared" ca="1" si="113"/>
        <v>233.41997867535306</v>
      </c>
      <c r="AM68">
        <f t="shared" ca="1" si="114"/>
        <v>227.82943138112103</v>
      </c>
      <c r="AN68">
        <f t="shared" ca="1" si="115"/>
        <v>225.00731677459177</v>
      </c>
      <c r="AO68">
        <f t="shared" ca="1" si="116"/>
        <v>221.78820363281289</v>
      </c>
      <c r="AP68">
        <f t="shared" ca="1" si="117"/>
        <v>215.50445900109563</v>
      </c>
      <c r="AQ68">
        <f t="shared" ca="1" si="118"/>
        <v>213.85326706214312</v>
      </c>
      <c r="AR68">
        <f t="shared" ca="1" si="119"/>
        <v>219.57886595579177</v>
      </c>
      <c r="AS68">
        <f t="shared" ca="1" si="120"/>
        <v>220.38036185957418</v>
      </c>
      <c r="AT68">
        <f t="shared" ca="1" si="121"/>
        <v>223.63599026180211</v>
      </c>
      <c r="AU68">
        <f t="shared" ca="1" si="122"/>
        <v>224.47033236805737</v>
      </c>
      <c r="AV68">
        <f t="shared" ca="1" si="123"/>
        <v>229.27922831447341</v>
      </c>
      <c r="AW68">
        <f t="shared" ca="1" si="124"/>
        <v>226.06931071881797</v>
      </c>
      <c r="AX68">
        <f t="shared" ca="1" si="125"/>
        <v>222.82464080042482</v>
      </c>
      <c r="AY68">
        <f t="shared" ca="1" si="126"/>
        <v>224.83478888196586</v>
      </c>
      <c r="AZ68">
        <f t="shared" ca="1" si="127"/>
        <v>224.28619593902459</v>
      </c>
      <c r="BA68">
        <f t="shared" ca="1" si="128"/>
        <v>224.3452598495218</v>
      </c>
      <c r="BB68">
        <f t="shared" ca="1" si="129"/>
        <v>221.81919703910486</v>
      </c>
      <c r="BC68">
        <f t="shared" ca="1" si="130"/>
        <v>219.12385750700176</v>
      </c>
      <c r="BD68">
        <f t="shared" ca="1" si="131"/>
        <v>218.30341344059747</v>
      </c>
      <c r="BE68">
        <f t="shared" ca="1" si="132"/>
        <v>219.39265165369943</v>
      </c>
      <c r="BF68">
        <f t="shared" ca="1" si="133"/>
        <v>220.38280009018783</v>
      </c>
      <c r="BG68">
        <f t="shared" ca="1" si="134"/>
        <v>220.10621524498561</v>
      </c>
      <c r="BH68">
        <f t="shared" ca="1" si="135"/>
        <v>217.20958926047695</v>
      </c>
      <c r="BI68">
        <f t="shared" ca="1" si="136"/>
        <v>218.83418292971825</v>
      </c>
      <c r="BJ68">
        <f t="shared" ca="1" si="137"/>
        <v>216.50836981650966</v>
      </c>
      <c r="BK68">
        <f t="shared" ca="1" si="138"/>
        <v>219.44507060110112</v>
      </c>
      <c r="BL68">
        <f t="shared" ca="1" si="139"/>
        <v>223.90661615619567</v>
      </c>
      <c r="BM68">
        <f t="shared" ca="1" si="140"/>
        <v>222.98060525037474</v>
      </c>
      <c r="BN68" s="22">
        <f t="shared" ca="1" si="103"/>
        <v>22.980605250374737</v>
      </c>
      <c r="BO68" s="22">
        <f t="shared" ca="1" si="104"/>
        <v>22.747069513258758</v>
      </c>
    </row>
    <row r="69" spans="5:67" x14ac:dyDescent="0.35">
      <c r="E69">
        <f t="shared" si="105"/>
        <v>223.19</v>
      </c>
      <c r="F69">
        <f t="shared" ca="1" si="76"/>
        <v>226.81876103860262</v>
      </c>
      <c r="G69">
        <f t="shared" ca="1" si="77"/>
        <v>233.32857483790085</v>
      </c>
      <c r="H69">
        <f t="shared" ca="1" si="78"/>
        <v>231.85121523777119</v>
      </c>
      <c r="I69">
        <f t="shared" ca="1" si="79"/>
        <v>229.10942842841467</v>
      </c>
      <c r="J69">
        <f t="shared" ca="1" si="80"/>
        <v>226.67304244044308</v>
      </c>
      <c r="K69">
        <f t="shared" ca="1" si="81"/>
        <v>230.50660498581615</v>
      </c>
      <c r="L69">
        <f t="shared" ca="1" si="82"/>
        <v>233.8300429030127</v>
      </c>
      <c r="M69">
        <f t="shared" ca="1" si="83"/>
        <v>241.16002328803378</v>
      </c>
      <c r="N69">
        <f t="shared" ca="1" si="84"/>
        <v>236.43391501223005</v>
      </c>
      <c r="O69">
        <f t="shared" ca="1" si="85"/>
        <v>240.14498118308293</v>
      </c>
      <c r="P69">
        <f t="shared" ca="1" si="86"/>
        <v>240.62745914708998</v>
      </c>
      <c r="Q69">
        <f t="shared" ca="1" si="87"/>
        <v>240.94131882435227</v>
      </c>
      <c r="R69">
        <f t="shared" ca="1" si="88"/>
        <v>241.78267023352501</v>
      </c>
      <c r="S69">
        <f t="shared" ca="1" si="89"/>
        <v>246.00678128490136</v>
      </c>
      <c r="T69">
        <f t="shared" ca="1" si="90"/>
        <v>245.23232160312182</v>
      </c>
      <c r="U69">
        <f t="shared" ca="1" si="91"/>
        <v>240.41076260879373</v>
      </c>
      <c r="V69">
        <f t="shared" ca="1" si="92"/>
        <v>244.06023157824851</v>
      </c>
      <c r="W69">
        <f t="shared" ca="1" si="93"/>
        <v>243.68065192863239</v>
      </c>
      <c r="X69">
        <f t="shared" ca="1" si="94"/>
        <v>249.05278452893211</v>
      </c>
      <c r="Y69">
        <f t="shared" ca="1" si="95"/>
        <v>248.86007946107566</v>
      </c>
      <c r="Z69">
        <f t="shared" ca="1" si="96"/>
        <v>241.25916362306842</v>
      </c>
      <c r="AA69">
        <f t="shared" ca="1" si="97"/>
        <v>246.93775474637195</v>
      </c>
      <c r="AB69">
        <f t="shared" ca="1" si="98"/>
        <v>241.99286444318699</v>
      </c>
      <c r="AC69">
        <f t="shared" ca="1" si="99"/>
        <v>236.69628858442886</v>
      </c>
      <c r="AD69">
        <f t="shared" ca="1" si="100"/>
        <v>241.55229928982743</v>
      </c>
      <c r="AE69">
        <f t="shared" ca="1" si="106"/>
        <v>242.77926299492572</v>
      </c>
      <c r="AF69">
        <f t="shared" ca="1" si="107"/>
        <v>236.91697743386581</v>
      </c>
      <c r="AG69">
        <f t="shared" ca="1" si="108"/>
        <v>239.92089210705416</v>
      </c>
      <c r="AH69">
        <f t="shared" ca="1" si="109"/>
        <v>242.20332814488435</v>
      </c>
      <c r="AI69">
        <f t="shared" ca="1" si="110"/>
        <v>244.24712217388429</v>
      </c>
      <c r="AJ69">
        <f t="shared" ca="1" si="111"/>
        <v>244.10866569754299</v>
      </c>
      <c r="AK69">
        <f t="shared" ca="1" si="112"/>
        <v>242.94402645737671</v>
      </c>
      <c r="AL69">
        <f t="shared" ca="1" si="113"/>
        <v>243.23896405864707</v>
      </c>
      <c r="AM69">
        <f t="shared" ca="1" si="114"/>
        <v>243.62962828219321</v>
      </c>
      <c r="AN69">
        <f t="shared" ca="1" si="115"/>
        <v>248.10559343665682</v>
      </c>
      <c r="AO69">
        <f t="shared" ca="1" si="116"/>
        <v>250.00248512995736</v>
      </c>
      <c r="AP69">
        <f t="shared" ca="1" si="117"/>
        <v>249.47288808230019</v>
      </c>
      <c r="AQ69">
        <f t="shared" ca="1" si="118"/>
        <v>254.85946233044433</v>
      </c>
      <c r="AR69">
        <f t="shared" ca="1" si="119"/>
        <v>256.34417497066107</v>
      </c>
      <c r="AS69">
        <f t="shared" ca="1" si="120"/>
        <v>261.22594585549132</v>
      </c>
      <c r="AT69">
        <f t="shared" ca="1" si="121"/>
        <v>266.87010336100053</v>
      </c>
      <c r="AU69">
        <f t="shared" ca="1" si="122"/>
        <v>262.41871424408549</v>
      </c>
      <c r="AV69">
        <f t="shared" ca="1" si="123"/>
        <v>267.10890124987287</v>
      </c>
      <c r="AW69">
        <f t="shared" ca="1" si="124"/>
        <v>272.08514800687192</v>
      </c>
      <c r="AX69">
        <f t="shared" ca="1" si="125"/>
        <v>267.44273273928951</v>
      </c>
      <c r="AY69">
        <f t="shared" ca="1" si="126"/>
        <v>261.02316347781419</v>
      </c>
      <c r="AZ69">
        <f t="shared" ca="1" si="127"/>
        <v>256.89590477742007</v>
      </c>
      <c r="BA69">
        <f t="shared" ca="1" si="128"/>
        <v>261.64599766993382</v>
      </c>
      <c r="BB69">
        <f t="shared" ca="1" si="129"/>
        <v>258.3085600224133</v>
      </c>
      <c r="BC69">
        <f t="shared" ca="1" si="130"/>
        <v>260.41308473622541</v>
      </c>
      <c r="BD69">
        <f t="shared" ca="1" si="131"/>
        <v>262.297424567495</v>
      </c>
      <c r="BE69">
        <f t="shared" ca="1" si="132"/>
        <v>257.71865083926303</v>
      </c>
      <c r="BF69">
        <f t="shared" ca="1" si="133"/>
        <v>261.65686421630897</v>
      </c>
      <c r="BG69">
        <f t="shared" ca="1" si="134"/>
        <v>267.82889103962276</v>
      </c>
      <c r="BH69">
        <f t="shared" ca="1" si="135"/>
        <v>269.87524439311977</v>
      </c>
      <c r="BI69">
        <f t="shared" ca="1" si="136"/>
        <v>272.01661076493508</v>
      </c>
      <c r="BJ69">
        <f t="shared" ca="1" si="137"/>
        <v>271.34290770319774</v>
      </c>
      <c r="BK69">
        <f t="shared" ca="1" si="138"/>
        <v>265.88574900935311</v>
      </c>
      <c r="BL69">
        <f t="shared" ca="1" si="139"/>
        <v>268.42605108744465</v>
      </c>
      <c r="BM69">
        <f t="shared" ca="1" si="140"/>
        <v>268.53370182469274</v>
      </c>
      <c r="BN69" s="22">
        <f t="shared" ca="1" si="103"/>
        <v>68.533701824692741</v>
      </c>
      <c r="BO69" s="22">
        <f t="shared" ca="1" si="104"/>
        <v>67.837241988298516</v>
      </c>
    </row>
    <row r="70" spans="5:67" x14ac:dyDescent="0.35">
      <c r="E70">
        <f t="shared" si="105"/>
        <v>223.19</v>
      </c>
      <c r="F70">
        <f t="shared" ca="1" si="76"/>
        <v>215.48651746269408</v>
      </c>
      <c r="G70">
        <f t="shared" ca="1" si="77"/>
        <v>213.87624494397303</v>
      </c>
      <c r="H70">
        <f t="shared" ca="1" si="78"/>
        <v>216.52554152475111</v>
      </c>
      <c r="I70">
        <f t="shared" ca="1" si="79"/>
        <v>208.85959849795566</v>
      </c>
      <c r="J70">
        <f t="shared" ca="1" si="80"/>
        <v>212.0182554528011</v>
      </c>
      <c r="K70">
        <f t="shared" ca="1" si="81"/>
        <v>210.92699041305863</v>
      </c>
      <c r="L70">
        <f t="shared" ca="1" si="82"/>
        <v>214.07657373209395</v>
      </c>
      <c r="M70">
        <f t="shared" ca="1" si="83"/>
        <v>213.54621305216341</v>
      </c>
      <c r="N70">
        <f t="shared" ca="1" si="84"/>
        <v>210.53726663462663</v>
      </c>
      <c r="O70">
        <f t="shared" ca="1" si="85"/>
        <v>212.18173050331001</v>
      </c>
      <c r="P70">
        <f t="shared" ca="1" si="86"/>
        <v>208.6634775105571</v>
      </c>
      <c r="Q70">
        <f t="shared" ca="1" si="87"/>
        <v>213.42892412114949</v>
      </c>
      <c r="R70">
        <f t="shared" ca="1" si="88"/>
        <v>211.13030830809021</v>
      </c>
      <c r="S70">
        <f t="shared" ca="1" si="89"/>
        <v>204.5888288119165</v>
      </c>
      <c r="T70">
        <f t="shared" ca="1" si="90"/>
        <v>206.26515562027771</v>
      </c>
      <c r="U70">
        <f t="shared" ca="1" si="91"/>
        <v>204.94470041028919</v>
      </c>
      <c r="V70">
        <f t="shared" ca="1" si="92"/>
        <v>208.39450613016766</v>
      </c>
      <c r="W70">
        <f t="shared" ca="1" si="93"/>
        <v>207.77254211545556</v>
      </c>
      <c r="X70">
        <f t="shared" ca="1" si="94"/>
        <v>212.42104195427581</v>
      </c>
      <c r="Y70">
        <f t="shared" ca="1" si="95"/>
        <v>212.76254733047531</v>
      </c>
      <c r="Z70">
        <f t="shared" ca="1" si="96"/>
        <v>212.95906791264309</v>
      </c>
      <c r="AA70">
        <f t="shared" ca="1" si="97"/>
        <v>218.70439850863079</v>
      </c>
      <c r="AB70">
        <f t="shared" ca="1" si="98"/>
        <v>216.42464053170306</v>
      </c>
      <c r="AC70">
        <f t="shared" ca="1" si="99"/>
        <v>212.99336464241063</v>
      </c>
      <c r="AD70">
        <f t="shared" ca="1" si="100"/>
        <v>213.94293439766946</v>
      </c>
      <c r="AE70">
        <f t="shared" ca="1" si="106"/>
        <v>213.21396229188724</v>
      </c>
      <c r="AF70">
        <f t="shared" ca="1" si="107"/>
        <v>210.34221995985752</v>
      </c>
      <c r="AG70">
        <f t="shared" ca="1" si="108"/>
        <v>213.28537499397319</v>
      </c>
      <c r="AH70">
        <f t="shared" ca="1" si="109"/>
        <v>218.64573254200477</v>
      </c>
      <c r="AI70">
        <f t="shared" ca="1" si="110"/>
        <v>221.2752337400631</v>
      </c>
      <c r="AJ70">
        <f t="shared" ca="1" si="111"/>
        <v>224.92316969480243</v>
      </c>
      <c r="AK70">
        <f t="shared" ca="1" si="112"/>
        <v>226.62136590825918</v>
      </c>
      <c r="AL70">
        <f t="shared" ca="1" si="113"/>
        <v>232.60726082130924</v>
      </c>
      <c r="AM70">
        <f t="shared" ca="1" si="114"/>
        <v>231.9365836986332</v>
      </c>
      <c r="AN70">
        <f t="shared" ca="1" si="115"/>
        <v>229.36035178732541</v>
      </c>
      <c r="AO70">
        <f t="shared" ca="1" si="116"/>
        <v>227.85114076919444</v>
      </c>
      <c r="AP70">
        <f t="shared" ca="1" si="117"/>
        <v>225.52768928593403</v>
      </c>
      <c r="AQ70">
        <f t="shared" ca="1" si="118"/>
        <v>230.84151099920555</v>
      </c>
      <c r="AR70">
        <f t="shared" ca="1" si="119"/>
        <v>231.69171960073172</v>
      </c>
      <c r="AS70">
        <f t="shared" ca="1" si="120"/>
        <v>233.95568983139586</v>
      </c>
      <c r="AT70">
        <f t="shared" ca="1" si="121"/>
        <v>239.4506075367845</v>
      </c>
      <c r="AU70">
        <f t="shared" ca="1" si="122"/>
        <v>240.52577119131763</v>
      </c>
      <c r="AV70">
        <f t="shared" ca="1" si="123"/>
        <v>239.63689143614388</v>
      </c>
      <c r="AW70">
        <f t="shared" ca="1" si="124"/>
        <v>238.81097457322022</v>
      </c>
      <c r="AX70">
        <f t="shared" ca="1" si="125"/>
        <v>239.75993845188157</v>
      </c>
      <c r="AY70">
        <f t="shared" ca="1" si="126"/>
        <v>239.08070211516613</v>
      </c>
      <c r="AZ70">
        <f t="shared" ca="1" si="127"/>
        <v>236.80036916898075</v>
      </c>
      <c r="BA70">
        <f t="shared" ca="1" si="128"/>
        <v>236.34174541660846</v>
      </c>
      <c r="BB70">
        <f t="shared" ca="1" si="129"/>
        <v>236.76165157773403</v>
      </c>
      <c r="BC70">
        <f t="shared" ca="1" si="130"/>
        <v>237.49260200005233</v>
      </c>
      <c r="BD70">
        <f t="shared" ca="1" si="131"/>
        <v>239.49206582877019</v>
      </c>
      <c r="BE70">
        <f t="shared" ca="1" si="132"/>
        <v>237.69217009283568</v>
      </c>
      <c r="BF70">
        <f t="shared" ca="1" si="133"/>
        <v>234.15370024351139</v>
      </c>
      <c r="BG70">
        <f t="shared" ca="1" si="134"/>
        <v>238.73633952746465</v>
      </c>
      <c r="BH70">
        <f t="shared" ca="1" si="135"/>
        <v>239.81129232702</v>
      </c>
      <c r="BI70">
        <f t="shared" ca="1" si="136"/>
        <v>234.09660851160925</v>
      </c>
      <c r="BJ70">
        <f t="shared" ca="1" si="137"/>
        <v>238.15665635931046</v>
      </c>
      <c r="BK70">
        <f t="shared" ca="1" si="138"/>
        <v>238.05056280494256</v>
      </c>
      <c r="BL70">
        <f t="shared" ca="1" si="139"/>
        <v>233.39061884433571</v>
      </c>
      <c r="BM70">
        <f t="shared" ca="1" si="140"/>
        <v>236.23559767120415</v>
      </c>
      <c r="BN70" s="22">
        <f t="shared" ca="1" si="103"/>
        <v>36.235597671204147</v>
      </c>
      <c r="BO70" s="22">
        <f t="shared" ca="1" si="104"/>
        <v>35.867360763612481</v>
      </c>
    </row>
    <row r="71" spans="5:67" x14ac:dyDescent="0.35">
      <c r="E71">
        <f t="shared" si="105"/>
        <v>223.19</v>
      </c>
      <c r="F71">
        <f t="shared" ca="1" si="76"/>
        <v>221.69808832705434</v>
      </c>
      <c r="G71">
        <f t="shared" ca="1" si="77"/>
        <v>223.11231641044375</v>
      </c>
      <c r="H71">
        <f t="shared" ca="1" si="78"/>
        <v>225.09793936050346</v>
      </c>
      <c r="I71">
        <f t="shared" ca="1" si="79"/>
        <v>219.61524193460914</v>
      </c>
      <c r="J71">
        <f t="shared" ca="1" si="80"/>
        <v>212.5346210325784</v>
      </c>
      <c r="K71">
        <f t="shared" ca="1" si="81"/>
        <v>212.91068469930968</v>
      </c>
      <c r="L71">
        <f t="shared" ca="1" si="82"/>
        <v>218.49714465141489</v>
      </c>
      <c r="M71">
        <f t="shared" ca="1" si="83"/>
        <v>220.82264974532416</v>
      </c>
      <c r="N71">
        <f t="shared" ca="1" si="84"/>
        <v>220.64264055207789</v>
      </c>
      <c r="O71">
        <f t="shared" ca="1" si="85"/>
        <v>220.54316802339468</v>
      </c>
      <c r="P71">
        <f t="shared" ca="1" si="86"/>
        <v>221.81823342845328</v>
      </c>
      <c r="Q71">
        <f t="shared" ca="1" si="87"/>
        <v>218.62108214011207</v>
      </c>
      <c r="R71">
        <f t="shared" ca="1" si="88"/>
        <v>217.28717573697764</v>
      </c>
      <c r="S71">
        <f t="shared" ca="1" si="89"/>
        <v>212.01784846933637</v>
      </c>
      <c r="T71">
        <f t="shared" ca="1" si="90"/>
        <v>217.06997253844241</v>
      </c>
      <c r="U71">
        <f t="shared" ca="1" si="91"/>
        <v>217.0910553885208</v>
      </c>
      <c r="V71">
        <f t="shared" ca="1" si="92"/>
        <v>217.75234883321374</v>
      </c>
      <c r="W71">
        <f t="shared" ca="1" si="93"/>
        <v>216.89165483891202</v>
      </c>
      <c r="X71">
        <f t="shared" ca="1" si="94"/>
        <v>224.56170860900008</v>
      </c>
      <c r="Y71">
        <f t="shared" ca="1" si="95"/>
        <v>227.64720426381058</v>
      </c>
      <c r="Z71">
        <f t="shared" ca="1" si="96"/>
        <v>227.79193811661759</v>
      </c>
      <c r="AA71">
        <f t="shared" ca="1" si="97"/>
        <v>227.20479332571506</v>
      </c>
      <c r="AB71">
        <f t="shared" ca="1" si="98"/>
        <v>225.1654950789906</v>
      </c>
      <c r="AC71">
        <f t="shared" ca="1" si="99"/>
        <v>225.45557814282733</v>
      </c>
      <c r="AD71">
        <f t="shared" ca="1" si="100"/>
        <v>223.57911957082166</v>
      </c>
      <c r="AE71">
        <f t="shared" ca="1" si="106"/>
        <v>221.41354095500344</v>
      </c>
      <c r="AF71">
        <f t="shared" ca="1" si="107"/>
        <v>217.08753612546849</v>
      </c>
      <c r="AG71">
        <f t="shared" ca="1" si="108"/>
        <v>216.89874431338822</v>
      </c>
      <c r="AH71">
        <f t="shared" ca="1" si="109"/>
        <v>218.60294500649351</v>
      </c>
      <c r="AI71">
        <f t="shared" ca="1" si="110"/>
        <v>213.72013692436056</v>
      </c>
      <c r="AJ71">
        <f t="shared" ca="1" si="111"/>
        <v>215.23553767497702</v>
      </c>
      <c r="AK71">
        <f t="shared" ca="1" si="112"/>
        <v>213.28528153803308</v>
      </c>
      <c r="AL71">
        <f t="shared" ca="1" si="113"/>
        <v>209.84301974529924</v>
      </c>
      <c r="AM71">
        <f t="shared" ca="1" si="114"/>
        <v>210.68095672713872</v>
      </c>
      <c r="AN71">
        <f t="shared" ca="1" si="115"/>
        <v>209.49704035027386</v>
      </c>
      <c r="AO71">
        <f t="shared" ca="1" si="116"/>
        <v>211.93337231761646</v>
      </c>
      <c r="AP71">
        <f t="shared" ca="1" si="117"/>
        <v>213.38695897282594</v>
      </c>
      <c r="AQ71">
        <f t="shared" ca="1" si="118"/>
        <v>213.71155778881129</v>
      </c>
      <c r="AR71">
        <f t="shared" ca="1" si="119"/>
        <v>215.64298238232738</v>
      </c>
      <c r="AS71">
        <f t="shared" ca="1" si="120"/>
        <v>212.40687595839819</v>
      </c>
      <c r="AT71">
        <f t="shared" ca="1" si="121"/>
        <v>213.44605910607962</v>
      </c>
      <c r="AU71">
        <f t="shared" ca="1" si="122"/>
        <v>216.49341596464396</v>
      </c>
      <c r="AV71">
        <f t="shared" ca="1" si="123"/>
        <v>214.41382508924022</v>
      </c>
      <c r="AW71">
        <f t="shared" ca="1" si="124"/>
        <v>210.53122748002184</v>
      </c>
      <c r="AX71">
        <f t="shared" ca="1" si="125"/>
        <v>211.48802684947006</v>
      </c>
      <c r="AY71">
        <f t="shared" ca="1" si="126"/>
        <v>209.48691990900585</v>
      </c>
      <c r="AZ71">
        <f t="shared" ca="1" si="127"/>
        <v>214.55810234096106</v>
      </c>
      <c r="BA71">
        <f t="shared" ca="1" si="128"/>
        <v>211.52927067965064</v>
      </c>
      <c r="BB71">
        <f t="shared" ca="1" si="129"/>
        <v>211.22808710039732</v>
      </c>
      <c r="BC71">
        <f t="shared" ca="1" si="130"/>
        <v>212.99373188052337</v>
      </c>
      <c r="BD71">
        <f t="shared" ca="1" si="131"/>
        <v>215.92042403856684</v>
      </c>
      <c r="BE71">
        <f t="shared" ca="1" si="132"/>
        <v>211.20077789108328</v>
      </c>
      <c r="BF71">
        <f t="shared" ca="1" si="133"/>
        <v>210.58120136708595</v>
      </c>
      <c r="BG71">
        <f t="shared" ca="1" si="134"/>
        <v>215.22648376262399</v>
      </c>
      <c r="BH71">
        <f t="shared" ca="1" si="135"/>
        <v>219.07704223086014</v>
      </c>
      <c r="BI71">
        <f t="shared" ca="1" si="136"/>
        <v>217.60157713462235</v>
      </c>
      <c r="BJ71">
        <f t="shared" ca="1" si="137"/>
        <v>220.22594677378115</v>
      </c>
      <c r="BK71">
        <f t="shared" ca="1" si="138"/>
        <v>217.85414183336692</v>
      </c>
      <c r="BL71">
        <f t="shared" ca="1" si="139"/>
        <v>221.17415329621247</v>
      </c>
      <c r="BM71">
        <f t="shared" ca="1" si="140"/>
        <v>225.7863087962063</v>
      </c>
      <c r="BN71" s="22">
        <f t="shared" ca="1" si="103"/>
        <v>25.786308796206299</v>
      </c>
      <c r="BO71" s="22">
        <f t="shared" ca="1" si="104"/>
        <v>25.524260666202235</v>
      </c>
    </row>
    <row r="72" spans="5:67" x14ac:dyDescent="0.35">
      <c r="E72">
        <f t="shared" si="105"/>
        <v>223.19</v>
      </c>
      <c r="F72">
        <f t="shared" ca="1" si="76"/>
        <v>226.76195101790981</v>
      </c>
      <c r="G72">
        <f t="shared" ca="1" si="77"/>
        <v>226.43051117784734</v>
      </c>
      <c r="H72">
        <f t="shared" ca="1" si="78"/>
        <v>227.68401683030351</v>
      </c>
      <c r="I72">
        <f t="shared" ca="1" si="79"/>
        <v>228.22706074319746</v>
      </c>
      <c r="J72">
        <f t="shared" ca="1" si="80"/>
        <v>229.15084123893436</v>
      </c>
      <c r="K72">
        <f t="shared" ca="1" si="81"/>
        <v>234.43452603870153</v>
      </c>
      <c r="L72">
        <f t="shared" ca="1" si="82"/>
        <v>235.27289814677184</v>
      </c>
      <c r="M72">
        <f t="shared" ca="1" si="83"/>
        <v>233.09067710761556</v>
      </c>
      <c r="N72">
        <f t="shared" ca="1" si="84"/>
        <v>230.83699775924725</v>
      </c>
      <c r="O72">
        <f t="shared" ca="1" si="85"/>
        <v>233.93924666289928</v>
      </c>
      <c r="P72">
        <f t="shared" ca="1" si="86"/>
        <v>232.9031635712812</v>
      </c>
      <c r="Q72">
        <f t="shared" ca="1" si="87"/>
        <v>236.70830732944353</v>
      </c>
      <c r="R72">
        <f t="shared" ca="1" si="88"/>
        <v>235.68277815266879</v>
      </c>
      <c r="S72">
        <f t="shared" ca="1" si="89"/>
        <v>237.69339712985618</v>
      </c>
      <c r="T72">
        <f t="shared" ca="1" si="90"/>
        <v>235.6743177335849</v>
      </c>
      <c r="U72">
        <f t="shared" ca="1" si="91"/>
        <v>235.02113544188282</v>
      </c>
      <c r="V72">
        <f t="shared" ca="1" si="92"/>
        <v>235.81784161263846</v>
      </c>
      <c r="W72">
        <f t="shared" ca="1" si="93"/>
        <v>235.54779207721154</v>
      </c>
      <c r="X72">
        <f t="shared" ca="1" si="94"/>
        <v>236.68960445378326</v>
      </c>
      <c r="Y72">
        <f t="shared" ca="1" si="95"/>
        <v>238.61425240210247</v>
      </c>
      <c r="Z72">
        <f t="shared" ca="1" si="96"/>
        <v>237.04307998334741</v>
      </c>
      <c r="AA72">
        <f t="shared" ca="1" si="97"/>
        <v>237.40876260702103</v>
      </c>
      <c r="AB72">
        <f t="shared" ca="1" si="98"/>
        <v>232.11681034435796</v>
      </c>
      <c r="AC72">
        <f t="shared" ca="1" si="99"/>
        <v>230.78657677611639</v>
      </c>
      <c r="AD72">
        <f t="shared" ca="1" si="100"/>
        <v>234.40945409136961</v>
      </c>
      <c r="AE72">
        <f t="shared" ca="1" si="106"/>
        <v>232.38329635534126</v>
      </c>
      <c r="AF72">
        <f t="shared" ca="1" si="107"/>
        <v>234.12908852154359</v>
      </c>
      <c r="AG72">
        <f t="shared" ca="1" si="108"/>
        <v>236.30108370080728</v>
      </c>
      <c r="AH72">
        <f t="shared" ca="1" si="109"/>
        <v>228.79932398406009</v>
      </c>
      <c r="AI72">
        <f t="shared" ca="1" si="110"/>
        <v>229.25151116298281</v>
      </c>
      <c r="AJ72">
        <f t="shared" ca="1" si="111"/>
        <v>233.71163111696231</v>
      </c>
      <c r="AK72">
        <f t="shared" ca="1" si="112"/>
        <v>233.53913215327896</v>
      </c>
      <c r="AL72">
        <f t="shared" ca="1" si="113"/>
        <v>234.78228687025805</v>
      </c>
      <c r="AM72">
        <f t="shared" ca="1" si="114"/>
        <v>230.61233885873744</v>
      </c>
      <c r="AN72">
        <f t="shared" ca="1" si="115"/>
        <v>225.86447427085915</v>
      </c>
      <c r="AO72">
        <f t="shared" ca="1" si="116"/>
        <v>224.96930727544714</v>
      </c>
      <c r="AP72">
        <f t="shared" ca="1" si="117"/>
        <v>232.99303186962391</v>
      </c>
      <c r="AQ72">
        <f t="shared" ca="1" si="118"/>
        <v>231.44020929047147</v>
      </c>
      <c r="AR72">
        <f t="shared" ca="1" si="119"/>
        <v>236.17121197038591</v>
      </c>
      <c r="AS72">
        <f t="shared" ca="1" si="120"/>
        <v>236.3057134711141</v>
      </c>
      <c r="AT72">
        <f t="shared" ca="1" si="121"/>
        <v>238.23144087740425</v>
      </c>
      <c r="AU72">
        <f t="shared" ca="1" si="122"/>
        <v>233.48798709212184</v>
      </c>
      <c r="AV72">
        <f t="shared" ca="1" si="123"/>
        <v>237.82307254266354</v>
      </c>
      <c r="AW72">
        <f t="shared" ca="1" si="124"/>
        <v>232.43281690656127</v>
      </c>
      <c r="AX72">
        <f t="shared" ca="1" si="125"/>
        <v>234.5524170096264</v>
      </c>
      <c r="AY72">
        <f t="shared" ca="1" si="126"/>
        <v>236.99236756585992</v>
      </c>
      <c r="AZ72">
        <f t="shared" ca="1" si="127"/>
        <v>238.7546168543391</v>
      </c>
      <c r="BA72">
        <f t="shared" ca="1" si="128"/>
        <v>246.08866728313956</v>
      </c>
      <c r="BB72">
        <f t="shared" ca="1" si="129"/>
        <v>242.92951176955629</v>
      </c>
      <c r="BC72">
        <f t="shared" ca="1" si="130"/>
        <v>239.7395079941183</v>
      </c>
      <c r="BD72">
        <f t="shared" ca="1" si="131"/>
        <v>239.84340339726296</v>
      </c>
      <c r="BE72">
        <f t="shared" ca="1" si="132"/>
        <v>236.22792230598657</v>
      </c>
      <c r="BF72">
        <f t="shared" ca="1" si="133"/>
        <v>234.15718078829616</v>
      </c>
      <c r="BG72">
        <f t="shared" ca="1" si="134"/>
        <v>233.14612679801962</v>
      </c>
      <c r="BH72">
        <f t="shared" ca="1" si="135"/>
        <v>233.1588864729496</v>
      </c>
      <c r="BI72">
        <f t="shared" ca="1" si="136"/>
        <v>232.08034327635042</v>
      </c>
      <c r="BJ72">
        <f t="shared" ca="1" si="137"/>
        <v>232.38641388500392</v>
      </c>
      <c r="BK72">
        <f t="shared" ca="1" si="138"/>
        <v>228.53350314417085</v>
      </c>
      <c r="BL72">
        <f t="shared" ca="1" si="139"/>
        <v>229.75490236807343</v>
      </c>
      <c r="BM72">
        <f t="shared" ca="1" si="140"/>
        <v>224.51411417245504</v>
      </c>
      <c r="BN72" s="22">
        <f t="shared" ca="1" si="103"/>
        <v>24.514114172455038</v>
      </c>
      <c r="BO72" s="22">
        <f t="shared" ca="1" si="104"/>
        <v>24.264994462132517</v>
      </c>
    </row>
    <row r="73" spans="5:67" x14ac:dyDescent="0.35">
      <c r="E73">
        <f t="shared" si="105"/>
        <v>223.19</v>
      </c>
      <c r="F73">
        <f t="shared" ca="1" si="76"/>
        <v>222.24914573707642</v>
      </c>
      <c r="G73">
        <f t="shared" ca="1" si="77"/>
        <v>220.76602366384898</v>
      </c>
      <c r="H73">
        <f t="shared" ca="1" si="78"/>
        <v>219.4553720385648</v>
      </c>
      <c r="I73">
        <f t="shared" ca="1" si="79"/>
        <v>219.51155474612563</v>
      </c>
      <c r="J73">
        <f t="shared" ca="1" si="80"/>
        <v>217.70785372261693</v>
      </c>
      <c r="K73">
        <f t="shared" ca="1" si="81"/>
        <v>217.95866088258339</v>
      </c>
      <c r="L73">
        <f t="shared" ca="1" si="82"/>
        <v>215.78214334983585</v>
      </c>
      <c r="M73">
        <f t="shared" ca="1" si="83"/>
        <v>216.05829545540803</v>
      </c>
      <c r="N73">
        <f t="shared" ca="1" si="84"/>
        <v>215.03848466481728</v>
      </c>
      <c r="O73">
        <f t="shared" ca="1" si="85"/>
        <v>214.30110701828025</v>
      </c>
      <c r="P73">
        <f t="shared" ca="1" si="86"/>
        <v>214.81065965122866</v>
      </c>
      <c r="Q73">
        <f t="shared" ca="1" si="87"/>
        <v>212.89721073652106</v>
      </c>
      <c r="R73">
        <f t="shared" ca="1" si="88"/>
        <v>209.42967721752396</v>
      </c>
      <c r="S73">
        <f t="shared" ca="1" si="89"/>
        <v>209.62224992230406</v>
      </c>
      <c r="T73">
        <f t="shared" ca="1" si="90"/>
        <v>206.97368150459209</v>
      </c>
      <c r="U73">
        <f t="shared" ca="1" si="91"/>
        <v>202.35512157136927</v>
      </c>
      <c r="V73">
        <f t="shared" ca="1" si="92"/>
        <v>203.47614459344902</v>
      </c>
      <c r="W73">
        <f t="shared" ca="1" si="93"/>
        <v>202.81134308706683</v>
      </c>
      <c r="X73">
        <f t="shared" ca="1" si="94"/>
        <v>204.16954639753519</v>
      </c>
      <c r="Y73">
        <f t="shared" ca="1" si="95"/>
        <v>207.65113665872562</v>
      </c>
      <c r="Z73">
        <f t="shared" ca="1" si="96"/>
        <v>204.11109404269615</v>
      </c>
      <c r="AA73">
        <f t="shared" ca="1" si="97"/>
        <v>207.12538649379101</v>
      </c>
      <c r="AB73">
        <f t="shared" ca="1" si="98"/>
        <v>207.64681906431431</v>
      </c>
      <c r="AC73">
        <f t="shared" ca="1" si="99"/>
        <v>207.57354110944146</v>
      </c>
      <c r="AD73">
        <f t="shared" ca="1" si="100"/>
        <v>210.24169093389142</v>
      </c>
      <c r="AE73">
        <f t="shared" ca="1" si="106"/>
        <v>212.10322646248358</v>
      </c>
      <c r="AF73">
        <f t="shared" ca="1" si="107"/>
        <v>207.69702107012566</v>
      </c>
      <c r="AG73">
        <f t="shared" ca="1" si="108"/>
        <v>207.22293215200276</v>
      </c>
      <c r="AH73">
        <f t="shared" ca="1" si="109"/>
        <v>209.09614928408033</v>
      </c>
      <c r="AI73">
        <f t="shared" ca="1" si="110"/>
        <v>211.11123213509714</v>
      </c>
      <c r="AJ73">
        <f t="shared" ca="1" si="111"/>
        <v>204.49501143013862</v>
      </c>
      <c r="AK73">
        <f t="shared" ca="1" si="112"/>
        <v>204.98106581948716</v>
      </c>
      <c r="AL73">
        <f t="shared" ca="1" si="113"/>
        <v>205.89822174993193</v>
      </c>
      <c r="AM73">
        <f t="shared" ca="1" si="114"/>
        <v>206.64275055025723</v>
      </c>
      <c r="AN73">
        <f t="shared" ca="1" si="115"/>
        <v>208.79649565851878</v>
      </c>
      <c r="AO73">
        <f t="shared" ca="1" si="116"/>
        <v>208.56291902655732</v>
      </c>
      <c r="AP73">
        <f t="shared" ca="1" si="117"/>
        <v>210.30379219458968</v>
      </c>
      <c r="AQ73">
        <f t="shared" ca="1" si="118"/>
        <v>212.41513761399494</v>
      </c>
      <c r="AR73">
        <f t="shared" ca="1" si="119"/>
        <v>210.82931222600155</v>
      </c>
      <c r="AS73">
        <f t="shared" ca="1" si="120"/>
        <v>212.86924227028689</v>
      </c>
      <c r="AT73">
        <f t="shared" ca="1" si="121"/>
        <v>211.27496389791835</v>
      </c>
      <c r="AU73">
        <f t="shared" ca="1" si="122"/>
        <v>212.64279661867823</v>
      </c>
      <c r="AV73">
        <f t="shared" ca="1" si="123"/>
        <v>209.96118801851105</v>
      </c>
      <c r="AW73">
        <f t="shared" ca="1" si="124"/>
        <v>211.34481526063553</v>
      </c>
      <c r="AX73">
        <f t="shared" ca="1" si="125"/>
        <v>211.7348479050016</v>
      </c>
      <c r="AY73">
        <f t="shared" ca="1" si="126"/>
        <v>205.38890317004527</v>
      </c>
      <c r="AZ73">
        <f t="shared" ca="1" si="127"/>
        <v>205.3515029698608</v>
      </c>
      <c r="BA73">
        <f t="shared" ca="1" si="128"/>
        <v>210.74190204941527</v>
      </c>
      <c r="BB73">
        <f t="shared" ca="1" si="129"/>
        <v>206.32856945653901</v>
      </c>
      <c r="BC73">
        <f t="shared" ca="1" si="130"/>
        <v>207.48183060484541</v>
      </c>
      <c r="BD73">
        <f t="shared" ca="1" si="131"/>
        <v>206.02880793109776</v>
      </c>
      <c r="BE73">
        <f t="shared" ca="1" si="132"/>
        <v>203.99547291409033</v>
      </c>
      <c r="BF73">
        <f t="shared" ca="1" si="133"/>
        <v>203.49659524658995</v>
      </c>
      <c r="BG73">
        <f t="shared" ca="1" si="134"/>
        <v>208.75515737261699</v>
      </c>
      <c r="BH73">
        <f t="shared" ca="1" si="135"/>
        <v>209.25573220096024</v>
      </c>
      <c r="BI73">
        <f t="shared" ca="1" si="136"/>
        <v>206.4512978791102</v>
      </c>
      <c r="BJ73">
        <f t="shared" ca="1" si="137"/>
        <v>206.3057439485477</v>
      </c>
      <c r="BK73">
        <f t="shared" ca="1" si="138"/>
        <v>208.35767087238443</v>
      </c>
      <c r="BL73">
        <f t="shared" ca="1" si="139"/>
        <v>211.98005432735556</v>
      </c>
      <c r="BM73">
        <f t="shared" ca="1" si="140"/>
        <v>209.08605013057826</v>
      </c>
      <c r="BN73" s="22">
        <f t="shared" ca="1" si="103"/>
        <v>9.0860501305782577</v>
      </c>
      <c r="BO73" s="22">
        <f t="shared" ca="1" si="104"/>
        <v>8.9937149900717763</v>
      </c>
    </row>
    <row r="74" spans="5:67" x14ac:dyDescent="0.35">
      <c r="E74">
        <f t="shared" si="105"/>
        <v>223.19</v>
      </c>
      <c r="F74">
        <f t="shared" ref="F74:F101" ca="1" si="141">E74*EXP(($B$2-0.5*$B$3^2)*$B$4+$B$3*_xlfn.NORM.INV(RAND(),0,SQRT($B$4)))</f>
        <v>223.66580508377834</v>
      </c>
      <c r="G74">
        <f t="shared" ref="G74:G101" ca="1" si="142">F74*EXP(($B$2-0.5*$B$3^2)*$B$4+$B$3*_xlfn.NORM.INV(RAND(),0,SQRT($B$4)))</f>
        <v>229.27951683641083</v>
      </c>
      <c r="H74">
        <f t="shared" ref="H74:H101" ca="1" si="143">G74*EXP(($B$2-0.5*$B$3^2)*$B$4+$B$3*_xlfn.NORM.INV(RAND(),0,SQRT($B$4)))</f>
        <v>225.69435597793935</v>
      </c>
      <c r="I74">
        <f t="shared" ref="I74:I101" ca="1" si="144">H74*EXP(($B$2-0.5*$B$3^2)*$B$4+$B$3*_xlfn.NORM.INV(RAND(),0,SQRT($B$4)))</f>
        <v>220.48624763974428</v>
      </c>
      <c r="J74">
        <f t="shared" ref="J74:J101" ca="1" si="145">I74*EXP(($B$2-0.5*$B$3^2)*$B$4+$B$3*_xlfn.NORM.INV(RAND(),0,SQRT($B$4)))</f>
        <v>223.11566520822544</v>
      </c>
      <c r="K74">
        <f t="shared" ref="K74:K101" ca="1" si="146">J74*EXP(($B$2-0.5*$B$3^2)*$B$4+$B$3*_xlfn.NORM.INV(RAND(),0,SQRT($B$4)))</f>
        <v>217.43187241539277</v>
      </c>
      <c r="L74">
        <f t="shared" ref="L74:L101" ca="1" si="147">K74*EXP(($B$2-0.5*$B$3^2)*$B$4+$B$3*_xlfn.NORM.INV(RAND(),0,SQRT($B$4)))</f>
        <v>218.75105045333976</v>
      </c>
      <c r="M74">
        <f t="shared" ref="M74:M101" ca="1" si="148">L74*EXP(($B$2-0.5*$B$3^2)*$B$4+$B$3*_xlfn.NORM.INV(RAND(),0,SQRT($B$4)))</f>
        <v>216.52400863923376</v>
      </c>
      <c r="N74">
        <f t="shared" ref="N74:N101" ca="1" si="149">M74*EXP(($B$2-0.5*$B$3^2)*$B$4+$B$3*_xlfn.NORM.INV(RAND(),0,SQRT($B$4)))</f>
        <v>216.40468578193099</v>
      </c>
      <c r="O74">
        <f t="shared" ref="O74:O101" ca="1" si="150">N74*EXP(($B$2-0.5*$B$3^2)*$B$4+$B$3*_xlfn.NORM.INV(RAND(),0,SQRT($B$4)))</f>
        <v>213.36561896297837</v>
      </c>
      <c r="P74">
        <f t="shared" ref="P74:P101" ca="1" si="151">O74*EXP(($B$2-0.5*$B$3^2)*$B$4+$B$3*_xlfn.NORM.INV(RAND(),0,SQRT($B$4)))</f>
        <v>208.87341519868113</v>
      </c>
      <c r="Q74">
        <f t="shared" ref="Q74:Q101" ca="1" si="152">P74*EXP(($B$2-0.5*$B$3^2)*$B$4+$B$3*_xlfn.NORM.INV(RAND(),0,SQRT($B$4)))</f>
        <v>207.29522764361121</v>
      </c>
      <c r="R74">
        <f t="shared" ref="R74:R101" ca="1" si="153">Q74*EXP(($B$2-0.5*$B$3^2)*$B$4+$B$3*_xlfn.NORM.INV(RAND(),0,SQRT($B$4)))</f>
        <v>205.39288279624543</v>
      </c>
      <c r="S74">
        <f t="shared" ref="S74:S101" ca="1" si="154">R74*EXP(($B$2-0.5*$B$3^2)*$B$4+$B$3*_xlfn.NORM.INV(RAND(),0,SQRT($B$4)))</f>
        <v>206.56253678773305</v>
      </c>
      <c r="T74">
        <f t="shared" ref="T74:T101" ca="1" si="155">S74*EXP(($B$2-0.5*$B$3^2)*$B$4+$B$3*_xlfn.NORM.INV(RAND(),0,SQRT($B$4)))</f>
        <v>205.46153714679437</v>
      </c>
      <c r="U74">
        <f t="shared" ref="U74:U101" ca="1" si="156">T74*EXP(($B$2-0.5*$B$3^2)*$B$4+$B$3*_xlfn.NORM.INV(RAND(),0,SQRT($B$4)))</f>
        <v>209.73495553528184</v>
      </c>
      <c r="V74">
        <f t="shared" ref="V74:V101" ca="1" si="157">U74*EXP(($B$2-0.5*$B$3^2)*$B$4+$B$3*_xlfn.NORM.INV(RAND(),0,SQRT($B$4)))</f>
        <v>208.80763880464229</v>
      </c>
      <c r="W74">
        <f t="shared" ref="W74:W101" ca="1" si="158">V74*EXP(($B$2-0.5*$B$3^2)*$B$4+$B$3*_xlfn.NORM.INV(RAND(),0,SQRT($B$4)))</f>
        <v>210.05746919726226</v>
      </c>
      <c r="X74">
        <f t="shared" ref="X74:X101" ca="1" si="159">W74*EXP(($B$2-0.5*$B$3^2)*$B$4+$B$3*_xlfn.NORM.INV(RAND(),0,SQRT($B$4)))</f>
        <v>214.59014214353419</v>
      </c>
      <c r="Y74">
        <f t="shared" ref="Y74:Y101" ca="1" si="160">X74*EXP(($B$2-0.5*$B$3^2)*$B$4+$B$3*_xlfn.NORM.INV(RAND(),0,SQRT($B$4)))</f>
        <v>214.23060408477957</v>
      </c>
      <c r="Z74">
        <f t="shared" ref="Z74:Z101" ca="1" si="161">Y74*EXP(($B$2-0.5*$B$3^2)*$B$4+$B$3*_xlfn.NORM.INV(RAND(),0,SQRT($B$4)))</f>
        <v>211.8292233482282</v>
      </c>
      <c r="AA74">
        <f t="shared" ref="AA74:AA101" ca="1" si="162">Z74*EXP(($B$2-0.5*$B$3^2)*$B$4+$B$3*_xlfn.NORM.INV(RAND(),0,SQRT($B$4)))</f>
        <v>214.16999747442787</v>
      </c>
      <c r="AB74">
        <f t="shared" ref="AB74:AB101" ca="1" si="163">AA74*EXP(($B$2-0.5*$B$3^2)*$B$4+$B$3*_xlfn.NORM.INV(RAND(),0,SQRT($B$4)))</f>
        <v>213.92659148474004</v>
      </c>
      <c r="AC74">
        <f t="shared" ref="AC74:AC101" ca="1" si="164">AB74*EXP(($B$2-0.5*$B$3^2)*$B$4+$B$3*_xlfn.NORM.INV(RAND(),0,SQRT($B$4)))</f>
        <v>210.7487731168969</v>
      </c>
      <c r="AD74">
        <f t="shared" ref="AD74:AD100" ca="1" si="165">AC74*EXP(($B$2-0.5*$B$3^2)*$B$4+$B$3*_xlfn.NORM.INV(RAND(),0,SQRT($B$4)))</f>
        <v>211.92786950149269</v>
      </c>
      <c r="AE74">
        <f t="shared" ca="1" si="106"/>
        <v>214.71306650540296</v>
      </c>
      <c r="AF74">
        <f t="shared" ca="1" si="107"/>
        <v>209.45152187887115</v>
      </c>
      <c r="AG74">
        <f t="shared" ca="1" si="108"/>
        <v>216.88129481923912</v>
      </c>
      <c r="AH74">
        <f t="shared" ca="1" si="109"/>
        <v>221.76197109989977</v>
      </c>
      <c r="AI74">
        <f t="shared" ca="1" si="110"/>
        <v>220.50540080314471</v>
      </c>
      <c r="AJ74">
        <f t="shared" ca="1" si="111"/>
        <v>229.68457285429594</v>
      </c>
      <c r="AK74">
        <f t="shared" ca="1" si="112"/>
        <v>228.83427770926778</v>
      </c>
      <c r="AL74">
        <f t="shared" ca="1" si="113"/>
        <v>231.450999414422</v>
      </c>
      <c r="AM74">
        <f t="shared" ca="1" si="114"/>
        <v>231.07254758720882</v>
      </c>
      <c r="AN74">
        <f t="shared" ca="1" si="115"/>
        <v>233.74818588946772</v>
      </c>
      <c r="AO74">
        <f t="shared" ca="1" si="116"/>
        <v>234.53181219266455</v>
      </c>
      <c r="AP74">
        <f t="shared" ca="1" si="117"/>
        <v>234.99518406964955</v>
      </c>
      <c r="AQ74">
        <f t="shared" ca="1" si="118"/>
        <v>234.29892391705181</v>
      </c>
      <c r="AR74">
        <f t="shared" ca="1" si="119"/>
        <v>233.00621399534373</v>
      </c>
      <c r="AS74">
        <f t="shared" ca="1" si="120"/>
        <v>240.40684650261807</v>
      </c>
      <c r="AT74">
        <f t="shared" ca="1" si="121"/>
        <v>231.90948488975803</v>
      </c>
      <c r="AU74">
        <f t="shared" ca="1" si="122"/>
        <v>234.77821499958588</v>
      </c>
      <c r="AV74">
        <f t="shared" ca="1" si="123"/>
        <v>237.73444778572559</v>
      </c>
      <c r="AW74">
        <f t="shared" ca="1" si="124"/>
        <v>235.59144021286366</v>
      </c>
      <c r="AX74">
        <f t="shared" ca="1" si="125"/>
        <v>235.66976110247157</v>
      </c>
      <c r="AY74">
        <f t="shared" ca="1" si="126"/>
        <v>233.28757501919262</v>
      </c>
      <c r="AZ74">
        <f t="shared" ca="1" si="127"/>
        <v>229.82801180958225</v>
      </c>
      <c r="BA74">
        <f t="shared" ca="1" si="128"/>
        <v>230.04009494819979</v>
      </c>
      <c r="BB74">
        <f t="shared" ca="1" si="129"/>
        <v>233.28049518297911</v>
      </c>
      <c r="BC74">
        <f t="shared" ca="1" si="130"/>
        <v>238.73489619777368</v>
      </c>
      <c r="BD74">
        <f t="shared" ca="1" si="131"/>
        <v>233.19601050923231</v>
      </c>
      <c r="BE74">
        <f t="shared" ca="1" si="132"/>
        <v>238.72996969791734</v>
      </c>
      <c r="BF74">
        <f t="shared" ca="1" si="133"/>
        <v>235.665772850991</v>
      </c>
      <c r="BG74">
        <f t="shared" ca="1" si="134"/>
        <v>236.84026884677115</v>
      </c>
      <c r="BH74">
        <f t="shared" ca="1" si="135"/>
        <v>237.27802368076388</v>
      </c>
      <c r="BI74">
        <f t="shared" ca="1" si="136"/>
        <v>235.30114833273018</v>
      </c>
      <c r="BJ74">
        <f t="shared" ca="1" si="137"/>
        <v>235.70628490292813</v>
      </c>
      <c r="BK74">
        <f t="shared" ca="1" si="138"/>
        <v>238.81573560101751</v>
      </c>
      <c r="BL74">
        <f t="shared" ca="1" si="139"/>
        <v>241.86915909515864</v>
      </c>
      <c r="BM74">
        <f t="shared" ca="1" si="140"/>
        <v>246.31058027778357</v>
      </c>
      <c r="BN74" s="22">
        <f t="shared" ca="1" si="103"/>
        <v>46.310580277783572</v>
      </c>
      <c r="BO74" s="22">
        <f t="shared" ca="1" si="104"/>
        <v>45.839958404094475</v>
      </c>
    </row>
    <row r="75" spans="5:67" x14ac:dyDescent="0.35">
      <c r="E75">
        <f t="shared" si="105"/>
        <v>223.19</v>
      </c>
      <c r="F75">
        <f t="shared" ca="1" si="141"/>
        <v>223.85491880304457</v>
      </c>
      <c r="G75">
        <f t="shared" ca="1" si="142"/>
        <v>219.15202265380896</v>
      </c>
      <c r="H75">
        <f t="shared" ca="1" si="143"/>
        <v>219.18780447708639</v>
      </c>
      <c r="I75">
        <f t="shared" ca="1" si="144"/>
        <v>215.63984452281761</v>
      </c>
      <c r="J75">
        <f t="shared" ca="1" si="145"/>
        <v>204.68303029715989</v>
      </c>
      <c r="K75">
        <f t="shared" ca="1" si="146"/>
        <v>210.03268172555929</v>
      </c>
      <c r="L75">
        <f t="shared" ca="1" si="147"/>
        <v>209.55739335841616</v>
      </c>
      <c r="M75">
        <f t="shared" ca="1" si="148"/>
        <v>211.18525362402775</v>
      </c>
      <c r="N75">
        <f t="shared" ca="1" si="149"/>
        <v>213.51620217507624</v>
      </c>
      <c r="O75">
        <f t="shared" ca="1" si="150"/>
        <v>215.50340240690915</v>
      </c>
      <c r="P75">
        <f t="shared" ca="1" si="151"/>
        <v>205.78798268282765</v>
      </c>
      <c r="Q75">
        <f t="shared" ca="1" si="152"/>
        <v>206.33015722873097</v>
      </c>
      <c r="R75">
        <f t="shared" ca="1" si="153"/>
        <v>209.23692799272791</v>
      </c>
      <c r="S75">
        <f t="shared" ca="1" si="154"/>
        <v>209.0203493600057</v>
      </c>
      <c r="T75">
        <f t="shared" ca="1" si="155"/>
        <v>211.67132392779777</v>
      </c>
      <c r="U75">
        <f t="shared" ca="1" si="156"/>
        <v>209.85723251132362</v>
      </c>
      <c r="V75">
        <f t="shared" ca="1" si="157"/>
        <v>209.93933790697159</v>
      </c>
      <c r="W75">
        <f t="shared" ca="1" si="158"/>
        <v>207.20524921831264</v>
      </c>
      <c r="X75">
        <f t="shared" ca="1" si="159"/>
        <v>208.10720707379255</v>
      </c>
      <c r="Y75">
        <f t="shared" ca="1" si="160"/>
        <v>210.248541781597</v>
      </c>
      <c r="Z75">
        <f t="shared" ca="1" si="161"/>
        <v>209.01694446336208</v>
      </c>
      <c r="AA75">
        <f t="shared" ca="1" si="162"/>
        <v>208.9083898126697</v>
      </c>
      <c r="AB75">
        <f t="shared" ca="1" si="163"/>
        <v>207.16370816005923</v>
      </c>
      <c r="AC75">
        <f t="shared" ca="1" si="164"/>
        <v>217.34553818892991</v>
      </c>
      <c r="AD75">
        <f t="shared" ca="1" si="165"/>
        <v>219.87228582206086</v>
      </c>
      <c r="AE75">
        <f t="shared" ca="1" si="106"/>
        <v>226.90611507473213</v>
      </c>
      <c r="AF75">
        <f t="shared" ca="1" si="107"/>
        <v>224.17535906499035</v>
      </c>
      <c r="AG75">
        <f t="shared" ca="1" si="108"/>
        <v>223.67346727092232</v>
      </c>
      <c r="AH75">
        <f t="shared" ca="1" si="109"/>
        <v>225.99075247384954</v>
      </c>
      <c r="AI75">
        <f t="shared" ca="1" si="110"/>
        <v>226.07106924736485</v>
      </c>
      <c r="AJ75">
        <f t="shared" ca="1" si="111"/>
        <v>228.48019325267705</v>
      </c>
      <c r="AK75">
        <f t="shared" ca="1" si="112"/>
        <v>227.11354279112248</v>
      </c>
      <c r="AL75">
        <f t="shared" ca="1" si="113"/>
        <v>226.54437571747587</v>
      </c>
      <c r="AM75">
        <f t="shared" ca="1" si="114"/>
        <v>228.86961539984208</v>
      </c>
      <c r="AN75">
        <f t="shared" ca="1" si="115"/>
        <v>227.43201369362862</v>
      </c>
      <c r="AO75">
        <f t="shared" ca="1" si="116"/>
        <v>227.79905740959623</v>
      </c>
      <c r="AP75">
        <f t="shared" ca="1" si="117"/>
        <v>226.48778208543581</v>
      </c>
      <c r="AQ75">
        <f t="shared" ca="1" si="118"/>
        <v>219.21292533734939</v>
      </c>
      <c r="AR75">
        <f t="shared" ca="1" si="119"/>
        <v>220.86348741376452</v>
      </c>
      <c r="AS75">
        <f t="shared" ca="1" si="120"/>
        <v>219.3511666524665</v>
      </c>
      <c r="AT75">
        <f t="shared" ca="1" si="121"/>
        <v>219.57036910013832</v>
      </c>
      <c r="AU75">
        <f t="shared" ca="1" si="122"/>
        <v>218.47426593195067</v>
      </c>
      <c r="AV75">
        <f t="shared" ca="1" si="123"/>
        <v>219.62144642172751</v>
      </c>
      <c r="AW75">
        <f t="shared" ca="1" si="124"/>
        <v>214.09013051443435</v>
      </c>
      <c r="AX75">
        <f t="shared" ca="1" si="125"/>
        <v>218.10800342513889</v>
      </c>
      <c r="AY75">
        <f t="shared" ca="1" si="126"/>
        <v>221.27600144764611</v>
      </c>
      <c r="AZ75">
        <f t="shared" ca="1" si="127"/>
        <v>220.55520171880437</v>
      </c>
      <c r="BA75">
        <f t="shared" ca="1" si="128"/>
        <v>218.29313803085711</v>
      </c>
      <c r="BB75">
        <f t="shared" ca="1" si="129"/>
        <v>215.60987889068247</v>
      </c>
      <c r="BC75">
        <f t="shared" ca="1" si="130"/>
        <v>218.48755763649356</v>
      </c>
      <c r="BD75">
        <f t="shared" ca="1" si="131"/>
        <v>218.67892786715572</v>
      </c>
      <c r="BE75">
        <f t="shared" ca="1" si="132"/>
        <v>218.82233428866644</v>
      </c>
      <c r="BF75">
        <f t="shared" ca="1" si="133"/>
        <v>224.04835393999778</v>
      </c>
      <c r="BG75">
        <f t="shared" ca="1" si="134"/>
        <v>228.32024725170217</v>
      </c>
      <c r="BH75">
        <f t="shared" ca="1" si="135"/>
        <v>225.2586485274901</v>
      </c>
      <c r="BI75">
        <f t="shared" ca="1" si="136"/>
        <v>232.43325559578921</v>
      </c>
      <c r="BJ75">
        <f t="shared" ca="1" si="137"/>
        <v>230.76121665282511</v>
      </c>
      <c r="BK75">
        <f t="shared" ca="1" si="138"/>
        <v>236.47364329799316</v>
      </c>
      <c r="BL75">
        <f t="shared" ca="1" si="139"/>
        <v>232.38345514925822</v>
      </c>
      <c r="BM75">
        <f t="shared" ca="1" si="140"/>
        <v>235.74684889736099</v>
      </c>
      <c r="BN75" s="22">
        <f t="shared" ca="1" si="103"/>
        <v>35.746848897360991</v>
      </c>
      <c r="BO75" s="22">
        <f t="shared" ca="1" si="104"/>
        <v>35.383578799995625</v>
      </c>
    </row>
    <row r="76" spans="5:67" x14ac:dyDescent="0.35">
      <c r="E76">
        <f t="shared" si="105"/>
        <v>223.19</v>
      </c>
      <c r="F76">
        <f t="shared" ca="1" si="141"/>
        <v>218.52179480954084</v>
      </c>
      <c r="G76">
        <f t="shared" ca="1" si="142"/>
        <v>222.83462278950279</v>
      </c>
      <c r="H76">
        <f t="shared" ca="1" si="143"/>
        <v>223.30333913136678</v>
      </c>
      <c r="I76">
        <f t="shared" ca="1" si="144"/>
        <v>221.90296665827873</v>
      </c>
      <c r="J76">
        <f t="shared" ca="1" si="145"/>
        <v>227.0667198959253</v>
      </c>
      <c r="K76">
        <f t="shared" ca="1" si="146"/>
        <v>222.11392265380937</v>
      </c>
      <c r="L76">
        <f t="shared" ca="1" si="147"/>
        <v>219.68441627580228</v>
      </c>
      <c r="M76">
        <f t="shared" ca="1" si="148"/>
        <v>218.15053095687023</v>
      </c>
      <c r="N76">
        <f t="shared" ca="1" si="149"/>
        <v>219.01719803872845</v>
      </c>
      <c r="O76">
        <f t="shared" ca="1" si="150"/>
        <v>222.10481122304844</v>
      </c>
      <c r="P76">
        <f t="shared" ca="1" si="151"/>
        <v>221.93047863354224</v>
      </c>
      <c r="Q76">
        <f t="shared" ca="1" si="152"/>
        <v>225.09041262091847</v>
      </c>
      <c r="R76">
        <f t="shared" ca="1" si="153"/>
        <v>223.72353054695265</v>
      </c>
      <c r="S76">
        <f t="shared" ca="1" si="154"/>
        <v>226.0759493266346</v>
      </c>
      <c r="T76">
        <f t="shared" ca="1" si="155"/>
        <v>229.19054146802858</v>
      </c>
      <c r="U76">
        <f t="shared" ca="1" si="156"/>
        <v>228.30481750526891</v>
      </c>
      <c r="V76">
        <f t="shared" ca="1" si="157"/>
        <v>223.45288670913391</v>
      </c>
      <c r="W76">
        <f t="shared" ca="1" si="158"/>
        <v>218.51289955803247</v>
      </c>
      <c r="X76">
        <f t="shared" ca="1" si="159"/>
        <v>212.91902755964057</v>
      </c>
      <c r="Y76">
        <f t="shared" ca="1" si="160"/>
        <v>220.22098766658752</v>
      </c>
      <c r="Z76">
        <f t="shared" ca="1" si="161"/>
        <v>224.90549549300479</v>
      </c>
      <c r="AA76">
        <f t="shared" ca="1" si="162"/>
        <v>224.8747654919178</v>
      </c>
      <c r="AB76">
        <f t="shared" ca="1" si="163"/>
        <v>225.1592094167724</v>
      </c>
      <c r="AC76">
        <f t="shared" ca="1" si="164"/>
        <v>220.9483097636836</v>
      </c>
      <c r="AD76">
        <f t="shared" ca="1" si="165"/>
        <v>220.96616851803267</v>
      </c>
      <c r="AE76">
        <f t="shared" ca="1" si="106"/>
        <v>222.53967087044126</v>
      </c>
      <c r="AF76">
        <f t="shared" ca="1" si="107"/>
        <v>222.90361710491064</v>
      </c>
      <c r="AG76">
        <f t="shared" ca="1" si="108"/>
        <v>217.85819883009961</v>
      </c>
      <c r="AH76">
        <f t="shared" ca="1" si="109"/>
        <v>215.16990064501363</v>
      </c>
      <c r="AI76">
        <f t="shared" ca="1" si="110"/>
        <v>223.93020046168331</v>
      </c>
      <c r="AJ76">
        <f t="shared" ca="1" si="111"/>
        <v>227.90824784372106</v>
      </c>
      <c r="AK76">
        <f t="shared" ca="1" si="112"/>
        <v>227.81307135586505</v>
      </c>
      <c r="AL76">
        <f t="shared" ca="1" si="113"/>
        <v>228.50200955373239</v>
      </c>
      <c r="AM76">
        <f t="shared" ca="1" si="114"/>
        <v>231.82018802534139</v>
      </c>
      <c r="AN76">
        <f t="shared" ca="1" si="115"/>
        <v>231.41001191709927</v>
      </c>
      <c r="AO76">
        <f t="shared" ca="1" si="116"/>
        <v>231.46735323157179</v>
      </c>
      <c r="AP76">
        <f t="shared" ca="1" si="117"/>
        <v>231.77689430961422</v>
      </c>
      <c r="AQ76">
        <f t="shared" ca="1" si="118"/>
        <v>233.9093574341473</v>
      </c>
      <c r="AR76">
        <f t="shared" ca="1" si="119"/>
        <v>236.75044747134856</v>
      </c>
      <c r="AS76">
        <f t="shared" ca="1" si="120"/>
        <v>237.00106620508288</v>
      </c>
      <c r="AT76">
        <f t="shared" ca="1" si="121"/>
        <v>245.80361497972441</v>
      </c>
      <c r="AU76">
        <f t="shared" ca="1" si="122"/>
        <v>236.79130537052237</v>
      </c>
      <c r="AV76">
        <f t="shared" ca="1" si="123"/>
        <v>234.79873749931443</v>
      </c>
      <c r="AW76">
        <f t="shared" ca="1" si="124"/>
        <v>233.04448676675776</v>
      </c>
      <c r="AX76">
        <f t="shared" ca="1" si="125"/>
        <v>229.90410594902741</v>
      </c>
      <c r="AY76">
        <f t="shared" ca="1" si="126"/>
        <v>233.06177165934406</v>
      </c>
      <c r="AZ76">
        <f t="shared" ca="1" si="127"/>
        <v>232.46297192998225</v>
      </c>
      <c r="BA76">
        <f t="shared" ca="1" si="128"/>
        <v>230.34800854526543</v>
      </c>
      <c r="BB76">
        <f t="shared" ca="1" si="129"/>
        <v>232.3041724577337</v>
      </c>
      <c r="BC76">
        <f t="shared" ca="1" si="130"/>
        <v>231.2091787506813</v>
      </c>
      <c r="BD76">
        <f t="shared" ca="1" si="131"/>
        <v>233.06421749810806</v>
      </c>
      <c r="BE76">
        <f t="shared" ca="1" si="132"/>
        <v>230.80780148459971</v>
      </c>
      <c r="BF76">
        <f t="shared" ca="1" si="133"/>
        <v>229.43391259223228</v>
      </c>
      <c r="BG76">
        <f t="shared" ca="1" si="134"/>
        <v>232.80034433845512</v>
      </c>
      <c r="BH76">
        <f t="shared" ca="1" si="135"/>
        <v>239.4828160367704</v>
      </c>
      <c r="BI76">
        <f t="shared" ca="1" si="136"/>
        <v>240.99681939401015</v>
      </c>
      <c r="BJ76">
        <f t="shared" ca="1" si="137"/>
        <v>243.36425428284366</v>
      </c>
      <c r="BK76">
        <f t="shared" ca="1" si="138"/>
        <v>241.32337170471084</v>
      </c>
      <c r="BL76">
        <f t="shared" ca="1" si="139"/>
        <v>238.26722182107389</v>
      </c>
      <c r="BM76">
        <f t="shared" ca="1" si="140"/>
        <v>239.32717694768118</v>
      </c>
      <c r="BN76" s="22">
        <f t="shared" ca="1" si="103"/>
        <v>39.327176947681181</v>
      </c>
      <c r="BO76" s="22">
        <f t="shared" ca="1" si="104"/>
        <v>38.92752249310508</v>
      </c>
    </row>
    <row r="77" spans="5:67" x14ac:dyDescent="0.35">
      <c r="E77">
        <f t="shared" si="105"/>
        <v>223.19</v>
      </c>
      <c r="F77">
        <f t="shared" ca="1" si="141"/>
        <v>219.64667063758191</v>
      </c>
      <c r="G77">
        <f t="shared" ca="1" si="142"/>
        <v>214.7040965035203</v>
      </c>
      <c r="H77">
        <f t="shared" ca="1" si="143"/>
        <v>214.13962061053599</v>
      </c>
      <c r="I77">
        <f t="shared" ca="1" si="144"/>
        <v>214.76934443789938</v>
      </c>
      <c r="J77">
        <f t="shared" ca="1" si="145"/>
        <v>213.01500616552397</v>
      </c>
      <c r="K77">
        <f t="shared" ca="1" si="146"/>
        <v>215.75285756421698</v>
      </c>
      <c r="L77">
        <f t="shared" ca="1" si="147"/>
        <v>217.59176806524314</v>
      </c>
      <c r="M77">
        <f t="shared" ca="1" si="148"/>
        <v>215.91847808352799</v>
      </c>
      <c r="N77">
        <f t="shared" ca="1" si="149"/>
        <v>212.79638323504756</v>
      </c>
      <c r="O77">
        <f t="shared" ca="1" si="150"/>
        <v>215.03623813007457</v>
      </c>
      <c r="P77">
        <f t="shared" ca="1" si="151"/>
        <v>211.78690153916514</v>
      </c>
      <c r="Q77">
        <f t="shared" ca="1" si="152"/>
        <v>213.1223406114751</v>
      </c>
      <c r="R77">
        <f t="shared" ca="1" si="153"/>
        <v>211.93362062906687</v>
      </c>
      <c r="S77">
        <f t="shared" ca="1" si="154"/>
        <v>209.61283017518903</v>
      </c>
      <c r="T77">
        <f t="shared" ca="1" si="155"/>
        <v>207.56947737813928</v>
      </c>
      <c r="U77">
        <f t="shared" ca="1" si="156"/>
        <v>209.7734413966989</v>
      </c>
      <c r="V77">
        <f t="shared" ca="1" si="157"/>
        <v>213.23185219628908</v>
      </c>
      <c r="W77">
        <f t="shared" ca="1" si="158"/>
        <v>218.19580457797443</v>
      </c>
      <c r="X77">
        <f t="shared" ca="1" si="159"/>
        <v>224.53820356070636</v>
      </c>
      <c r="Y77">
        <f t="shared" ca="1" si="160"/>
        <v>228.2952124531823</v>
      </c>
      <c r="Z77">
        <f t="shared" ca="1" si="161"/>
        <v>229.52445607744741</v>
      </c>
      <c r="AA77">
        <f t="shared" ca="1" si="162"/>
        <v>227.87469146267671</v>
      </c>
      <c r="AB77">
        <f t="shared" ca="1" si="163"/>
        <v>230.23418280602428</v>
      </c>
      <c r="AC77">
        <f t="shared" ca="1" si="164"/>
        <v>233.74674680818237</v>
      </c>
      <c r="AD77">
        <f t="shared" ca="1" si="165"/>
        <v>242.3678845493622</v>
      </c>
      <c r="AE77">
        <f t="shared" ca="1" si="106"/>
        <v>240.05850774947916</v>
      </c>
      <c r="AF77">
        <f t="shared" ca="1" si="107"/>
        <v>235.98970565001258</v>
      </c>
      <c r="AG77">
        <f t="shared" ca="1" si="108"/>
        <v>227.05020196364222</v>
      </c>
      <c r="AH77">
        <f t="shared" ca="1" si="109"/>
        <v>224.88985082436349</v>
      </c>
      <c r="AI77">
        <f t="shared" ca="1" si="110"/>
        <v>219.42960376481457</v>
      </c>
      <c r="AJ77">
        <f t="shared" ca="1" si="111"/>
        <v>220.31510176705919</v>
      </c>
      <c r="AK77">
        <f t="shared" ca="1" si="112"/>
        <v>216.1075513747042</v>
      </c>
      <c r="AL77">
        <f t="shared" ca="1" si="113"/>
        <v>213.92235495537949</v>
      </c>
      <c r="AM77">
        <f t="shared" ca="1" si="114"/>
        <v>218.56795466813836</v>
      </c>
      <c r="AN77">
        <f t="shared" ca="1" si="115"/>
        <v>215.98831948647816</v>
      </c>
      <c r="AO77">
        <f t="shared" ca="1" si="116"/>
        <v>213.16736739541761</v>
      </c>
      <c r="AP77">
        <f t="shared" ca="1" si="117"/>
        <v>214.19803420060839</v>
      </c>
      <c r="AQ77">
        <f t="shared" ca="1" si="118"/>
        <v>216.37936440374307</v>
      </c>
      <c r="AR77">
        <f t="shared" ca="1" si="119"/>
        <v>213.28903506812753</v>
      </c>
      <c r="AS77">
        <f t="shared" ca="1" si="120"/>
        <v>211.333666837903</v>
      </c>
      <c r="AT77">
        <f t="shared" ca="1" si="121"/>
        <v>215.40452669003002</v>
      </c>
      <c r="AU77">
        <f t="shared" ca="1" si="122"/>
        <v>219.06946761648771</v>
      </c>
      <c r="AV77">
        <f t="shared" ca="1" si="123"/>
        <v>218.32479979425432</v>
      </c>
      <c r="AW77">
        <f t="shared" ca="1" si="124"/>
        <v>224.95437670931656</v>
      </c>
      <c r="AX77">
        <f t="shared" ca="1" si="125"/>
        <v>219.78965951965029</v>
      </c>
      <c r="AY77">
        <f t="shared" ca="1" si="126"/>
        <v>220.59353451888458</v>
      </c>
      <c r="AZ77">
        <f t="shared" ca="1" si="127"/>
        <v>226.2602370509149</v>
      </c>
      <c r="BA77">
        <f t="shared" ca="1" si="128"/>
        <v>222.36939191828051</v>
      </c>
      <c r="BB77">
        <f t="shared" ca="1" si="129"/>
        <v>224.86265130369904</v>
      </c>
      <c r="BC77">
        <f t="shared" ca="1" si="130"/>
        <v>228.26195200318156</v>
      </c>
      <c r="BD77">
        <f t="shared" ca="1" si="131"/>
        <v>223.31063687897446</v>
      </c>
      <c r="BE77">
        <f t="shared" ca="1" si="132"/>
        <v>224.72662270072607</v>
      </c>
      <c r="BF77">
        <f t="shared" ca="1" si="133"/>
        <v>231.25822850021237</v>
      </c>
      <c r="BG77">
        <f t="shared" ca="1" si="134"/>
        <v>233.06702837634776</v>
      </c>
      <c r="BH77">
        <f t="shared" ca="1" si="135"/>
        <v>234.63036234390196</v>
      </c>
      <c r="BI77">
        <f t="shared" ca="1" si="136"/>
        <v>232.3136804468441</v>
      </c>
      <c r="BJ77">
        <f t="shared" ca="1" si="137"/>
        <v>230.51723013969223</v>
      </c>
      <c r="BK77">
        <f t="shared" ca="1" si="138"/>
        <v>230.68745108516796</v>
      </c>
      <c r="BL77">
        <f t="shared" ca="1" si="139"/>
        <v>226.81585594702059</v>
      </c>
      <c r="BM77">
        <f t="shared" ca="1" si="140"/>
        <v>230.00226428323762</v>
      </c>
      <c r="BN77" s="22">
        <f t="shared" ca="1" si="103"/>
        <v>30.002264283237622</v>
      </c>
      <c r="BO77" s="22">
        <f t="shared" ca="1" si="104"/>
        <v>29.69737236119305</v>
      </c>
    </row>
    <row r="78" spans="5:67" x14ac:dyDescent="0.35">
      <c r="E78">
        <f t="shared" si="105"/>
        <v>223.19</v>
      </c>
      <c r="F78">
        <f t="shared" ca="1" si="141"/>
        <v>225.05733033966115</v>
      </c>
      <c r="G78">
        <f t="shared" ca="1" si="142"/>
        <v>233.43822264594593</v>
      </c>
      <c r="H78">
        <f t="shared" ca="1" si="143"/>
        <v>231.10284250101759</v>
      </c>
      <c r="I78">
        <f t="shared" ca="1" si="144"/>
        <v>233.48246355050841</v>
      </c>
      <c r="J78">
        <f t="shared" ca="1" si="145"/>
        <v>229.98508431786541</v>
      </c>
      <c r="K78">
        <f t="shared" ca="1" si="146"/>
        <v>231.23023569005147</v>
      </c>
      <c r="L78">
        <f t="shared" ca="1" si="147"/>
        <v>226.80079237237962</v>
      </c>
      <c r="M78">
        <f t="shared" ca="1" si="148"/>
        <v>228.50989291679008</v>
      </c>
      <c r="N78">
        <f t="shared" ca="1" si="149"/>
        <v>226.13331762517271</v>
      </c>
      <c r="O78">
        <f t="shared" ca="1" si="150"/>
        <v>219.35401578091134</v>
      </c>
      <c r="P78">
        <f t="shared" ca="1" si="151"/>
        <v>217.37233686017134</v>
      </c>
      <c r="Q78">
        <f t="shared" ca="1" si="152"/>
        <v>218.84013069606641</v>
      </c>
      <c r="R78">
        <f t="shared" ca="1" si="153"/>
        <v>219.11180888957438</v>
      </c>
      <c r="S78">
        <f t="shared" ca="1" si="154"/>
        <v>221.49488659768554</v>
      </c>
      <c r="T78">
        <f t="shared" ca="1" si="155"/>
        <v>222.81697442219129</v>
      </c>
      <c r="U78">
        <f t="shared" ca="1" si="156"/>
        <v>217.23349828394313</v>
      </c>
      <c r="V78">
        <f t="shared" ca="1" si="157"/>
        <v>221.82872366263632</v>
      </c>
      <c r="W78">
        <f t="shared" ca="1" si="158"/>
        <v>216.96733149283909</v>
      </c>
      <c r="X78">
        <f t="shared" ca="1" si="159"/>
        <v>215.50187265438126</v>
      </c>
      <c r="Y78">
        <f t="shared" ca="1" si="160"/>
        <v>211.16901371918564</v>
      </c>
      <c r="Z78">
        <f t="shared" ca="1" si="161"/>
        <v>212.61637585099822</v>
      </c>
      <c r="AA78">
        <f t="shared" ca="1" si="162"/>
        <v>213.90871849722942</v>
      </c>
      <c r="AB78">
        <f t="shared" ca="1" si="163"/>
        <v>210.12566073898299</v>
      </c>
      <c r="AC78">
        <f t="shared" ca="1" si="164"/>
        <v>209.93907961703891</v>
      </c>
      <c r="AD78">
        <f t="shared" ca="1" si="165"/>
        <v>205.92670416799999</v>
      </c>
      <c r="AE78">
        <f t="shared" ca="1" si="106"/>
        <v>209.44545210045811</v>
      </c>
      <c r="AF78">
        <f t="shared" ca="1" si="107"/>
        <v>209.95014112357603</v>
      </c>
      <c r="AG78">
        <f t="shared" ca="1" si="108"/>
        <v>210.63049361611522</v>
      </c>
      <c r="AH78">
        <f t="shared" ca="1" si="109"/>
        <v>212.89695242586848</v>
      </c>
      <c r="AI78">
        <f t="shared" ca="1" si="110"/>
        <v>210.68437343874959</v>
      </c>
      <c r="AJ78">
        <f t="shared" ca="1" si="111"/>
        <v>212.12024957154657</v>
      </c>
      <c r="AK78">
        <f t="shared" ca="1" si="112"/>
        <v>213.9960512869246</v>
      </c>
      <c r="AL78">
        <f t="shared" ca="1" si="113"/>
        <v>217.72404878764021</v>
      </c>
      <c r="AM78">
        <f t="shared" ca="1" si="114"/>
        <v>222.83237130203591</v>
      </c>
      <c r="AN78">
        <f t="shared" ca="1" si="115"/>
        <v>222.59002629011135</v>
      </c>
      <c r="AO78">
        <f t="shared" ca="1" si="116"/>
        <v>226.14111899779093</v>
      </c>
      <c r="AP78">
        <f t="shared" ca="1" si="117"/>
        <v>231.04360435361852</v>
      </c>
      <c r="AQ78">
        <f t="shared" ca="1" si="118"/>
        <v>229.30635853761831</v>
      </c>
      <c r="AR78">
        <f t="shared" ca="1" si="119"/>
        <v>231.39282829327729</v>
      </c>
      <c r="AS78">
        <f t="shared" ca="1" si="120"/>
        <v>227.4491984185652</v>
      </c>
      <c r="AT78">
        <f t="shared" ca="1" si="121"/>
        <v>229.47293326419955</v>
      </c>
      <c r="AU78">
        <f t="shared" ca="1" si="122"/>
        <v>226.25949734071125</v>
      </c>
      <c r="AV78">
        <f t="shared" ca="1" si="123"/>
        <v>228.09467085367874</v>
      </c>
      <c r="AW78">
        <f t="shared" ca="1" si="124"/>
        <v>229.71025872586327</v>
      </c>
      <c r="AX78">
        <f t="shared" ca="1" si="125"/>
        <v>233.75539019597628</v>
      </c>
      <c r="AY78">
        <f t="shared" ca="1" si="126"/>
        <v>234.54005228369837</v>
      </c>
      <c r="AZ78">
        <f t="shared" ca="1" si="127"/>
        <v>239.26328020726567</v>
      </c>
      <c r="BA78">
        <f t="shared" ca="1" si="128"/>
        <v>243.91904429143383</v>
      </c>
      <c r="BB78">
        <f t="shared" ca="1" si="129"/>
        <v>238.9254452697142</v>
      </c>
      <c r="BC78">
        <f t="shared" ca="1" si="130"/>
        <v>238.51677545582007</v>
      </c>
      <c r="BD78">
        <f t="shared" ca="1" si="131"/>
        <v>245.13725493182105</v>
      </c>
      <c r="BE78">
        <f t="shared" ca="1" si="132"/>
        <v>244.49546071002581</v>
      </c>
      <c r="BF78">
        <f t="shared" ca="1" si="133"/>
        <v>240.51507078413414</v>
      </c>
      <c r="BG78">
        <f t="shared" ca="1" si="134"/>
        <v>239.83159629780718</v>
      </c>
      <c r="BH78">
        <f t="shared" ca="1" si="135"/>
        <v>239.13997445021425</v>
      </c>
      <c r="BI78">
        <f t="shared" ca="1" si="136"/>
        <v>234.33207941702244</v>
      </c>
      <c r="BJ78">
        <f t="shared" ca="1" si="137"/>
        <v>238.1475071712689</v>
      </c>
      <c r="BK78">
        <f t="shared" ca="1" si="138"/>
        <v>242.76484152498438</v>
      </c>
      <c r="BL78">
        <f t="shared" ca="1" si="139"/>
        <v>236.67815566953439</v>
      </c>
      <c r="BM78">
        <f t="shared" ca="1" si="140"/>
        <v>244.21296326496085</v>
      </c>
      <c r="BN78" s="22">
        <f t="shared" ca="1" si="103"/>
        <v>44.212963264960848</v>
      </c>
      <c r="BO78" s="22">
        <f t="shared" ca="1" si="104"/>
        <v>43.763657998468965</v>
      </c>
    </row>
    <row r="79" spans="5:67" x14ac:dyDescent="0.35">
      <c r="E79">
        <f t="shared" si="105"/>
        <v>223.19</v>
      </c>
      <c r="F79">
        <f t="shared" ca="1" si="141"/>
        <v>217.3494190805346</v>
      </c>
      <c r="G79">
        <f t="shared" ca="1" si="142"/>
        <v>212.47480240214313</v>
      </c>
      <c r="H79">
        <f t="shared" ca="1" si="143"/>
        <v>212.31172408844844</v>
      </c>
      <c r="I79">
        <f t="shared" ca="1" si="144"/>
        <v>211.13733306009996</v>
      </c>
      <c r="J79">
        <f t="shared" ca="1" si="145"/>
        <v>209.67262782167182</v>
      </c>
      <c r="K79">
        <f t="shared" ca="1" si="146"/>
        <v>214.64569360634613</v>
      </c>
      <c r="L79">
        <f t="shared" ca="1" si="147"/>
        <v>215.56614675956945</v>
      </c>
      <c r="M79">
        <f t="shared" ca="1" si="148"/>
        <v>218.52479703259471</v>
      </c>
      <c r="N79">
        <f t="shared" ca="1" si="149"/>
        <v>214.70935832813336</v>
      </c>
      <c r="O79">
        <f t="shared" ca="1" si="150"/>
        <v>214.92587027731017</v>
      </c>
      <c r="P79">
        <f t="shared" ca="1" si="151"/>
        <v>210.00865133671738</v>
      </c>
      <c r="Q79">
        <f t="shared" ca="1" si="152"/>
        <v>209.25080349576243</v>
      </c>
      <c r="R79">
        <f t="shared" ca="1" si="153"/>
        <v>210.23334231861961</v>
      </c>
      <c r="S79">
        <f t="shared" ca="1" si="154"/>
        <v>204.7269875940203</v>
      </c>
      <c r="T79">
        <f t="shared" ca="1" si="155"/>
        <v>203.88086978747228</v>
      </c>
      <c r="U79">
        <f t="shared" ca="1" si="156"/>
        <v>202.46896542909863</v>
      </c>
      <c r="V79">
        <f t="shared" ca="1" si="157"/>
        <v>201.81603292941904</v>
      </c>
      <c r="W79">
        <f t="shared" ca="1" si="158"/>
        <v>202.48415695947281</v>
      </c>
      <c r="X79">
        <f t="shared" ca="1" si="159"/>
        <v>196.9461726970884</v>
      </c>
      <c r="Y79">
        <f t="shared" ca="1" si="160"/>
        <v>194.49049805846363</v>
      </c>
      <c r="Z79">
        <f t="shared" ca="1" si="161"/>
        <v>190.0694130225688</v>
      </c>
      <c r="AA79">
        <f t="shared" ca="1" si="162"/>
        <v>189.24460406809249</v>
      </c>
      <c r="AB79">
        <f t="shared" ca="1" si="163"/>
        <v>192.70967070469814</v>
      </c>
      <c r="AC79">
        <f t="shared" ca="1" si="164"/>
        <v>192.68802261692917</v>
      </c>
      <c r="AD79">
        <f t="shared" ca="1" si="165"/>
        <v>192.97788642429953</v>
      </c>
      <c r="AE79">
        <f t="shared" ca="1" si="106"/>
        <v>195.3866594515182</v>
      </c>
      <c r="AF79">
        <f t="shared" ca="1" si="107"/>
        <v>194.25738587490829</v>
      </c>
      <c r="AG79">
        <f t="shared" ca="1" si="108"/>
        <v>191.04478091282692</v>
      </c>
      <c r="AH79">
        <f t="shared" ca="1" si="109"/>
        <v>188.63223238128055</v>
      </c>
      <c r="AI79">
        <f t="shared" ca="1" si="110"/>
        <v>192.52379870152222</v>
      </c>
      <c r="AJ79">
        <f t="shared" ca="1" si="111"/>
        <v>191.75345212223363</v>
      </c>
      <c r="AK79">
        <f t="shared" ca="1" si="112"/>
        <v>189.66967383207708</v>
      </c>
      <c r="AL79">
        <f t="shared" ca="1" si="113"/>
        <v>183.84347023648121</v>
      </c>
      <c r="AM79">
        <f t="shared" ca="1" si="114"/>
        <v>186.47146354563714</v>
      </c>
      <c r="AN79">
        <f t="shared" ca="1" si="115"/>
        <v>193.53771711622886</v>
      </c>
      <c r="AO79">
        <f t="shared" ca="1" si="116"/>
        <v>188.7056869521135</v>
      </c>
      <c r="AP79">
        <f t="shared" ca="1" si="117"/>
        <v>190.42473361870972</v>
      </c>
      <c r="AQ79">
        <f t="shared" ca="1" si="118"/>
        <v>186.49381933422166</v>
      </c>
      <c r="AR79">
        <f t="shared" ca="1" si="119"/>
        <v>189.31762685626046</v>
      </c>
      <c r="AS79">
        <f t="shared" ca="1" si="120"/>
        <v>189.78676108428596</v>
      </c>
      <c r="AT79">
        <f t="shared" ca="1" si="121"/>
        <v>189.84753904539042</v>
      </c>
      <c r="AU79">
        <f t="shared" ca="1" si="122"/>
        <v>187.84564787537417</v>
      </c>
      <c r="AV79">
        <f t="shared" ca="1" si="123"/>
        <v>184.63077738430152</v>
      </c>
      <c r="AW79">
        <f t="shared" ca="1" si="124"/>
        <v>185.09979987594059</v>
      </c>
      <c r="AX79">
        <f t="shared" ca="1" si="125"/>
        <v>185.27921245292563</v>
      </c>
      <c r="AY79">
        <f t="shared" ca="1" si="126"/>
        <v>182.79729810390759</v>
      </c>
      <c r="AZ79">
        <f t="shared" ca="1" si="127"/>
        <v>182.60721518826008</v>
      </c>
      <c r="BA79">
        <f t="shared" ca="1" si="128"/>
        <v>185.50232040035311</v>
      </c>
      <c r="BB79">
        <f t="shared" ca="1" si="129"/>
        <v>185.95144208349879</v>
      </c>
      <c r="BC79">
        <f t="shared" ca="1" si="130"/>
        <v>185.80862074853749</v>
      </c>
      <c r="BD79">
        <f t="shared" ca="1" si="131"/>
        <v>188.54795426925799</v>
      </c>
      <c r="BE79">
        <f t="shared" ca="1" si="132"/>
        <v>190.03146331884378</v>
      </c>
      <c r="BF79">
        <f t="shared" ca="1" si="133"/>
        <v>188.65686685705256</v>
      </c>
      <c r="BG79">
        <f t="shared" ca="1" si="134"/>
        <v>189.57945118332665</v>
      </c>
      <c r="BH79">
        <f t="shared" ca="1" si="135"/>
        <v>191.70539126366273</v>
      </c>
      <c r="BI79">
        <f t="shared" ca="1" si="136"/>
        <v>192.41306328277426</v>
      </c>
      <c r="BJ79">
        <f t="shared" ca="1" si="137"/>
        <v>191.53108709274522</v>
      </c>
      <c r="BK79">
        <f t="shared" ca="1" si="138"/>
        <v>193.31224095353235</v>
      </c>
      <c r="BL79">
        <f t="shared" ca="1" si="139"/>
        <v>192.55135673390581</v>
      </c>
      <c r="BM79">
        <f t="shared" ca="1" si="140"/>
        <v>193.15158227494598</v>
      </c>
      <c r="BN79" s="22">
        <f t="shared" ca="1" si="103"/>
        <v>0</v>
      </c>
      <c r="BO79" s="22">
        <f t="shared" ca="1" si="104"/>
        <v>0</v>
      </c>
    </row>
    <row r="80" spans="5:67" x14ac:dyDescent="0.35">
      <c r="E80">
        <f t="shared" si="105"/>
        <v>223.19</v>
      </c>
      <c r="F80">
        <f t="shared" ca="1" si="141"/>
        <v>222.85802163834811</v>
      </c>
      <c r="G80">
        <f t="shared" ca="1" si="142"/>
        <v>222.83448516930872</v>
      </c>
      <c r="H80">
        <f t="shared" ca="1" si="143"/>
        <v>228.69190812647534</v>
      </c>
      <c r="I80">
        <f t="shared" ca="1" si="144"/>
        <v>230.81688272791553</v>
      </c>
      <c r="J80">
        <f t="shared" ca="1" si="145"/>
        <v>230.36065998692095</v>
      </c>
      <c r="K80">
        <f t="shared" ca="1" si="146"/>
        <v>231.98460319791383</v>
      </c>
      <c r="L80">
        <f t="shared" ca="1" si="147"/>
        <v>230.11422379902979</v>
      </c>
      <c r="M80">
        <f t="shared" ca="1" si="148"/>
        <v>222.56309098641989</v>
      </c>
      <c r="N80">
        <f t="shared" ca="1" si="149"/>
        <v>223.64762582170331</v>
      </c>
      <c r="O80">
        <f t="shared" ca="1" si="150"/>
        <v>224.36746905731889</v>
      </c>
      <c r="P80">
        <f t="shared" ca="1" si="151"/>
        <v>225.41806122296714</v>
      </c>
      <c r="Q80">
        <f t="shared" ca="1" si="152"/>
        <v>223.30002239804296</v>
      </c>
      <c r="R80">
        <f t="shared" ca="1" si="153"/>
        <v>226.09121270213748</v>
      </c>
      <c r="S80">
        <f t="shared" ca="1" si="154"/>
        <v>223.52515164380605</v>
      </c>
      <c r="T80">
        <f t="shared" ca="1" si="155"/>
        <v>224.20075743940589</v>
      </c>
      <c r="U80">
        <f t="shared" ca="1" si="156"/>
        <v>223.66832259881406</v>
      </c>
      <c r="V80">
        <f t="shared" ca="1" si="157"/>
        <v>224.45990641855514</v>
      </c>
      <c r="W80">
        <f t="shared" ca="1" si="158"/>
        <v>222.73806283699477</v>
      </c>
      <c r="X80">
        <f t="shared" ca="1" si="159"/>
        <v>222.57263179229304</v>
      </c>
      <c r="Y80">
        <f t="shared" ca="1" si="160"/>
        <v>216.8986037882292</v>
      </c>
      <c r="Z80">
        <f t="shared" ca="1" si="161"/>
        <v>210.04377595028248</v>
      </c>
      <c r="AA80">
        <f t="shared" ca="1" si="162"/>
        <v>215.33131989967492</v>
      </c>
      <c r="AB80">
        <f t="shared" ca="1" si="163"/>
        <v>211.40870157422731</v>
      </c>
      <c r="AC80">
        <f t="shared" ca="1" si="164"/>
        <v>210.24357434259363</v>
      </c>
      <c r="AD80">
        <f t="shared" ca="1" si="165"/>
        <v>206.96446570273795</v>
      </c>
      <c r="AE80">
        <f t="shared" ca="1" si="106"/>
        <v>209.70575686569219</v>
      </c>
      <c r="AF80">
        <f t="shared" ca="1" si="107"/>
        <v>208.06387552036904</v>
      </c>
      <c r="AG80">
        <f t="shared" ca="1" si="108"/>
        <v>209.60196953639914</v>
      </c>
      <c r="AH80">
        <f t="shared" ca="1" si="109"/>
        <v>210.25861222037389</v>
      </c>
      <c r="AI80">
        <f t="shared" ca="1" si="110"/>
        <v>213.00619218091174</v>
      </c>
      <c r="AJ80">
        <f t="shared" ca="1" si="111"/>
        <v>214.71044757621752</v>
      </c>
      <c r="AK80">
        <f t="shared" ca="1" si="112"/>
        <v>215.81393159144815</v>
      </c>
      <c r="AL80">
        <f t="shared" ca="1" si="113"/>
        <v>214.23109537782111</v>
      </c>
      <c r="AM80">
        <f t="shared" ca="1" si="114"/>
        <v>211.77880183728709</v>
      </c>
      <c r="AN80">
        <f t="shared" ca="1" si="115"/>
        <v>211.43656024397924</v>
      </c>
      <c r="AO80">
        <f t="shared" ca="1" si="116"/>
        <v>212.86823134468779</v>
      </c>
      <c r="AP80">
        <f t="shared" ca="1" si="117"/>
        <v>212.8593511620395</v>
      </c>
      <c r="AQ80">
        <f t="shared" ca="1" si="118"/>
        <v>211.04036485555099</v>
      </c>
      <c r="AR80">
        <f t="shared" ca="1" si="119"/>
        <v>211.80137457933654</v>
      </c>
      <c r="AS80">
        <f t="shared" ca="1" si="120"/>
        <v>204.75210204207582</v>
      </c>
      <c r="AT80">
        <f t="shared" ca="1" si="121"/>
        <v>204.91659636106687</v>
      </c>
      <c r="AU80">
        <f t="shared" ca="1" si="122"/>
        <v>205.47246809568989</v>
      </c>
      <c r="AV80">
        <f t="shared" ca="1" si="123"/>
        <v>206.52925310137528</v>
      </c>
      <c r="AW80">
        <f t="shared" ca="1" si="124"/>
        <v>205.88912177283046</v>
      </c>
      <c r="AX80">
        <f t="shared" ca="1" si="125"/>
        <v>205.2371033351337</v>
      </c>
      <c r="AY80">
        <f t="shared" ca="1" si="126"/>
        <v>197.49524779540528</v>
      </c>
      <c r="AZ80">
        <f t="shared" ca="1" si="127"/>
        <v>193.47761514960243</v>
      </c>
      <c r="BA80">
        <f t="shared" ca="1" si="128"/>
        <v>194.55233505681687</v>
      </c>
      <c r="BB80">
        <f t="shared" ca="1" si="129"/>
        <v>194.44002669135932</v>
      </c>
      <c r="BC80">
        <f t="shared" ca="1" si="130"/>
        <v>192.99715797756301</v>
      </c>
      <c r="BD80">
        <f t="shared" ca="1" si="131"/>
        <v>192.79414673049433</v>
      </c>
      <c r="BE80">
        <f t="shared" ca="1" si="132"/>
        <v>190.26550949926153</v>
      </c>
      <c r="BF80">
        <f t="shared" ca="1" si="133"/>
        <v>190.34339923660647</v>
      </c>
      <c r="BG80">
        <f t="shared" ca="1" si="134"/>
        <v>188.53277792484897</v>
      </c>
      <c r="BH80">
        <f t="shared" ca="1" si="135"/>
        <v>187.04823578132491</v>
      </c>
      <c r="BI80">
        <f t="shared" ca="1" si="136"/>
        <v>187.30505567363605</v>
      </c>
      <c r="BJ80">
        <f t="shared" ca="1" si="137"/>
        <v>187.263115180309</v>
      </c>
      <c r="BK80">
        <f t="shared" ca="1" si="138"/>
        <v>190.18498407143332</v>
      </c>
      <c r="BL80">
        <f t="shared" ca="1" si="139"/>
        <v>187.95240863385177</v>
      </c>
      <c r="BM80">
        <f t="shared" ca="1" si="140"/>
        <v>189.05846165902076</v>
      </c>
      <c r="BN80" s="22">
        <f t="shared" ca="1" si="103"/>
        <v>0</v>
      </c>
      <c r="BO80" s="22">
        <f t="shared" ca="1" si="104"/>
        <v>0</v>
      </c>
    </row>
    <row r="81" spans="5:67" x14ac:dyDescent="0.35">
      <c r="E81">
        <f t="shared" si="105"/>
        <v>223.19</v>
      </c>
      <c r="F81">
        <f t="shared" ca="1" si="141"/>
        <v>224.06215181150654</v>
      </c>
      <c r="G81">
        <f t="shared" ca="1" si="142"/>
        <v>224.92215555505118</v>
      </c>
      <c r="H81">
        <f t="shared" ca="1" si="143"/>
        <v>230.83698237386355</v>
      </c>
      <c r="I81">
        <f t="shared" ca="1" si="144"/>
        <v>234.74283523169379</v>
      </c>
      <c r="J81">
        <f t="shared" ca="1" si="145"/>
        <v>233.85493853412618</v>
      </c>
      <c r="K81">
        <f t="shared" ca="1" si="146"/>
        <v>232.72306691618385</v>
      </c>
      <c r="L81">
        <f t="shared" ca="1" si="147"/>
        <v>237.42115263929338</v>
      </c>
      <c r="M81">
        <f t="shared" ca="1" si="148"/>
        <v>237.62909123453827</v>
      </c>
      <c r="N81">
        <f t="shared" ca="1" si="149"/>
        <v>244.11627874751193</v>
      </c>
      <c r="O81">
        <f t="shared" ca="1" si="150"/>
        <v>244.60985808157668</v>
      </c>
      <c r="P81">
        <f t="shared" ca="1" si="151"/>
        <v>242.77896027654768</v>
      </c>
      <c r="Q81">
        <f t="shared" ca="1" si="152"/>
        <v>244.36161145914471</v>
      </c>
      <c r="R81">
        <f t="shared" ca="1" si="153"/>
        <v>246.95824578116262</v>
      </c>
      <c r="S81">
        <f t="shared" ca="1" si="154"/>
        <v>242.4178512484369</v>
      </c>
      <c r="T81">
        <f t="shared" ca="1" si="155"/>
        <v>243.52973033262126</v>
      </c>
      <c r="U81">
        <f t="shared" ca="1" si="156"/>
        <v>245.30922871039289</v>
      </c>
      <c r="V81">
        <f t="shared" ca="1" si="157"/>
        <v>246.07484275816799</v>
      </c>
      <c r="W81">
        <f t="shared" ca="1" si="158"/>
        <v>237.20421784261146</v>
      </c>
      <c r="X81">
        <f t="shared" ca="1" si="159"/>
        <v>232.05509219063418</v>
      </c>
      <c r="Y81">
        <f t="shared" ca="1" si="160"/>
        <v>234.83427485399139</v>
      </c>
      <c r="Z81">
        <f t="shared" ca="1" si="161"/>
        <v>229.68189325826873</v>
      </c>
      <c r="AA81">
        <f t="shared" ca="1" si="162"/>
        <v>232.86494877443485</v>
      </c>
      <c r="AB81">
        <f t="shared" ca="1" si="163"/>
        <v>230.61968829783982</v>
      </c>
      <c r="AC81">
        <f t="shared" ca="1" si="164"/>
        <v>239.39003478554966</v>
      </c>
      <c r="AD81">
        <f t="shared" ca="1" si="165"/>
        <v>239.06643921579487</v>
      </c>
      <c r="AE81">
        <f t="shared" ca="1" si="106"/>
        <v>239.90418162692683</v>
      </c>
      <c r="AF81">
        <f t="shared" ca="1" si="107"/>
        <v>241.83976203790792</v>
      </c>
      <c r="AG81">
        <f t="shared" ca="1" si="108"/>
        <v>238.70559320821619</v>
      </c>
      <c r="AH81">
        <f t="shared" ca="1" si="109"/>
        <v>241.25825299802588</v>
      </c>
      <c r="AI81">
        <f t="shared" ca="1" si="110"/>
        <v>241.94295820323649</v>
      </c>
      <c r="AJ81">
        <f t="shared" ca="1" si="111"/>
        <v>249.88445099019134</v>
      </c>
      <c r="AK81">
        <f t="shared" ca="1" si="112"/>
        <v>251.6189032512041</v>
      </c>
      <c r="AL81">
        <f t="shared" ca="1" si="113"/>
        <v>255.37933545487456</v>
      </c>
      <c r="AM81">
        <f t="shared" ca="1" si="114"/>
        <v>256.72880429223954</v>
      </c>
      <c r="AN81">
        <f t="shared" ca="1" si="115"/>
        <v>256.99154038787901</v>
      </c>
      <c r="AO81">
        <f t="shared" ca="1" si="116"/>
        <v>266.63190825531029</v>
      </c>
      <c r="AP81">
        <f t="shared" ca="1" si="117"/>
        <v>269.16328700506648</v>
      </c>
      <c r="AQ81">
        <f t="shared" ca="1" si="118"/>
        <v>266.12843027187535</v>
      </c>
      <c r="AR81">
        <f t="shared" ca="1" si="119"/>
        <v>265.35577506300865</v>
      </c>
      <c r="AS81">
        <f t="shared" ca="1" si="120"/>
        <v>268.72352697251603</v>
      </c>
      <c r="AT81">
        <f t="shared" ca="1" si="121"/>
        <v>265.74479212426661</v>
      </c>
      <c r="AU81">
        <f t="shared" ca="1" si="122"/>
        <v>264.13198144391413</v>
      </c>
      <c r="AV81">
        <f t="shared" ca="1" si="123"/>
        <v>261.49480955353664</v>
      </c>
      <c r="AW81">
        <f t="shared" ca="1" si="124"/>
        <v>258.11107561837906</v>
      </c>
      <c r="AX81">
        <f t="shared" ca="1" si="125"/>
        <v>257.34464682769823</v>
      </c>
      <c r="AY81">
        <f t="shared" ca="1" si="126"/>
        <v>257.90518801796657</v>
      </c>
      <c r="AZ81">
        <f t="shared" ca="1" si="127"/>
        <v>252.55312627613125</v>
      </c>
      <c r="BA81">
        <f t="shared" ca="1" si="128"/>
        <v>249.02576592434187</v>
      </c>
      <c r="BB81">
        <f t="shared" ca="1" si="129"/>
        <v>247.67133387341838</v>
      </c>
      <c r="BC81">
        <f t="shared" ca="1" si="130"/>
        <v>247.01462684322419</v>
      </c>
      <c r="BD81">
        <f t="shared" ca="1" si="131"/>
        <v>249.97464069076469</v>
      </c>
      <c r="BE81">
        <f t="shared" ca="1" si="132"/>
        <v>249.85781863386828</v>
      </c>
      <c r="BF81">
        <f t="shared" ca="1" si="133"/>
        <v>252.51938380064925</v>
      </c>
      <c r="BG81">
        <f t="shared" ca="1" si="134"/>
        <v>250.46925602675299</v>
      </c>
      <c r="BH81">
        <f t="shared" ca="1" si="135"/>
        <v>249.83278117794313</v>
      </c>
      <c r="BI81">
        <f t="shared" ca="1" si="136"/>
        <v>245.37188687074354</v>
      </c>
      <c r="BJ81">
        <f t="shared" ca="1" si="137"/>
        <v>248.18712569729385</v>
      </c>
      <c r="BK81">
        <f t="shared" ca="1" si="138"/>
        <v>255.31964219940065</v>
      </c>
      <c r="BL81">
        <f t="shared" ca="1" si="139"/>
        <v>250.46982147233319</v>
      </c>
      <c r="BM81">
        <f t="shared" ca="1" si="140"/>
        <v>253.00789244049088</v>
      </c>
      <c r="BN81" s="22">
        <f t="shared" ca="1" si="103"/>
        <v>53.007892440490878</v>
      </c>
      <c r="BO81" s="22">
        <f t="shared" ca="1" si="104"/>
        <v>52.469210491117387</v>
      </c>
    </row>
    <row r="82" spans="5:67" x14ac:dyDescent="0.35">
      <c r="E82">
        <f t="shared" si="105"/>
        <v>223.19</v>
      </c>
      <c r="F82">
        <f t="shared" ca="1" si="141"/>
        <v>224.56885269598354</v>
      </c>
      <c r="G82">
        <f t="shared" ca="1" si="142"/>
        <v>223.90991997421469</v>
      </c>
      <c r="H82">
        <f t="shared" ca="1" si="143"/>
        <v>224.72472860733552</v>
      </c>
      <c r="I82">
        <f t="shared" ca="1" si="144"/>
        <v>226.15226931854653</v>
      </c>
      <c r="J82">
        <f t="shared" ca="1" si="145"/>
        <v>224.78814395570882</v>
      </c>
      <c r="K82">
        <f t="shared" ca="1" si="146"/>
        <v>226.74754592918333</v>
      </c>
      <c r="L82">
        <f t="shared" ca="1" si="147"/>
        <v>229.80970648757861</v>
      </c>
      <c r="M82">
        <f t="shared" ca="1" si="148"/>
        <v>231.59883671797576</v>
      </c>
      <c r="N82">
        <f t="shared" ca="1" si="149"/>
        <v>230.69754829775269</v>
      </c>
      <c r="O82">
        <f t="shared" ca="1" si="150"/>
        <v>233.00961408701505</v>
      </c>
      <c r="P82">
        <f t="shared" ca="1" si="151"/>
        <v>235.7145372594137</v>
      </c>
      <c r="Q82">
        <f t="shared" ca="1" si="152"/>
        <v>235.03093858518395</v>
      </c>
      <c r="R82">
        <f t="shared" ca="1" si="153"/>
        <v>234.46431231378833</v>
      </c>
      <c r="S82">
        <f t="shared" ca="1" si="154"/>
        <v>235.77991016545792</v>
      </c>
      <c r="T82">
        <f t="shared" ca="1" si="155"/>
        <v>236.95002706372105</v>
      </c>
      <c r="U82">
        <f t="shared" ca="1" si="156"/>
        <v>228.66442498022295</v>
      </c>
      <c r="V82">
        <f t="shared" ca="1" si="157"/>
        <v>223.86806694236125</v>
      </c>
      <c r="W82">
        <f t="shared" ca="1" si="158"/>
        <v>227.90622105858824</v>
      </c>
      <c r="X82">
        <f t="shared" ca="1" si="159"/>
        <v>230.87972101204818</v>
      </c>
      <c r="Y82">
        <f t="shared" ca="1" si="160"/>
        <v>230.08078204871589</v>
      </c>
      <c r="Z82">
        <f t="shared" ca="1" si="161"/>
        <v>233.05663771281328</v>
      </c>
      <c r="AA82">
        <f t="shared" ca="1" si="162"/>
        <v>235.33789829089116</v>
      </c>
      <c r="AB82">
        <f t="shared" ca="1" si="163"/>
        <v>231.17542980998778</v>
      </c>
      <c r="AC82">
        <f t="shared" ca="1" si="164"/>
        <v>225.50943161058612</v>
      </c>
      <c r="AD82">
        <f t="shared" ca="1" si="165"/>
        <v>223.34437737616847</v>
      </c>
      <c r="AE82">
        <f t="shared" ca="1" si="106"/>
        <v>224.03437379506971</v>
      </c>
      <c r="AF82">
        <f t="shared" ca="1" si="107"/>
        <v>227.56869096708982</v>
      </c>
      <c r="AG82">
        <f t="shared" ca="1" si="108"/>
        <v>225.86152790400538</v>
      </c>
      <c r="AH82">
        <f t="shared" ca="1" si="109"/>
        <v>225.21956393863434</v>
      </c>
      <c r="AI82">
        <f t="shared" ca="1" si="110"/>
        <v>228.55980354477256</v>
      </c>
      <c r="AJ82">
        <f t="shared" ca="1" si="111"/>
        <v>228.44727809688089</v>
      </c>
      <c r="AK82">
        <f t="shared" ca="1" si="112"/>
        <v>227.06032916402117</v>
      </c>
      <c r="AL82">
        <f t="shared" ca="1" si="113"/>
        <v>226.94983551851453</v>
      </c>
      <c r="AM82">
        <f t="shared" ca="1" si="114"/>
        <v>225.54989126606137</v>
      </c>
      <c r="AN82">
        <f t="shared" ca="1" si="115"/>
        <v>224.6895074847757</v>
      </c>
      <c r="AO82">
        <f t="shared" ca="1" si="116"/>
        <v>229.44815206362387</v>
      </c>
      <c r="AP82">
        <f t="shared" ca="1" si="117"/>
        <v>225.45224083826861</v>
      </c>
      <c r="AQ82">
        <f t="shared" ca="1" si="118"/>
        <v>216.54384230119373</v>
      </c>
      <c r="AR82">
        <f t="shared" ca="1" si="119"/>
        <v>220.24862339944542</v>
      </c>
      <c r="AS82">
        <f t="shared" ca="1" si="120"/>
        <v>220.83015200234445</v>
      </c>
      <c r="AT82">
        <f t="shared" ca="1" si="121"/>
        <v>222.03487036015778</v>
      </c>
      <c r="AU82">
        <f t="shared" ca="1" si="122"/>
        <v>218.80200705523728</v>
      </c>
      <c r="AV82">
        <f t="shared" ca="1" si="123"/>
        <v>218.67216470858634</v>
      </c>
      <c r="AW82">
        <f t="shared" ca="1" si="124"/>
        <v>216.57855700042867</v>
      </c>
      <c r="AX82">
        <f t="shared" ca="1" si="125"/>
        <v>215.3281972772912</v>
      </c>
      <c r="AY82">
        <f t="shared" ca="1" si="126"/>
        <v>215.00796080840496</v>
      </c>
      <c r="AZ82">
        <f t="shared" ca="1" si="127"/>
        <v>218.59125411362749</v>
      </c>
      <c r="BA82">
        <f t="shared" ca="1" si="128"/>
        <v>215.48826589817756</v>
      </c>
      <c r="BB82">
        <f t="shared" ca="1" si="129"/>
        <v>213.5255178103092</v>
      </c>
      <c r="BC82">
        <f t="shared" ca="1" si="130"/>
        <v>213.46679111232717</v>
      </c>
      <c r="BD82">
        <f t="shared" ca="1" si="131"/>
        <v>216.25145905398469</v>
      </c>
      <c r="BE82">
        <f t="shared" ca="1" si="132"/>
        <v>213.57442827459406</v>
      </c>
      <c r="BF82">
        <f t="shared" ca="1" si="133"/>
        <v>215.12270907441547</v>
      </c>
      <c r="BG82">
        <f t="shared" ca="1" si="134"/>
        <v>209.97306332185067</v>
      </c>
      <c r="BH82">
        <f t="shared" ca="1" si="135"/>
        <v>210.87972959064271</v>
      </c>
      <c r="BI82">
        <f t="shared" ca="1" si="136"/>
        <v>214.17747531829824</v>
      </c>
      <c r="BJ82">
        <f t="shared" ca="1" si="137"/>
        <v>209.25177085339757</v>
      </c>
      <c r="BK82">
        <f t="shared" ca="1" si="138"/>
        <v>209.07598359868507</v>
      </c>
      <c r="BL82">
        <f t="shared" ca="1" si="139"/>
        <v>204.72346983292962</v>
      </c>
      <c r="BM82">
        <f t="shared" ca="1" si="140"/>
        <v>207.35362840968364</v>
      </c>
      <c r="BN82" s="22">
        <f t="shared" ca="1" si="103"/>
        <v>7.3536284096836368</v>
      </c>
      <c r="BO82" s="22">
        <f t="shared" ca="1" si="104"/>
        <v>7.2788986533337923</v>
      </c>
    </row>
    <row r="83" spans="5:67" x14ac:dyDescent="0.35">
      <c r="E83">
        <f t="shared" si="105"/>
        <v>223.19</v>
      </c>
      <c r="F83">
        <f t="shared" ca="1" si="141"/>
        <v>219.62976838969499</v>
      </c>
      <c r="G83">
        <f t="shared" ca="1" si="142"/>
        <v>220.6734374828138</v>
      </c>
      <c r="H83">
        <f t="shared" ca="1" si="143"/>
        <v>215.00387172076651</v>
      </c>
      <c r="I83">
        <f t="shared" ca="1" si="144"/>
        <v>216.91037944679707</v>
      </c>
      <c r="J83">
        <f t="shared" ca="1" si="145"/>
        <v>215.74658057463517</v>
      </c>
      <c r="K83">
        <f t="shared" ca="1" si="146"/>
        <v>224.39097694582452</v>
      </c>
      <c r="L83">
        <f t="shared" ca="1" si="147"/>
        <v>220.86044204385996</v>
      </c>
      <c r="M83">
        <f t="shared" ca="1" si="148"/>
        <v>222.60952242073395</v>
      </c>
      <c r="N83">
        <f t="shared" ca="1" si="149"/>
        <v>217.78202978287749</v>
      </c>
      <c r="O83">
        <f t="shared" ca="1" si="150"/>
        <v>220.21002669269737</v>
      </c>
      <c r="P83">
        <f t="shared" ca="1" si="151"/>
        <v>220.58454467337984</v>
      </c>
      <c r="Q83">
        <f t="shared" ca="1" si="152"/>
        <v>221.51067688170579</v>
      </c>
      <c r="R83">
        <f t="shared" ca="1" si="153"/>
        <v>222.29502606539251</v>
      </c>
      <c r="S83">
        <f t="shared" ca="1" si="154"/>
        <v>225.4491579290916</v>
      </c>
      <c r="T83">
        <f t="shared" ca="1" si="155"/>
        <v>223.79768226470645</v>
      </c>
      <c r="U83">
        <f t="shared" ca="1" si="156"/>
        <v>219.84483643573498</v>
      </c>
      <c r="V83">
        <f t="shared" ca="1" si="157"/>
        <v>221.99853541112421</v>
      </c>
      <c r="W83">
        <f t="shared" ca="1" si="158"/>
        <v>214.55741066134752</v>
      </c>
      <c r="X83">
        <f t="shared" ca="1" si="159"/>
        <v>208.48856746043896</v>
      </c>
      <c r="Y83">
        <f t="shared" ca="1" si="160"/>
        <v>209.02564175381823</v>
      </c>
      <c r="Z83">
        <f t="shared" ca="1" si="161"/>
        <v>211.19115097287724</v>
      </c>
      <c r="AA83">
        <f t="shared" ca="1" si="162"/>
        <v>213.40575734297849</v>
      </c>
      <c r="AB83">
        <f t="shared" ca="1" si="163"/>
        <v>212.45736896631104</v>
      </c>
      <c r="AC83">
        <f t="shared" ca="1" si="164"/>
        <v>215.16923498381817</v>
      </c>
      <c r="AD83">
        <f t="shared" ca="1" si="165"/>
        <v>213.75842854966444</v>
      </c>
      <c r="AE83">
        <f t="shared" ca="1" si="106"/>
        <v>221.98125939692912</v>
      </c>
      <c r="AF83">
        <f t="shared" ca="1" si="107"/>
        <v>221.30903684484414</v>
      </c>
      <c r="AG83">
        <f t="shared" ca="1" si="108"/>
        <v>222.82806654104218</v>
      </c>
      <c r="AH83">
        <f t="shared" ca="1" si="109"/>
        <v>224.08353074260469</v>
      </c>
      <c r="AI83">
        <f t="shared" ca="1" si="110"/>
        <v>227.27378663170032</v>
      </c>
      <c r="AJ83">
        <f t="shared" ca="1" si="111"/>
        <v>223.41679434364164</v>
      </c>
      <c r="AK83">
        <f t="shared" ca="1" si="112"/>
        <v>220.44166545464742</v>
      </c>
      <c r="AL83">
        <f t="shared" ca="1" si="113"/>
        <v>229.60255236493555</v>
      </c>
      <c r="AM83">
        <f t="shared" ca="1" si="114"/>
        <v>231.49102118214768</v>
      </c>
      <c r="AN83">
        <f t="shared" ca="1" si="115"/>
        <v>234.76545840291783</v>
      </c>
      <c r="AO83">
        <f t="shared" ca="1" si="116"/>
        <v>234.59083310954082</v>
      </c>
      <c r="AP83">
        <f t="shared" ca="1" si="117"/>
        <v>233.94036798793437</v>
      </c>
      <c r="AQ83">
        <f t="shared" ca="1" si="118"/>
        <v>237.25627456991012</v>
      </c>
      <c r="AR83">
        <f t="shared" ca="1" si="119"/>
        <v>240.00691451123851</v>
      </c>
      <c r="AS83">
        <f t="shared" ca="1" si="120"/>
        <v>240.14461372809288</v>
      </c>
      <c r="AT83">
        <f t="shared" ca="1" si="121"/>
        <v>237.20363354997707</v>
      </c>
      <c r="AU83">
        <f t="shared" ca="1" si="122"/>
        <v>239.64332019832904</v>
      </c>
      <c r="AV83">
        <f t="shared" ca="1" si="123"/>
        <v>242.07457593511998</v>
      </c>
      <c r="AW83">
        <f t="shared" ca="1" si="124"/>
        <v>237.47271606217132</v>
      </c>
      <c r="AX83">
        <f t="shared" ca="1" si="125"/>
        <v>229.22195429051351</v>
      </c>
      <c r="AY83">
        <f t="shared" ca="1" si="126"/>
        <v>230.41421630959942</v>
      </c>
      <c r="AZ83">
        <f t="shared" ca="1" si="127"/>
        <v>235.07371571257002</v>
      </c>
      <c r="BA83">
        <f t="shared" ca="1" si="128"/>
        <v>235.99368101078014</v>
      </c>
      <c r="BB83">
        <f t="shared" ca="1" si="129"/>
        <v>239.80010527261595</v>
      </c>
      <c r="BC83">
        <f t="shared" ca="1" si="130"/>
        <v>242.25763910585053</v>
      </c>
      <c r="BD83">
        <f t="shared" ca="1" si="131"/>
        <v>239.98166977073171</v>
      </c>
      <c r="BE83">
        <f t="shared" ca="1" si="132"/>
        <v>241.2786655718927</v>
      </c>
      <c r="BF83">
        <f t="shared" ca="1" si="133"/>
        <v>237.28696705541469</v>
      </c>
      <c r="BG83">
        <f t="shared" ca="1" si="134"/>
        <v>237.78676078659055</v>
      </c>
      <c r="BH83">
        <f t="shared" ca="1" si="135"/>
        <v>238.67590792601771</v>
      </c>
      <c r="BI83">
        <f t="shared" ca="1" si="136"/>
        <v>237.71162932682947</v>
      </c>
      <c r="BJ83">
        <f t="shared" ca="1" si="137"/>
        <v>239.66806082835751</v>
      </c>
      <c r="BK83">
        <f t="shared" ca="1" si="138"/>
        <v>247.9828998560034</v>
      </c>
      <c r="BL83">
        <f t="shared" ca="1" si="139"/>
        <v>245.46908493068219</v>
      </c>
      <c r="BM83">
        <f t="shared" ca="1" si="140"/>
        <v>244.3544528189567</v>
      </c>
      <c r="BN83" s="22">
        <f t="shared" ca="1" si="103"/>
        <v>44.354452818956702</v>
      </c>
      <c r="BO83" s="22">
        <f t="shared" ca="1" si="104"/>
        <v>43.903709693586578</v>
      </c>
    </row>
    <row r="84" spans="5:67" x14ac:dyDescent="0.35">
      <c r="E84">
        <f t="shared" si="105"/>
        <v>223.19</v>
      </c>
      <c r="F84">
        <f t="shared" ca="1" si="141"/>
        <v>218.12157794924343</v>
      </c>
      <c r="G84">
        <f t="shared" ca="1" si="142"/>
        <v>221.61495467011986</v>
      </c>
      <c r="H84">
        <f t="shared" ca="1" si="143"/>
        <v>216.20541990037191</v>
      </c>
      <c r="I84">
        <f t="shared" ca="1" si="144"/>
        <v>216.40942608615825</v>
      </c>
      <c r="J84">
        <f t="shared" ca="1" si="145"/>
        <v>215.56774770889731</v>
      </c>
      <c r="K84">
        <f t="shared" ca="1" si="146"/>
        <v>213.68782963398766</v>
      </c>
      <c r="L84">
        <f t="shared" ca="1" si="147"/>
        <v>216.75999084966702</v>
      </c>
      <c r="M84">
        <f t="shared" ca="1" si="148"/>
        <v>213.35187677358638</v>
      </c>
      <c r="N84">
        <f t="shared" ca="1" si="149"/>
        <v>218.00569768888829</v>
      </c>
      <c r="O84">
        <f t="shared" ca="1" si="150"/>
        <v>219.40838372820622</v>
      </c>
      <c r="P84">
        <f t="shared" ca="1" si="151"/>
        <v>215.49083525666919</v>
      </c>
      <c r="Q84">
        <f t="shared" ca="1" si="152"/>
        <v>208.60646535279108</v>
      </c>
      <c r="R84">
        <f t="shared" ca="1" si="153"/>
        <v>205.76403340020002</v>
      </c>
      <c r="S84">
        <f t="shared" ca="1" si="154"/>
        <v>201.1177512040276</v>
      </c>
      <c r="T84">
        <f t="shared" ca="1" si="155"/>
        <v>200.27650546324173</v>
      </c>
      <c r="U84">
        <f t="shared" ca="1" si="156"/>
        <v>200.63005315039706</v>
      </c>
      <c r="V84">
        <f t="shared" ca="1" si="157"/>
        <v>203.50280404659986</v>
      </c>
      <c r="W84">
        <f t="shared" ca="1" si="158"/>
        <v>203.04477340767704</v>
      </c>
      <c r="X84">
        <f t="shared" ca="1" si="159"/>
        <v>205.51829314356897</v>
      </c>
      <c r="Y84">
        <f t="shared" ca="1" si="160"/>
        <v>206.19315182684861</v>
      </c>
      <c r="Z84">
        <f t="shared" ca="1" si="161"/>
        <v>205.81027085928869</v>
      </c>
      <c r="AA84">
        <f t="shared" ca="1" si="162"/>
        <v>203.99159169131786</v>
      </c>
      <c r="AB84">
        <f t="shared" ca="1" si="163"/>
        <v>204.49067465443716</v>
      </c>
      <c r="AC84">
        <f t="shared" ca="1" si="164"/>
        <v>205.05144856875307</v>
      </c>
      <c r="AD84">
        <f t="shared" ca="1" si="165"/>
        <v>207.2759282155163</v>
      </c>
      <c r="AE84">
        <f t="shared" ca="1" si="106"/>
        <v>211.38175879916088</v>
      </c>
      <c r="AF84">
        <f t="shared" ca="1" si="107"/>
        <v>213.48176215100375</v>
      </c>
      <c r="AG84">
        <f t="shared" ca="1" si="108"/>
        <v>211.27225304276573</v>
      </c>
      <c r="AH84">
        <f t="shared" ca="1" si="109"/>
        <v>213.50760202112258</v>
      </c>
      <c r="AI84">
        <f t="shared" ca="1" si="110"/>
        <v>217.82717220126619</v>
      </c>
      <c r="AJ84">
        <f t="shared" ca="1" si="111"/>
        <v>215.5145696142589</v>
      </c>
      <c r="AK84">
        <f t="shared" ca="1" si="112"/>
        <v>211.56679043496857</v>
      </c>
      <c r="AL84">
        <f t="shared" ca="1" si="113"/>
        <v>211.11395171692561</v>
      </c>
      <c r="AM84">
        <f t="shared" ca="1" si="114"/>
        <v>206.65324880978343</v>
      </c>
      <c r="AN84">
        <f t="shared" ca="1" si="115"/>
        <v>212.35708349711157</v>
      </c>
      <c r="AO84">
        <f t="shared" ca="1" si="116"/>
        <v>215.21177751106183</v>
      </c>
      <c r="AP84">
        <f t="shared" ca="1" si="117"/>
        <v>216.32060545158311</v>
      </c>
      <c r="AQ84">
        <f t="shared" ca="1" si="118"/>
        <v>216.61882837846014</v>
      </c>
      <c r="AR84">
        <f t="shared" ca="1" si="119"/>
        <v>225.6861630815151</v>
      </c>
      <c r="AS84">
        <f t="shared" ca="1" si="120"/>
        <v>227.09624198439363</v>
      </c>
      <c r="AT84">
        <f t="shared" ca="1" si="121"/>
        <v>225.53334107554744</v>
      </c>
      <c r="AU84">
        <f t="shared" ca="1" si="122"/>
        <v>227.52179733320807</v>
      </c>
      <c r="AV84">
        <f t="shared" ca="1" si="123"/>
        <v>224.26992188669192</v>
      </c>
      <c r="AW84">
        <f t="shared" ca="1" si="124"/>
        <v>217.95103569248346</v>
      </c>
      <c r="AX84">
        <f t="shared" ca="1" si="125"/>
        <v>223.95643198310503</v>
      </c>
      <c r="AY84">
        <f t="shared" ca="1" si="126"/>
        <v>224.25102983489398</v>
      </c>
      <c r="AZ84">
        <f t="shared" ca="1" si="127"/>
        <v>225.11596035910759</v>
      </c>
      <c r="BA84">
        <f t="shared" ca="1" si="128"/>
        <v>222.26954348017856</v>
      </c>
      <c r="BB84">
        <f t="shared" ca="1" si="129"/>
        <v>225.77824471254709</v>
      </c>
      <c r="BC84">
        <f t="shared" ca="1" si="130"/>
        <v>230.53569619298364</v>
      </c>
      <c r="BD84">
        <f t="shared" ca="1" si="131"/>
        <v>235.00736231644763</v>
      </c>
      <c r="BE84">
        <f t="shared" ca="1" si="132"/>
        <v>238.13440028733825</v>
      </c>
      <c r="BF84">
        <f t="shared" ca="1" si="133"/>
        <v>240.52052210769682</v>
      </c>
      <c r="BG84">
        <f t="shared" ca="1" si="134"/>
        <v>244.6544796467615</v>
      </c>
      <c r="BH84">
        <f t="shared" ca="1" si="135"/>
        <v>243.72140890633835</v>
      </c>
      <c r="BI84">
        <f t="shared" ca="1" si="136"/>
        <v>236.86348071884692</v>
      </c>
      <c r="BJ84">
        <f t="shared" ca="1" si="137"/>
        <v>230.3347498346119</v>
      </c>
      <c r="BK84">
        <f t="shared" ca="1" si="138"/>
        <v>229.01807210148451</v>
      </c>
      <c r="BL84">
        <f t="shared" ca="1" si="139"/>
        <v>228.00350589989196</v>
      </c>
      <c r="BM84">
        <f t="shared" ca="1" si="140"/>
        <v>225.52999911824367</v>
      </c>
      <c r="BN84" s="22">
        <f t="shared" ca="1" si="103"/>
        <v>25.529999118243666</v>
      </c>
      <c r="BO84" s="22">
        <f t="shared" ca="1" si="104"/>
        <v>25.270555683325775</v>
      </c>
    </row>
    <row r="85" spans="5:67" x14ac:dyDescent="0.35">
      <c r="E85">
        <f t="shared" si="105"/>
        <v>223.19</v>
      </c>
      <c r="F85">
        <f t="shared" ca="1" si="141"/>
        <v>224.21349173203404</v>
      </c>
      <c r="G85">
        <f t="shared" ca="1" si="142"/>
        <v>220.01547147358431</v>
      </c>
      <c r="H85">
        <f t="shared" ca="1" si="143"/>
        <v>222.56442043456946</v>
      </c>
      <c r="I85">
        <f t="shared" ca="1" si="144"/>
        <v>223.12884897908245</v>
      </c>
      <c r="J85">
        <f t="shared" ca="1" si="145"/>
        <v>224.01010726334593</v>
      </c>
      <c r="K85">
        <f t="shared" ca="1" si="146"/>
        <v>220.95310243992697</v>
      </c>
      <c r="L85">
        <f t="shared" ca="1" si="147"/>
        <v>218.07216948735419</v>
      </c>
      <c r="M85">
        <f t="shared" ca="1" si="148"/>
        <v>223.85397402786026</v>
      </c>
      <c r="N85">
        <f t="shared" ca="1" si="149"/>
        <v>220.70768034528436</v>
      </c>
      <c r="O85">
        <f t="shared" ca="1" si="150"/>
        <v>218.60689899231582</v>
      </c>
      <c r="P85">
        <f t="shared" ca="1" si="151"/>
        <v>220.54703035799776</v>
      </c>
      <c r="Q85">
        <f t="shared" ca="1" si="152"/>
        <v>213.51677588352979</v>
      </c>
      <c r="R85">
        <f t="shared" ca="1" si="153"/>
        <v>213.79759193577806</v>
      </c>
      <c r="S85">
        <f t="shared" ca="1" si="154"/>
        <v>216.90056799613629</v>
      </c>
      <c r="T85">
        <f t="shared" ca="1" si="155"/>
        <v>217.49098284976512</v>
      </c>
      <c r="U85">
        <f t="shared" ca="1" si="156"/>
        <v>210.03328274524614</v>
      </c>
      <c r="V85">
        <f t="shared" ca="1" si="157"/>
        <v>214.43798394078394</v>
      </c>
      <c r="W85">
        <f t="shared" ca="1" si="158"/>
        <v>214.3219685215733</v>
      </c>
      <c r="X85">
        <f t="shared" ca="1" si="159"/>
        <v>218.83691525800072</v>
      </c>
      <c r="Y85">
        <f t="shared" ca="1" si="160"/>
        <v>213.46920873242141</v>
      </c>
      <c r="Z85">
        <f t="shared" ca="1" si="161"/>
        <v>216.51324897667914</v>
      </c>
      <c r="AA85">
        <f t="shared" ca="1" si="162"/>
        <v>210.35429736960663</v>
      </c>
      <c r="AB85">
        <f t="shared" ca="1" si="163"/>
        <v>206.23442783513337</v>
      </c>
      <c r="AC85">
        <f t="shared" ca="1" si="164"/>
        <v>206.91756681015119</v>
      </c>
      <c r="AD85">
        <f t="shared" ca="1" si="165"/>
        <v>211.0174865397783</v>
      </c>
      <c r="AE85">
        <f t="shared" ca="1" si="106"/>
        <v>209.3603683888673</v>
      </c>
      <c r="AF85">
        <f t="shared" ca="1" si="107"/>
        <v>212.2378930006447</v>
      </c>
      <c r="AG85">
        <f t="shared" ca="1" si="108"/>
        <v>211.03533593406419</v>
      </c>
      <c r="AH85">
        <f t="shared" ca="1" si="109"/>
        <v>215.23723567970367</v>
      </c>
      <c r="AI85">
        <f t="shared" ca="1" si="110"/>
        <v>218.12648653297146</v>
      </c>
      <c r="AJ85">
        <f t="shared" ca="1" si="111"/>
        <v>220.01705672632758</v>
      </c>
      <c r="AK85">
        <f t="shared" ca="1" si="112"/>
        <v>222.93057545413589</v>
      </c>
      <c r="AL85">
        <f t="shared" ca="1" si="113"/>
        <v>226.41613808963643</v>
      </c>
      <c r="AM85">
        <f t="shared" ca="1" si="114"/>
        <v>232.76627845500477</v>
      </c>
      <c r="AN85">
        <f t="shared" ca="1" si="115"/>
        <v>230.70617821329299</v>
      </c>
      <c r="AO85">
        <f t="shared" ca="1" si="116"/>
        <v>224.45105025806225</v>
      </c>
      <c r="AP85">
        <f t="shared" ca="1" si="117"/>
        <v>229.61844697947851</v>
      </c>
      <c r="AQ85">
        <f t="shared" ca="1" si="118"/>
        <v>227.0695234170351</v>
      </c>
      <c r="AR85">
        <f t="shared" ca="1" si="119"/>
        <v>227.40224586365954</v>
      </c>
      <c r="AS85">
        <f t="shared" ca="1" si="120"/>
        <v>232.11806475588094</v>
      </c>
      <c r="AT85">
        <f t="shared" ca="1" si="121"/>
        <v>231.6046816771368</v>
      </c>
      <c r="AU85">
        <f t="shared" ca="1" si="122"/>
        <v>235.15137482245575</v>
      </c>
      <c r="AV85">
        <f t="shared" ca="1" si="123"/>
        <v>231.16909066152115</v>
      </c>
      <c r="AW85">
        <f t="shared" ca="1" si="124"/>
        <v>232.70912640720042</v>
      </c>
      <c r="AX85">
        <f t="shared" ca="1" si="125"/>
        <v>238.43324159678016</v>
      </c>
      <c r="AY85">
        <f t="shared" ca="1" si="126"/>
        <v>242.25750403534053</v>
      </c>
      <c r="AZ85">
        <f t="shared" ca="1" si="127"/>
        <v>241.09518978180716</v>
      </c>
      <c r="BA85">
        <f t="shared" ca="1" si="128"/>
        <v>239.95249205527742</v>
      </c>
      <c r="BB85">
        <f t="shared" ca="1" si="129"/>
        <v>235.56038796332581</v>
      </c>
      <c r="BC85">
        <f t="shared" ca="1" si="130"/>
        <v>235.49916151772771</v>
      </c>
      <c r="BD85">
        <f t="shared" ca="1" si="131"/>
        <v>234.96603554519913</v>
      </c>
      <c r="BE85">
        <f t="shared" ca="1" si="132"/>
        <v>231.3363690601042</v>
      </c>
      <c r="BF85">
        <f t="shared" ca="1" si="133"/>
        <v>237.00325118327257</v>
      </c>
      <c r="BG85">
        <f t="shared" ca="1" si="134"/>
        <v>236.95030028629211</v>
      </c>
      <c r="BH85">
        <f t="shared" ca="1" si="135"/>
        <v>231.01505428246122</v>
      </c>
      <c r="BI85">
        <f t="shared" ca="1" si="136"/>
        <v>232.25110628735024</v>
      </c>
      <c r="BJ85">
        <f t="shared" ca="1" si="137"/>
        <v>233.01144004638908</v>
      </c>
      <c r="BK85">
        <f t="shared" ca="1" si="138"/>
        <v>223.83329390773895</v>
      </c>
      <c r="BL85">
        <f t="shared" ca="1" si="139"/>
        <v>224.17227040059265</v>
      </c>
      <c r="BM85">
        <f t="shared" ca="1" si="140"/>
        <v>223.66143975078603</v>
      </c>
      <c r="BN85" s="22">
        <f t="shared" ca="1" si="103"/>
        <v>23.66143975078603</v>
      </c>
      <c r="BO85" s="22">
        <f t="shared" ca="1" si="104"/>
        <v>23.420985171229862</v>
      </c>
    </row>
    <row r="86" spans="5:67" x14ac:dyDescent="0.35">
      <c r="E86">
        <f t="shared" si="105"/>
        <v>223.19</v>
      </c>
      <c r="F86">
        <f t="shared" ca="1" si="141"/>
        <v>219.49360496383596</v>
      </c>
      <c r="G86">
        <f t="shared" ca="1" si="142"/>
        <v>215.5219125489067</v>
      </c>
      <c r="H86">
        <f t="shared" ca="1" si="143"/>
        <v>215.41227742494604</v>
      </c>
      <c r="I86">
        <f t="shared" ca="1" si="144"/>
        <v>220.04534464450302</v>
      </c>
      <c r="J86">
        <f t="shared" ca="1" si="145"/>
        <v>220.84355831154332</v>
      </c>
      <c r="K86">
        <f t="shared" ca="1" si="146"/>
        <v>226.3503137417631</v>
      </c>
      <c r="L86">
        <f t="shared" ca="1" si="147"/>
        <v>225.57320669824605</v>
      </c>
      <c r="M86">
        <f t="shared" ca="1" si="148"/>
        <v>227.34725118260062</v>
      </c>
      <c r="N86">
        <f t="shared" ca="1" si="149"/>
        <v>227.01415390297655</v>
      </c>
      <c r="O86">
        <f t="shared" ca="1" si="150"/>
        <v>227.59625805004626</v>
      </c>
      <c r="P86">
        <f t="shared" ca="1" si="151"/>
        <v>230.40509414867543</v>
      </c>
      <c r="Q86">
        <f t="shared" ca="1" si="152"/>
        <v>233.40747891366371</v>
      </c>
      <c r="R86">
        <f t="shared" ca="1" si="153"/>
        <v>238.61609232482479</v>
      </c>
      <c r="S86">
        <f t="shared" ca="1" si="154"/>
        <v>239.63455891677975</v>
      </c>
      <c r="T86">
        <f t="shared" ca="1" si="155"/>
        <v>235.57360531739653</v>
      </c>
      <c r="U86">
        <f t="shared" ca="1" si="156"/>
        <v>240.22664543558756</v>
      </c>
      <c r="V86">
        <f t="shared" ca="1" si="157"/>
        <v>234.12308454876325</v>
      </c>
      <c r="W86">
        <f t="shared" ca="1" si="158"/>
        <v>236.99933121874051</v>
      </c>
      <c r="X86">
        <f t="shared" ca="1" si="159"/>
        <v>238.70690816497276</v>
      </c>
      <c r="Y86">
        <f t="shared" ca="1" si="160"/>
        <v>244.00873109215763</v>
      </c>
      <c r="Z86">
        <f t="shared" ca="1" si="161"/>
        <v>245.51754456151141</v>
      </c>
      <c r="AA86">
        <f t="shared" ca="1" si="162"/>
        <v>243.20995709557801</v>
      </c>
      <c r="AB86">
        <f t="shared" ca="1" si="163"/>
        <v>241.03820488641372</v>
      </c>
      <c r="AC86">
        <f t="shared" ca="1" si="164"/>
        <v>240.59951324284339</v>
      </c>
      <c r="AD86">
        <f t="shared" ca="1" si="165"/>
        <v>249.11854669162693</v>
      </c>
      <c r="AE86">
        <f t="shared" ca="1" si="106"/>
        <v>255.18766211740419</v>
      </c>
      <c r="AF86">
        <f t="shared" ca="1" si="107"/>
        <v>256.34076782785257</v>
      </c>
      <c r="AG86">
        <f t="shared" ca="1" si="108"/>
        <v>257.09329128137114</v>
      </c>
      <c r="AH86">
        <f t="shared" ca="1" si="109"/>
        <v>254.66755949790053</v>
      </c>
      <c r="AI86">
        <f t="shared" ca="1" si="110"/>
        <v>257.57639650191072</v>
      </c>
      <c r="AJ86">
        <f t="shared" ca="1" si="111"/>
        <v>262.36120821888937</v>
      </c>
      <c r="AK86">
        <f t="shared" ca="1" si="112"/>
        <v>263.46760175343928</v>
      </c>
      <c r="AL86">
        <f t="shared" ca="1" si="113"/>
        <v>256.81140353311167</v>
      </c>
      <c r="AM86">
        <f t="shared" ca="1" si="114"/>
        <v>258.41682994651597</v>
      </c>
      <c r="AN86">
        <f t="shared" ca="1" si="115"/>
        <v>262.44745973103983</v>
      </c>
      <c r="AO86">
        <f t="shared" ca="1" si="116"/>
        <v>261.40063567063333</v>
      </c>
      <c r="AP86">
        <f t="shared" ca="1" si="117"/>
        <v>263.30409091211618</v>
      </c>
      <c r="AQ86">
        <f t="shared" ca="1" si="118"/>
        <v>266.09765183594021</v>
      </c>
      <c r="AR86">
        <f t="shared" ca="1" si="119"/>
        <v>261.24360915458226</v>
      </c>
      <c r="AS86">
        <f t="shared" ca="1" si="120"/>
        <v>257.45356939684461</v>
      </c>
      <c r="AT86">
        <f t="shared" ca="1" si="121"/>
        <v>256.35436414299994</v>
      </c>
      <c r="AU86">
        <f t="shared" ca="1" si="122"/>
        <v>255.27095467996082</v>
      </c>
      <c r="AV86">
        <f t="shared" ca="1" si="123"/>
        <v>258.09384448234107</v>
      </c>
      <c r="AW86">
        <f t="shared" ca="1" si="124"/>
        <v>257.12102018662011</v>
      </c>
      <c r="AX86">
        <f t="shared" ca="1" si="125"/>
        <v>257.6950194278665</v>
      </c>
      <c r="AY86">
        <f t="shared" ca="1" si="126"/>
        <v>252.40455865378715</v>
      </c>
      <c r="AZ86">
        <f t="shared" ca="1" si="127"/>
        <v>253.95166218583574</v>
      </c>
      <c r="BA86">
        <f t="shared" ca="1" si="128"/>
        <v>251.96442705214199</v>
      </c>
      <c r="BB86">
        <f t="shared" ca="1" si="129"/>
        <v>258.24910226349135</v>
      </c>
      <c r="BC86">
        <f t="shared" ca="1" si="130"/>
        <v>263.4183474674399</v>
      </c>
      <c r="BD86">
        <f t="shared" ca="1" si="131"/>
        <v>263.47820501690347</v>
      </c>
      <c r="BE86">
        <f t="shared" ca="1" si="132"/>
        <v>260.17215146665808</v>
      </c>
      <c r="BF86">
        <f t="shared" ca="1" si="133"/>
        <v>258.34846860190055</v>
      </c>
      <c r="BG86">
        <f t="shared" ca="1" si="134"/>
        <v>258.33825242916771</v>
      </c>
      <c r="BH86">
        <f t="shared" ca="1" si="135"/>
        <v>252.67193552934586</v>
      </c>
      <c r="BI86">
        <f t="shared" ca="1" si="136"/>
        <v>254.42933486638924</v>
      </c>
      <c r="BJ86">
        <f t="shared" ca="1" si="137"/>
        <v>250.19082038708015</v>
      </c>
      <c r="BK86">
        <f t="shared" ca="1" si="138"/>
        <v>241.73116642012286</v>
      </c>
      <c r="BL86">
        <f t="shared" ca="1" si="139"/>
        <v>239.39080650863565</v>
      </c>
      <c r="BM86">
        <f t="shared" ca="1" si="140"/>
        <v>241.21710295027012</v>
      </c>
      <c r="BN86" s="22">
        <f t="shared" ca="1" si="103"/>
        <v>41.217102950270117</v>
      </c>
      <c r="BO86" s="22">
        <f t="shared" ca="1" si="104"/>
        <v>40.798242506238971</v>
      </c>
    </row>
    <row r="87" spans="5:67" x14ac:dyDescent="0.35">
      <c r="E87">
        <f t="shared" si="105"/>
        <v>223.19</v>
      </c>
      <c r="F87">
        <f t="shared" ca="1" si="141"/>
        <v>219.65557999154697</v>
      </c>
      <c r="G87">
        <f t="shared" ca="1" si="142"/>
        <v>218.22312807992915</v>
      </c>
      <c r="H87">
        <f t="shared" ca="1" si="143"/>
        <v>221.47258886876691</v>
      </c>
      <c r="I87">
        <f t="shared" ca="1" si="144"/>
        <v>222.2652872034694</v>
      </c>
      <c r="J87">
        <f t="shared" ca="1" si="145"/>
        <v>221.56014170559638</v>
      </c>
      <c r="K87">
        <f t="shared" ca="1" si="146"/>
        <v>217.00868683492453</v>
      </c>
      <c r="L87">
        <f t="shared" ca="1" si="147"/>
        <v>220.34537332370559</v>
      </c>
      <c r="M87">
        <f t="shared" ca="1" si="148"/>
        <v>219.85409774296116</v>
      </c>
      <c r="N87">
        <f t="shared" ca="1" si="149"/>
        <v>215.5464728361697</v>
      </c>
      <c r="O87">
        <f t="shared" ca="1" si="150"/>
        <v>221.16807615259464</v>
      </c>
      <c r="P87">
        <f t="shared" ca="1" si="151"/>
        <v>217.9515501536159</v>
      </c>
      <c r="Q87">
        <f t="shared" ca="1" si="152"/>
        <v>217.3248581092445</v>
      </c>
      <c r="R87">
        <f t="shared" ca="1" si="153"/>
        <v>216.16629593649603</v>
      </c>
      <c r="S87">
        <f t="shared" ca="1" si="154"/>
        <v>207.50464488655334</v>
      </c>
      <c r="T87">
        <f t="shared" ca="1" si="155"/>
        <v>203.67691094426618</v>
      </c>
      <c r="U87">
        <f t="shared" ca="1" si="156"/>
        <v>206.39606421282025</v>
      </c>
      <c r="V87">
        <f t="shared" ca="1" si="157"/>
        <v>203.78156931541901</v>
      </c>
      <c r="W87">
        <f t="shared" ca="1" si="158"/>
        <v>209.81034675266062</v>
      </c>
      <c r="X87">
        <f t="shared" ca="1" si="159"/>
        <v>211.49130672688588</v>
      </c>
      <c r="Y87">
        <f t="shared" ca="1" si="160"/>
        <v>206.71192761054684</v>
      </c>
      <c r="Z87">
        <f t="shared" ca="1" si="161"/>
        <v>208.56111510033909</v>
      </c>
      <c r="AA87">
        <f t="shared" ca="1" si="162"/>
        <v>211.55340576226212</v>
      </c>
      <c r="AB87">
        <f t="shared" ca="1" si="163"/>
        <v>204.20537101483103</v>
      </c>
      <c r="AC87">
        <f t="shared" ca="1" si="164"/>
        <v>201.37550829498053</v>
      </c>
      <c r="AD87">
        <f t="shared" ca="1" si="165"/>
        <v>197.80687658786158</v>
      </c>
      <c r="AE87">
        <f t="shared" ca="1" si="106"/>
        <v>197.86982425755616</v>
      </c>
      <c r="AF87">
        <f t="shared" ca="1" si="107"/>
        <v>197.99298770592404</v>
      </c>
      <c r="AG87">
        <f t="shared" ca="1" si="108"/>
        <v>200.11525636582527</v>
      </c>
      <c r="AH87">
        <f t="shared" ca="1" si="109"/>
        <v>202.48775860522579</v>
      </c>
      <c r="AI87">
        <f t="shared" ca="1" si="110"/>
        <v>196.83413228139659</v>
      </c>
      <c r="AJ87">
        <f t="shared" ca="1" si="111"/>
        <v>191.71070539481124</v>
      </c>
      <c r="AK87">
        <f t="shared" ca="1" si="112"/>
        <v>191.52917416392424</v>
      </c>
      <c r="AL87">
        <f t="shared" ca="1" si="113"/>
        <v>191.78162028816374</v>
      </c>
      <c r="AM87">
        <f t="shared" ca="1" si="114"/>
        <v>186.88738260751089</v>
      </c>
      <c r="AN87">
        <f t="shared" ca="1" si="115"/>
        <v>188.49578855890607</v>
      </c>
      <c r="AO87">
        <f t="shared" ca="1" si="116"/>
        <v>187.96527327476946</v>
      </c>
      <c r="AP87">
        <f t="shared" ca="1" si="117"/>
        <v>189.05302453446794</v>
      </c>
      <c r="AQ87">
        <f t="shared" ca="1" si="118"/>
        <v>189.22776168803946</v>
      </c>
      <c r="AR87">
        <f t="shared" ca="1" si="119"/>
        <v>182.73246831205111</v>
      </c>
      <c r="AS87">
        <f t="shared" ca="1" si="120"/>
        <v>183.042257862318</v>
      </c>
      <c r="AT87">
        <f t="shared" ca="1" si="121"/>
        <v>180.75509865164966</v>
      </c>
      <c r="AU87">
        <f t="shared" ca="1" si="122"/>
        <v>176.53382450688181</v>
      </c>
      <c r="AV87">
        <f t="shared" ca="1" si="123"/>
        <v>176.39514407359306</v>
      </c>
      <c r="AW87">
        <f t="shared" ca="1" si="124"/>
        <v>172.71063483035249</v>
      </c>
      <c r="AX87">
        <f t="shared" ca="1" si="125"/>
        <v>171.82668390489047</v>
      </c>
      <c r="AY87">
        <f t="shared" ca="1" si="126"/>
        <v>168.57965334481776</v>
      </c>
      <c r="AZ87">
        <f t="shared" ca="1" si="127"/>
        <v>167.03456170189634</v>
      </c>
      <c r="BA87">
        <f t="shared" ca="1" si="128"/>
        <v>169.63831439894241</v>
      </c>
      <c r="BB87">
        <f t="shared" ca="1" si="129"/>
        <v>167.66703169897715</v>
      </c>
      <c r="BC87">
        <f t="shared" ca="1" si="130"/>
        <v>167.38900017035536</v>
      </c>
      <c r="BD87">
        <f t="shared" ca="1" si="131"/>
        <v>169.79993171343961</v>
      </c>
      <c r="BE87">
        <f t="shared" ca="1" si="132"/>
        <v>168.17288511810506</v>
      </c>
      <c r="BF87">
        <f t="shared" ca="1" si="133"/>
        <v>170.51334334520593</v>
      </c>
      <c r="BG87">
        <f t="shared" ca="1" si="134"/>
        <v>169.45615011380727</v>
      </c>
      <c r="BH87">
        <f t="shared" ca="1" si="135"/>
        <v>173.22458399983833</v>
      </c>
      <c r="BI87">
        <f t="shared" ca="1" si="136"/>
        <v>173.42611172702786</v>
      </c>
      <c r="BJ87">
        <f t="shared" ca="1" si="137"/>
        <v>172.79486407290011</v>
      </c>
      <c r="BK87">
        <f t="shared" ca="1" si="138"/>
        <v>172.83401677130232</v>
      </c>
      <c r="BL87">
        <f t="shared" ca="1" si="139"/>
        <v>170.91761259214593</v>
      </c>
      <c r="BM87">
        <f t="shared" ca="1" si="140"/>
        <v>174.58917506009169</v>
      </c>
      <c r="BN87" s="22">
        <f t="shared" ca="1" si="103"/>
        <v>0</v>
      </c>
      <c r="BO87" s="22">
        <f t="shared" ca="1" si="104"/>
        <v>0</v>
      </c>
    </row>
    <row r="88" spans="5:67" x14ac:dyDescent="0.35">
      <c r="E88">
        <f t="shared" si="105"/>
        <v>223.19</v>
      </c>
      <c r="F88">
        <f t="shared" ca="1" si="141"/>
        <v>222.48719042544585</v>
      </c>
      <c r="G88">
        <f t="shared" ca="1" si="142"/>
        <v>223.07590289663054</v>
      </c>
      <c r="H88">
        <f t="shared" ca="1" si="143"/>
        <v>221.00654087635399</v>
      </c>
      <c r="I88">
        <f t="shared" ca="1" si="144"/>
        <v>220.72452808445084</v>
      </c>
      <c r="J88">
        <f t="shared" ca="1" si="145"/>
        <v>222.33640154308443</v>
      </c>
      <c r="K88">
        <f t="shared" ca="1" si="146"/>
        <v>221.42300491697554</v>
      </c>
      <c r="L88">
        <f t="shared" ca="1" si="147"/>
        <v>219.30337100215425</v>
      </c>
      <c r="M88">
        <f t="shared" ca="1" si="148"/>
        <v>219.75973071135761</v>
      </c>
      <c r="N88">
        <f t="shared" ca="1" si="149"/>
        <v>222.08279022448221</v>
      </c>
      <c r="O88">
        <f t="shared" ca="1" si="150"/>
        <v>219.82776825094095</v>
      </c>
      <c r="P88">
        <f t="shared" ca="1" si="151"/>
        <v>222.25327009637832</v>
      </c>
      <c r="Q88">
        <f t="shared" ca="1" si="152"/>
        <v>223.69087778349186</v>
      </c>
      <c r="R88">
        <f t="shared" ca="1" si="153"/>
        <v>227.63956053932316</v>
      </c>
      <c r="S88">
        <f t="shared" ca="1" si="154"/>
        <v>226.82383576508013</v>
      </c>
      <c r="T88">
        <f t="shared" ca="1" si="155"/>
        <v>224.60127870184689</v>
      </c>
      <c r="U88">
        <f t="shared" ca="1" si="156"/>
        <v>230.63672970855376</v>
      </c>
      <c r="V88">
        <f t="shared" ca="1" si="157"/>
        <v>231.87922213606086</v>
      </c>
      <c r="W88">
        <f t="shared" ca="1" si="158"/>
        <v>231.94371994750728</v>
      </c>
      <c r="X88">
        <f t="shared" ca="1" si="159"/>
        <v>230.91577614599774</v>
      </c>
      <c r="Y88">
        <f t="shared" ca="1" si="160"/>
        <v>231.2963969047114</v>
      </c>
      <c r="Z88">
        <f t="shared" ca="1" si="161"/>
        <v>234.89973037337853</v>
      </c>
      <c r="AA88">
        <f t="shared" ca="1" si="162"/>
        <v>236.97880767910098</v>
      </c>
      <c r="AB88">
        <f t="shared" ca="1" si="163"/>
        <v>232.63031620073633</v>
      </c>
      <c r="AC88">
        <f t="shared" ca="1" si="164"/>
        <v>235.6925565498785</v>
      </c>
      <c r="AD88">
        <f t="shared" ca="1" si="165"/>
        <v>228.1736943838892</v>
      </c>
      <c r="AE88">
        <f t="shared" ca="1" si="106"/>
        <v>227.50221963257849</v>
      </c>
      <c r="AF88">
        <f t="shared" ca="1" si="107"/>
        <v>227.00032703105259</v>
      </c>
      <c r="AG88">
        <f t="shared" ca="1" si="108"/>
        <v>227.91168721300104</v>
      </c>
      <c r="AH88">
        <f t="shared" ca="1" si="109"/>
        <v>225.98549320427364</v>
      </c>
      <c r="AI88">
        <f t="shared" ca="1" si="110"/>
        <v>221.2526050207421</v>
      </c>
      <c r="AJ88">
        <f t="shared" ca="1" si="111"/>
        <v>220.09654555528266</v>
      </c>
      <c r="AK88">
        <f t="shared" ca="1" si="112"/>
        <v>215.34752590732109</v>
      </c>
      <c r="AL88">
        <f t="shared" ca="1" si="113"/>
        <v>216.40019199734769</v>
      </c>
      <c r="AM88">
        <f t="shared" ca="1" si="114"/>
        <v>215.21974581059342</v>
      </c>
      <c r="AN88">
        <f t="shared" ca="1" si="115"/>
        <v>210.57439629399454</v>
      </c>
      <c r="AO88">
        <f t="shared" ca="1" si="116"/>
        <v>206.00871451013575</v>
      </c>
      <c r="AP88">
        <f t="shared" ca="1" si="117"/>
        <v>203.34719594001803</v>
      </c>
      <c r="AQ88">
        <f t="shared" ca="1" si="118"/>
        <v>203.67933568392175</v>
      </c>
      <c r="AR88">
        <f t="shared" ca="1" si="119"/>
        <v>199.83478213316567</v>
      </c>
      <c r="AS88">
        <f t="shared" ca="1" si="120"/>
        <v>193.4348162475749</v>
      </c>
      <c r="AT88">
        <f t="shared" ca="1" si="121"/>
        <v>192.96094217544734</v>
      </c>
      <c r="AU88">
        <f t="shared" ca="1" si="122"/>
        <v>188.73403430397642</v>
      </c>
      <c r="AV88">
        <f t="shared" ca="1" si="123"/>
        <v>188.35438136712324</v>
      </c>
      <c r="AW88">
        <f t="shared" ca="1" si="124"/>
        <v>187.36024916553845</v>
      </c>
      <c r="AX88">
        <f t="shared" ca="1" si="125"/>
        <v>190.63152269380313</v>
      </c>
      <c r="AY88">
        <f t="shared" ca="1" si="126"/>
        <v>193.34975884536672</v>
      </c>
      <c r="AZ88">
        <f t="shared" ca="1" si="127"/>
        <v>192.23161360916006</v>
      </c>
      <c r="BA88">
        <f t="shared" ca="1" si="128"/>
        <v>189.12449055202288</v>
      </c>
      <c r="BB88">
        <f t="shared" ca="1" si="129"/>
        <v>185.85002224924855</v>
      </c>
      <c r="BC88">
        <f t="shared" ca="1" si="130"/>
        <v>189.30576439670764</v>
      </c>
      <c r="BD88">
        <f t="shared" ca="1" si="131"/>
        <v>191.72539945097972</v>
      </c>
      <c r="BE88">
        <f t="shared" ca="1" si="132"/>
        <v>188.29885640967524</v>
      </c>
      <c r="BF88">
        <f t="shared" ca="1" si="133"/>
        <v>185.60649485977979</v>
      </c>
      <c r="BG88">
        <f t="shared" ca="1" si="134"/>
        <v>187.35778646793725</v>
      </c>
      <c r="BH88">
        <f t="shared" ca="1" si="135"/>
        <v>190.68794780353659</v>
      </c>
      <c r="BI88">
        <f t="shared" ca="1" si="136"/>
        <v>183.81421750838868</v>
      </c>
      <c r="BJ88">
        <f t="shared" ca="1" si="137"/>
        <v>183.24816246854417</v>
      </c>
      <c r="BK88">
        <f t="shared" ca="1" si="138"/>
        <v>182.8080773730353</v>
      </c>
      <c r="BL88">
        <f t="shared" ca="1" si="139"/>
        <v>178.32414067595721</v>
      </c>
      <c r="BM88">
        <f t="shared" ca="1" si="140"/>
        <v>178.38922401563258</v>
      </c>
      <c r="BN88" s="22">
        <f t="shared" ca="1" si="103"/>
        <v>0</v>
      </c>
      <c r="BO88" s="22">
        <f t="shared" ca="1" si="104"/>
        <v>0</v>
      </c>
    </row>
    <row r="89" spans="5:67" x14ac:dyDescent="0.35">
      <c r="E89">
        <f t="shared" si="105"/>
        <v>223.19</v>
      </c>
      <c r="F89">
        <f t="shared" ca="1" si="141"/>
        <v>222.09239419998536</v>
      </c>
      <c r="G89">
        <f t="shared" ca="1" si="142"/>
        <v>218.99789417615972</v>
      </c>
      <c r="H89">
        <f t="shared" ca="1" si="143"/>
        <v>217.29810180429638</v>
      </c>
      <c r="I89">
        <f t="shared" ca="1" si="144"/>
        <v>219.44334176300225</v>
      </c>
      <c r="J89">
        <f t="shared" ca="1" si="145"/>
        <v>218.84656603126371</v>
      </c>
      <c r="K89">
        <f t="shared" ca="1" si="146"/>
        <v>217.68735124295515</v>
      </c>
      <c r="L89">
        <f t="shared" ca="1" si="147"/>
        <v>221.33587402038441</v>
      </c>
      <c r="M89">
        <f t="shared" ca="1" si="148"/>
        <v>221.86149781224495</v>
      </c>
      <c r="N89">
        <f t="shared" ca="1" si="149"/>
        <v>219.60654410986547</v>
      </c>
      <c r="O89">
        <f t="shared" ca="1" si="150"/>
        <v>220.16090060960815</v>
      </c>
      <c r="P89">
        <f t="shared" ca="1" si="151"/>
        <v>222.41765404929961</v>
      </c>
      <c r="Q89">
        <f t="shared" ca="1" si="152"/>
        <v>225.51093584157186</v>
      </c>
      <c r="R89">
        <f t="shared" ca="1" si="153"/>
        <v>225.78648028986274</v>
      </c>
      <c r="S89">
        <f t="shared" ca="1" si="154"/>
        <v>231.14683076267565</v>
      </c>
      <c r="T89">
        <f t="shared" ca="1" si="155"/>
        <v>228.00179110309742</v>
      </c>
      <c r="U89">
        <f t="shared" ca="1" si="156"/>
        <v>225.98540704695449</v>
      </c>
      <c r="V89">
        <f t="shared" ca="1" si="157"/>
        <v>223.87867760216841</v>
      </c>
      <c r="W89">
        <f t="shared" ca="1" si="158"/>
        <v>228.63142600798059</v>
      </c>
      <c r="X89">
        <f t="shared" ca="1" si="159"/>
        <v>228.55949764582184</v>
      </c>
      <c r="Y89">
        <f t="shared" ca="1" si="160"/>
        <v>223.62462827680304</v>
      </c>
      <c r="Z89">
        <f t="shared" ca="1" si="161"/>
        <v>217.95935281422604</v>
      </c>
      <c r="AA89">
        <f t="shared" ca="1" si="162"/>
        <v>217.18603588173178</v>
      </c>
      <c r="AB89">
        <f t="shared" ca="1" si="163"/>
        <v>215.61625866113332</v>
      </c>
      <c r="AC89">
        <f t="shared" ca="1" si="164"/>
        <v>212.62826383912437</v>
      </c>
      <c r="AD89">
        <f t="shared" ca="1" si="165"/>
        <v>208.247549375689</v>
      </c>
      <c r="AE89">
        <f t="shared" ca="1" si="106"/>
        <v>212.88965010426725</v>
      </c>
      <c r="AF89">
        <f t="shared" ca="1" si="107"/>
        <v>212.53242957255091</v>
      </c>
      <c r="AG89">
        <f t="shared" ca="1" si="108"/>
        <v>217.07808196459362</v>
      </c>
      <c r="AH89">
        <f t="shared" ca="1" si="109"/>
        <v>215.17301749265599</v>
      </c>
      <c r="AI89">
        <f t="shared" ca="1" si="110"/>
        <v>216.66572350133831</v>
      </c>
      <c r="AJ89">
        <f t="shared" ca="1" si="111"/>
        <v>218.79425642378311</v>
      </c>
      <c r="AK89">
        <f t="shared" ca="1" si="112"/>
        <v>220.87468773479273</v>
      </c>
      <c r="AL89">
        <f t="shared" ca="1" si="113"/>
        <v>225.34440288621477</v>
      </c>
      <c r="AM89">
        <f t="shared" ca="1" si="114"/>
        <v>225.62367528640735</v>
      </c>
      <c r="AN89">
        <f t="shared" ca="1" si="115"/>
        <v>232.90289684995938</v>
      </c>
      <c r="AO89">
        <f t="shared" ca="1" si="116"/>
        <v>236.91674206160314</v>
      </c>
      <c r="AP89">
        <f t="shared" ca="1" si="117"/>
        <v>236.83628219179451</v>
      </c>
      <c r="AQ89">
        <f t="shared" ca="1" si="118"/>
        <v>234.12991671813452</v>
      </c>
      <c r="AR89">
        <f t="shared" ca="1" si="119"/>
        <v>227.85650772410497</v>
      </c>
      <c r="AS89">
        <f t="shared" ca="1" si="120"/>
        <v>235.08721288601106</v>
      </c>
      <c r="AT89">
        <f t="shared" ca="1" si="121"/>
        <v>239.76453610444531</v>
      </c>
      <c r="AU89">
        <f t="shared" ca="1" si="122"/>
        <v>235.20030138114893</v>
      </c>
      <c r="AV89">
        <f t="shared" ca="1" si="123"/>
        <v>230.51739251508886</v>
      </c>
      <c r="AW89">
        <f t="shared" ca="1" si="124"/>
        <v>232.26181920864022</v>
      </c>
      <c r="AX89">
        <f t="shared" ca="1" si="125"/>
        <v>236.49095670179662</v>
      </c>
      <c r="AY89">
        <f t="shared" ca="1" si="126"/>
        <v>237.5650115108734</v>
      </c>
      <c r="AZ89">
        <f t="shared" ca="1" si="127"/>
        <v>242.94622345385071</v>
      </c>
      <c r="BA89">
        <f t="shared" ca="1" si="128"/>
        <v>239.04540889503846</v>
      </c>
      <c r="BB89">
        <f t="shared" ca="1" si="129"/>
        <v>237.35700918820476</v>
      </c>
      <c r="BC89">
        <f t="shared" ca="1" si="130"/>
        <v>244.70239878236632</v>
      </c>
      <c r="BD89">
        <f t="shared" ca="1" si="131"/>
        <v>242.94037113249007</v>
      </c>
      <c r="BE89">
        <f t="shared" ca="1" si="132"/>
        <v>242.92108763190268</v>
      </c>
      <c r="BF89">
        <f t="shared" ca="1" si="133"/>
        <v>239.59847559985306</v>
      </c>
      <c r="BG89">
        <f t="shared" ca="1" si="134"/>
        <v>234.48186717046474</v>
      </c>
      <c r="BH89">
        <f t="shared" ca="1" si="135"/>
        <v>229.3598247768289</v>
      </c>
      <c r="BI89">
        <f t="shared" ca="1" si="136"/>
        <v>226.3785443394834</v>
      </c>
      <c r="BJ89">
        <f t="shared" ca="1" si="137"/>
        <v>226.81861217654358</v>
      </c>
      <c r="BK89">
        <f t="shared" ca="1" si="138"/>
        <v>223.76178489001722</v>
      </c>
      <c r="BL89">
        <f t="shared" ca="1" si="139"/>
        <v>225.49941547066445</v>
      </c>
      <c r="BM89">
        <f t="shared" ca="1" si="140"/>
        <v>227.03645146938649</v>
      </c>
      <c r="BN89" s="22">
        <f t="shared" ca="1" si="103"/>
        <v>27.036451469386492</v>
      </c>
      <c r="BO89" s="22">
        <f t="shared" ca="1" si="104"/>
        <v>26.761699018173285</v>
      </c>
    </row>
    <row r="90" spans="5:67" x14ac:dyDescent="0.35">
      <c r="E90">
        <f t="shared" si="105"/>
        <v>223.19</v>
      </c>
      <c r="F90">
        <f t="shared" ca="1" si="141"/>
        <v>231.05687006233097</v>
      </c>
      <c r="G90">
        <f t="shared" ca="1" si="142"/>
        <v>229.12055162756968</v>
      </c>
      <c r="H90">
        <f t="shared" ca="1" si="143"/>
        <v>228.31814634989357</v>
      </c>
      <c r="I90">
        <f t="shared" ca="1" si="144"/>
        <v>231.78719902045259</v>
      </c>
      <c r="J90">
        <f t="shared" ca="1" si="145"/>
        <v>231.12739630670606</v>
      </c>
      <c r="K90">
        <f t="shared" ca="1" si="146"/>
        <v>234.74315604686436</v>
      </c>
      <c r="L90">
        <f t="shared" ca="1" si="147"/>
        <v>235.01627599384864</v>
      </c>
      <c r="M90">
        <f t="shared" ca="1" si="148"/>
        <v>235.39813959150987</v>
      </c>
      <c r="N90">
        <f t="shared" ca="1" si="149"/>
        <v>236.6450859433771</v>
      </c>
      <c r="O90">
        <f t="shared" ca="1" si="150"/>
        <v>242.73011044454864</v>
      </c>
      <c r="P90">
        <f t="shared" ca="1" si="151"/>
        <v>244.06552084997389</v>
      </c>
      <c r="Q90">
        <f t="shared" ca="1" si="152"/>
        <v>244.1850732370537</v>
      </c>
      <c r="R90">
        <f t="shared" ca="1" si="153"/>
        <v>247.15126690481978</v>
      </c>
      <c r="S90">
        <f t="shared" ca="1" si="154"/>
        <v>255.32065956859441</v>
      </c>
      <c r="T90">
        <f t="shared" ca="1" si="155"/>
        <v>249.83158310932146</v>
      </c>
      <c r="U90">
        <f t="shared" ca="1" si="156"/>
        <v>258.67982349558611</v>
      </c>
      <c r="V90">
        <f t="shared" ca="1" si="157"/>
        <v>253.4150790036347</v>
      </c>
      <c r="W90">
        <f t="shared" ca="1" si="158"/>
        <v>255.0780943184248</v>
      </c>
      <c r="X90">
        <f t="shared" ca="1" si="159"/>
        <v>260.1687606512391</v>
      </c>
      <c r="Y90">
        <f t="shared" ca="1" si="160"/>
        <v>257.59506336737064</v>
      </c>
      <c r="Z90">
        <f t="shared" ca="1" si="161"/>
        <v>256.63818410916764</v>
      </c>
      <c r="AA90">
        <f t="shared" ca="1" si="162"/>
        <v>258.70297215740732</v>
      </c>
      <c r="AB90">
        <f t="shared" ca="1" si="163"/>
        <v>259.22234065359078</v>
      </c>
      <c r="AC90">
        <f t="shared" ca="1" si="164"/>
        <v>260.98558210447862</v>
      </c>
      <c r="AD90">
        <f t="shared" ca="1" si="165"/>
        <v>261.98250915019281</v>
      </c>
      <c r="AE90">
        <f t="shared" ca="1" si="106"/>
        <v>262.32746199535774</v>
      </c>
      <c r="AF90">
        <f t="shared" ca="1" si="107"/>
        <v>262.71048200277443</v>
      </c>
      <c r="AG90">
        <f t="shared" ca="1" si="108"/>
        <v>265.99374440016169</v>
      </c>
      <c r="AH90">
        <f t="shared" ca="1" si="109"/>
        <v>275.98797017948135</v>
      </c>
      <c r="AI90">
        <f t="shared" ca="1" si="110"/>
        <v>279.32771059886829</v>
      </c>
      <c r="AJ90">
        <f t="shared" ca="1" si="111"/>
        <v>283.94182365528502</v>
      </c>
      <c r="AK90">
        <f t="shared" ca="1" si="112"/>
        <v>279.80570853539712</v>
      </c>
      <c r="AL90">
        <f t="shared" ca="1" si="113"/>
        <v>281.66688730424289</v>
      </c>
      <c r="AM90">
        <f t="shared" ca="1" si="114"/>
        <v>287.6287837370474</v>
      </c>
      <c r="AN90">
        <f t="shared" ca="1" si="115"/>
        <v>288.02629024857822</v>
      </c>
      <c r="AO90">
        <f t="shared" ca="1" si="116"/>
        <v>289.89923908605817</v>
      </c>
      <c r="AP90">
        <f t="shared" ca="1" si="117"/>
        <v>286.39553365552979</v>
      </c>
      <c r="AQ90">
        <f t="shared" ca="1" si="118"/>
        <v>282.7425892044123</v>
      </c>
      <c r="AR90">
        <f t="shared" ca="1" si="119"/>
        <v>284.23372835913005</v>
      </c>
      <c r="AS90">
        <f t="shared" ca="1" si="120"/>
        <v>291.14916062959225</v>
      </c>
      <c r="AT90">
        <f t="shared" ca="1" si="121"/>
        <v>287.6210069898604</v>
      </c>
      <c r="AU90">
        <f t="shared" ca="1" si="122"/>
        <v>288.37355949400575</v>
      </c>
      <c r="AV90">
        <f t="shared" ca="1" si="123"/>
        <v>289.83433285698794</v>
      </c>
      <c r="AW90">
        <f t="shared" ca="1" si="124"/>
        <v>290.64312046043472</v>
      </c>
      <c r="AX90">
        <f t="shared" ca="1" si="125"/>
        <v>291.72379306786723</v>
      </c>
      <c r="AY90">
        <f t="shared" ca="1" si="126"/>
        <v>283.61487886839473</v>
      </c>
      <c r="AZ90">
        <f t="shared" ca="1" si="127"/>
        <v>282.49737882752504</v>
      </c>
      <c r="BA90">
        <f t="shared" ca="1" si="128"/>
        <v>280.26806280865463</v>
      </c>
      <c r="BB90">
        <f t="shared" ca="1" si="129"/>
        <v>280.52170599931623</v>
      </c>
      <c r="BC90">
        <f t="shared" ca="1" si="130"/>
        <v>274.04966268613879</v>
      </c>
      <c r="BD90">
        <f t="shared" ca="1" si="131"/>
        <v>273.07183489019536</v>
      </c>
      <c r="BE90">
        <f t="shared" ca="1" si="132"/>
        <v>272.19894217103479</v>
      </c>
      <c r="BF90">
        <f t="shared" ca="1" si="133"/>
        <v>271.79663122972528</v>
      </c>
      <c r="BG90">
        <f t="shared" ca="1" si="134"/>
        <v>273.89694465615281</v>
      </c>
      <c r="BH90">
        <f t="shared" ca="1" si="135"/>
        <v>282.27644564190683</v>
      </c>
      <c r="BI90">
        <f t="shared" ca="1" si="136"/>
        <v>281.37076897136325</v>
      </c>
      <c r="BJ90">
        <f t="shared" ca="1" si="137"/>
        <v>278.96329648928281</v>
      </c>
      <c r="BK90">
        <f t="shared" ca="1" si="138"/>
        <v>278.50639580911599</v>
      </c>
      <c r="BL90">
        <f t="shared" ca="1" si="139"/>
        <v>272.414536710969</v>
      </c>
      <c r="BM90">
        <f t="shared" ca="1" si="140"/>
        <v>277.00024891633836</v>
      </c>
      <c r="BN90" s="22">
        <f t="shared" ca="1" si="103"/>
        <v>77.000248916338364</v>
      </c>
      <c r="BO90" s="22">
        <f t="shared" ca="1" si="104"/>
        <v>76.217749513347329</v>
      </c>
    </row>
    <row r="91" spans="5:67" x14ac:dyDescent="0.35">
      <c r="E91">
        <f t="shared" si="105"/>
        <v>223.19</v>
      </c>
      <c r="F91">
        <f t="shared" ca="1" si="141"/>
        <v>219.67590695341266</v>
      </c>
      <c r="G91">
        <f t="shared" ca="1" si="142"/>
        <v>220.90277034308022</v>
      </c>
      <c r="H91">
        <f t="shared" ca="1" si="143"/>
        <v>223.76293224044153</v>
      </c>
      <c r="I91">
        <f t="shared" ca="1" si="144"/>
        <v>227.34044039854018</v>
      </c>
      <c r="J91">
        <f t="shared" ca="1" si="145"/>
        <v>222.34879316634618</v>
      </c>
      <c r="K91">
        <f t="shared" ca="1" si="146"/>
        <v>221.97256568516232</v>
      </c>
      <c r="L91">
        <f t="shared" ca="1" si="147"/>
        <v>221.28277055401739</v>
      </c>
      <c r="M91">
        <f t="shared" ca="1" si="148"/>
        <v>219.97083141682324</v>
      </c>
      <c r="N91">
        <f t="shared" ca="1" si="149"/>
        <v>226.4113778087688</v>
      </c>
      <c r="O91">
        <f t="shared" ca="1" si="150"/>
        <v>229.26149165991237</v>
      </c>
      <c r="P91">
        <f t="shared" ca="1" si="151"/>
        <v>230.34758955602356</v>
      </c>
      <c r="Q91">
        <f t="shared" ca="1" si="152"/>
        <v>231.2338712934741</v>
      </c>
      <c r="R91">
        <f t="shared" ca="1" si="153"/>
        <v>232.80344200978439</v>
      </c>
      <c r="S91">
        <f t="shared" ca="1" si="154"/>
        <v>236.09091405849136</v>
      </c>
      <c r="T91">
        <f t="shared" ca="1" si="155"/>
        <v>233.53533870431042</v>
      </c>
      <c r="U91">
        <f t="shared" ca="1" si="156"/>
        <v>232.07973773976641</v>
      </c>
      <c r="V91">
        <f t="shared" ca="1" si="157"/>
        <v>236.67885605768743</v>
      </c>
      <c r="W91">
        <f t="shared" ca="1" si="158"/>
        <v>241.89339608156484</v>
      </c>
      <c r="X91">
        <f t="shared" ca="1" si="159"/>
        <v>233.21491187999374</v>
      </c>
      <c r="Y91">
        <f t="shared" ca="1" si="160"/>
        <v>227.18249260030333</v>
      </c>
      <c r="Z91">
        <f t="shared" ca="1" si="161"/>
        <v>226.18156009461737</v>
      </c>
      <c r="AA91">
        <f t="shared" ca="1" si="162"/>
        <v>226.41849877030398</v>
      </c>
      <c r="AB91">
        <f t="shared" ca="1" si="163"/>
        <v>222.63146143432957</v>
      </c>
      <c r="AC91">
        <f t="shared" ca="1" si="164"/>
        <v>223.28065576147259</v>
      </c>
      <c r="AD91">
        <f t="shared" ca="1" si="165"/>
        <v>218.78762092531375</v>
      </c>
      <c r="AE91">
        <f t="shared" ca="1" si="106"/>
        <v>223.5431295160615</v>
      </c>
      <c r="AF91">
        <f t="shared" ca="1" si="107"/>
        <v>225.97923462995939</v>
      </c>
      <c r="AG91">
        <f t="shared" ca="1" si="108"/>
        <v>229.0452235090672</v>
      </c>
      <c r="AH91">
        <f t="shared" ca="1" si="109"/>
        <v>232.94079538639872</v>
      </c>
      <c r="AI91">
        <f t="shared" ca="1" si="110"/>
        <v>226.8094960198375</v>
      </c>
      <c r="AJ91">
        <f t="shared" ca="1" si="111"/>
        <v>227.16689049642926</v>
      </c>
      <c r="AK91">
        <f t="shared" ca="1" si="112"/>
        <v>227.17218947531975</v>
      </c>
      <c r="AL91">
        <f t="shared" ca="1" si="113"/>
        <v>228.43971135232374</v>
      </c>
      <c r="AM91">
        <f t="shared" ca="1" si="114"/>
        <v>230.03756751262085</v>
      </c>
      <c r="AN91">
        <f t="shared" ca="1" si="115"/>
        <v>231.1923043479552</v>
      </c>
      <c r="AO91">
        <f t="shared" ca="1" si="116"/>
        <v>232.77273950671284</v>
      </c>
      <c r="AP91">
        <f t="shared" ca="1" si="117"/>
        <v>232.50687906031885</v>
      </c>
      <c r="AQ91">
        <f t="shared" ca="1" si="118"/>
        <v>234.98540091401591</v>
      </c>
      <c r="AR91">
        <f t="shared" ca="1" si="119"/>
        <v>233.82733472279295</v>
      </c>
      <c r="AS91">
        <f t="shared" ca="1" si="120"/>
        <v>232.0932331286796</v>
      </c>
      <c r="AT91">
        <f t="shared" ca="1" si="121"/>
        <v>233.14857173529538</v>
      </c>
      <c r="AU91">
        <f t="shared" ca="1" si="122"/>
        <v>232.05304883015762</v>
      </c>
      <c r="AV91">
        <f t="shared" ca="1" si="123"/>
        <v>235.57541546458646</v>
      </c>
      <c r="AW91">
        <f t="shared" ca="1" si="124"/>
        <v>237.127683857552</v>
      </c>
      <c r="AX91">
        <f t="shared" ca="1" si="125"/>
        <v>243.15251149024425</v>
      </c>
      <c r="AY91">
        <f t="shared" ca="1" si="126"/>
        <v>237.63942019736842</v>
      </c>
      <c r="AZ91">
        <f t="shared" ca="1" si="127"/>
        <v>242.09031708536415</v>
      </c>
      <c r="BA91">
        <f t="shared" ca="1" si="128"/>
        <v>239.44088665889325</v>
      </c>
      <c r="BB91">
        <f t="shared" ca="1" si="129"/>
        <v>236.19765171182607</v>
      </c>
      <c r="BC91">
        <f t="shared" ca="1" si="130"/>
        <v>239.48629599516687</v>
      </c>
      <c r="BD91">
        <f t="shared" ca="1" si="131"/>
        <v>244.25526491649296</v>
      </c>
      <c r="BE91">
        <f t="shared" ca="1" si="132"/>
        <v>241.05969251210738</v>
      </c>
      <c r="BF91">
        <f t="shared" ca="1" si="133"/>
        <v>234.54786807786994</v>
      </c>
      <c r="BG91">
        <f t="shared" ca="1" si="134"/>
        <v>234.70013693679937</v>
      </c>
      <c r="BH91">
        <f t="shared" ca="1" si="135"/>
        <v>234.24574685169489</v>
      </c>
      <c r="BI91">
        <f t="shared" ca="1" si="136"/>
        <v>235.06146275588492</v>
      </c>
      <c r="BJ91">
        <f t="shared" ca="1" si="137"/>
        <v>238.60333016958504</v>
      </c>
      <c r="BK91">
        <f t="shared" ca="1" si="138"/>
        <v>234.458907957186</v>
      </c>
      <c r="BL91">
        <f t="shared" ca="1" si="139"/>
        <v>241.30655695640536</v>
      </c>
      <c r="BM91">
        <f t="shared" ca="1" si="140"/>
        <v>235.31947636946691</v>
      </c>
      <c r="BN91" s="22">
        <f t="shared" ca="1" si="103"/>
        <v>35.319476369466912</v>
      </c>
      <c r="BO91" s="22">
        <f t="shared" ca="1" si="104"/>
        <v>34.960549358684226</v>
      </c>
    </row>
    <row r="92" spans="5:67" x14ac:dyDescent="0.35">
      <c r="E92">
        <f t="shared" si="105"/>
        <v>223.19</v>
      </c>
      <c r="F92">
        <f t="shared" ca="1" si="141"/>
        <v>217.61623121692307</v>
      </c>
      <c r="G92">
        <f t="shared" ca="1" si="142"/>
        <v>214.92528971780496</v>
      </c>
      <c r="H92">
        <f t="shared" ca="1" si="143"/>
        <v>215.9245210211528</v>
      </c>
      <c r="I92">
        <f t="shared" ca="1" si="144"/>
        <v>217.04786507649374</v>
      </c>
      <c r="J92">
        <f t="shared" ca="1" si="145"/>
        <v>217.44466333756827</v>
      </c>
      <c r="K92">
        <f t="shared" ca="1" si="146"/>
        <v>217.25623981988198</v>
      </c>
      <c r="L92">
        <f t="shared" ca="1" si="147"/>
        <v>217.7910109340344</v>
      </c>
      <c r="M92">
        <f t="shared" ca="1" si="148"/>
        <v>218.13505908639115</v>
      </c>
      <c r="N92">
        <f t="shared" ca="1" si="149"/>
        <v>214.88335052472956</v>
      </c>
      <c r="O92">
        <f t="shared" ca="1" si="150"/>
        <v>214.73959756460727</v>
      </c>
      <c r="P92">
        <f t="shared" ca="1" si="151"/>
        <v>212.91410739704074</v>
      </c>
      <c r="Q92">
        <f t="shared" ca="1" si="152"/>
        <v>213.45807790601691</v>
      </c>
      <c r="R92">
        <f t="shared" ca="1" si="153"/>
        <v>215.1599397284713</v>
      </c>
      <c r="S92">
        <f t="shared" ca="1" si="154"/>
        <v>217.58225058245299</v>
      </c>
      <c r="T92">
        <f t="shared" ca="1" si="155"/>
        <v>210.52674591417792</v>
      </c>
      <c r="U92">
        <f t="shared" ca="1" si="156"/>
        <v>210.66024323185596</v>
      </c>
      <c r="V92">
        <f t="shared" ca="1" si="157"/>
        <v>206.78628138800502</v>
      </c>
      <c r="W92">
        <f t="shared" ca="1" si="158"/>
        <v>204.18256298721917</v>
      </c>
      <c r="X92">
        <f t="shared" ca="1" si="159"/>
        <v>200.30719960542422</v>
      </c>
      <c r="Y92">
        <f t="shared" ca="1" si="160"/>
        <v>199.45571576021246</v>
      </c>
      <c r="Z92">
        <f t="shared" ca="1" si="161"/>
        <v>197.80336232379389</v>
      </c>
      <c r="AA92">
        <f t="shared" ca="1" si="162"/>
        <v>198.38792041020673</v>
      </c>
      <c r="AB92">
        <f t="shared" ca="1" si="163"/>
        <v>198.67207738465098</v>
      </c>
      <c r="AC92">
        <f t="shared" ca="1" si="164"/>
        <v>202.65004935266694</v>
      </c>
      <c r="AD92">
        <f t="shared" ca="1" si="165"/>
        <v>204.23532091840951</v>
      </c>
      <c r="AE92">
        <f t="shared" ca="1" si="106"/>
        <v>210.61096150564214</v>
      </c>
      <c r="AF92">
        <f t="shared" ca="1" si="107"/>
        <v>208.43485627495423</v>
      </c>
      <c r="AG92">
        <f t="shared" ca="1" si="108"/>
        <v>203.77457514454227</v>
      </c>
      <c r="AH92">
        <f t="shared" ca="1" si="109"/>
        <v>209.72994291571356</v>
      </c>
      <c r="AI92">
        <f t="shared" ca="1" si="110"/>
        <v>208.76825054039469</v>
      </c>
      <c r="AJ92">
        <f t="shared" ca="1" si="111"/>
        <v>210.36914553121628</v>
      </c>
      <c r="AK92">
        <f t="shared" ca="1" si="112"/>
        <v>210.30087628345487</v>
      </c>
      <c r="AL92">
        <f t="shared" ca="1" si="113"/>
        <v>211.69537566866293</v>
      </c>
      <c r="AM92">
        <f t="shared" ca="1" si="114"/>
        <v>213.27894023735243</v>
      </c>
      <c r="AN92">
        <f t="shared" ca="1" si="115"/>
        <v>209.45465689857448</v>
      </c>
      <c r="AO92">
        <f t="shared" ca="1" si="116"/>
        <v>214.68182825908929</v>
      </c>
      <c r="AP92">
        <f t="shared" ca="1" si="117"/>
        <v>213.54180866337066</v>
      </c>
      <c r="AQ92">
        <f t="shared" ca="1" si="118"/>
        <v>215.31433350124314</v>
      </c>
      <c r="AR92">
        <f t="shared" ca="1" si="119"/>
        <v>216.97980373530226</v>
      </c>
      <c r="AS92">
        <f t="shared" ca="1" si="120"/>
        <v>217.30612264911781</v>
      </c>
      <c r="AT92">
        <f t="shared" ca="1" si="121"/>
        <v>216.94460323559412</v>
      </c>
      <c r="AU92">
        <f t="shared" ca="1" si="122"/>
        <v>222.45077336364508</v>
      </c>
      <c r="AV92">
        <f t="shared" ca="1" si="123"/>
        <v>223.19965026792352</v>
      </c>
      <c r="AW92">
        <f t="shared" ca="1" si="124"/>
        <v>223.58936246896954</v>
      </c>
      <c r="AX92">
        <f t="shared" ca="1" si="125"/>
        <v>223.23042505424567</v>
      </c>
      <c r="AY92">
        <f t="shared" ca="1" si="126"/>
        <v>222.09717641343516</v>
      </c>
      <c r="AZ92">
        <f t="shared" ca="1" si="127"/>
        <v>218.68579501883832</v>
      </c>
      <c r="BA92">
        <f t="shared" ca="1" si="128"/>
        <v>214.91967370639966</v>
      </c>
      <c r="BB92">
        <f t="shared" ca="1" si="129"/>
        <v>217.35393038100125</v>
      </c>
      <c r="BC92">
        <f t="shared" ca="1" si="130"/>
        <v>216.46429654451629</v>
      </c>
      <c r="BD92">
        <f t="shared" ca="1" si="131"/>
        <v>216.58821111659674</v>
      </c>
      <c r="BE92">
        <f t="shared" ca="1" si="132"/>
        <v>220.89886039233832</v>
      </c>
      <c r="BF92">
        <f t="shared" ca="1" si="133"/>
        <v>221.11372033047016</v>
      </c>
      <c r="BG92">
        <f t="shared" ca="1" si="134"/>
        <v>222.18252113415519</v>
      </c>
      <c r="BH92">
        <f t="shared" ca="1" si="135"/>
        <v>230.02710015456793</v>
      </c>
      <c r="BI92">
        <f t="shared" ca="1" si="136"/>
        <v>233.77423670550121</v>
      </c>
      <c r="BJ92">
        <f t="shared" ca="1" si="137"/>
        <v>233.77352936332105</v>
      </c>
      <c r="BK92">
        <f t="shared" ca="1" si="138"/>
        <v>232.67461631536537</v>
      </c>
      <c r="BL92">
        <f t="shared" ca="1" si="139"/>
        <v>233.6510707019138</v>
      </c>
      <c r="BM92">
        <f t="shared" ca="1" si="140"/>
        <v>236.33433093482259</v>
      </c>
      <c r="BN92" s="22">
        <f t="shared" ca="1" si="103"/>
        <v>36.334330934822589</v>
      </c>
      <c r="BO92" s="22">
        <f t="shared" ca="1" si="104"/>
        <v>35.965090670476577</v>
      </c>
    </row>
    <row r="93" spans="5:67" x14ac:dyDescent="0.35">
      <c r="E93">
        <f t="shared" si="105"/>
        <v>223.19</v>
      </c>
      <c r="F93">
        <f t="shared" ca="1" si="141"/>
        <v>221.49758744441343</v>
      </c>
      <c r="G93">
        <f t="shared" ca="1" si="142"/>
        <v>224.68125154156357</v>
      </c>
      <c r="H93">
        <f t="shared" ca="1" si="143"/>
        <v>219.65975125925868</v>
      </c>
      <c r="I93">
        <f t="shared" ca="1" si="144"/>
        <v>222.90855368449894</v>
      </c>
      <c r="J93">
        <f t="shared" ca="1" si="145"/>
        <v>217.3358505760454</v>
      </c>
      <c r="K93">
        <f t="shared" ca="1" si="146"/>
        <v>220.44141140024547</v>
      </c>
      <c r="L93">
        <f t="shared" ca="1" si="147"/>
        <v>220.30000042282941</v>
      </c>
      <c r="M93">
        <f t="shared" ca="1" si="148"/>
        <v>213.41571665527027</v>
      </c>
      <c r="N93">
        <f t="shared" ca="1" si="149"/>
        <v>215.37413328002134</v>
      </c>
      <c r="O93">
        <f t="shared" ca="1" si="150"/>
        <v>214.7580212869222</v>
      </c>
      <c r="P93">
        <f t="shared" ca="1" si="151"/>
        <v>219.38600671977198</v>
      </c>
      <c r="Q93">
        <f t="shared" ca="1" si="152"/>
        <v>226.20268779278939</v>
      </c>
      <c r="R93">
        <f t="shared" ca="1" si="153"/>
        <v>231.3969833696525</v>
      </c>
      <c r="S93">
        <f t="shared" ca="1" si="154"/>
        <v>233.29216933793009</v>
      </c>
      <c r="T93">
        <f t="shared" ca="1" si="155"/>
        <v>233.08576478278562</v>
      </c>
      <c r="U93">
        <f t="shared" ca="1" si="156"/>
        <v>231.72402671655263</v>
      </c>
      <c r="V93">
        <f t="shared" ca="1" si="157"/>
        <v>231.6487601077873</v>
      </c>
      <c r="W93">
        <f t="shared" ca="1" si="158"/>
        <v>230.55170648546405</v>
      </c>
      <c r="X93">
        <f t="shared" ca="1" si="159"/>
        <v>229.85907021695053</v>
      </c>
      <c r="Y93">
        <f t="shared" ca="1" si="160"/>
        <v>226.30711213133426</v>
      </c>
      <c r="Z93">
        <f t="shared" ca="1" si="161"/>
        <v>222.45607867963196</v>
      </c>
      <c r="AA93">
        <f t="shared" ca="1" si="162"/>
        <v>221.64219038520451</v>
      </c>
      <c r="AB93">
        <f t="shared" ca="1" si="163"/>
        <v>223.93699247700638</v>
      </c>
      <c r="AC93">
        <f t="shared" ca="1" si="164"/>
        <v>224.11330093330514</v>
      </c>
      <c r="AD93">
        <f t="shared" ca="1" si="165"/>
        <v>221.20872708547941</v>
      </c>
      <c r="AE93">
        <f t="shared" ca="1" si="106"/>
        <v>220.17830268880914</v>
      </c>
      <c r="AF93">
        <f t="shared" ca="1" si="107"/>
        <v>219.44836389280164</v>
      </c>
      <c r="AG93">
        <f t="shared" ca="1" si="108"/>
        <v>218.19327012637652</v>
      </c>
      <c r="AH93">
        <f t="shared" ca="1" si="109"/>
        <v>215.29790649812139</v>
      </c>
      <c r="AI93">
        <f t="shared" ca="1" si="110"/>
        <v>218.99787168272812</v>
      </c>
      <c r="AJ93">
        <f t="shared" ca="1" si="111"/>
        <v>220.1218372292937</v>
      </c>
      <c r="AK93">
        <f t="shared" ca="1" si="112"/>
        <v>218.53953662331546</v>
      </c>
      <c r="AL93">
        <f t="shared" ca="1" si="113"/>
        <v>222.7888101324437</v>
      </c>
      <c r="AM93">
        <f t="shared" ca="1" si="114"/>
        <v>228.39959040255661</v>
      </c>
      <c r="AN93">
        <f t="shared" ca="1" si="115"/>
        <v>229.63395853772377</v>
      </c>
      <c r="AO93">
        <f t="shared" ca="1" si="116"/>
        <v>229.83531515081782</v>
      </c>
      <c r="AP93">
        <f t="shared" ca="1" si="117"/>
        <v>231.64424210758608</v>
      </c>
      <c r="AQ93">
        <f t="shared" ca="1" si="118"/>
        <v>229.59474625384647</v>
      </c>
      <c r="AR93">
        <f t="shared" ca="1" si="119"/>
        <v>228.89296512709168</v>
      </c>
      <c r="AS93">
        <f t="shared" ca="1" si="120"/>
        <v>231.03239276583551</v>
      </c>
      <c r="AT93">
        <f t="shared" ca="1" si="121"/>
        <v>229.32083205023136</v>
      </c>
      <c r="AU93">
        <f t="shared" ca="1" si="122"/>
        <v>227.27561799598911</v>
      </c>
      <c r="AV93">
        <f t="shared" ca="1" si="123"/>
        <v>228.50973572932469</v>
      </c>
      <c r="AW93">
        <f t="shared" ca="1" si="124"/>
        <v>226.92496590059267</v>
      </c>
      <c r="AX93">
        <f t="shared" ca="1" si="125"/>
        <v>231.1792133021641</v>
      </c>
      <c r="AY93">
        <f t="shared" ca="1" si="126"/>
        <v>232.36264455541945</v>
      </c>
      <c r="AZ93">
        <f t="shared" ca="1" si="127"/>
        <v>232.60230994086723</v>
      </c>
      <c r="BA93">
        <f t="shared" ca="1" si="128"/>
        <v>234.40207910893432</v>
      </c>
      <c r="BB93">
        <f t="shared" ca="1" si="129"/>
        <v>233.39023761577715</v>
      </c>
      <c r="BC93">
        <f t="shared" ca="1" si="130"/>
        <v>228.29670932944819</v>
      </c>
      <c r="BD93">
        <f t="shared" ca="1" si="131"/>
        <v>222.41259425719269</v>
      </c>
      <c r="BE93">
        <f t="shared" ca="1" si="132"/>
        <v>221.77269961588678</v>
      </c>
      <c r="BF93">
        <f t="shared" ca="1" si="133"/>
        <v>220.75802760107825</v>
      </c>
      <c r="BG93">
        <f t="shared" ca="1" si="134"/>
        <v>220.07555214417584</v>
      </c>
      <c r="BH93">
        <f t="shared" ca="1" si="135"/>
        <v>223.06227576917107</v>
      </c>
      <c r="BI93">
        <f t="shared" ca="1" si="136"/>
        <v>224.15736062447044</v>
      </c>
      <c r="BJ93">
        <f t="shared" ca="1" si="137"/>
        <v>225.57482858144164</v>
      </c>
      <c r="BK93">
        <f t="shared" ca="1" si="138"/>
        <v>223.73218157118311</v>
      </c>
      <c r="BL93">
        <f t="shared" ca="1" si="139"/>
        <v>221.35488538772313</v>
      </c>
      <c r="BM93">
        <f t="shared" ca="1" si="140"/>
        <v>214.64772766963168</v>
      </c>
      <c r="BN93" s="22">
        <f t="shared" ca="1" si="103"/>
        <v>14.647727669631678</v>
      </c>
      <c r="BO93" s="22">
        <f t="shared" ca="1" si="104"/>
        <v>14.498873109835182</v>
      </c>
    </row>
    <row r="94" spans="5:67" x14ac:dyDescent="0.35">
      <c r="E94">
        <f t="shared" si="105"/>
        <v>223.19</v>
      </c>
      <c r="F94">
        <f t="shared" ca="1" si="141"/>
        <v>219.20134865589404</v>
      </c>
      <c r="G94">
        <f t="shared" ca="1" si="142"/>
        <v>220.79824679965634</v>
      </c>
      <c r="H94">
        <f t="shared" ca="1" si="143"/>
        <v>223.01646029629788</v>
      </c>
      <c r="I94">
        <f t="shared" ca="1" si="144"/>
        <v>223.45392864220381</v>
      </c>
      <c r="J94">
        <f t="shared" ca="1" si="145"/>
        <v>225.75690929174499</v>
      </c>
      <c r="K94">
        <f t="shared" ca="1" si="146"/>
        <v>223.02113301473238</v>
      </c>
      <c r="L94">
        <f t="shared" ca="1" si="147"/>
        <v>226.74539574388626</v>
      </c>
      <c r="M94">
        <f t="shared" ca="1" si="148"/>
        <v>227.17129588956087</v>
      </c>
      <c r="N94">
        <f t="shared" ca="1" si="149"/>
        <v>225.26513490118708</v>
      </c>
      <c r="O94">
        <f t="shared" ca="1" si="150"/>
        <v>228.38370583360214</v>
      </c>
      <c r="P94">
        <f t="shared" ca="1" si="151"/>
        <v>228.22184080880595</v>
      </c>
      <c r="Q94">
        <f t="shared" ca="1" si="152"/>
        <v>229.71025875350011</v>
      </c>
      <c r="R94">
        <f t="shared" ca="1" si="153"/>
        <v>231.82458564039996</v>
      </c>
      <c r="S94">
        <f t="shared" ca="1" si="154"/>
        <v>231.1849779209966</v>
      </c>
      <c r="T94">
        <f t="shared" ca="1" si="155"/>
        <v>224.85700646896478</v>
      </c>
      <c r="U94">
        <f t="shared" ca="1" si="156"/>
        <v>224.00258851785495</v>
      </c>
      <c r="V94">
        <f t="shared" ca="1" si="157"/>
        <v>225.90049753972545</v>
      </c>
      <c r="W94">
        <f t="shared" ca="1" si="158"/>
        <v>226.41953356413191</v>
      </c>
      <c r="X94">
        <f t="shared" ca="1" si="159"/>
        <v>225.42512193693477</v>
      </c>
      <c r="Y94">
        <f t="shared" ca="1" si="160"/>
        <v>222.29625561696611</v>
      </c>
      <c r="Z94">
        <f t="shared" ca="1" si="161"/>
        <v>222.14936068296186</v>
      </c>
      <c r="AA94">
        <f t="shared" ca="1" si="162"/>
        <v>224.3014485914232</v>
      </c>
      <c r="AB94">
        <f t="shared" ca="1" si="163"/>
        <v>223.20441673941536</v>
      </c>
      <c r="AC94">
        <f t="shared" ca="1" si="164"/>
        <v>220.15185253162971</v>
      </c>
      <c r="AD94">
        <f t="shared" ca="1" si="165"/>
        <v>220.80592628476271</v>
      </c>
      <c r="AE94">
        <f t="shared" ca="1" si="106"/>
        <v>222.0390753541588</v>
      </c>
      <c r="AF94">
        <f t="shared" ca="1" si="107"/>
        <v>222.88277301957319</v>
      </c>
      <c r="AG94">
        <f t="shared" ca="1" si="108"/>
        <v>222.50146859077256</v>
      </c>
      <c r="AH94">
        <f t="shared" ca="1" si="109"/>
        <v>220.75433151291702</v>
      </c>
      <c r="AI94">
        <f t="shared" ca="1" si="110"/>
        <v>223.91958224916283</v>
      </c>
      <c r="AJ94">
        <f t="shared" ca="1" si="111"/>
        <v>221.19740555236677</v>
      </c>
      <c r="AK94">
        <f t="shared" ca="1" si="112"/>
        <v>223.17915773244113</v>
      </c>
      <c r="AL94">
        <f t="shared" ca="1" si="113"/>
        <v>227.05142419436612</v>
      </c>
      <c r="AM94">
        <f t="shared" ca="1" si="114"/>
        <v>223.65961314891146</v>
      </c>
      <c r="AN94">
        <f t="shared" ca="1" si="115"/>
        <v>223.75617333561513</v>
      </c>
      <c r="AO94">
        <f t="shared" ca="1" si="116"/>
        <v>224.59882607504829</v>
      </c>
      <c r="AP94">
        <f t="shared" ca="1" si="117"/>
        <v>225.42585438364031</v>
      </c>
      <c r="AQ94">
        <f t="shared" ca="1" si="118"/>
        <v>222.68773981737553</v>
      </c>
      <c r="AR94">
        <f t="shared" ca="1" si="119"/>
        <v>223.91840004436276</v>
      </c>
      <c r="AS94">
        <f t="shared" ca="1" si="120"/>
        <v>229.49039417596867</v>
      </c>
      <c r="AT94">
        <f t="shared" ca="1" si="121"/>
        <v>226.76121073097261</v>
      </c>
      <c r="AU94">
        <f t="shared" ca="1" si="122"/>
        <v>223.18708944523763</v>
      </c>
      <c r="AV94">
        <f t="shared" ca="1" si="123"/>
        <v>225.30672955201118</v>
      </c>
      <c r="AW94">
        <f t="shared" ca="1" si="124"/>
        <v>219.03771436565353</v>
      </c>
      <c r="AX94">
        <f t="shared" ca="1" si="125"/>
        <v>224.76703987832559</v>
      </c>
      <c r="AY94">
        <f t="shared" ca="1" si="126"/>
        <v>220.78110022787729</v>
      </c>
      <c r="AZ94">
        <f t="shared" ca="1" si="127"/>
        <v>218.96083211033584</v>
      </c>
      <c r="BA94">
        <f t="shared" ca="1" si="128"/>
        <v>225.65548399366671</v>
      </c>
      <c r="BB94">
        <f t="shared" ca="1" si="129"/>
        <v>227.19417851866095</v>
      </c>
      <c r="BC94">
        <f t="shared" ca="1" si="130"/>
        <v>229.5972437732924</v>
      </c>
      <c r="BD94">
        <f t="shared" ca="1" si="131"/>
        <v>231.68114691589935</v>
      </c>
      <c r="BE94">
        <f t="shared" ca="1" si="132"/>
        <v>229.58191728927397</v>
      </c>
      <c r="BF94">
        <f t="shared" ca="1" si="133"/>
        <v>234.21611478439243</v>
      </c>
      <c r="BG94">
        <f t="shared" ca="1" si="134"/>
        <v>236.46318010488463</v>
      </c>
      <c r="BH94">
        <f t="shared" ca="1" si="135"/>
        <v>235.01211093070665</v>
      </c>
      <c r="BI94">
        <f t="shared" ca="1" si="136"/>
        <v>230.63414703483647</v>
      </c>
      <c r="BJ94">
        <f t="shared" ca="1" si="137"/>
        <v>230.03540024098098</v>
      </c>
      <c r="BK94">
        <f t="shared" ca="1" si="138"/>
        <v>228.14709159486537</v>
      </c>
      <c r="BL94">
        <f t="shared" ca="1" si="139"/>
        <v>224.82741717644981</v>
      </c>
      <c r="BM94">
        <f t="shared" ca="1" si="140"/>
        <v>227.51972464504871</v>
      </c>
      <c r="BN94" s="22">
        <f t="shared" ca="1" si="103"/>
        <v>27.519724645048711</v>
      </c>
      <c r="BO94" s="22">
        <f t="shared" ca="1" si="104"/>
        <v>27.240061028264492</v>
      </c>
    </row>
    <row r="95" spans="5:67" x14ac:dyDescent="0.35">
      <c r="E95">
        <f t="shared" si="105"/>
        <v>223.19</v>
      </c>
      <c r="F95">
        <f t="shared" ca="1" si="141"/>
        <v>223.18760090864461</v>
      </c>
      <c r="G95">
        <f t="shared" ca="1" si="142"/>
        <v>222.75715319818201</v>
      </c>
      <c r="H95">
        <f t="shared" ca="1" si="143"/>
        <v>221.45419293954288</v>
      </c>
      <c r="I95">
        <f t="shared" ca="1" si="144"/>
        <v>219.50737548674749</v>
      </c>
      <c r="J95">
        <f t="shared" ca="1" si="145"/>
        <v>216.90630480003477</v>
      </c>
      <c r="K95">
        <f t="shared" ca="1" si="146"/>
        <v>223.8207975136223</v>
      </c>
      <c r="L95">
        <f t="shared" ca="1" si="147"/>
        <v>225.82894056192438</v>
      </c>
      <c r="M95">
        <f t="shared" ca="1" si="148"/>
        <v>224.12266597053613</v>
      </c>
      <c r="N95">
        <f t="shared" ca="1" si="149"/>
        <v>224.25163198344447</v>
      </c>
      <c r="O95">
        <f t="shared" ca="1" si="150"/>
        <v>225.27295832667559</v>
      </c>
      <c r="P95">
        <f t="shared" ca="1" si="151"/>
        <v>227.12710896281524</v>
      </c>
      <c r="Q95">
        <f t="shared" ca="1" si="152"/>
        <v>224.97566772225017</v>
      </c>
      <c r="R95">
        <f t="shared" ca="1" si="153"/>
        <v>226.12180479218216</v>
      </c>
      <c r="S95">
        <f t="shared" ca="1" si="154"/>
        <v>224.50467483107926</v>
      </c>
      <c r="T95">
        <f t="shared" ca="1" si="155"/>
        <v>223.3443893554751</v>
      </c>
      <c r="U95">
        <f t="shared" ca="1" si="156"/>
        <v>225.80345201023005</v>
      </c>
      <c r="V95">
        <f t="shared" ca="1" si="157"/>
        <v>223.86710907361993</v>
      </c>
      <c r="W95">
        <f t="shared" ca="1" si="158"/>
        <v>227.54230754515436</v>
      </c>
      <c r="X95">
        <f t="shared" ca="1" si="159"/>
        <v>230.90591930011823</v>
      </c>
      <c r="Y95">
        <f t="shared" ca="1" si="160"/>
        <v>232.57495582343893</v>
      </c>
      <c r="Z95">
        <f t="shared" ca="1" si="161"/>
        <v>237.11481509697333</v>
      </c>
      <c r="AA95">
        <f t="shared" ca="1" si="162"/>
        <v>238.9615442005238</v>
      </c>
      <c r="AB95">
        <f t="shared" ca="1" si="163"/>
        <v>237.86614775607666</v>
      </c>
      <c r="AC95">
        <f t="shared" ca="1" si="164"/>
        <v>235.32337162044817</v>
      </c>
      <c r="AD95">
        <f t="shared" ca="1" si="165"/>
        <v>236.3941213481755</v>
      </c>
      <c r="AE95">
        <f t="shared" ca="1" si="106"/>
        <v>241.22405653279023</v>
      </c>
      <c r="AF95">
        <f t="shared" ca="1" si="107"/>
        <v>239.81416653889954</v>
      </c>
      <c r="AG95">
        <f t="shared" ca="1" si="108"/>
        <v>239.52933177432001</v>
      </c>
      <c r="AH95">
        <f t="shared" ca="1" si="109"/>
        <v>244.90709404492353</v>
      </c>
      <c r="AI95">
        <f t="shared" ca="1" si="110"/>
        <v>241.17644673103044</v>
      </c>
      <c r="AJ95">
        <f t="shared" ca="1" si="111"/>
        <v>247.0124580200937</v>
      </c>
      <c r="AK95">
        <f t="shared" ca="1" si="112"/>
        <v>254.12516773001497</v>
      </c>
      <c r="AL95">
        <f t="shared" ca="1" si="113"/>
        <v>249.39053447600804</v>
      </c>
      <c r="AM95">
        <f t="shared" ca="1" si="114"/>
        <v>246.48057799013193</v>
      </c>
      <c r="AN95">
        <f t="shared" ca="1" si="115"/>
        <v>249.99723366955573</v>
      </c>
      <c r="AO95">
        <f t="shared" ca="1" si="116"/>
        <v>249.69467650398462</v>
      </c>
      <c r="AP95">
        <f t="shared" ca="1" si="117"/>
        <v>250.65322287460674</v>
      </c>
      <c r="AQ95">
        <f t="shared" ca="1" si="118"/>
        <v>248.82553717024908</v>
      </c>
      <c r="AR95">
        <f t="shared" ca="1" si="119"/>
        <v>245.48264482593078</v>
      </c>
      <c r="AS95">
        <f t="shared" ca="1" si="120"/>
        <v>247.90052915286176</v>
      </c>
      <c r="AT95">
        <f t="shared" ca="1" si="121"/>
        <v>247.69421163891067</v>
      </c>
      <c r="AU95">
        <f t="shared" ca="1" si="122"/>
        <v>246.37867593901396</v>
      </c>
      <c r="AV95">
        <f t="shared" ca="1" si="123"/>
        <v>251.21425116350565</v>
      </c>
      <c r="AW95">
        <f t="shared" ca="1" si="124"/>
        <v>253.68780569893684</v>
      </c>
      <c r="AX95">
        <f t="shared" ca="1" si="125"/>
        <v>252.26730786085463</v>
      </c>
      <c r="AY95">
        <f t="shared" ca="1" si="126"/>
        <v>251.21973361919618</v>
      </c>
      <c r="AZ95">
        <f t="shared" ca="1" si="127"/>
        <v>254.58738304908988</v>
      </c>
      <c r="BA95">
        <f t="shared" ca="1" si="128"/>
        <v>251.11703808932194</v>
      </c>
      <c r="BB95">
        <f t="shared" ca="1" si="129"/>
        <v>248.5017244980547</v>
      </c>
      <c r="BC95">
        <f t="shared" ca="1" si="130"/>
        <v>253.121121619848</v>
      </c>
      <c r="BD95">
        <f t="shared" ca="1" si="131"/>
        <v>249.28292172839255</v>
      </c>
      <c r="BE95">
        <f t="shared" ca="1" si="132"/>
        <v>242.2270856094747</v>
      </c>
      <c r="BF95">
        <f t="shared" ca="1" si="133"/>
        <v>243.80224326385422</v>
      </c>
      <c r="BG95">
        <f t="shared" ca="1" si="134"/>
        <v>249.63995035381004</v>
      </c>
      <c r="BH95">
        <f t="shared" ca="1" si="135"/>
        <v>252.21197166149125</v>
      </c>
      <c r="BI95">
        <f t="shared" ca="1" si="136"/>
        <v>253.80122506122072</v>
      </c>
      <c r="BJ95">
        <f t="shared" ca="1" si="137"/>
        <v>252.53614278707693</v>
      </c>
      <c r="BK95">
        <f t="shared" ca="1" si="138"/>
        <v>260.27775930005163</v>
      </c>
      <c r="BL95">
        <f t="shared" ca="1" si="139"/>
        <v>263.70596064331846</v>
      </c>
      <c r="BM95">
        <f t="shared" ca="1" si="140"/>
        <v>264.45664079401536</v>
      </c>
      <c r="BN95" s="22">
        <f t="shared" ca="1" si="103"/>
        <v>64.456640794015357</v>
      </c>
      <c r="BO95" s="22">
        <f t="shared" ca="1" si="104"/>
        <v>63.80161326293652</v>
      </c>
    </row>
    <row r="96" spans="5:67" x14ac:dyDescent="0.35">
      <c r="E96">
        <f t="shared" si="105"/>
        <v>223.19</v>
      </c>
      <c r="F96">
        <f t="shared" ca="1" si="141"/>
        <v>221.41595535239279</v>
      </c>
      <c r="G96">
        <f t="shared" ca="1" si="142"/>
        <v>218.66564105174379</v>
      </c>
      <c r="H96">
        <f t="shared" ca="1" si="143"/>
        <v>220.45885760501642</v>
      </c>
      <c r="I96">
        <f t="shared" ca="1" si="144"/>
        <v>224.07152996693225</v>
      </c>
      <c r="J96">
        <f t="shared" ca="1" si="145"/>
        <v>224.55184786656631</v>
      </c>
      <c r="K96">
        <f t="shared" ca="1" si="146"/>
        <v>224.55501682698335</v>
      </c>
      <c r="L96">
        <f t="shared" ca="1" si="147"/>
        <v>226.27728281371725</v>
      </c>
      <c r="M96">
        <f t="shared" ca="1" si="148"/>
        <v>226.10909295937614</v>
      </c>
      <c r="N96">
        <f t="shared" ca="1" si="149"/>
        <v>225.04768640744638</v>
      </c>
      <c r="O96">
        <f t="shared" ca="1" si="150"/>
        <v>221.47367732843708</v>
      </c>
      <c r="P96">
        <f t="shared" ca="1" si="151"/>
        <v>223.44055664118156</v>
      </c>
      <c r="Q96">
        <f t="shared" ca="1" si="152"/>
        <v>228.57228444167001</v>
      </c>
      <c r="R96">
        <f t="shared" ca="1" si="153"/>
        <v>228.49289032188176</v>
      </c>
      <c r="S96">
        <f t="shared" ca="1" si="154"/>
        <v>227.45497424736351</v>
      </c>
      <c r="T96">
        <f t="shared" ca="1" si="155"/>
        <v>227.50442803642784</v>
      </c>
      <c r="U96">
        <f t="shared" ca="1" si="156"/>
        <v>224.01364593382013</v>
      </c>
      <c r="V96">
        <f t="shared" ca="1" si="157"/>
        <v>220.6567505472301</v>
      </c>
      <c r="W96">
        <f t="shared" ca="1" si="158"/>
        <v>221.47333808392298</v>
      </c>
      <c r="X96">
        <f t="shared" ca="1" si="159"/>
        <v>218.58286313703923</v>
      </c>
      <c r="Y96">
        <f t="shared" ca="1" si="160"/>
        <v>220.4957834111006</v>
      </c>
      <c r="Z96">
        <f t="shared" ca="1" si="161"/>
        <v>215.31378814301317</v>
      </c>
      <c r="AA96">
        <f t="shared" ca="1" si="162"/>
        <v>212.02309080471369</v>
      </c>
      <c r="AB96">
        <f t="shared" ca="1" si="163"/>
        <v>214.39256543215035</v>
      </c>
      <c r="AC96">
        <f t="shared" ca="1" si="164"/>
        <v>215.24791913972626</v>
      </c>
      <c r="AD96">
        <f t="shared" ca="1" si="165"/>
        <v>214.29829113991357</v>
      </c>
      <c r="AE96">
        <f t="shared" ca="1" si="106"/>
        <v>213.19986217132418</v>
      </c>
      <c r="AF96">
        <f t="shared" ca="1" si="107"/>
        <v>211.8910881431774</v>
      </c>
      <c r="AG96">
        <f t="shared" ca="1" si="108"/>
        <v>213.40245755914756</v>
      </c>
      <c r="AH96">
        <f t="shared" ca="1" si="109"/>
        <v>213.1226755375034</v>
      </c>
      <c r="AI96">
        <f t="shared" ca="1" si="110"/>
        <v>208.98284764627616</v>
      </c>
      <c r="AJ96">
        <f t="shared" ca="1" si="111"/>
        <v>214.47604714029876</v>
      </c>
      <c r="AK96">
        <f t="shared" ca="1" si="112"/>
        <v>210.72334019053937</v>
      </c>
      <c r="AL96">
        <f t="shared" ca="1" si="113"/>
        <v>210.45014842133736</v>
      </c>
      <c r="AM96">
        <f t="shared" ca="1" si="114"/>
        <v>210.30844817155915</v>
      </c>
      <c r="AN96">
        <f t="shared" ca="1" si="115"/>
        <v>211.94354504863503</v>
      </c>
      <c r="AO96">
        <f t="shared" ca="1" si="116"/>
        <v>216.27530145077282</v>
      </c>
      <c r="AP96">
        <f t="shared" ca="1" si="117"/>
        <v>216.02757881908019</v>
      </c>
      <c r="AQ96">
        <f t="shared" ca="1" si="118"/>
        <v>216.64510165530405</v>
      </c>
      <c r="AR96">
        <f t="shared" ca="1" si="119"/>
        <v>217.35620997723564</v>
      </c>
      <c r="AS96">
        <f t="shared" ca="1" si="120"/>
        <v>213.27286819997764</v>
      </c>
      <c r="AT96">
        <f t="shared" ca="1" si="121"/>
        <v>220.4959650386578</v>
      </c>
      <c r="AU96">
        <f t="shared" ca="1" si="122"/>
        <v>221.62316963859001</v>
      </c>
      <c r="AV96">
        <f t="shared" ca="1" si="123"/>
        <v>226.27317612146166</v>
      </c>
      <c r="AW96">
        <f t="shared" ca="1" si="124"/>
        <v>227.0212007692048</v>
      </c>
      <c r="AX96">
        <f t="shared" ca="1" si="125"/>
        <v>230.64256797135803</v>
      </c>
      <c r="AY96">
        <f t="shared" ca="1" si="126"/>
        <v>233.34830848413009</v>
      </c>
      <c r="AZ96">
        <f t="shared" ca="1" si="127"/>
        <v>232.00404407327022</v>
      </c>
      <c r="BA96">
        <f t="shared" ca="1" si="128"/>
        <v>235.86712987790131</v>
      </c>
      <c r="BB96">
        <f t="shared" ca="1" si="129"/>
        <v>238.32152490844936</v>
      </c>
      <c r="BC96">
        <f t="shared" ca="1" si="130"/>
        <v>243.51064048797943</v>
      </c>
      <c r="BD96">
        <f t="shared" ca="1" si="131"/>
        <v>247.44982122413964</v>
      </c>
      <c r="BE96">
        <f t="shared" ca="1" si="132"/>
        <v>247.86368362194744</v>
      </c>
      <c r="BF96">
        <f t="shared" ca="1" si="133"/>
        <v>249.40077430907257</v>
      </c>
      <c r="BG96">
        <f t="shared" ca="1" si="134"/>
        <v>252.85152551054952</v>
      </c>
      <c r="BH96">
        <f t="shared" ca="1" si="135"/>
        <v>260.4481142571247</v>
      </c>
      <c r="BI96">
        <f t="shared" ca="1" si="136"/>
        <v>264.22885933585587</v>
      </c>
      <c r="BJ96">
        <f t="shared" ca="1" si="137"/>
        <v>264.28989053663503</v>
      </c>
      <c r="BK96">
        <f t="shared" ca="1" si="138"/>
        <v>268.26816136114633</v>
      </c>
      <c r="BL96">
        <f t="shared" ca="1" si="139"/>
        <v>274.71037095584495</v>
      </c>
      <c r="BM96">
        <f t="shared" ca="1" si="140"/>
        <v>278.13039309460214</v>
      </c>
      <c r="BN96" s="22">
        <f t="shared" ca="1" si="103"/>
        <v>78.130393094602141</v>
      </c>
      <c r="BO96" s="22">
        <f t="shared" ca="1" si="104"/>
        <v>77.336408830753754</v>
      </c>
    </row>
    <row r="97" spans="5:67" x14ac:dyDescent="0.35">
      <c r="E97">
        <f t="shared" si="105"/>
        <v>223.19</v>
      </c>
      <c r="F97">
        <f t="shared" ca="1" si="141"/>
        <v>229.5272346671475</v>
      </c>
      <c r="G97">
        <f t="shared" ca="1" si="142"/>
        <v>229.69358707443027</v>
      </c>
      <c r="H97">
        <f t="shared" ca="1" si="143"/>
        <v>234.33184144658375</v>
      </c>
      <c r="I97">
        <f t="shared" ca="1" si="144"/>
        <v>235.96391866450978</v>
      </c>
      <c r="J97">
        <f t="shared" ca="1" si="145"/>
        <v>237.8783866537409</v>
      </c>
      <c r="K97">
        <f t="shared" ca="1" si="146"/>
        <v>243.08536902412033</v>
      </c>
      <c r="L97">
        <f t="shared" ca="1" si="147"/>
        <v>240.84167212480969</v>
      </c>
      <c r="M97">
        <f t="shared" ca="1" si="148"/>
        <v>237.67827517762947</v>
      </c>
      <c r="N97">
        <f t="shared" ca="1" si="149"/>
        <v>238.4199343445853</v>
      </c>
      <c r="O97">
        <f t="shared" ca="1" si="150"/>
        <v>237.16391294019743</v>
      </c>
      <c r="P97">
        <f t="shared" ca="1" si="151"/>
        <v>238.37220356718382</v>
      </c>
      <c r="Q97">
        <f t="shared" ca="1" si="152"/>
        <v>241.89256994355014</v>
      </c>
      <c r="R97">
        <f t="shared" ca="1" si="153"/>
        <v>246.2129046930888</v>
      </c>
      <c r="S97">
        <f t="shared" ca="1" si="154"/>
        <v>245.4352598989683</v>
      </c>
      <c r="T97">
        <f t="shared" ca="1" si="155"/>
        <v>236.111852356334</v>
      </c>
      <c r="U97">
        <f t="shared" ca="1" si="156"/>
        <v>234.34409796203431</v>
      </c>
      <c r="V97">
        <f t="shared" ca="1" si="157"/>
        <v>239.28132961112229</v>
      </c>
      <c r="W97">
        <f t="shared" ca="1" si="158"/>
        <v>236.91834368255911</v>
      </c>
      <c r="X97">
        <f t="shared" ca="1" si="159"/>
        <v>238.704372171812</v>
      </c>
      <c r="Y97">
        <f t="shared" ca="1" si="160"/>
        <v>237.85596683845728</v>
      </c>
      <c r="Z97">
        <f t="shared" ca="1" si="161"/>
        <v>238.54179885020338</v>
      </c>
      <c r="AA97">
        <f t="shared" ca="1" si="162"/>
        <v>237.94964483865476</v>
      </c>
      <c r="AB97">
        <f t="shared" ca="1" si="163"/>
        <v>238.39564197312271</v>
      </c>
      <c r="AC97">
        <f t="shared" ca="1" si="164"/>
        <v>236.81954477949736</v>
      </c>
      <c r="AD97">
        <f t="shared" ca="1" si="165"/>
        <v>235.29779360620989</v>
      </c>
      <c r="AE97">
        <f t="shared" ca="1" si="106"/>
        <v>241.85490177404685</v>
      </c>
      <c r="AF97">
        <f t="shared" ca="1" si="107"/>
        <v>241.56627592398098</v>
      </c>
      <c r="AG97">
        <f t="shared" ca="1" si="108"/>
        <v>244.31235982708967</v>
      </c>
      <c r="AH97">
        <f t="shared" ca="1" si="109"/>
        <v>246.4596769146456</v>
      </c>
      <c r="AI97">
        <f t="shared" ca="1" si="110"/>
        <v>245.77614900976681</v>
      </c>
      <c r="AJ97">
        <f t="shared" ca="1" si="111"/>
        <v>244.30790070291292</v>
      </c>
      <c r="AK97">
        <f t="shared" ca="1" si="112"/>
        <v>246.35245226529872</v>
      </c>
      <c r="AL97">
        <f t="shared" ca="1" si="113"/>
        <v>244.23934143275892</v>
      </c>
      <c r="AM97">
        <f t="shared" ca="1" si="114"/>
        <v>246.76709280138911</v>
      </c>
      <c r="AN97">
        <f t="shared" ca="1" si="115"/>
        <v>246.36414965455202</v>
      </c>
      <c r="AO97">
        <f t="shared" ca="1" si="116"/>
        <v>241.31423455580409</v>
      </c>
      <c r="AP97">
        <f t="shared" ca="1" si="117"/>
        <v>244.04464714575604</v>
      </c>
      <c r="AQ97">
        <f t="shared" ca="1" si="118"/>
        <v>249.6713739967648</v>
      </c>
      <c r="AR97">
        <f t="shared" ca="1" si="119"/>
        <v>252.07453230120086</v>
      </c>
      <c r="AS97">
        <f t="shared" ca="1" si="120"/>
        <v>255.03369882194451</v>
      </c>
      <c r="AT97">
        <f t="shared" ca="1" si="121"/>
        <v>255.60896401206091</v>
      </c>
      <c r="AU97">
        <f t="shared" ca="1" si="122"/>
        <v>253.74772162460496</v>
      </c>
      <c r="AV97">
        <f t="shared" ca="1" si="123"/>
        <v>253.76666957802902</v>
      </c>
      <c r="AW97">
        <f t="shared" ca="1" si="124"/>
        <v>256.85919607896119</v>
      </c>
      <c r="AX97">
        <f t="shared" ca="1" si="125"/>
        <v>254.70831336264513</v>
      </c>
      <c r="AY97">
        <f t="shared" ca="1" si="126"/>
        <v>251.16354719491943</v>
      </c>
      <c r="AZ97">
        <f t="shared" ca="1" si="127"/>
        <v>256.16606414672924</v>
      </c>
      <c r="BA97">
        <f t="shared" ca="1" si="128"/>
        <v>254.92057652883133</v>
      </c>
      <c r="BB97">
        <f t="shared" ca="1" si="129"/>
        <v>249.423639506217</v>
      </c>
      <c r="BC97">
        <f t="shared" ca="1" si="130"/>
        <v>248.76050458886576</v>
      </c>
      <c r="BD97">
        <f t="shared" ca="1" si="131"/>
        <v>250.58724393527979</v>
      </c>
      <c r="BE97">
        <f t="shared" ca="1" si="132"/>
        <v>248.1874114763601</v>
      </c>
      <c r="BF97">
        <f t="shared" ca="1" si="133"/>
        <v>252.57502291542545</v>
      </c>
      <c r="BG97">
        <f t="shared" ca="1" si="134"/>
        <v>258.60490229346368</v>
      </c>
      <c r="BH97">
        <f t="shared" ca="1" si="135"/>
        <v>255.50403198715944</v>
      </c>
      <c r="BI97">
        <f t="shared" ca="1" si="136"/>
        <v>250.73335113259824</v>
      </c>
      <c r="BJ97">
        <f t="shared" ca="1" si="137"/>
        <v>247.54128739980942</v>
      </c>
      <c r="BK97">
        <f t="shared" ca="1" si="138"/>
        <v>245.89990083591692</v>
      </c>
      <c r="BL97">
        <f t="shared" ca="1" si="139"/>
        <v>249.03610921371762</v>
      </c>
      <c r="BM97">
        <f t="shared" ca="1" si="140"/>
        <v>251.65193699283307</v>
      </c>
      <c r="BN97" s="22">
        <f t="shared" ca="1" si="103"/>
        <v>51.651936992833072</v>
      </c>
      <c r="BO97" s="22">
        <f t="shared" ca="1" si="104"/>
        <v>51.127034665515446</v>
      </c>
    </row>
    <row r="98" spans="5:67" x14ac:dyDescent="0.35">
      <c r="E98">
        <f t="shared" si="105"/>
        <v>223.19</v>
      </c>
      <c r="F98">
        <f t="shared" ca="1" si="141"/>
        <v>222.77846594679011</v>
      </c>
      <c r="G98">
        <f t="shared" ca="1" si="142"/>
        <v>223.23290439482969</v>
      </c>
      <c r="H98">
        <f t="shared" ca="1" si="143"/>
        <v>222.42554732363965</v>
      </c>
      <c r="I98">
        <f t="shared" ca="1" si="144"/>
        <v>219.25459183604471</v>
      </c>
      <c r="J98">
        <f t="shared" ca="1" si="145"/>
        <v>215.49277039983582</v>
      </c>
      <c r="K98">
        <f t="shared" ca="1" si="146"/>
        <v>214.65459341545233</v>
      </c>
      <c r="L98">
        <f t="shared" ca="1" si="147"/>
        <v>212.03700931874596</v>
      </c>
      <c r="M98">
        <f t="shared" ca="1" si="148"/>
        <v>210.34562040280002</v>
      </c>
      <c r="N98">
        <f t="shared" ca="1" si="149"/>
        <v>209.86970064953454</v>
      </c>
      <c r="O98">
        <f t="shared" ca="1" si="150"/>
        <v>208.95751314786565</v>
      </c>
      <c r="P98">
        <f t="shared" ca="1" si="151"/>
        <v>211.23128601297802</v>
      </c>
      <c r="Q98">
        <f t="shared" ca="1" si="152"/>
        <v>210.05675805666866</v>
      </c>
      <c r="R98">
        <f t="shared" ca="1" si="153"/>
        <v>210.96072159627076</v>
      </c>
      <c r="S98">
        <f t="shared" ca="1" si="154"/>
        <v>210.28478500725834</v>
      </c>
      <c r="T98">
        <f t="shared" ca="1" si="155"/>
        <v>211.63015534440862</v>
      </c>
      <c r="U98">
        <f t="shared" ca="1" si="156"/>
        <v>207.5031483324012</v>
      </c>
      <c r="V98">
        <f t="shared" ca="1" si="157"/>
        <v>206.15565466907168</v>
      </c>
      <c r="W98">
        <f t="shared" ca="1" si="158"/>
        <v>204.240626388843</v>
      </c>
      <c r="X98">
        <f t="shared" ca="1" si="159"/>
        <v>202.00413959396079</v>
      </c>
      <c r="Y98">
        <f t="shared" ca="1" si="160"/>
        <v>206.37535740873173</v>
      </c>
      <c r="Z98">
        <f t="shared" ca="1" si="161"/>
        <v>207.19089548536638</v>
      </c>
      <c r="AA98">
        <f t="shared" ca="1" si="162"/>
        <v>209.8637911480709</v>
      </c>
      <c r="AB98">
        <f t="shared" ca="1" si="163"/>
        <v>208.58362821024889</v>
      </c>
      <c r="AC98">
        <f t="shared" ca="1" si="164"/>
        <v>209.66306546382447</v>
      </c>
      <c r="AD98">
        <f t="shared" ca="1" si="165"/>
        <v>208.36337180954578</v>
      </c>
      <c r="AE98">
        <f t="shared" ca="1" si="106"/>
        <v>209.200204962161</v>
      </c>
      <c r="AF98">
        <f t="shared" ca="1" si="107"/>
        <v>207.28862603004515</v>
      </c>
      <c r="AG98">
        <f t="shared" ca="1" si="108"/>
        <v>206.60132887009763</v>
      </c>
      <c r="AH98">
        <f t="shared" ca="1" si="109"/>
        <v>206.36881923904309</v>
      </c>
      <c r="AI98">
        <f t="shared" ca="1" si="110"/>
        <v>201.93363001771758</v>
      </c>
      <c r="AJ98">
        <f t="shared" ca="1" si="111"/>
        <v>200.8027223715533</v>
      </c>
      <c r="AK98">
        <f t="shared" ca="1" si="112"/>
        <v>200.49620722984486</v>
      </c>
      <c r="AL98">
        <f t="shared" ca="1" si="113"/>
        <v>206.08214238901979</v>
      </c>
      <c r="AM98">
        <f t="shared" ca="1" si="114"/>
        <v>211.68446965534201</v>
      </c>
      <c r="AN98">
        <f t="shared" ca="1" si="115"/>
        <v>213.51229877453051</v>
      </c>
      <c r="AO98">
        <f t="shared" ca="1" si="116"/>
        <v>214.96869164841337</v>
      </c>
      <c r="AP98">
        <f t="shared" ca="1" si="117"/>
        <v>211.22634333070835</v>
      </c>
      <c r="AQ98">
        <f t="shared" ca="1" si="118"/>
        <v>209.18674524767206</v>
      </c>
      <c r="AR98">
        <f t="shared" ca="1" si="119"/>
        <v>205.45401074465414</v>
      </c>
      <c r="AS98">
        <f t="shared" ca="1" si="120"/>
        <v>204.15527801273711</v>
      </c>
      <c r="AT98">
        <f t="shared" ca="1" si="121"/>
        <v>202.80190649332624</v>
      </c>
      <c r="AU98">
        <f t="shared" ca="1" si="122"/>
        <v>200.21368851904882</v>
      </c>
      <c r="AV98">
        <f t="shared" ca="1" si="123"/>
        <v>195.70932288885396</v>
      </c>
      <c r="AW98">
        <f t="shared" ca="1" si="124"/>
        <v>198.15890866501735</v>
      </c>
      <c r="AX98">
        <f t="shared" ca="1" si="125"/>
        <v>198.66661677371525</v>
      </c>
      <c r="AY98">
        <f t="shared" ca="1" si="126"/>
        <v>199.51430105333111</v>
      </c>
      <c r="AZ98">
        <f t="shared" ca="1" si="127"/>
        <v>203.0717148982595</v>
      </c>
      <c r="BA98">
        <f t="shared" ca="1" si="128"/>
        <v>200.00616738852494</v>
      </c>
      <c r="BB98">
        <f t="shared" ca="1" si="129"/>
        <v>199.71901508778137</v>
      </c>
      <c r="BC98">
        <f t="shared" ca="1" si="130"/>
        <v>200.59825511215593</v>
      </c>
      <c r="BD98">
        <f t="shared" ca="1" si="131"/>
        <v>199.08353500418582</v>
      </c>
      <c r="BE98">
        <f t="shared" ca="1" si="132"/>
        <v>200.39188731733054</v>
      </c>
      <c r="BF98">
        <f t="shared" ca="1" si="133"/>
        <v>203.33183328926162</v>
      </c>
      <c r="BG98">
        <f t="shared" ca="1" si="134"/>
        <v>205.6415450267053</v>
      </c>
      <c r="BH98">
        <f t="shared" ca="1" si="135"/>
        <v>200.86721641943592</v>
      </c>
      <c r="BI98">
        <f t="shared" ca="1" si="136"/>
        <v>202.20266408734602</v>
      </c>
      <c r="BJ98">
        <f t="shared" ca="1" si="137"/>
        <v>201.62298886865219</v>
      </c>
      <c r="BK98">
        <f t="shared" ca="1" si="138"/>
        <v>199.89899659111825</v>
      </c>
      <c r="BL98">
        <f t="shared" ca="1" si="139"/>
        <v>198.40845026462506</v>
      </c>
      <c r="BM98">
        <f t="shared" ca="1" si="140"/>
        <v>198.26985306429881</v>
      </c>
      <c r="BN98" s="22">
        <f t="shared" ref="BN98:BN129" ca="1" si="166">MAX(BM98-$BM$103,0)</f>
        <v>0</v>
      </c>
      <c r="BO98" s="22">
        <f t="shared" ref="BO98:BO129" ca="1" si="167">BN98*EXP(-$B$6*$BM$104)</f>
        <v>0</v>
      </c>
    </row>
    <row r="99" spans="5:67" x14ac:dyDescent="0.35">
      <c r="E99">
        <f t="shared" si="105"/>
        <v>223.19</v>
      </c>
      <c r="F99">
        <f t="shared" ca="1" si="141"/>
        <v>215.90280587083492</v>
      </c>
      <c r="G99">
        <f t="shared" ca="1" si="142"/>
        <v>211.25334828298674</v>
      </c>
      <c r="H99">
        <f t="shared" ca="1" si="143"/>
        <v>209.88953779418432</v>
      </c>
      <c r="I99">
        <f t="shared" ca="1" si="144"/>
        <v>207.20377206781907</v>
      </c>
      <c r="J99">
        <f t="shared" ca="1" si="145"/>
        <v>206.86841468415685</v>
      </c>
      <c r="K99">
        <f t="shared" ca="1" si="146"/>
        <v>201.75958866585216</v>
      </c>
      <c r="L99">
        <f t="shared" ca="1" si="147"/>
        <v>203.71405743679179</v>
      </c>
      <c r="M99">
        <f t="shared" ca="1" si="148"/>
        <v>203.66642628967111</v>
      </c>
      <c r="N99">
        <f t="shared" ca="1" si="149"/>
        <v>201.29419583718908</v>
      </c>
      <c r="O99">
        <f t="shared" ca="1" si="150"/>
        <v>199.60302540760964</v>
      </c>
      <c r="P99">
        <f t="shared" ca="1" si="151"/>
        <v>196.98789484727527</v>
      </c>
      <c r="Q99">
        <f t="shared" ca="1" si="152"/>
        <v>197.12786304438129</v>
      </c>
      <c r="R99">
        <f t="shared" ca="1" si="153"/>
        <v>204.24971151833753</v>
      </c>
      <c r="S99">
        <f t="shared" ca="1" si="154"/>
        <v>204.76034414766409</v>
      </c>
      <c r="T99">
        <f t="shared" ca="1" si="155"/>
        <v>212.16347290621886</v>
      </c>
      <c r="U99">
        <f t="shared" ca="1" si="156"/>
        <v>212.64924408022588</v>
      </c>
      <c r="V99">
        <f t="shared" ca="1" si="157"/>
        <v>211.58088618349566</v>
      </c>
      <c r="W99">
        <f t="shared" ca="1" si="158"/>
        <v>211.43321379045761</v>
      </c>
      <c r="X99">
        <f t="shared" ca="1" si="159"/>
        <v>207.75277663973523</v>
      </c>
      <c r="Y99">
        <f t="shared" ca="1" si="160"/>
        <v>208.90706774799796</v>
      </c>
      <c r="Z99">
        <f t="shared" ca="1" si="161"/>
        <v>209.40290674982617</v>
      </c>
      <c r="AA99">
        <f t="shared" ca="1" si="162"/>
        <v>211.53146381315608</v>
      </c>
      <c r="AB99">
        <f t="shared" ca="1" si="163"/>
        <v>213.90859770678003</v>
      </c>
      <c r="AC99">
        <f t="shared" ca="1" si="164"/>
        <v>210.39689083160007</v>
      </c>
      <c r="AD99">
        <f t="shared" ca="1" si="165"/>
        <v>211.2410347293962</v>
      </c>
      <c r="AE99">
        <f t="shared" ca="1" si="106"/>
        <v>214.30846421472597</v>
      </c>
      <c r="AF99">
        <f t="shared" ca="1" si="107"/>
        <v>210.42683610915699</v>
      </c>
      <c r="AG99">
        <f t="shared" ca="1" si="108"/>
        <v>211.8920851345967</v>
      </c>
      <c r="AH99">
        <f t="shared" ca="1" si="109"/>
        <v>206.61767278547836</v>
      </c>
      <c r="AI99">
        <f t="shared" ca="1" si="110"/>
        <v>211.96553641290186</v>
      </c>
      <c r="AJ99">
        <f t="shared" ca="1" si="111"/>
        <v>213.10918666824114</v>
      </c>
      <c r="AK99">
        <f t="shared" ca="1" si="112"/>
        <v>215.2761151572131</v>
      </c>
      <c r="AL99">
        <f t="shared" ca="1" si="113"/>
        <v>210.92107531581948</v>
      </c>
      <c r="AM99">
        <f t="shared" ca="1" si="114"/>
        <v>208.56667145023769</v>
      </c>
      <c r="AN99">
        <f t="shared" ca="1" si="115"/>
        <v>207.88685222311116</v>
      </c>
      <c r="AO99">
        <f t="shared" ca="1" si="116"/>
        <v>209.15754567986045</v>
      </c>
      <c r="AP99">
        <f t="shared" ca="1" si="117"/>
        <v>210.44517189661084</v>
      </c>
      <c r="AQ99">
        <f t="shared" ca="1" si="118"/>
        <v>212.3333620177562</v>
      </c>
      <c r="AR99">
        <f t="shared" ca="1" si="119"/>
        <v>215.96761004276502</v>
      </c>
      <c r="AS99">
        <f t="shared" ca="1" si="120"/>
        <v>214.04098324238885</v>
      </c>
      <c r="AT99">
        <f t="shared" ca="1" si="121"/>
        <v>217.94019750404217</v>
      </c>
      <c r="AU99">
        <f t="shared" ca="1" si="122"/>
        <v>215.92259721457083</v>
      </c>
      <c r="AV99">
        <f t="shared" ca="1" si="123"/>
        <v>222.01784667283226</v>
      </c>
      <c r="AW99">
        <f t="shared" ca="1" si="124"/>
        <v>231.59180210457592</v>
      </c>
      <c r="AX99">
        <f t="shared" ca="1" si="125"/>
        <v>233.67074544322492</v>
      </c>
      <c r="AY99">
        <f t="shared" ca="1" si="126"/>
        <v>226.73675054353225</v>
      </c>
      <c r="AZ99">
        <f t="shared" ca="1" si="127"/>
        <v>223.61715090188</v>
      </c>
      <c r="BA99">
        <f t="shared" ca="1" si="128"/>
        <v>225.36853349078925</v>
      </c>
      <c r="BB99">
        <f t="shared" ca="1" si="129"/>
        <v>228.89069633634224</v>
      </c>
      <c r="BC99">
        <f t="shared" ca="1" si="130"/>
        <v>226.37278346939451</v>
      </c>
      <c r="BD99">
        <f t="shared" ca="1" si="131"/>
        <v>228.35794671496237</v>
      </c>
      <c r="BE99">
        <f t="shared" ca="1" si="132"/>
        <v>228.01293063603143</v>
      </c>
      <c r="BF99">
        <f t="shared" ca="1" si="133"/>
        <v>232.52715719956413</v>
      </c>
      <c r="BG99">
        <f t="shared" ca="1" si="134"/>
        <v>237.42683637639831</v>
      </c>
      <c r="BH99">
        <f t="shared" ca="1" si="135"/>
        <v>239.85266562589851</v>
      </c>
      <c r="BI99">
        <f t="shared" ca="1" si="136"/>
        <v>240.43921821113466</v>
      </c>
      <c r="BJ99">
        <f t="shared" ca="1" si="137"/>
        <v>240.22587065968492</v>
      </c>
      <c r="BK99">
        <f t="shared" ca="1" si="138"/>
        <v>236.3370222186721</v>
      </c>
      <c r="BL99">
        <f t="shared" ca="1" si="139"/>
        <v>242.17365440454012</v>
      </c>
      <c r="BM99">
        <f t="shared" ca="1" si="140"/>
        <v>243.92055729473142</v>
      </c>
      <c r="BN99" s="22">
        <f t="shared" ca="1" si="166"/>
        <v>43.920557294731424</v>
      </c>
      <c r="BO99" s="22">
        <f t="shared" ca="1" si="167"/>
        <v>43.474223544570407</v>
      </c>
    </row>
    <row r="100" spans="5:67" x14ac:dyDescent="0.35">
      <c r="E100">
        <f t="shared" si="105"/>
        <v>223.19</v>
      </c>
      <c r="F100">
        <f t="shared" ca="1" si="141"/>
        <v>221.00713033972141</v>
      </c>
      <c r="G100">
        <f t="shared" ca="1" si="142"/>
        <v>223.12028984398046</v>
      </c>
      <c r="H100">
        <f t="shared" ca="1" si="143"/>
        <v>218.94584077076985</v>
      </c>
      <c r="I100">
        <f t="shared" ca="1" si="144"/>
        <v>215.05354955684385</v>
      </c>
      <c r="J100">
        <f t="shared" ca="1" si="145"/>
        <v>216.47756952052904</v>
      </c>
      <c r="K100">
        <f t="shared" ca="1" si="146"/>
        <v>216.88841306236054</v>
      </c>
      <c r="L100">
        <f t="shared" ca="1" si="147"/>
        <v>219.9260293126047</v>
      </c>
      <c r="M100">
        <f t="shared" ca="1" si="148"/>
        <v>219.20541391406158</v>
      </c>
      <c r="N100">
        <f t="shared" ca="1" si="149"/>
        <v>217.36673042862023</v>
      </c>
      <c r="O100">
        <f t="shared" ca="1" si="150"/>
        <v>216.15066919162931</v>
      </c>
      <c r="P100">
        <f t="shared" ca="1" si="151"/>
        <v>220.17156473064784</v>
      </c>
      <c r="Q100">
        <f t="shared" ca="1" si="152"/>
        <v>219.05017180032758</v>
      </c>
      <c r="R100">
        <f t="shared" ca="1" si="153"/>
        <v>220.64287322322446</v>
      </c>
      <c r="S100">
        <f t="shared" ca="1" si="154"/>
        <v>214.83782933120906</v>
      </c>
      <c r="T100">
        <f t="shared" ca="1" si="155"/>
        <v>218.57761873510975</v>
      </c>
      <c r="U100">
        <f t="shared" ca="1" si="156"/>
        <v>221.63624121700829</v>
      </c>
      <c r="V100">
        <f t="shared" ca="1" si="157"/>
        <v>222.58786717897945</v>
      </c>
      <c r="W100">
        <f t="shared" ca="1" si="158"/>
        <v>218.87090442939586</v>
      </c>
      <c r="X100">
        <f t="shared" ca="1" si="159"/>
        <v>214.85343653873562</v>
      </c>
      <c r="Y100">
        <f t="shared" ca="1" si="160"/>
        <v>211.88755627180603</v>
      </c>
      <c r="Z100">
        <f t="shared" ca="1" si="161"/>
        <v>218.38035203472199</v>
      </c>
      <c r="AA100">
        <f t="shared" ca="1" si="162"/>
        <v>220.9483466123142</v>
      </c>
      <c r="AB100">
        <f t="shared" ca="1" si="163"/>
        <v>224.47678076635194</v>
      </c>
      <c r="AC100">
        <f t="shared" ca="1" si="164"/>
        <v>224.42255803764428</v>
      </c>
      <c r="AD100">
        <f t="shared" ca="1" si="165"/>
        <v>224.96292609704122</v>
      </c>
      <c r="AE100">
        <f t="shared" ca="1" si="106"/>
        <v>228.36605733477231</v>
      </c>
      <c r="AF100">
        <f t="shared" ca="1" si="107"/>
        <v>227.56513957989424</v>
      </c>
      <c r="AG100">
        <f t="shared" ca="1" si="108"/>
        <v>226.99925288693458</v>
      </c>
      <c r="AH100">
        <f t="shared" ca="1" si="109"/>
        <v>226.08946254013364</v>
      </c>
      <c r="AI100">
        <f t="shared" ca="1" si="110"/>
        <v>228.0732585756445</v>
      </c>
      <c r="AJ100">
        <f t="shared" ca="1" si="111"/>
        <v>229.62968786013494</v>
      </c>
      <c r="AK100">
        <f t="shared" ca="1" si="112"/>
        <v>233.61930933361117</v>
      </c>
      <c r="AL100">
        <f t="shared" ca="1" si="113"/>
        <v>231.96409730892393</v>
      </c>
      <c r="AM100">
        <f t="shared" ca="1" si="114"/>
        <v>232.69648674202421</v>
      </c>
      <c r="AN100">
        <f t="shared" ca="1" si="115"/>
        <v>237.05965143322712</v>
      </c>
      <c r="AO100">
        <f t="shared" ca="1" si="116"/>
        <v>236.17809668253048</v>
      </c>
      <c r="AP100">
        <f t="shared" ca="1" si="117"/>
        <v>233.23296634916909</v>
      </c>
      <c r="AQ100">
        <f t="shared" ca="1" si="118"/>
        <v>233.92379235996938</v>
      </c>
      <c r="AR100">
        <f t="shared" ca="1" si="119"/>
        <v>226.89516763511284</v>
      </c>
      <c r="AS100">
        <f t="shared" ca="1" si="120"/>
        <v>222.82345781016718</v>
      </c>
      <c r="AT100">
        <f t="shared" ca="1" si="121"/>
        <v>224.52234400219911</v>
      </c>
      <c r="AU100">
        <f t="shared" ca="1" si="122"/>
        <v>226.25315526707723</v>
      </c>
      <c r="AV100">
        <f t="shared" ca="1" si="123"/>
        <v>225.74566762559687</v>
      </c>
      <c r="AW100">
        <f t="shared" ca="1" si="124"/>
        <v>223.58410069084192</v>
      </c>
      <c r="AX100">
        <f t="shared" ca="1" si="125"/>
        <v>221.15270727669389</v>
      </c>
      <c r="AY100">
        <f t="shared" ca="1" si="126"/>
        <v>217.89337663089307</v>
      </c>
      <c r="AZ100">
        <f t="shared" ca="1" si="127"/>
        <v>216.28604667789085</v>
      </c>
      <c r="BA100">
        <f t="shared" ca="1" si="128"/>
        <v>218.51968856376104</v>
      </c>
      <c r="BB100">
        <f t="shared" ca="1" si="129"/>
        <v>220.16074105267009</v>
      </c>
      <c r="BC100">
        <f t="shared" ca="1" si="130"/>
        <v>217.6067318086364</v>
      </c>
      <c r="BD100">
        <f t="shared" ca="1" si="131"/>
        <v>220.58960870516498</v>
      </c>
      <c r="BE100">
        <f t="shared" ca="1" si="132"/>
        <v>219.72600769618063</v>
      </c>
      <c r="BF100">
        <f t="shared" ca="1" si="133"/>
        <v>221.81374897691987</v>
      </c>
      <c r="BG100">
        <f t="shared" ca="1" si="134"/>
        <v>222.1840966310854</v>
      </c>
      <c r="BH100">
        <f t="shared" ca="1" si="135"/>
        <v>222.12454343765398</v>
      </c>
      <c r="BI100">
        <f t="shared" ca="1" si="136"/>
        <v>224.8057433968917</v>
      </c>
      <c r="BJ100">
        <f t="shared" ca="1" si="137"/>
        <v>232.29912188393678</v>
      </c>
      <c r="BK100">
        <f t="shared" ca="1" si="138"/>
        <v>232.55963943442876</v>
      </c>
      <c r="BL100">
        <f t="shared" ca="1" si="139"/>
        <v>229.79628268800457</v>
      </c>
      <c r="BM100">
        <f t="shared" ca="1" si="140"/>
        <v>229.37795155058876</v>
      </c>
      <c r="BN100" s="22">
        <f t="shared" ca="1" si="166"/>
        <v>29.377951550588762</v>
      </c>
      <c r="BO100" s="22">
        <f t="shared" ca="1" si="167"/>
        <v>29.079404079990162</v>
      </c>
    </row>
    <row r="101" spans="5:67" x14ac:dyDescent="0.35">
      <c r="E101">
        <f t="shared" si="105"/>
        <v>223.19</v>
      </c>
      <c r="F101">
        <f t="shared" ca="1" si="141"/>
        <v>217.87784587798708</v>
      </c>
      <c r="G101">
        <f t="shared" ca="1" si="142"/>
        <v>216.42415984233799</v>
      </c>
      <c r="H101">
        <f t="shared" ca="1" si="143"/>
        <v>215.84397518941148</v>
      </c>
      <c r="I101">
        <f t="shared" ca="1" si="144"/>
        <v>214.652702641519</v>
      </c>
      <c r="J101">
        <f t="shared" ca="1" si="145"/>
        <v>212.2141126354322</v>
      </c>
      <c r="K101">
        <f t="shared" ca="1" si="146"/>
        <v>211.85965943678698</v>
      </c>
      <c r="L101">
        <f t="shared" ca="1" si="147"/>
        <v>212.37663586393671</v>
      </c>
      <c r="M101">
        <f t="shared" ca="1" si="148"/>
        <v>212.53676190926458</v>
      </c>
      <c r="N101">
        <f t="shared" ca="1" si="149"/>
        <v>210.03753903740505</v>
      </c>
      <c r="O101">
        <f t="shared" ca="1" si="150"/>
        <v>213.56973738177874</v>
      </c>
      <c r="P101">
        <f t="shared" ca="1" si="151"/>
        <v>213.45402975138165</v>
      </c>
      <c r="Q101">
        <f t="shared" ca="1" si="152"/>
        <v>213.64777711321059</v>
      </c>
      <c r="R101">
        <f t="shared" ca="1" si="153"/>
        <v>211.1882364693748</v>
      </c>
      <c r="S101">
        <f t="shared" ca="1" si="154"/>
        <v>206.54132209895528</v>
      </c>
      <c r="T101">
        <f t="shared" ca="1" si="155"/>
        <v>201.13008644604065</v>
      </c>
      <c r="U101">
        <f t="shared" ca="1" si="156"/>
        <v>202.0880009513657</v>
      </c>
      <c r="V101">
        <f t="shared" ca="1" si="157"/>
        <v>205.13189517037648</v>
      </c>
      <c r="W101">
        <f t="shared" ca="1" si="158"/>
        <v>206.64369808277729</v>
      </c>
      <c r="X101">
        <f t="shared" ca="1" si="159"/>
        <v>204.57649092451706</v>
      </c>
      <c r="Y101">
        <f t="shared" ca="1" si="160"/>
        <v>208.07169801957019</v>
      </c>
      <c r="Z101">
        <f t="shared" ca="1" si="161"/>
        <v>206.95924784989217</v>
      </c>
      <c r="AA101">
        <f t="shared" ca="1" si="162"/>
        <v>209.58511537846519</v>
      </c>
      <c r="AB101">
        <f t="shared" ca="1" si="163"/>
        <v>206.86129656631411</v>
      </c>
      <c r="AC101">
        <f t="shared" ca="1" si="164"/>
        <v>206.31355024689736</v>
      </c>
      <c r="AD101">
        <f ca="1">AC101*EXP(($B$2-0.5*$B$3^2)*$B$4+$B$3*_xlfn.NORM.INV(RAND(),0,SQRT($B$4)))</f>
        <v>206.84467428584557</v>
      </c>
      <c r="AE101">
        <f t="shared" ca="1" si="106"/>
        <v>203.0683042212502</v>
      </c>
      <c r="AF101">
        <f t="shared" ca="1" si="107"/>
        <v>207.78979170461332</v>
      </c>
      <c r="AG101">
        <f t="shared" ca="1" si="108"/>
        <v>203.50296947148797</v>
      </c>
      <c r="AH101">
        <f t="shared" ca="1" si="109"/>
        <v>204.14827743421785</v>
      </c>
      <c r="AI101">
        <f t="shared" ca="1" si="110"/>
        <v>197.38155290568878</v>
      </c>
      <c r="AJ101">
        <f t="shared" ca="1" si="111"/>
        <v>194.02367176883564</v>
      </c>
      <c r="AK101">
        <f t="shared" ca="1" si="112"/>
        <v>193.14513612934064</v>
      </c>
      <c r="AL101">
        <f t="shared" ca="1" si="113"/>
        <v>194.3189742829199</v>
      </c>
      <c r="AM101">
        <f t="shared" ca="1" si="114"/>
        <v>190.02761806561205</v>
      </c>
      <c r="AN101">
        <f t="shared" ca="1" si="115"/>
        <v>191.89908704595652</v>
      </c>
      <c r="AO101">
        <f t="shared" ca="1" si="116"/>
        <v>190.96224553132333</v>
      </c>
      <c r="AP101">
        <f t="shared" ca="1" si="117"/>
        <v>187.88916641941654</v>
      </c>
      <c r="AQ101">
        <f t="shared" ca="1" si="118"/>
        <v>185.2305080060367</v>
      </c>
      <c r="AR101">
        <f t="shared" ca="1" si="119"/>
        <v>186.22259215530181</v>
      </c>
      <c r="AS101">
        <f t="shared" ca="1" si="120"/>
        <v>185.73178003706903</v>
      </c>
      <c r="AT101">
        <f t="shared" ca="1" si="121"/>
        <v>182.3940279536981</v>
      </c>
      <c r="AU101">
        <f t="shared" ca="1" si="122"/>
        <v>181.48621120262325</v>
      </c>
      <c r="AV101">
        <f t="shared" ca="1" si="123"/>
        <v>180.70917322274337</v>
      </c>
      <c r="AW101">
        <f t="shared" ca="1" si="124"/>
        <v>178.76818243471044</v>
      </c>
      <c r="AX101">
        <f t="shared" ca="1" si="125"/>
        <v>177.21600487464642</v>
      </c>
      <c r="AY101">
        <f t="shared" ca="1" si="126"/>
        <v>181.9798535274403</v>
      </c>
      <c r="AZ101">
        <f t="shared" ca="1" si="127"/>
        <v>182.55194915755575</v>
      </c>
      <c r="BA101">
        <f t="shared" ca="1" si="128"/>
        <v>181.27029867941556</v>
      </c>
      <c r="BB101">
        <f t="shared" ca="1" si="129"/>
        <v>178.77646429347593</v>
      </c>
      <c r="BC101">
        <f t="shared" ca="1" si="130"/>
        <v>176.06361044296966</v>
      </c>
      <c r="BD101">
        <f t="shared" ca="1" si="131"/>
        <v>177.68715430821706</v>
      </c>
      <c r="BE101">
        <f t="shared" ca="1" si="132"/>
        <v>174.38949418758349</v>
      </c>
      <c r="BF101">
        <f t="shared" ca="1" si="133"/>
        <v>176.1731375753472</v>
      </c>
      <c r="BG101">
        <f t="shared" ca="1" si="134"/>
        <v>175.14576250732659</v>
      </c>
      <c r="BH101">
        <f t="shared" ca="1" si="135"/>
        <v>176.14749921817608</v>
      </c>
      <c r="BI101">
        <f t="shared" ca="1" si="136"/>
        <v>174.23452985803527</v>
      </c>
      <c r="BJ101">
        <f t="shared" ca="1" si="137"/>
        <v>176.38911212187853</v>
      </c>
      <c r="BK101">
        <f t="shared" ca="1" si="138"/>
        <v>178.10397023203768</v>
      </c>
      <c r="BL101">
        <f t="shared" ca="1" si="139"/>
        <v>175.72344666795183</v>
      </c>
      <c r="BM101">
        <f t="shared" ca="1" si="140"/>
        <v>179.63335392059838</v>
      </c>
      <c r="BN101" s="22">
        <f t="shared" ca="1" si="166"/>
        <v>0</v>
      </c>
      <c r="BO101" s="22">
        <f t="shared" ca="1" si="167"/>
        <v>0</v>
      </c>
    </row>
    <row r="102" spans="5:67" x14ac:dyDescent="0.35">
      <c r="BN102" t="s">
        <v>62</v>
      </c>
      <c r="BO102" t="s">
        <v>66</v>
      </c>
    </row>
    <row r="103" spans="5:67" ht="15" x14ac:dyDescent="0.35">
      <c r="E103">
        <f>COUNT(E2:E101)</f>
        <v>100</v>
      </c>
      <c r="BL103" t="s">
        <v>61</v>
      </c>
      <c r="BM103" s="22">
        <f>'Question 5'!B2</f>
        <v>200</v>
      </c>
      <c r="BN103" s="23">
        <f ca="1">AVERAGE(BN2:BN101)</f>
        <v>28.676855173238764</v>
      </c>
      <c r="BO103" s="24">
        <f ca="1">AVERAGE(BO2:BO101)</f>
        <v>28.385432452292733</v>
      </c>
    </row>
    <row r="104" spans="5:67" x14ac:dyDescent="0.35">
      <c r="BL104" t="s">
        <v>64</v>
      </c>
      <c r="BM104" s="4">
        <v>4.2900000000000001E-2</v>
      </c>
    </row>
    <row r="106" spans="5:67" x14ac:dyDescent="0.35">
      <c r="AE106" s="22"/>
    </row>
    <row r="107" spans="5:67" x14ac:dyDescent="0.35">
      <c r="AE107" s="22"/>
    </row>
    <row r="108" spans="5:67" x14ac:dyDescent="0.35">
      <c r="AE108" s="22"/>
    </row>
    <row r="109" spans="5:67" x14ac:dyDescent="0.35">
      <c r="AE109" s="22"/>
    </row>
    <row r="110" spans="5:67" x14ac:dyDescent="0.35">
      <c r="AD110" s="22"/>
      <c r="AE110" s="22"/>
    </row>
    <row r="111" spans="5:67" x14ac:dyDescent="0.35">
      <c r="AD111" s="22"/>
      <c r="AE111" s="22"/>
    </row>
    <row r="112" spans="5:67" x14ac:dyDescent="0.35">
      <c r="AE112" s="22"/>
    </row>
    <row r="113" spans="31:31" x14ac:dyDescent="0.35">
      <c r="AE113" s="22"/>
    </row>
    <row r="114" spans="31:31" x14ac:dyDescent="0.35">
      <c r="AE114" s="22"/>
    </row>
    <row r="115" spans="31:31" x14ac:dyDescent="0.35">
      <c r="AE115" s="22"/>
    </row>
    <row r="116" spans="31:31" x14ac:dyDescent="0.35">
      <c r="AE116" s="22"/>
    </row>
    <row r="117" spans="31:31" x14ac:dyDescent="0.35">
      <c r="AE117" s="22"/>
    </row>
    <row r="118" spans="31:31" x14ac:dyDescent="0.35">
      <c r="AE118" s="22"/>
    </row>
    <row r="119" spans="31:31" x14ac:dyDescent="0.35">
      <c r="AE119" s="22"/>
    </row>
    <row r="120" spans="31:31" x14ac:dyDescent="0.35">
      <c r="AE120" s="22"/>
    </row>
    <row r="121" spans="31:31" x14ac:dyDescent="0.35">
      <c r="AE121" s="22"/>
    </row>
    <row r="122" spans="31:31" x14ac:dyDescent="0.35">
      <c r="AE122" s="22"/>
    </row>
    <row r="123" spans="31:31" x14ac:dyDescent="0.35">
      <c r="AE123" s="22"/>
    </row>
    <row r="124" spans="31:31" x14ac:dyDescent="0.35">
      <c r="AE124" s="22"/>
    </row>
    <row r="125" spans="31:31" x14ac:dyDescent="0.35">
      <c r="AE125" s="22"/>
    </row>
    <row r="126" spans="31:31" x14ac:dyDescent="0.35">
      <c r="AE126" s="22"/>
    </row>
    <row r="127" spans="31:31" x14ac:dyDescent="0.35">
      <c r="AE127" s="22"/>
    </row>
    <row r="128" spans="31:31" x14ac:dyDescent="0.35">
      <c r="AE128" s="22"/>
    </row>
    <row r="129" spans="31:31" x14ac:dyDescent="0.35">
      <c r="AE129" s="22"/>
    </row>
    <row r="130" spans="31:31" x14ac:dyDescent="0.35">
      <c r="AE130" s="22"/>
    </row>
    <row r="131" spans="31:31" x14ac:dyDescent="0.35">
      <c r="AE131" s="22"/>
    </row>
    <row r="132" spans="31:31" x14ac:dyDescent="0.35">
      <c r="AE132" s="22"/>
    </row>
    <row r="133" spans="31:31" x14ac:dyDescent="0.35">
      <c r="AE133" s="22"/>
    </row>
    <row r="134" spans="31:31" x14ac:dyDescent="0.35">
      <c r="AE134" s="22"/>
    </row>
    <row r="135" spans="31:31" x14ac:dyDescent="0.35">
      <c r="AE135" s="22"/>
    </row>
    <row r="136" spans="31:31" x14ac:dyDescent="0.35">
      <c r="AE136" s="22"/>
    </row>
    <row r="137" spans="31:31" x14ac:dyDescent="0.35">
      <c r="AE137" s="22"/>
    </row>
    <row r="138" spans="31:31" x14ac:dyDescent="0.35">
      <c r="AE138" s="22"/>
    </row>
    <row r="139" spans="31:31" x14ac:dyDescent="0.35">
      <c r="AE139" s="22"/>
    </row>
    <row r="140" spans="31:31" x14ac:dyDescent="0.35">
      <c r="AE140" s="22"/>
    </row>
    <row r="141" spans="31:31" x14ac:dyDescent="0.35">
      <c r="AE141" s="22"/>
    </row>
    <row r="142" spans="31:31" x14ac:dyDescent="0.35">
      <c r="AE142" s="22"/>
    </row>
    <row r="143" spans="31:31" x14ac:dyDescent="0.35">
      <c r="AE143" s="22"/>
    </row>
    <row r="144" spans="31:31" x14ac:dyDescent="0.35">
      <c r="AE144" s="22"/>
    </row>
    <row r="145" spans="31:31" x14ac:dyDescent="0.35">
      <c r="AE145" s="22"/>
    </row>
    <row r="146" spans="31:31" x14ac:dyDescent="0.35">
      <c r="AE146" s="22"/>
    </row>
    <row r="147" spans="31:31" x14ac:dyDescent="0.35">
      <c r="AE147" s="22"/>
    </row>
    <row r="148" spans="31:31" x14ac:dyDescent="0.35">
      <c r="AE148" s="22"/>
    </row>
    <row r="149" spans="31:31" x14ac:dyDescent="0.35">
      <c r="AE149" s="22"/>
    </row>
    <row r="150" spans="31:31" x14ac:dyDescent="0.35">
      <c r="AE150" s="22"/>
    </row>
    <row r="151" spans="31:31" x14ac:dyDescent="0.35">
      <c r="AE151" s="22"/>
    </row>
    <row r="152" spans="31:31" x14ac:dyDescent="0.35">
      <c r="AE152" s="22"/>
    </row>
    <row r="153" spans="31:31" x14ac:dyDescent="0.35">
      <c r="AE153" s="22"/>
    </row>
    <row r="154" spans="31:31" x14ac:dyDescent="0.35">
      <c r="AE154" s="22"/>
    </row>
    <row r="155" spans="31:31" x14ac:dyDescent="0.35">
      <c r="AE155" s="22"/>
    </row>
    <row r="156" spans="31:31" x14ac:dyDescent="0.35">
      <c r="AE156" s="22"/>
    </row>
    <row r="157" spans="31:31" x14ac:dyDescent="0.35">
      <c r="AE157" s="22"/>
    </row>
    <row r="158" spans="31:31" x14ac:dyDescent="0.35">
      <c r="AE158" s="22"/>
    </row>
    <row r="159" spans="31:31" x14ac:dyDescent="0.35">
      <c r="AE159" s="22"/>
    </row>
    <row r="160" spans="31:31" x14ac:dyDescent="0.35">
      <c r="AE160" s="22"/>
    </row>
    <row r="161" spans="31:31" x14ac:dyDescent="0.35">
      <c r="AE161" s="22"/>
    </row>
    <row r="162" spans="31:31" x14ac:dyDescent="0.35">
      <c r="AE162" s="22"/>
    </row>
    <row r="163" spans="31:31" x14ac:dyDescent="0.35">
      <c r="AE163" s="22"/>
    </row>
    <row r="164" spans="31:31" x14ac:dyDescent="0.35">
      <c r="AE164" s="22"/>
    </row>
    <row r="165" spans="31:31" x14ac:dyDescent="0.35">
      <c r="AE165" s="22"/>
    </row>
    <row r="166" spans="31:31" x14ac:dyDescent="0.35">
      <c r="AE166" s="22"/>
    </row>
    <row r="167" spans="31:31" x14ac:dyDescent="0.35">
      <c r="AE167" s="22"/>
    </row>
    <row r="168" spans="31:31" x14ac:dyDescent="0.35">
      <c r="AE168" s="22"/>
    </row>
    <row r="169" spans="31:31" x14ac:dyDescent="0.35">
      <c r="AE169" s="22"/>
    </row>
    <row r="170" spans="31:31" x14ac:dyDescent="0.35">
      <c r="AE170" s="22"/>
    </row>
    <row r="171" spans="31:31" x14ac:dyDescent="0.35">
      <c r="AE171" s="22"/>
    </row>
    <row r="172" spans="31:31" x14ac:dyDescent="0.35">
      <c r="AE172" s="22"/>
    </row>
    <row r="173" spans="31:31" x14ac:dyDescent="0.35">
      <c r="AE173" s="22"/>
    </row>
    <row r="174" spans="31:31" x14ac:dyDescent="0.35">
      <c r="AE174" s="22"/>
    </row>
    <row r="175" spans="31:31" x14ac:dyDescent="0.35">
      <c r="AE175" s="22"/>
    </row>
    <row r="176" spans="31:31" x14ac:dyDescent="0.35">
      <c r="AE176" s="22"/>
    </row>
    <row r="177" spans="31:31" x14ac:dyDescent="0.35">
      <c r="AE177" s="22"/>
    </row>
    <row r="178" spans="31:31" x14ac:dyDescent="0.35">
      <c r="AE178" s="22"/>
    </row>
    <row r="179" spans="31:31" x14ac:dyDescent="0.35">
      <c r="AE179" s="22"/>
    </row>
    <row r="180" spans="31:31" x14ac:dyDescent="0.35">
      <c r="AE180" s="22"/>
    </row>
    <row r="181" spans="31:31" x14ac:dyDescent="0.35">
      <c r="AE181" s="22"/>
    </row>
    <row r="182" spans="31:31" x14ac:dyDescent="0.35">
      <c r="AE182" s="22"/>
    </row>
    <row r="183" spans="31:31" x14ac:dyDescent="0.35">
      <c r="AE183" s="22"/>
    </row>
    <row r="184" spans="31:31" x14ac:dyDescent="0.35">
      <c r="AE184" s="22"/>
    </row>
    <row r="185" spans="31:31" x14ac:dyDescent="0.35">
      <c r="AE185" s="22"/>
    </row>
    <row r="186" spans="31:31" x14ac:dyDescent="0.35">
      <c r="AE186" s="22"/>
    </row>
    <row r="187" spans="31:31" x14ac:dyDescent="0.35">
      <c r="AE187" s="22"/>
    </row>
    <row r="188" spans="31:31" x14ac:dyDescent="0.35">
      <c r="AE188" s="22"/>
    </row>
    <row r="189" spans="31:31" x14ac:dyDescent="0.35">
      <c r="AE189" s="22"/>
    </row>
    <row r="190" spans="31:31" x14ac:dyDescent="0.35">
      <c r="AE190" s="22"/>
    </row>
    <row r="191" spans="31:31" x14ac:dyDescent="0.35">
      <c r="AE191" s="22"/>
    </row>
    <row r="192" spans="31:31" x14ac:dyDescent="0.35">
      <c r="AE192" s="22"/>
    </row>
    <row r="193" spans="31:31" x14ac:dyDescent="0.35">
      <c r="AE193" s="22"/>
    </row>
    <row r="194" spans="31:31" x14ac:dyDescent="0.35">
      <c r="AE194" s="22"/>
    </row>
    <row r="195" spans="31:31" x14ac:dyDescent="0.35">
      <c r="AE195" s="22"/>
    </row>
    <row r="196" spans="31:31" x14ac:dyDescent="0.35">
      <c r="AE196" s="22"/>
    </row>
    <row r="197" spans="31:31" x14ac:dyDescent="0.35">
      <c r="AE197" s="22"/>
    </row>
    <row r="198" spans="31:31" x14ac:dyDescent="0.35">
      <c r="AE198" s="22"/>
    </row>
    <row r="199" spans="31:31" x14ac:dyDescent="0.35">
      <c r="AE199" s="22"/>
    </row>
    <row r="200" spans="31:31" x14ac:dyDescent="0.35">
      <c r="AE200" s="22"/>
    </row>
    <row r="201" spans="31:31" x14ac:dyDescent="0.35">
      <c r="AE201" s="22"/>
    </row>
    <row r="202" spans="31:31" x14ac:dyDescent="0.35">
      <c r="AE202" s="22"/>
    </row>
    <row r="203" spans="31:31" x14ac:dyDescent="0.35">
      <c r="AE203" s="22"/>
    </row>
    <row r="204" spans="31:31" x14ac:dyDescent="0.35">
      <c r="AE204" s="22"/>
    </row>
    <row r="205" spans="31:31" x14ac:dyDescent="0.35">
      <c r="AE205" s="22"/>
    </row>
    <row r="206" spans="31:31" x14ac:dyDescent="0.35">
      <c r="AE206" s="22"/>
    </row>
    <row r="207" spans="31:31" x14ac:dyDescent="0.35">
      <c r="AE207" s="22"/>
    </row>
    <row r="208" spans="31:31" x14ac:dyDescent="0.35">
      <c r="AE208" s="22"/>
    </row>
    <row r="209" spans="31:31" x14ac:dyDescent="0.35">
      <c r="AE209" s="22"/>
    </row>
    <row r="210" spans="31:31" x14ac:dyDescent="0.35">
      <c r="AE210" s="22"/>
    </row>
    <row r="211" spans="31:31" x14ac:dyDescent="0.35">
      <c r="AE211" s="22"/>
    </row>
    <row r="212" spans="31:31" x14ac:dyDescent="0.35">
      <c r="AE212" s="22"/>
    </row>
    <row r="213" spans="31:31" x14ac:dyDescent="0.35">
      <c r="AE213" s="22"/>
    </row>
    <row r="214" spans="31:31" x14ac:dyDescent="0.35">
      <c r="AE214" s="22"/>
    </row>
    <row r="215" spans="31:31" x14ac:dyDescent="0.35">
      <c r="AE215" s="22"/>
    </row>
    <row r="216" spans="31:31" x14ac:dyDescent="0.35">
      <c r="AE216" s="22"/>
    </row>
    <row r="217" spans="31:31" x14ac:dyDescent="0.35">
      <c r="AE217" s="22"/>
    </row>
    <row r="218" spans="31:31" x14ac:dyDescent="0.35">
      <c r="AE218" s="22"/>
    </row>
    <row r="219" spans="31:31" x14ac:dyDescent="0.35">
      <c r="AE219" s="22"/>
    </row>
    <row r="220" spans="31:31" x14ac:dyDescent="0.35">
      <c r="AE220" s="22"/>
    </row>
    <row r="221" spans="31:31" x14ac:dyDescent="0.35">
      <c r="AE221" s="22"/>
    </row>
    <row r="222" spans="31:31" x14ac:dyDescent="0.35">
      <c r="AE222" s="22"/>
    </row>
    <row r="223" spans="31:31" x14ac:dyDescent="0.35">
      <c r="AE223" s="22"/>
    </row>
    <row r="224" spans="31:31" x14ac:dyDescent="0.35">
      <c r="AE224" s="22"/>
    </row>
    <row r="225" spans="31:31" x14ac:dyDescent="0.35">
      <c r="AE225" s="22"/>
    </row>
    <row r="226" spans="31:31" x14ac:dyDescent="0.35">
      <c r="AE226" s="22"/>
    </row>
    <row r="227" spans="31:31" x14ac:dyDescent="0.35">
      <c r="AE227" s="22"/>
    </row>
    <row r="228" spans="31:31" x14ac:dyDescent="0.35">
      <c r="AE228" s="22"/>
    </row>
    <row r="229" spans="31:31" x14ac:dyDescent="0.35">
      <c r="AE229" s="22"/>
    </row>
    <row r="230" spans="31:31" x14ac:dyDescent="0.35">
      <c r="AE230" s="22"/>
    </row>
    <row r="231" spans="31:31" x14ac:dyDescent="0.35">
      <c r="AE231" s="22"/>
    </row>
    <row r="232" spans="31:31" x14ac:dyDescent="0.35">
      <c r="AE232" s="22"/>
    </row>
    <row r="233" spans="31:31" x14ac:dyDescent="0.35">
      <c r="AE233" s="22"/>
    </row>
    <row r="234" spans="31:31" x14ac:dyDescent="0.35">
      <c r="AE234" s="22"/>
    </row>
    <row r="235" spans="31:31" x14ac:dyDescent="0.35">
      <c r="AE235" s="22"/>
    </row>
    <row r="236" spans="31:31" x14ac:dyDescent="0.35">
      <c r="AE236" s="22"/>
    </row>
    <row r="237" spans="31:31" x14ac:dyDescent="0.35">
      <c r="AE237" s="22"/>
    </row>
    <row r="238" spans="31:31" x14ac:dyDescent="0.35">
      <c r="AE238" s="22"/>
    </row>
    <row r="239" spans="31:31" x14ac:dyDescent="0.35">
      <c r="AE239" s="22"/>
    </row>
    <row r="240" spans="31:31" x14ac:dyDescent="0.35">
      <c r="AE240" s="22"/>
    </row>
    <row r="241" spans="31:31" x14ac:dyDescent="0.35">
      <c r="AE241" s="22"/>
    </row>
    <row r="242" spans="31:31" x14ac:dyDescent="0.35">
      <c r="AE242" s="22"/>
    </row>
    <row r="243" spans="31:31" x14ac:dyDescent="0.35">
      <c r="AE243" s="2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be8240-149b-427d-8eba-7bb1ff6225d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EFC6982A3E49B93B844C7FCD583B" ma:contentTypeVersion="9" ma:contentTypeDescription="Create a new document." ma:contentTypeScope="" ma:versionID="d6c233dccfd2054298a15c828a29a410">
  <xsd:schema xmlns:xsd="http://www.w3.org/2001/XMLSchema" xmlns:xs="http://www.w3.org/2001/XMLSchema" xmlns:p="http://schemas.microsoft.com/office/2006/metadata/properties" xmlns:ns3="b7be8240-149b-427d-8eba-7bb1ff6225dd" targetNamespace="http://schemas.microsoft.com/office/2006/metadata/properties" ma:root="true" ma:fieldsID="b7854e281fdcf6bde813f71dcb7a2b4c" ns3:_="">
    <xsd:import namespace="b7be8240-149b-427d-8eba-7bb1ff6225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e8240-149b-427d-8eba-7bb1ff622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D564CD-1584-46FA-AEBD-35A16FABB4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3BC0DC-2AA3-4C61-8268-15166C1B4F28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7be8240-149b-427d-8eba-7bb1ff6225d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8B33D03-BD10-4613-82B7-5DC66F5EE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e8240-149b-427d-8eba-7bb1ff622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 1</vt:lpstr>
      <vt:lpstr>Question 2</vt:lpstr>
      <vt:lpstr>MACD</vt:lpstr>
      <vt:lpstr>RSI</vt:lpstr>
      <vt:lpstr>BB</vt:lpstr>
      <vt:lpstr>KD</vt:lpstr>
      <vt:lpstr>Question 4</vt:lpstr>
      <vt:lpstr>Question 5</vt:lpstr>
      <vt:lpstr>Question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Romain Mathieu Carcasse</cp:lastModifiedBy>
  <dcterms:created xsi:type="dcterms:W3CDTF">2025-04-09T23:49:31Z</dcterms:created>
  <dcterms:modified xsi:type="dcterms:W3CDTF">2025-04-12T12:16:25Z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0x010100B603EFC6982A3E49B93B844C7FCD583B</vt:lpwstr>
  </property>
</Properties>
</file>